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Svítidla" sheetId="4" r:id="rId4"/>
    <sheet name="04 - VZT CHL" sheetId="5" r:id="rId5"/>
    <sheet name="05 - ESI" sheetId="6" r:id="rId6"/>
    <sheet name="06 - ESL" sheetId="7" r:id="rId7"/>
    <sheet name="07 - Odtah pájení" sheetId="8" r:id="rId8"/>
    <sheet name="08 - UT" sheetId="9" r:id="rId9"/>
    <sheet name="VORN - Vedlejší a ostatní...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Stavební část'!$C$143:$K$1741</definedName>
    <definedName name="_xlnm.Print_Area" localSheetId="1">'01 - Stavební část'!$C$4:$J$76,'01 - Stavební část'!$C$82:$J$125,'01 - Stavební část'!$C$131:$K$1741</definedName>
    <definedName name="_xlnm.Print_Titles" localSheetId="1">'01 - Stavební část'!$143:$143</definedName>
    <definedName name="_xlnm._FilterDatabase" localSheetId="2" hidden="1">'02 - ZTI'!$C$122:$K$191</definedName>
    <definedName name="_xlnm.Print_Area" localSheetId="2">'02 - ZTI'!$C$4:$J$76,'02 - ZTI'!$C$82:$J$104,'02 - ZTI'!$C$110:$K$191</definedName>
    <definedName name="_xlnm.Print_Titles" localSheetId="2">'02 - ZTI'!$122:$122</definedName>
    <definedName name="_xlnm._FilterDatabase" localSheetId="3" hidden="1">'03 - Svítidla'!$C$116:$K$166</definedName>
    <definedName name="_xlnm.Print_Area" localSheetId="3">'03 - Svítidla'!$C$4:$J$76,'03 - Svítidla'!$C$82:$J$98,'03 - Svítidla'!$C$104:$K$166</definedName>
    <definedName name="_xlnm.Print_Titles" localSheetId="3">'03 - Svítidla'!$116:$116</definedName>
    <definedName name="_xlnm._FilterDatabase" localSheetId="4" hidden="1">'04 - VZT CHL'!$C$120:$K$183</definedName>
    <definedName name="_xlnm.Print_Area" localSheetId="4">'04 - VZT CHL'!$C$4:$J$76,'04 - VZT CHL'!$C$82:$J$102,'04 - VZT CHL'!$C$108:$K$183</definedName>
    <definedName name="_xlnm.Print_Titles" localSheetId="4">'04 - VZT CHL'!$120:$120</definedName>
    <definedName name="_xlnm._FilterDatabase" localSheetId="5" hidden="1">'05 - ESI'!$C$124:$K$224</definedName>
    <definedName name="_xlnm.Print_Area" localSheetId="5">'05 - ESI'!$C$4:$J$76,'05 - ESI'!$C$82:$J$106,'05 - ESI'!$C$112:$K$224</definedName>
    <definedName name="_xlnm.Print_Titles" localSheetId="5">'05 - ESI'!$124:$124</definedName>
    <definedName name="_xlnm._FilterDatabase" localSheetId="6" hidden="1">'06 - ESL'!$C$120:$K$155</definedName>
    <definedName name="_xlnm.Print_Area" localSheetId="6">'06 - ESL'!$C$4:$J$76,'06 - ESL'!$C$82:$J$102,'06 - ESL'!$C$108:$K$155</definedName>
    <definedName name="_xlnm.Print_Titles" localSheetId="6">'06 - ESL'!$120:$120</definedName>
    <definedName name="_xlnm._FilterDatabase" localSheetId="7" hidden="1">'07 - Odtah pájení'!$C$116:$K$124</definedName>
    <definedName name="_xlnm.Print_Area" localSheetId="7">'07 - Odtah pájení'!$C$4:$J$76,'07 - Odtah pájení'!$C$82:$J$98,'07 - Odtah pájení'!$C$104:$K$124</definedName>
    <definedName name="_xlnm.Print_Titles" localSheetId="7">'07 - Odtah pájení'!$116:$116</definedName>
    <definedName name="_xlnm._FilterDatabase" localSheetId="8" hidden="1">'08 - UT'!$C$118:$K$144</definedName>
    <definedName name="_xlnm.Print_Area" localSheetId="8">'08 - UT'!$C$4:$J$76,'08 - UT'!$C$82:$J$100,'08 - UT'!$C$106:$K$144</definedName>
    <definedName name="_xlnm.Print_Titles" localSheetId="8">'08 - UT'!$118:$118</definedName>
    <definedName name="_xlnm._FilterDatabase" localSheetId="9" hidden="1">'VORN - Vedlejší a ostatní...'!$C$121:$K$134</definedName>
    <definedName name="_xlnm.Print_Area" localSheetId="9">'VORN - Vedlejší a ostatní...'!$C$4:$J$76,'VORN - Vedlejší a ostatní...'!$C$82:$J$103,'VORN - Vedlejší a ostatní...'!$C$109:$K$134</definedName>
    <definedName name="_xlnm.Print_Titles" localSheetId="9">'VORN - Vedlejší a ostatní...'!$121:$121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9" r="J37"/>
  <c r="J36"/>
  <c i="1" r="AY102"/>
  <c i="9" r="J35"/>
  <c i="1" r="AX102"/>
  <c i="9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8" r="J37"/>
  <c r="J36"/>
  <c i="1" r="AY101"/>
  <c i="8" r="J35"/>
  <c i="1" r="AX101"/>
  <c i="8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7" r="J37"/>
  <c r="J36"/>
  <c i="1" r="AY100"/>
  <c i="7" r="J35"/>
  <c i="1" r="AX100"/>
  <c i="7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6" r="J37"/>
  <c r="J36"/>
  <c i="1" r="AY99"/>
  <c i="6" r="J35"/>
  <c i="1" r="AX99"/>
  <c i="6"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5" r="J37"/>
  <c r="J36"/>
  <c i="1" r="AY98"/>
  <c i="5" r="J35"/>
  <c i="1" r="AX98"/>
  <c i="5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4" r="J37"/>
  <c r="J36"/>
  <c i="1" r="AY97"/>
  <c i="4" r="J35"/>
  <c i="1" r="AX97"/>
  <c i="4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3" r="J37"/>
  <c r="J36"/>
  <c i="1" r="AY96"/>
  <c i="3" r="J35"/>
  <c i="1" r="AX96"/>
  <c i="3" r="BI191"/>
  <c r="BH191"/>
  <c r="BG191"/>
  <c r="BF191"/>
  <c r="T191"/>
  <c r="T190"/>
  <c r="T189"/>
  <c r="R191"/>
  <c r="R190"/>
  <c r="R189"/>
  <c r="P191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T1512"/>
  <c r="R1512"/>
  <c r="P1512"/>
  <c r="BK1512"/>
  <c r="J1512"/>
  <c r="J120"/>
  <c r="J37"/>
  <c r="J36"/>
  <c i="1" r="AY95"/>
  <c i="2" r="J35"/>
  <c i="1" r="AX95"/>
  <c i="2" r="BI1741"/>
  <c r="BH1741"/>
  <c r="BG1741"/>
  <c r="BF1741"/>
  <c r="T1741"/>
  <c r="R1741"/>
  <c r="P1741"/>
  <c r="BI1737"/>
  <c r="BH1737"/>
  <c r="BG1737"/>
  <c r="BF1737"/>
  <c r="T1737"/>
  <c r="R1737"/>
  <c r="P1737"/>
  <c r="BI1735"/>
  <c r="BH1735"/>
  <c r="BG1735"/>
  <c r="BF1735"/>
  <c r="T1735"/>
  <c r="R1735"/>
  <c r="P1735"/>
  <c r="BI1728"/>
  <c r="BH1728"/>
  <c r="BG1728"/>
  <c r="BF1728"/>
  <c r="T1728"/>
  <c r="R1728"/>
  <c r="P1728"/>
  <c r="BI1724"/>
  <c r="BH1724"/>
  <c r="BG1724"/>
  <c r="BF1724"/>
  <c r="T1724"/>
  <c r="R1724"/>
  <c r="P1724"/>
  <c r="BI1703"/>
  <c r="BH1703"/>
  <c r="BG1703"/>
  <c r="BF1703"/>
  <c r="T1703"/>
  <c r="R1703"/>
  <c r="P1703"/>
  <c r="BI1699"/>
  <c r="BH1699"/>
  <c r="BG1699"/>
  <c r="BF1699"/>
  <c r="T1699"/>
  <c r="R1699"/>
  <c r="P1699"/>
  <c r="BI1695"/>
  <c r="BH1695"/>
  <c r="BG1695"/>
  <c r="BF1695"/>
  <c r="T1695"/>
  <c r="R1695"/>
  <c r="P1695"/>
  <c r="BI1655"/>
  <c r="BH1655"/>
  <c r="BG1655"/>
  <c r="BF1655"/>
  <c r="T1655"/>
  <c r="R1655"/>
  <c r="P1655"/>
  <c r="BI1616"/>
  <c r="BH1616"/>
  <c r="BG1616"/>
  <c r="BF1616"/>
  <c r="T1616"/>
  <c r="R1616"/>
  <c r="P1616"/>
  <c r="BI1576"/>
  <c r="BH1576"/>
  <c r="BG1576"/>
  <c r="BF1576"/>
  <c r="T1576"/>
  <c r="R1576"/>
  <c r="P1576"/>
  <c r="BI1572"/>
  <c r="BH1572"/>
  <c r="BG1572"/>
  <c r="BF1572"/>
  <c r="T1572"/>
  <c r="R1572"/>
  <c r="P1572"/>
  <c r="BI1569"/>
  <c r="BH1569"/>
  <c r="BG1569"/>
  <c r="BF1569"/>
  <c r="T1569"/>
  <c r="R1569"/>
  <c r="P1569"/>
  <c r="BI1566"/>
  <c r="BH1566"/>
  <c r="BG1566"/>
  <c r="BF1566"/>
  <c r="T1566"/>
  <c r="R1566"/>
  <c r="P1566"/>
  <c r="BI1563"/>
  <c r="BH1563"/>
  <c r="BG1563"/>
  <c r="BF1563"/>
  <c r="T1563"/>
  <c r="R1563"/>
  <c r="P1563"/>
  <c r="BI1560"/>
  <c r="BH1560"/>
  <c r="BG1560"/>
  <c r="BF1560"/>
  <c r="T1560"/>
  <c r="R1560"/>
  <c r="P1560"/>
  <c r="BI1556"/>
  <c r="BH1556"/>
  <c r="BG1556"/>
  <c r="BF1556"/>
  <c r="T1556"/>
  <c r="R1556"/>
  <c r="P1556"/>
  <c r="BI1552"/>
  <c r="BH1552"/>
  <c r="BG1552"/>
  <c r="BF1552"/>
  <c r="T1552"/>
  <c r="R1552"/>
  <c r="P1552"/>
  <c r="BI1548"/>
  <c r="BH1548"/>
  <c r="BG1548"/>
  <c r="BF1548"/>
  <c r="T1548"/>
  <c r="R1548"/>
  <c r="P1548"/>
  <c r="BI1544"/>
  <c r="BH1544"/>
  <c r="BG1544"/>
  <c r="BF1544"/>
  <c r="T1544"/>
  <c r="R1544"/>
  <c r="P1544"/>
  <c r="BI1540"/>
  <c r="BH1540"/>
  <c r="BG1540"/>
  <c r="BF1540"/>
  <c r="T1540"/>
  <c r="R1540"/>
  <c r="P1540"/>
  <c r="BI1536"/>
  <c r="BH1536"/>
  <c r="BG1536"/>
  <c r="BF1536"/>
  <c r="T1536"/>
  <c r="R1536"/>
  <c r="P1536"/>
  <c r="BI1532"/>
  <c r="BH1532"/>
  <c r="BG1532"/>
  <c r="BF1532"/>
  <c r="T1532"/>
  <c r="R1532"/>
  <c r="P1532"/>
  <c r="BI1528"/>
  <c r="BH1528"/>
  <c r="BG1528"/>
  <c r="BF1528"/>
  <c r="T1528"/>
  <c r="R1528"/>
  <c r="P1528"/>
  <c r="BI1524"/>
  <c r="BH1524"/>
  <c r="BG1524"/>
  <c r="BF1524"/>
  <c r="T1524"/>
  <c r="R1524"/>
  <c r="P1524"/>
  <c r="BI1513"/>
  <c r="BH1513"/>
  <c r="BG1513"/>
  <c r="BF1513"/>
  <c r="T1513"/>
  <c r="R1513"/>
  <c r="P1513"/>
  <c r="BI1511"/>
  <c r="BH1511"/>
  <c r="BG1511"/>
  <c r="BF1511"/>
  <c r="T1511"/>
  <c r="R1511"/>
  <c r="P1511"/>
  <c r="BI1507"/>
  <c r="BH1507"/>
  <c r="BG1507"/>
  <c r="BF1507"/>
  <c r="T1507"/>
  <c r="R1507"/>
  <c r="P1507"/>
  <c r="BI1502"/>
  <c r="BH1502"/>
  <c r="BG1502"/>
  <c r="BF1502"/>
  <c r="T1502"/>
  <c r="R1502"/>
  <c r="P1502"/>
  <c r="BI1497"/>
  <c r="BH1497"/>
  <c r="BG1497"/>
  <c r="BF1497"/>
  <c r="T1497"/>
  <c r="R1497"/>
  <c r="P1497"/>
  <c r="BI1492"/>
  <c r="BH1492"/>
  <c r="BG1492"/>
  <c r="BF1492"/>
  <c r="T1492"/>
  <c r="R1492"/>
  <c r="P1492"/>
  <c r="BI1487"/>
  <c r="BH1487"/>
  <c r="BG1487"/>
  <c r="BF1487"/>
  <c r="T1487"/>
  <c r="R1487"/>
  <c r="P1487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6"/>
  <c r="BH1476"/>
  <c r="BG1476"/>
  <c r="BF1476"/>
  <c r="T1476"/>
  <c r="R1476"/>
  <c r="P1476"/>
  <c r="BI1470"/>
  <c r="BH1470"/>
  <c r="BG1470"/>
  <c r="BF1470"/>
  <c r="T1470"/>
  <c r="R1470"/>
  <c r="P1470"/>
  <c r="BI1454"/>
  <c r="BH1454"/>
  <c r="BG1454"/>
  <c r="BF1454"/>
  <c r="T1454"/>
  <c r="R1454"/>
  <c r="P1454"/>
  <c r="BI1451"/>
  <c r="BH1451"/>
  <c r="BG1451"/>
  <c r="BF1451"/>
  <c r="T1451"/>
  <c r="R1451"/>
  <c r="P1451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5"/>
  <c r="BH1435"/>
  <c r="BG1435"/>
  <c r="BF1435"/>
  <c r="T1435"/>
  <c r="R1435"/>
  <c r="P1435"/>
  <c r="BI1431"/>
  <c r="BH1431"/>
  <c r="BG1431"/>
  <c r="BF1431"/>
  <c r="T1431"/>
  <c r="R1431"/>
  <c r="P1431"/>
  <c r="BI1428"/>
  <c r="BH1428"/>
  <c r="BG1428"/>
  <c r="BF1428"/>
  <c r="T1428"/>
  <c r="R1428"/>
  <c r="P1428"/>
  <c r="BI1425"/>
  <c r="BH1425"/>
  <c r="BG1425"/>
  <c r="BF1425"/>
  <c r="T1425"/>
  <c r="R1425"/>
  <c r="P1425"/>
  <c r="BI1421"/>
  <c r="BH1421"/>
  <c r="BG1421"/>
  <c r="BF1421"/>
  <c r="T1421"/>
  <c r="R1421"/>
  <c r="P1421"/>
  <c r="BI1409"/>
  <c r="BH1409"/>
  <c r="BG1409"/>
  <c r="BF1409"/>
  <c r="T1409"/>
  <c r="R1409"/>
  <c r="P1409"/>
  <c r="BI1406"/>
  <c r="BH1406"/>
  <c r="BG1406"/>
  <c r="BF1406"/>
  <c r="T1406"/>
  <c r="R1406"/>
  <c r="P1406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91"/>
  <c r="BH1391"/>
  <c r="BG1391"/>
  <c r="BF1391"/>
  <c r="T1391"/>
  <c r="R1391"/>
  <c r="P1391"/>
  <c r="BI1385"/>
  <c r="BH1385"/>
  <c r="BG1385"/>
  <c r="BF1385"/>
  <c r="T1385"/>
  <c r="R1385"/>
  <c r="P1385"/>
  <c r="BI1382"/>
  <c r="BH1382"/>
  <c r="BG1382"/>
  <c r="BF1382"/>
  <c r="T1382"/>
  <c r="R1382"/>
  <c r="P1382"/>
  <c r="BI1376"/>
  <c r="BH1376"/>
  <c r="BG1376"/>
  <c r="BF1376"/>
  <c r="T1376"/>
  <c r="R1376"/>
  <c r="P1376"/>
  <c r="BI1370"/>
  <c r="BH1370"/>
  <c r="BG1370"/>
  <c r="BF1370"/>
  <c r="T1370"/>
  <c r="R1370"/>
  <c r="P1370"/>
  <c r="BI1365"/>
  <c r="BH1365"/>
  <c r="BG1365"/>
  <c r="BF1365"/>
  <c r="T1365"/>
  <c r="R1365"/>
  <c r="P1365"/>
  <c r="BI1362"/>
  <c r="BH1362"/>
  <c r="BG1362"/>
  <c r="BF1362"/>
  <c r="T1362"/>
  <c r="R1362"/>
  <c r="P1362"/>
  <c r="BI1355"/>
  <c r="BH1355"/>
  <c r="BG1355"/>
  <c r="BF1355"/>
  <c r="T1355"/>
  <c r="R1355"/>
  <c r="P1355"/>
  <c r="BI1353"/>
  <c r="BH1353"/>
  <c r="BG1353"/>
  <c r="BF1353"/>
  <c r="T1353"/>
  <c r="R1353"/>
  <c r="P1353"/>
  <c r="BI1348"/>
  <c r="BH1348"/>
  <c r="BG1348"/>
  <c r="BF1348"/>
  <c r="T1348"/>
  <c r="R1348"/>
  <c r="P1348"/>
  <c r="BI1347"/>
  <c r="BH1347"/>
  <c r="BG1347"/>
  <c r="BF1347"/>
  <c r="T1347"/>
  <c r="R1347"/>
  <c r="P1347"/>
  <c r="BI1346"/>
  <c r="BH1346"/>
  <c r="BG1346"/>
  <c r="BF1346"/>
  <c r="T1346"/>
  <c r="R1346"/>
  <c r="P1346"/>
  <c r="BI1345"/>
  <c r="BH1345"/>
  <c r="BG1345"/>
  <c r="BF1345"/>
  <c r="T1345"/>
  <c r="R1345"/>
  <c r="P1345"/>
  <c r="BI1344"/>
  <c r="BH1344"/>
  <c r="BG1344"/>
  <c r="BF1344"/>
  <c r="T1344"/>
  <c r="R1344"/>
  <c r="P1344"/>
  <c r="BI1343"/>
  <c r="BH1343"/>
  <c r="BG1343"/>
  <c r="BF1343"/>
  <c r="T1343"/>
  <c r="R1343"/>
  <c r="P1343"/>
  <c r="BI1342"/>
  <c r="BH1342"/>
  <c r="BG1342"/>
  <c r="BF1342"/>
  <c r="T1342"/>
  <c r="R1342"/>
  <c r="P1342"/>
  <c r="BI1341"/>
  <c r="BH1341"/>
  <c r="BG1341"/>
  <c r="BF1341"/>
  <c r="T1341"/>
  <c r="R1341"/>
  <c r="P1341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4"/>
  <c r="BH1334"/>
  <c r="BG1334"/>
  <c r="BF1334"/>
  <c r="T1334"/>
  <c r="R1334"/>
  <c r="P1334"/>
  <c r="BI1331"/>
  <c r="BH1331"/>
  <c r="BG1331"/>
  <c r="BF1331"/>
  <c r="T1331"/>
  <c r="R1331"/>
  <c r="P1331"/>
  <c r="BI1330"/>
  <c r="BH1330"/>
  <c r="BG1330"/>
  <c r="BF1330"/>
  <c r="T1330"/>
  <c r="R1330"/>
  <c r="P1330"/>
  <c r="BI1329"/>
  <c r="BH1329"/>
  <c r="BG1329"/>
  <c r="BF1329"/>
  <c r="T1329"/>
  <c r="R1329"/>
  <c r="P1329"/>
  <c r="BI1322"/>
  <c r="BH1322"/>
  <c r="BG1322"/>
  <c r="BF1322"/>
  <c r="T1322"/>
  <c r="R1322"/>
  <c r="P1322"/>
  <c r="BI1318"/>
  <c r="BH1318"/>
  <c r="BG1318"/>
  <c r="BF1318"/>
  <c r="T1318"/>
  <c r="R1318"/>
  <c r="P1318"/>
  <c r="BI1315"/>
  <c r="BH1315"/>
  <c r="BG1315"/>
  <c r="BF1315"/>
  <c r="T1315"/>
  <c r="R1315"/>
  <c r="P1315"/>
  <c r="BI1311"/>
  <c r="BH1311"/>
  <c r="BG1311"/>
  <c r="BF1311"/>
  <c r="T1311"/>
  <c r="R1311"/>
  <c r="P1311"/>
  <c r="BI1309"/>
  <c r="BH1309"/>
  <c r="BG1309"/>
  <c r="BF1309"/>
  <c r="T1309"/>
  <c r="R1309"/>
  <c r="P1309"/>
  <c r="BI1308"/>
  <c r="BH1308"/>
  <c r="BG1308"/>
  <c r="BF1308"/>
  <c r="T1308"/>
  <c r="R1308"/>
  <c r="P1308"/>
  <c r="BI1307"/>
  <c r="BH1307"/>
  <c r="BG1307"/>
  <c r="BF1307"/>
  <c r="T1307"/>
  <c r="R1307"/>
  <c r="P1307"/>
  <c r="BI1306"/>
  <c r="BH1306"/>
  <c r="BG1306"/>
  <c r="BF1306"/>
  <c r="T1306"/>
  <c r="R1306"/>
  <c r="P1306"/>
  <c r="BI1305"/>
  <c r="BH1305"/>
  <c r="BG1305"/>
  <c r="BF1305"/>
  <c r="T1305"/>
  <c r="R1305"/>
  <c r="P1305"/>
  <c r="BI1304"/>
  <c r="BH1304"/>
  <c r="BG1304"/>
  <c r="BF1304"/>
  <c r="T1304"/>
  <c r="R1304"/>
  <c r="P1304"/>
  <c r="BI1303"/>
  <c r="BH1303"/>
  <c r="BG1303"/>
  <c r="BF1303"/>
  <c r="T1303"/>
  <c r="R1303"/>
  <c r="P1303"/>
  <c r="BI1302"/>
  <c r="BH1302"/>
  <c r="BG1302"/>
  <c r="BF1302"/>
  <c r="T1302"/>
  <c r="R1302"/>
  <c r="P1302"/>
  <c r="BI1301"/>
  <c r="BH1301"/>
  <c r="BG1301"/>
  <c r="BF1301"/>
  <c r="T1301"/>
  <c r="R1301"/>
  <c r="P1301"/>
  <c r="BI1298"/>
  <c r="BH1298"/>
  <c r="BG1298"/>
  <c r="BF1298"/>
  <c r="T1298"/>
  <c r="R1298"/>
  <c r="P1298"/>
  <c r="BI1284"/>
  <c r="BH1284"/>
  <c r="BG1284"/>
  <c r="BF1284"/>
  <c r="T1284"/>
  <c r="R1284"/>
  <c r="P1284"/>
  <c r="BI1280"/>
  <c r="BH1280"/>
  <c r="BG1280"/>
  <c r="BF1280"/>
  <c r="T1280"/>
  <c r="R1280"/>
  <c r="P1280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74"/>
  <c r="BH1274"/>
  <c r="BG1274"/>
  <c r="BF1274"/>
  <c r="T1274"/>
  <c r="R1274"/>
  <c r="P1274"/>
  <c r="BI1273"/>
  <c r="BH1273"/>
  <c r="BG1273"/>
  <c r="BF1273"/>
  <c r="T1273"/>
  <c r="R1273"/>
  <c r="P1273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8"/>
  <c r="BH1268"/>
  <c r="BG1268"/>
  <c r="BF1268"/>
  <c r="T1268"/>
  <c r="R1268"/>
  <c r="P1268"/>
  <c r="BI1267"/>
  <c r="BH1267"/>
  <c r="BG1267"/>
  <c r="BF1267"/>
  <c r="T1267"/>
  <c r="R1267"/>
  <c r="P1267"/>
  <c r="BI1266"/>
  <c r="BH1266"/>
  <c r="BG1266"/>
  <c r="BF1266"/>
  <c r="T1266"/>
  <c r="R1266"/>
  <c r="P1266"/>
  <c r="BI1265"/>
  <c r="BH1265"/>
  <c r="BG1265"/>
  <c r="BF1265"/>
  <c r="T1265"/>
  <c r="R1265"/>
  <c r="P1265"/>
  <c r="BI1264"/>
  <c r="BH1264"/>
  <c r="BG1264"/>
  <c r="BF1264"/>
  <c r="T1264"/>
  <c r="R1264"/>
  <c r="P1264"/>
  <c r="BI1263"/>
  <c r="BH1263"/>
  <c r="BG1263"/>
  <c r="BF1263"/>
  <c r="T1263"/>
  <c r="R1263"/>
  <c r="P1263"/>
  <c r="BI1262"/>
  <c r="BH1262"/>
  <c r="BG1262"/>
  <c r="BF1262"/>
  <c r="T1262"/>
  <c r="R1262"/>
  <c r="P1262"/>
  <c r="BI1261"/>
  <c r="BH1261"/>
  <c r="BG1261"/>
  <c r="BF1261"/>
  <c r="T1261"/>
  <c r="R1261"/>
  <c r="P1261"/>
  <c r="BI1260"/>
  <c r="BH1260"/>
  <c r="BG1260"/>
  <c r="BF1260"/>
  <c r="T1260"/>
  <c r="R1260"/>
  <c r="P1260"/>
  <c r="BI1259"/>
  <c r="BH1259"/>
  <c r="BG1259"/>
  <c r="BF1259"/>
  <c r="T1259"/>
  <c r="R1259"/>
  <c r="P1259"/>
  <c r="BI1258"/>
  <c r="BH1258"/>
  <c r="BG1258"/>
  <c r="BF1258"/>
  <c r="T1258"/>
  <c r="R1258"/>
  <c r="P1258"/>
  <c r="BI1257"/>
  <c r="BH1257"/>
  <c r="BG1257"/>
  <c r="BF1257"/>
  <c r="T1257"/>
  <c r="R1257"/>
  <c r="P1257"/>
  <c r="BI1256"/>
  <c r="BH1256"/>
  <c r="BG1256"/>
  <c r="BF1256"/>
  <c r="T1256"/>
  <c r="R1256"/>
  <c r="P1256"/>
  <c r="BI1255"/>
  <c r="BH1255"/>
  <c r="BG1255"/>
  <c r="BF1255"/>
  <c r="T1255"/>
  <c r="R1255"/>
  <c r="P1255"/>
  <c r="BI1254"/>
  <c r="BH1254"/>
  <c r="BG1254"/>
  <c r="BF1254"/>
  <c r="T1254"/>
  <c r="R1254"/>
  <c r="P1254"/>
  <c r="BI1253"/>
  <c r="BH1253"/>
  <c r="BG1253"/>
  <c r="BF1253"/>
  <c r="T1253"/>
  <c r="R1253"/>
  <c r="P1253"/>
  <c r="BI1252"/>
  <c r="BH1252"/>
  <c r="BG1252"/>
  <c r="BF1252"/>
  <c r="T1252"/>
  <c r="R1252"/>
  <c r="P1252"/>
  <c r="BI1251"/>
  <c r="BH1251"/>
  <c r="BG1251"/>
  <c r="BF1251"/>
  <c r="T1251"/>
  <c r="R1251"/>
  <c r="P1251"/>
  <c r="BI1250"/>
  <c r="BH1250"/>
  <c r="BG1250"/>
  <c r="BF1250"/>
  <c r="T1250"/>
  <c r="R1250"/>
  <c r="P1250"/>
  <c r="BI1249"/>
  <c r="BH1249"/>
  <c r="BG1249"/>
  <c r="BF1249"/>
  <c r="T1249"/>
  <c r="R1249"/>
  <c r="P1249"/>
  <c r="BI1248"/>
  <c r="BH1248"/>
  <c r="BG1248"/>
  <c r="BF1248"/>
  <c r="T1248"/>
  <c r="R1248"/>
  <c r="P1248"/>
  <c r="BI1247"/>
  <c r="BH1247"/>
  <c r="BG1247"/>
  <c r="BF1247"/>
  <c r="T1247"/>
  <c r="R1247"/>
  <c r="P1247"/>
  <c r="BI1246"/>
  <c r="BH1246"/>
  <c r="BG1246"/>
  <c r="BF1246"/>
  <c r="T1246"/>
  <c r="R1246"/>
  <c r="P1246"/>
  <c r="BI1245"/>
  <c r="BH1245"/>
  <c r="BG1245"/>
  <c r="BF1245"/>
  <c r="T1245"/>
  <c r="R1245"/>
  <c r="P1245"/>
  <c r="BI1244"/>
  <c r="BH1244"/>
  <c r="BG1244"/>
  <c r="BF1244"/>
  <c r="T1244"/>
  <c r="R1244"/>
  <c r="P1244"/>
  <c r="BI1243"/>
  <c r="BH1243"/>
  <c r="BG1243"/>
  <c r="BF1243"/>
  <c r="T1243"/>
  <c r="R1243"/>
  <c r="P1243"/>
  <c r="BI1242"/>
  <c r="BH1242"/>
  <c r="BG1242"/>
  <c r="BF1242"/>
  <c r="T1242"/>
  <c r="R1242"/>
  <c r="P1242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7"/>
  <c r="BH1217"/>
  <c r="BG1217"/>
  <c r="BF1217"/>
  <c r="T1217"/>
  <c r="R1217"/>
  <c r="P1217"/>
  <c r="BI1214"/>
  <c r="BH1214"/>
  <c r="BG1214"/>
  <c r="BF1214"/>
  <c r="T1214"/>
  <c r="R1214"/>
  <c r="P1214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89"/>
  <c r="BH1189"/>
  <c r="BG1189"/>
  <c r="BF1189"/>
  <c r="T1189"/>
  <c r="R1189"/>
  <c r="P1189"/>
  <c r="BI1181"/>
  <c r="BH1181"/>
  <c r="BG1181"/>
  <c r="BF1181"/>
  <c r="T1181"/>
  <c r="R1181"/>
  <c r="P1181"/>
  <c r="BI1177"/>
  <c r="BH1177"/>
  <c r="BG1177"/>
  <c r="BF1177"/>
  <c r="T1177"/>
  <c r="R1177"/>
  <c r="P1177"/>
  <c r="BI1175"/>
  <c r="BH1175"/>
  <c r="BG1175"/>
  <c r="BF1175"/>
  <c r="T1175"/>
  <c r="R1175"/>
  <c r="P1175"/>
  <c r="BI1172"/>
  <c r="BH1172"/>
  <c r="BG1172"/>
  <c r="BF1172"/>
  <c r="T1172"/>
  <c r="R1172"/>
  <c r="P1172"/>
  <c r="BI1171"/>
  <c r="BH1171"/>
  <c r="BG1171"/>
  <c r="BF1171"/>
  <c r="T1171"/>
  <c r="R1171"/>
  <c r="P1171"/>
  <c r="BI1164"/>
  <c r="BH1164"/>
  <c r="BG1164"/>
  <c r="BF1164"/>
  <c r="T1164"/>
  <c r="R1164"/>
  <c r="P1164"/>
  <c r="BI1161"/>
  <c r="BH1161"/>
  <c r="BG1161"/>
  <c r="BF1161"/>
  <c r="T1161"/>
  <c r="R1161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2"/>
  <c r="BH1152"/>
  <c r="BG1152"/>
  <c r="BF1152"/>
  <c r="T1152"/>
  <c r="R1152"/>
  <c r="P1152"/>
  <c r="BI1149"/>
  <c r="BH1149"/>
  <c r="BG1149"/>
  <c r="BF1149"/>
  <c r="T1149"/>
  <c r="R1149"/>
  <c r="P1149"/>
  <c r="BI1145"/>
  <c r="BH1145"/>
  <c r="BG1145"/>
  <c r="BF1145"/>
  <c r="T1145"/>
  <c r="R1145"/>
  <c r="P1145"/>
  <c r="BI1139"/>
  <c r="BH1139"/>
  <c r="BG1139"/>
  <c r="BF1139"/>
  <c r="T1139"/>
  <c r="R1139"/>
  <c r="P1139"/>
  <c r="BI1119"/>
  <c r="BH1119"/>
  <c r="BG1119"/>
  <c r="BF1119"/>
  <c r="T1119"/>
  <c r="R1119"/>
  <c r="P1119"/>
  <c r="BI1107"/>
  <c r="BH1107"/>
  <c r="BG1107"/>
  <c r="BF1107"/>
  <c r="T1107"/>
  <c r="R1107"/>
  <c r="P1107"/>
  <c r="BI1103"/>
  <c r="BH1103"/>
  <c r="BG1103"/>
  <c r="BF1103"/>
  <c r="T1103"/>
  <c r="R1103"/>
  <c r="P1103"/>
  <c r="BI1095"/>
  <c r="BH1095"/>
  <c r="BG1095"/>
  <c r="BF1095"/>
  <c r="T1095"/>
  <c r="R1095"/>
  <c r="P1095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88"/>
  <c r="BH1088"/>
  <c r="BG1088"/>
  <c r="BF1088"/>
  <c r="T1088"/>
  <c r="R1088"/>
  <c r="P1088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9"/>
  <c r="BH1079"/>
  <c r="BG1079"/>
  <c r="BF1079"/>
  <c r="T1079"/>
  <c r="R1079"/>
  <c r="P1079"/>
  <c r="BI1077"/>
  <c r="BH1077"/>
  <c r="BG1077"/>
  <c r="BF1077"/>
  <c r="T1077"/>
  <c r="R1077"/>
  <c r="P1077"/>
  <c r="BI1073"/>
  <c r="BH1073"/>
  <c r="BG1073"/>
  <c r="BF1073"/>
  <c r="T1073"/>
  <c r="R1073"/>
  <c r="P1073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59"/>
  <c r="BH1059"/>
  <c r="BG1059"/>
  <c r="BF1059"/>
  <c r="T1059"/>
  <c r="R1059"/>
  <c r="P1059"/>
  <c r="BI1054"/>
  <c r="BH1054"/>
  <c r="BG1054"/>
  <c r="BF1054"/>
  <c r="T1054"/>
  <c r="R1054"/>
  <c r="P1054"/>
  <c r="BI1050"/>
  <c r="BH1050"/>
  <c r="BG1050"/>
  <c r="BF1050"/>
  <c r="T1050"/>
  <c r="R1050"/>
  <c r="P1050"/>
  <c r="BI1048"/>
  <c r="BH1048"/>
  <c r="BG1048"/>
  <c r="BF1048"/>
  <c r="T1048"/>
  <c r="R1048"/>
  <c r="P1048"/>
  <c r="BI1045"/>
  <c r="BH1045"/>
  <c r="BG1045"/>
  <c r="BF1045"/>
  <c r="T1045"/>
  <c r="R1045"/>
  <c r="P1045"/>
  <c r="BI1043"/>
  <c r="BH1043"/>
  <c r="BG1043"/>
  <c r="BF1043"/>
  <c r="T1043"/>
  <c r="R1043"/>
  <c r="P1043"/>
  <c r="BI1040"/>
  <c r="BH1040"/>
  <c r="BG1040"/>
  <c r="BF1040"/>
  <c r="T1040"/>
  <c r="R1040"/>
  <c r="P1040"/>
  <c r="BI1038"/>
  <c r="BH1038"/>
  <c r="BG1038"/>
  <c r="BF1038"/>
  <c r="T1038"/>
  <c r="R1038"/>
  <c r="P1038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3"/>
  <c r="BH1023"/>
  <c r="BG1023"/>
  <c r="BF1023"/>
  <c r="T1023"/>
  <c r="R1023"/>
  <c r="P1023"/>
  <c r="BI1021"/>
  <c r="BH1021"/>
  <c r="BG1021"/>
  <c r="BF1021"/>
  <c r="T1021"/>
  <c r="R1021"/>
  <c r="P1021"/>
  <c r="BI1017"/>
  <c r="BH1017"/>
  <c r="BG1017"/>
  <c r="BF1017"/>
  <c r="T1017"/>
  <c r="R1017"/>
  <c r="P1017"/>
  <c r="BI1015"/>
  <c r="BH1015"/>
  <c r="BG1015"/>
  <c r="BF1015"/>
  <c r="T1015"/>
  <c r="R1015"/>
  <c r="P1015"/>
  <c r="BI1012"/>
  <c r="BH1012"/>
  <c r="BG1012"/>
  <c r="BF1012"/>
  <c r="T1012"/>
  <c r="R1012"/>
  <c r="P1012"/>
  <c r="BI1009"/>
  <c r="BH1009"/>
  <c r="BG1009"/>
  <c r="BF1009"/>
  <c r="T1009"/>
  <c r="R1009"/>
  <c r="P1009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92"/>
  <c r="BH992"/>
  <c r="BG992"/>
  <c r="BF992"/>
  <c r="T992"/>
  <c r="R992"/>
  <c r="P992"/>
  <c r="BI990"/>
  <c r="BH990"/>
  <c r="BG990"/>
  <c r="BF990"/>
  <c r="T990"/>
  <c r="R990"/>
  <c r="P990"/>
  <c r="BI987"/>
  <c r="BH987"/>
  <c r="BG987"/>
  <c r="BF987"/>
  <c r="T987"/>
  <c r="R987"/>
  <c r="P987"/>
  <c r="BI985"/>
  <c r="BH985"/>
  <c r="BG985"/>
  <c r="BF985"/>
  <c r="T985"/>
  <c r="R985"/>
  <c r="P985"/>
  <c r="BI982"/>
  <c r="BH982"/>
  <c r="BG982"/>
  <c r="BF982"/>
  <c r="T982"/>
  <c r="R982"/>
  <c r="P982"/>
  <c r="BI980"/>
  <c r="BH980"/>
  <c r="BG980"/>
  <c r="BF980"/>
  <c r="T980"/>
  <c r="R980"/>
  <c r="P980"/>
  <c r="BI976"/>
  <c r="BH976"/>
  <c r="BG976"/>
  <c r="BF976"/>
  <c r="T976"/>
  <c r="R976"/>
  <c r="P976"/>
  <c r="BI974"/>
  <c r="BH974"/>
  <c r="BG974"/>
  <c r="BF974"/>
  <c r="T974"/>
  <c r="R974"/>
  <c r="P974"/>
  <c r="BI970"/>
  <c r="BH970"/>
  <c r="BG970"/>
  <c r="BF970"/>
  <c r="T970"/>
  <c r="R970"/>
  <c r="P970"/>
  <c r="BI968"/>
  <c r="BH968"/>
  <c r="BG968"/>
  <c r="BF968"/>
  <c r="T968"/>
  <c r="R968"/>
  <c r="P968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0"/>
  <c r="BH950"/>
  <c r="BG950"/>
  <c r="BF950"/>
  <c r="T950"/>
  <c r="R950"/>
  <c r="P950"/>
  <c r="BI948"/>
  <c r="BH948"/>
  <c r="BG948"/>
  <c r="BF948"/>
  <c r="T948"/>
  <c r="R948"/>
  <c r="P948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T925"/>
  <c r="R926"/>
  <c r="R925"/>
  <c r="P926"/>
  <c r="P925"/>
  <c r="BI924"/>
  <c r="BH924"/>
  <c r="BG924"/>
  <c r="BF924"/>
  <c r="T924"/>
  <c r="R924"/>
  <c r="P924"/>
  <c r="BI923"/>
  <c r="BH923"/>
  <c r="BG923"/>
  <c r="BF923"/>
  <c r="T923"/>
  <c r="R923"/>
  <c r="P923"/>
  <c r="BI921"/>
  <c r="BH921"/>
  <c r="BG921"/>
  <c r="BF921"/>
  <c r="T921"/>
  <c r="R921"/>
  <c r="P921"/>
  <c r="BI920"/>
  <c r="BH920"/>
  <c r="BG920"/>
  <c r="BF920"/>
  <c r="T920"/>
  <c r="R920"/>
  <c r="P92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7"/>
  <c r="BH897"/>
  <c r="BG897"/>
  <c r="BF897"/>
  <c r="T897"/>
  <c r="R897"/>
  <c r="P897"/>
  <c r="BI894"/>
  <c r="BH894"/>
  <c r="BG894"/>
  <c r="BF894"/>
  <c r="T894"/>
  <c r="R894"/>
  <c r="P89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35"/>
  <c r="BH835"/>
  <c r="BG835"/>
  <c r="BF835"/>
  <c r="T835"/>
  <c r="R835"/>
  <c r="P835"/>
  <c r="BI820"/>
  <c r="BH820"/>
  <c r="BG820"/>
  <c r="BF820"/>
  <c r="T820"/>
  <c r="R820"/>
  <c r="P820"/>
  <c r="BI817"/>
  <c r="BH817"/>
  <c r="BG817"/>
  <c r="BF817"/>
  <c r="T817"/>
  <c r="R817"/>
  <c r="P817"/>
  <c r="BI809"/>
  <c r="BH809"/>
  <c r="BG809"/>
  <c r="BF809"/>
  <c r="T809"/>
  <c r="R809"/>
  <c r="P809"/>
  <c r="BI803"/>
  <c r="BH803"/>
  <c r="BG803"/>
  <c r="BF803"/>
  <c r="T803"/>
  <c r="R803"/>
  <c r="P803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2"/>
  <c r="BH782"/>
  <c r="BG782"/>
  <c r="BF782"/>
  <c r="T782"/>
  <c r="R782"/>
  <c r="P782"/>
  <c r="BI779"/>
  <c r="BH779"/>
  <c r="BG779"/>
  <c r="BF779"/>
  <c r="T779"/>
  <c r="R779"/>
  <c r="P779"/>
  <c r="BI775"/>
  <c r="BH775"/>
  <c r="BG775"/>
  <c r="BF775"/>
  <c r="T775"/>
  <c r="R775"/>
  <c r="P775"/>
  <c r="BI770"/>
  <c r="BH770"/>
  <c r="BG770"/>
  <c r="BF770"/>
  <c r="T770"/>
  <c r="R770"/>
  <c r="P770"/>
  <c r="BI766"/>
  <c r="BH766"/>
  <c r="BG766"/>
  <c r="BF766"/>
  <c r="T766"/>
  <c r="R766"/>
  <c r="P766"/>
  <c r="BI761"/>
  <c r="BH761"/>
  <c r="BG761"/>
  <c r="BF761"/>
  <c r="T761"/>
  <c r="R761"/>
  <c r="P761"/>
  <c r="BI758"/>
  <c r="BH758"/>
  <c r="BG758"/>
  <c r="BF758"/>
  <c r="T758"/>
  <c r="R758"/>
  <c r="P758"/>
  <c r="BI754"/>
  <c r="BH754"/>
  <c r="BG754"/>
  <c r="BF754"/>
  <c r="T754"/>
  <c r="R754"/>
  <c r="P754"/>
  <c r="BI741"/>
  <c r="BH741"/>
  <c r="BG741"/>
  <c r="BF741"/>
  <c r="T741"/>
  <c r="R741"/>
  <c r="P741"/>
  <c r="BI737"/>
  <c r="BH737"/>
  <c r="BG737"/>
  <c r="BF737"/>
  <c r="T737"/>
  <c r="R737"/>
  <c r="P737"/>
  <c r="BI727"/>
  <c r="BH727"/>
  <c r="BG727"/>
  <c r="BF727"/>
  <c r="T727"/>
  <c r="R727"/>
  <c r="P727"/>
  <c r="BI724"/>
  <c r="BH724"/>
  <c r="BG724"/>
  <c r="BF724"/>
  <c r="T724"/>
  <c r="R724"/>
  <c r="P724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9"/>
  <c r="BH709"/>
  <c r="BG709"/>
  <c r="BF709"/>
  <c r="T709"/>
  <c r="R709"/>
  <c r="P709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1"/>
  <c r="BH661"/>
  <c r="BG661"/>
  <c r="BF661"/>
  <c r="T661"/>
  <c r="R661"/>
  <c r="P661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2"/>
  <c r="BH642"/>
  <c r="BG642"/>
  <c r="BF642"/>
  <c r="T642"/>
  <c r="R642"/>
  <c r="P642"/>
  <c r="BI638"/>
  <c r="BH638"/>
  <c r="BG638"/>
  <c r="BF638"/>
  <c r="T638"/>
  <c r="R638"/>
  <c r="P638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75"/>
  <c r="BH575"/>
  <c r="BG575"/>
  <c r="BF575"/>
  <c r="T575"/>
  <c r="R575"/>
  <c r="P575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496"/>
  <c r="BH496"/>
  <c r="BG496"/>
  <c r="BF496"/>
  <c r="T496"/>
  <c r="R496"/>
  <c r="P496"/>
  <c r="BI492"/>
  <c r="BH492"/>
  <c r="BG492"/>
  <c r="BF492"/>
  <c r="T492"/>
  <c r="R492"/>
  <c r="P492"/>
  <c r="BI485"/>
  <c r="BH485"/>
  <c r="BG485"/>
  <c r="BF485"/>
  <c r="T485"/>
  <c r="R485"/>
  <c r="P485"/>
  <c r="BI472"/>
  <c r="BH472"/>
  <c r="BG472"/>
  <c r="BF472"/>
  <c r="T472"/>
  <c r="R472"/>
  <c r="P472"/>
  <c r="BI453"/>
  <c r="BH453"/>
  <c r="BG453"/>
  <c r="BF453"/>
  <c r="T453"/>
  <c r="R453"/>
  <c r="P453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1"/>
  <c r="BH351"/>
  <c r="BG351"/>
  <c r="BF351"/>
  <c r="T351"/>
  <c r="R351"/>
  <c r="P351"/>
  <c r="BI343"/>
  <c r="BH343"/>
  <c r="BG343"/>
  <c r="BF343"/>
  <c r="T343"/>
  <c r="R343"/>
  <c r="P343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17"/>
  <c r="BH317"/>
  <c r="BG317"/>
  <c r="BF317"/>
  <c r="T317"/>
  <c r="R317"/>
  <c r="P317"/>
  <c r="BI312"/>
  <c r="BH312"/>
  <c r="BG312"/>
  <c r="BF312"/>
  <c r="T312"/>
  <c r="R312"/>
  <c r="P312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3"/>
  <c r="BH223"/>
  <c r="BG223"/>
  <c r="BF223"/>
  <c r="T223"/>
  <c r="R223"/>
  <c r="P223"/>
  <c r="BI209"/>
  <c r="BH209"/>
  <c r="BG209"/>
  <c r="BF209"/>
  <c r="T209"/>
  <c r="R209"/>
  <c r="P209"/>
  <c r="BI204"/>
  <c r="BH204"/>
  <c r="BG204"/>
  <c r="BF204"/>
  <c r="T204"/>
  <c r="R204"/>
  <c r="P204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J141"/>
  <c r="J140"/>
  <c r="F140"/>
  <c r="F138"/>
  <c r="E136"/>
  <c r="J92"/>
  <c r="J91"/>
  <c r="F91"/>
  <c r="F89"/>
  <c r="E87"/>
  <c r="J18"/>
  <c r="E18"/>
  <c r="F141"/>
  <c r="J17"/>
  <c r="J12"/>
  <c r="J138"/>
  <c r="E7"/>
  <c r="E134"/>
  <c i="1" r="L90"/>
  <c r="AM90"/>
  <c r="AM89"/>
  <c r="L89"/>
  <c r="AM87"/>
  <c r="L87"/>
  <c r="L85"/>
  <c r="L84"/>
  <c i="2" r="J1735"/>
  <c r="J1728"/>
  <c r="BK1724"/>
  <c r="BK1699"/>
  <c r="BK1695"/>
  <c r="BK1655"/>
  <c r="J1616"/>
  <c r="J1576"/>
  <c r="J1572"/>
  <c r="BK1569"/>
  <c r="BK1566"/>
  <c r="J1563"/>
  <c r="J1560"/>
  <c r="J1556"/>
  <c r="J1552"/>
  <c r="BK1548"/>
  <c r="J1544"/>
  <c r="J1540"/>
  <c r="J1536"/>
  <c r="J1532"/>
  <c r="BK1528"/>
  <c r="BK1524"/>
  <c r="J1513"/>
  <c r="BK1511"/>
  <c r="BK1507"/>
  <c r="BK1502"/>
  <c r="BK1497"/>
  <c r="J1492"/>
  <c r="BK1487"/>
  <c r="BK1482"/>
  <c r="J1480"/>
  <c r="BK1479"/>
  <c r="BK1476"/>
  <c r="BK1470"/>
  <c r="BK1454"/>
  <c r="BK1451"/>
  <c r="BK1447"/>
  <c r="BK1442"/>
  <c r="BK1437"/>
  <c r="BK1435"/>
  <c r="J1431"/>
  <c r="J1428"/>
  <c r="BK1425"/>
  <c r="J1421"/>
  <c r="BK1409"/>
  <c r="J1406"/>
  <c r="J1405"/>
  <c r="J1402"/>
  <c r="J1399"/>
  <c r="J1396"/>
  <c r="J1393"/>
  <c r="BK1391"/>
  <c r="J1385"/>
  <c r="J1382"/>
  <c r="BK1376"/>
  <c r="J1370"/>
  <c r="BK1365"/>
  <c r="J1362"/>
  <c r="BK1355"/>
  <c r="J1353"/>
  <c r="J1348"/>
  <c r="J1347"/>
  <c r="J1346"/>
  <c r="J1345"/>
  <c r="BK1344"/>
  <c r="J1343"/>
  <c r="J1342"/>
  <c r="J1341"/>
  <c r="J1340"/>
  <c r="BK1339"/>
  <c r="BK1338"/>
  <c r="BK1337"/>
  <c r="BK1334"/>
  <c r="BK1331"/>
  <c r="J1330"/>
  <c r="BK1329"/>
  <c r="BK1322"/>
  <c r="BK1318"/>
  <c r="BK1315"/>
  <c r="J1311"/>
  <c r="J1309"/>
  <c r="J1308"/>
  <c r="J1307"/>
  <c r="J1306"/>
  <c r="BK1305"/>
  <c r="BK1304"/>
  <c r="BK1303"/>
  <c r="J1302"/>
  <c r="J1301"/>
  <c r="J1298"/>
  <c r="J1284"/>
  <c r="J1280"/>
  <c r="J1277"/>
  <c r="J1276"/>
  <c r="BK1275"/>
  <c r="BK1274"/>
  <c r="BK1273"/>
  <c r="J1272"/>
  <c r="BK1271"/>
  <c r="BK1270"/>
  <c r="BK1269"/>
  <c r="BK1268"/>
  <c r="BK1267"/>
  <c r="BK1266"/>
  <c r="J1265"/>
  <c r="BK1264"/>
  <c r="BK1263"/>
  <c r="BK1262"/>
  <c r="BK1261"/>
  <c r="BK1260"/>
  <c r="BK1259"/>
  <c r="BK1258"/>
  <c r="BK1257"/>
  <c r="BK1256"/>
  <c r="BK1255"/>
  <c r="J1255"/>
  <c r="J1254"/>
  <c r="J1253"/>
  <c r="J1252"/>
  <c r="BK1251"/>
  <c r="BK1250"/>
  <c r="BK1249"/>
  <c r="J1248"/>
  <c r="BK1247"/>
  <c r="BK1246"/>
  <c r="BK1245"/>
  <c r="J1244"/>
  <c r="J1243"/>
  <c r="J1242"/>
  <c r="J1241"/>
  <c r="J1240"/>
  <c r="J1239"/>
  <c r="J1238"/>
  <c r="BK1237"/>
  <c r="J1236"/>
  <c r="J1235"/>
  <c r="BK1234"/>
  <c r="BK1233"/>
  <c r="J1232"/>
  <c r="J1231"/>
  <c r="BK1230"/>
  <c r="BK1227"/>
  <c r="BK1224"/>
  <c r="BK1221"/>
  <c r="BK1220"/>
  <c r="BK1219"/>
  <c r="J1217"/>
  <c r="J1214"/>
  <c r="BK1211"/>
  <c r="BK1208"/>
  <c r="BK1205"/>
  <c r="BK1199"/>
  <c r="BK1194"/>
  <c r="J1192"/>
  <c r="J1189"/>
  <c r="J1181"/>
  <c r="J1177"/>
  <c r="J1175"/>
  <c r="J1172"/>
  <c r="J1171"/>
  <c r="J1164"/>
  <c r="J1161"/>
  <c r="J1159"/>
  <c r="J1156"/>
  <c r="J1152"/>
  <c r="J1149"/>
  <c r="BK1145"/>
  <c r="BK1139"/>
  <c r="BK1119"/>
  <c r="BK1107"/>
  <c r="J1103"/>
  <c r="J1095"/>
  <c r="BK1093"/>
  <c r="BK1092"/>
  <c r="BK1091"/>
  <c r="J1088"/>
  <c r="BK1086"/>
  <c r="BK1083"/>
  <c r="J1080"/>
  <c r="J1079"/>
  <c r="BK1077"/>
  <c r="BK1073"/>
  <c r="J1070"/>
  <c r="BK1067"/>
  <c r="BK1064"/>
  <c r="BK1059"/>
  <c r="J1054"/>
  <c r="J1050"/>
  <c r="J1048"/>
  <c r="BK1045"/>
  <c r="BK1043"/>
  <c r="J1038"/>
  <c r="BK1034"/>
  <c r="J1032"/>
  <c r="BK1030"/>
  <c r="J1028"/>
  <c r="J1023"/>
  <c r="BK1021"/>
  <c r="BK1017"/>
  <c r="BK1015"/>
  <c r="J1012"/>
  <c r="J1009"/>
  <c r="J1005"/>
  <c r="BK1003"/>
  <c r="BK1000"/>
  <c r="BK997"/>
  <c r="BK995"/>
  <c r="J992"/>
  <c r="BK987"/>
  <c r="J987"/>
  <c r="J985"/>
  <c r="BK982"/>
  <c r="J982"/>
  <c r="BK980"/>
  <c r="BK976"/>
  <c r="BK974"/>
  <c r="BK970"/>
  <c r="BK968"/>
  <c r="J961"/>
  <c r="J959"/>
  <c r="J957"/>
  <c r="J950"/>
  <c r="BK948"/>
  <c r="BK941"/>
  <c r="BK939"/>
  <c r="J937"/>
  <c r="BK934"/>
  <c r="BK932"/>
  <c r="J929"/>
  <c r="J926"/>
  <c r="BK924"/>
  <c r="BK923"/>
  <c r="J921"/>
  <c r="J920"/>
  <c r="BK907"/>
  <c r="J904"/>
  <c r="BK901"/>
  <c r="J897"/>
  <c r="BK894"/>
  <c r="BK879"/>
  <c r="BK875"/>
  <c r="BK868"/>
  <c r="J864"/>
  <c r="J860"/>
  <c r="BK856"/>
  <c r="BK851"/>
  <c r="BK835"/>
  <c r="J820"/>
  <c r="J817"/>
  <c r="BK809"/>
  <c r="J803"/>
  <c r="J799"/>
  <c r="J796"/>
  <c r="J793"/>
  <c r="BK790"/>
  <c r="BK787"/>
  <c r="BK782"/>
  <c r="BK779"/>
  <c r="J775"/>
  <c r="J770"/>
  <c r="BK766"/>
  <c r="J766"/>
  <c r="J761"/>
  <c r="J758"/>
  <c r="BK754"/>
  <c r="BK741"/>
  <c r="BK737"/>
  <c r="J727"/>
  <c r="BK724"/>
  <c r="BK716"/>
  <c r="BK713"/>
  <c r="J710"/>
  <c r="BK709"/>
  <c r="J701"/>
  <c r="J698"/>
  <c r="J695"/>
  <c r="J673"/>
  <c r="J670"/>
  <c r="J666"/>
  <c r="J661"/>
  <c r="J656"/>
  <c r="J652"/>
  <c r="J648"/>
  <c r="J642"/>
  <c r="J638"/>
  <c r="BK635"/>
  <c r="BK634"/>
  <c r="J633"/>
  <c r="J632"/>
  <c r="J631"/>
  <c r="J630"/>
  <c r="J628"/>
  <c r="J627"/>
  <c r="J626"/>
  <c r="BK625"/>
  <c r="BK624"/>
  <c r="J623"/>
  <c r="BK622"/>
  <c r="BK621"/>
  <c r="J620"/>
  <c r="J619"/>
  <c r="J618"/>
  <c r="J617"/>
  <c r="BK616"/>
  <c r="BK615"/>
  <c r="J614"/>
  <c r="J613"/>
  <c r="BK612"/>
  <c r="BK611"/>
  <c r="J610"/>
  <c r="J609"/>
  <c r="BK608"/>
  <c r="BK607"/>
  <c r="J605"/>
  <c r="J602"/>
  <c r="J599"/>
  <c r="J575"/>
  <c r="J572"/>
  <c r="J568"/>
  <c r="BK566"/>
  <c r="BK562"/>
  <c r="J557"/>
  <c r="J552"/>
  <c r="J547"/>
  <c r="J522"/>
  <c r="J517"/>
  <c r="J513"/>
  <c r="J510"/>
  <c r="BK507"/>
  <c r="BK504"/>
  <c r="J496"/>
  <c r="BK492"/>
  <c r="J485"/>
  <c r="BK472"/>
  <c r="BK453"/>
  <c r="J421"/>
  <c r="J418"/>
  <c r="J414"/>
  <c r="J410"/>
  <c r="BK406"/>
  <c r="BK405"/>
  <c r="J401"/>
  <c r="J397"/>
  <c r="J395"/>
  <c r="J391"/>
  <c r="BK389"/>
  <c r="J387"/>
  <c r="J381"/>
  <c r="J379"/>
  <c r="J377"/>
  <c r="J372"/>
  <c r="BK370"/>
  <c r="J368"/>
  <c r="BK366"/>
  <c r="J364"/>
  <c r="BK362"/>
  <c r="J351"/>
  <c r="J343"/>
  <c r="J335"/>
  <c r="BK331"/>
  <c r="BK325"/>
  <c r="BK317"/>
  <c r="J312"/>
  <c r="BK275"/>
  <c r="BK271"/>
  <c r="BK265"/>
  <c r="BK259"/>
  <c r="BK251"/>
  <c r="BK245"/>
  <c r="J240"/>
  <c r="BK235"/>
  <c r="BK231"/>
  <c r="BK223"/>
  <c r="J209"/>
  <c r="J204"/>
  <c r="J194"/>
  <c r="J190"/>
  <c r="BK186"/>
  <c r="BK182"/>
  <c r="J178"/>
  <c r="J173"/>
  <c r="BK169"/>
  <c r="J167"/>
  <c r="J163"/>
  <c r="J159"/>
  <c r="BK155"/>
  <c r="BK151"/>
  <c r="J147"/>
  <c i="1" r="AS94"/>
  <c i="2" r="BK1741"/>
  <c r="J1741"/>
  <c r="BK1737"/>
  <c r="J1737"/>
  <c r="BK1735"/>
  <c r="BK1728"/>
  <c r="J1724"/>
  <c r="BK1703"/>
  <c r="J1703"/>
  <c r="J1699"/>
  <c r="J1695"/>
  <c r="J1655"/>
  <c r="BK1616"/>
  <c r="BK1576"/>
  <c r="BK1572"/>
  <c r="J1569"/>
  <c r="J1566"/>
  <c r="BK1563"/>
  <c r="BK1560"/>
  <c r="BK1556"/>
  <c r="BK1552"/>
  <c r="J1548"/>
  <c r="BK1544"/>
  <c r="BK1540"/>
  <c r="BK1536"/>
  <c r="BK1532"/>
  <c r="J1528"/>
  <c r="J1524"/>
  <c r="BK1513"/>
  <c r="J1511"/>
  <c r="J1507"/>
  <c r="J1502"/>
  <c r="J1497"/>
  <c r="BK1492"/>
  <c r="J1487"/>
  <c r="J1482"/>
  <c r="BK1480"/>
  <c r="J1479"/>
  <c r="J1476"/>
  <c r="J1470"/>
  <c r="J1454"/>
  <c r="J1451"/>
  <c r="J1447"/>
  <c r="J1442"/>
  <c r="J1437"/>
  <c r="J1435"/>
  <c r="BK1431"/>
  <c r="BK1428"/>
  <c r="J1425"/>
  <c r="BK1421"/>
  <c r="J1409"/>
  <c r="BK1406"/>
  <c r="BK1405"/>
  <c r="BK1402"/>
  <c r="BK1399"/>
  <c r="BK1396"/>
  <c r="BK1393"/>
  <c r="J1391"/>
  <c r="BK1385"/>
  <c r="BK1382"/>
  <c r="J1376"/>
  <c r="BK1370"/>
  <c r="J1365"/>
  <c r="BK1362"/>
  <c r="J1355"/>
  <c r="BK1353"/>
  <c r="BK1348"/>
  <c r="BK1347"/>
  <c r="BK1346"/>
  <c r="BK1345"/>
  <c r="J1344"/>
  <c r="BK1343"/>
  <c r="BK1342"/>
  <c r="BK1341"/>
  <c r="BK1340"/>
  <c r="J1339"/>
  <c r="J1338"/>
  <c r="J1337"/>
  <c r="J1334"/>
  <c r="J1331"/>
  <c r="BK1330"/>
  <c r="J1329"/>
  <c r="J1322"/>
  <c r="J1318"/>
  <c r="J1315"/>
  <c r="BK1311"/>
  <c r="BK1309"/>
  <c r="BK1308"/>
  <c r="BK1307"/>
  <c r="BK1306"/>
  <c r="J1305"/>
  <c r="J1304"/>
  <c r="J1303"/>
  <c r="BK1302"/>
  <c r="BK1301"/>
  <c r="BK1298"/>
  <c r="BK1284"/>
  <c r="BK1280"/>
  <c r="BK1277"/>
  <c r="BK1276"/>
  <c r="J1275"/>
  <c r="J1274"/>
  <c r="J1273"/>
  <c r="BK1272"/>
  <c r="J1271"/>
  <c r="J1270"/>
  <c r="J1269"/>
  <c r="J1268"/>
  <c r="J1267"/>
  <c r="J1266"/>
  <c r="BK1265"/>
  <c r="J1264"/>
  <c r="J1263"/>
  <c r="J1262"/>
  <c r="J1261"/>
  <c r="J1260"/>
  <c r="J1259"/>
  <c r="J1258"/>
  <c r="J1257"/>
  <c r="J1256"/>
  <c r="BK1254"/>
  <c r="BK1253"/>
  <c r="BK1252"/>
  <c r="J1251"/>
  <c r="J1250"/>
  <c r="J1249"/>
  <c r="BK1248"/>
  <c r="J1247"/>
  <c r="J1246"/>
  <c r="J1245"/>
  <c r="BK1244"/>
  <c r="BK1243"/>
  <c r="BK1242"/>
  <c r="BK1241"/>
  <c r="BK1240"/>
  <c r="BK1239"/>
  <c r="BK1238"/>
  <c r="J1237"/>
  <c r="BK1236"/>
  <c r="BK1235"/>
  <c r="J1234"/>
  <c r="J1233"/>
  <c r="BK1232"/>
  <c r="BK1231"/>
  <c r="J1230"/>
  <c r="J1227"/>
  <c r="J1224"/>
  <c r="J1221"/>
  <c r="J1220"/>
  <c r="J1219"/>
  <c r="BK1217"/>
  <c r="BK1214"/>
  <c r="J1211"/>
  <c r="J1208"/>
  <c r="J1205"/>
  <c r="J1199"/>
  <c r="J1194"/>
  <c r="BK1192"/>
  <c r="BK1189"/>
  <c r="BK1181"/>
  <c r="BK1177"/>
  <c r="BK1175"/>
  <c r="BK1172"/>
  <c r="BK1171"/>
  <c r="BK1164"/>
  <c r="BK1161"/>
  <c r="BK1159"/>
  <c r="BK1156"/>
  <c r="BK1152"/>
  <c r="BK1149"/>
  <c r="J1145"/>
  <c r="J1139"/>
  <c r="J1119"/>
  <c r="J1107"/>
  <c r="BK1103"/>
  <c r="BK1095"/>
  <c r="J1093"/>
  <c r="J1092"/>
  <c r="J1091"/>
  <c r="BK1088"/>
  <c r="J1086"/>
  <c r="J1083"/>
  <c r="BK1080"/>
  <c r="BK1079"/>
  <c r="J1077"/>
  <c r="J1073"/>
  <c r="BK1070"/>
  <c r="J1067"/>
  <c r="J1064"/>
  <c r="J1059"/>
  <c r="BK1054"/>
  <c r="BK1050"/>
  <c r="BK1048"/>
  <c r="J1045"/>
  <c r="J1043"/>
  <c r="BK1040"/>
  <c r="J1040"/>
  <c r="BK1038"/>
  <c r="J1034"/>
  <c r="BK1032"/>
  <c r="J1030"/>
  <c r="BK1028"/>
  <c r="BK1023"/>
  <c r="J1021"/>
  <c r="J1017"/>
  <c r="J1015"/>
  <c r="BK1012"/>
  <c r="BK1009"/>
  <c r="BK1005"/>
  <c r="J1003"/>
  <c r="J1000"/>
  <c r="J997"/>
  <c r="J995"/>
  <c r="BK992"/>
  <c r="BK990"/>
  <c r="J990"/>
  <c r="BK985"/>
  <c r="J980"/>
  <c r="J976"/>
  <c r="J974"/>
  <c r="J970"/>
  <c r="J968"/>
  <c r="BK961"/>
  <c r="BK959"/>
  <c r="BK957"/>
  <c r="BK950"/>
  <c r="J948"/>
  <c r="J941"/>
  <c r="J939"/>
  <c r="BK937"/>
  <c r="J934"/>
  <c r="J932"/>
  <c r="BK929"/>
  <c r="BK926"/>
  <c r="J924"/>
  <c r="J923"/>
  <c r="BK921"/>
  <c r="BK920"/>
  <c r="J907"/>
  <c r="BK904"/>
  <c r="J901"/>
  <c r="BK897"/>
  <c r="J894"/>
  <c r="J879"/>
  <c r="J875"/>
  <c r="J868"/>
  <c r="BK864"/>
  <c r="BK860"/>
  <c r="J856"/>
  <c r="J851"/>
  <c r="J835"/>
  <c r="BK820"/>
  <c r="BK817"/>
  <c r="J809"/>
  <c r="BK803"/>
  <c r="BK799"/>
  <c r="BK796"/>
  <c r="BK793"/>
  <c r="J790"/>
  <c r="J787"/>
  <c r="J782"/>
  <c r="J779"/>
  <c r="BK775"/>
  <c r="BK770"/>
  <c r="BK761"/>
  <c r="BK758"/>
  <c r="J754"/>
  <c r="J741"/>
  <c r="J737"/>
  <c r="BK727"/>
  <c r="J724"/>
  <c r="J716"/>
  <c r="J713"/>
  <c r="BK710"/>
  <c r="J709"/>
  <c r="BK701"/>
  <c r="BK698"/>
  <c r="BK695"/>
  <c r="BK673"/>
  <c r="BK670"/>
  <c r="BK666"/>
  <c r="BK661"/>
  <c r="BK656"/>
  <c r="BK652"/>
  <c r="BK648"/>
  <c r="BK642"/>
  <c r="BK638"/>
  <c r="J635"/>
  <c r="J634"/>
  <c r="BK633"/>
  <c r="BK632"/>
  <c r="BK631"/>
  <c r="BK630"/>
  <c r="BK628"/>
  <c r="BK627"/>
  <c r="BK626"/>
  <c r="J625"/>
  <c r="J624"/>
  <c r="BK623"/>
  <c r="J622"/>
  <c r="J621"/>
  <c r="BK620"/>
  <c r="BK619"/>
  <c r="BK618"/>
  <c r="BK617"/>
  <c r="J616"/>
  <c r="J615"/>
  <c r="BK614"/>
  <c r="BK613"/>
  <c r="J612"/>
  <c r="J611"/>
  <c r="BK610"/>
  <c r="BK609"/>
  <c r="J608"/>
  <c r="J607"/>
  <c r="BK605"/>
  <c r="BK602"/>
  <c r="BK599"/>
  <c r="BK575"/>
  <c r="BK572"/>
  <c r="BK568"/>
  <c r="J566"/>
  <c r="J562"/>
  <c r="BK557"/>
  <c r="BK552"/>
  <c r="BK547"/>
  <c r="BK522"/>
  <c r="BK517"/>
  <c r="BK513"/>
  <c r="BK510"/>
  <c r="J507"/>
  <c r="J504"/>
  <c r="BK496"/>
  <c r="J492"/>
  <c r="BK485"/>
  <c r="J472"/>
  <c r="J453"/>
  <c r="BK421"/>
  <c r="BK418"/>
  <c r="BK414"/>
  <c r="BK410"/>
  <c r="J406"/>
  <c r="J405"/>
  <c r="BK401"/>
  <c r="BK397"/>
  <c r="BK395"/>
  <c r="BK391"/>
  <c r="J389"/>
  <c r="BK387"/>
  <c r="BK381"/>
  <c r="BK379"/>
  <c r="BK377"/>
  <c r="BK372"/>
  <c r="J370"/>
  <c r="BK368"/>
  <c r="J366"/>
  <c r="BK364"/>
  <c r="J362"/>
  <c r="BK351"/>
  <c r="BK343"/>
  <c r="BK335"/>
  <c r="J331"/>
  <c r="J325"/>
  <c r="J317"/>
  <c r="BK312"/>
  <c r="J275"/>
  <c r="J271"/>
  <c r="J265"/>
  <c r="J259"/>
  <c r="J251"/>
  <c r="J245"/>
  <c r="BK240"/>
  <c r="J235"/>
  <c r="J231"/>
  <c r="J223"/>
  <c r="BK209"/>
  <c r="BK204"/>
  <c r="BK194"/>
  <c r="BK190"/>
  <c r="J186"/>
  <c r="J182"/>
  <c r="BK178"/>
  <c r="BK173"/>
  <c r="J169"/>
  <c r="BK167"/>
  <c r="BK163"/>
  <c r="BK159"/>
  <c r="J155"/>
  <c r="J151"/>
  <c r="BK147"/>
  <c i="3" r="BK191"/>
  <c r="BK188"/>
  <c r="BK187"/>
  <c r="J186"/>
  <c r="BK185"/>
  <c r="J184"/>
  <c r="J183"/>
  <c r="BK182"/>
  <c r="J181"/>
  <c r="J179"/>
  <c r="J177"/>
  <c r="BK176"/>
  <c r="J175"/>
  <c r="BK174"/>
  <c r="J172"/>
  <c r="J169"/>
  <c r="BK167"/>
  <c r="J166"/>
  <c r="BK165"/>
  <c r="BK164"/>
  <c r="BK162"/>
  <c r="BK161"/>
  <c r="J161"/>
  <c r="BK160"/>
  <c r="J159"/>
  <c r="J158"/>
  <c r="BK157"/>
  <c r="J157"/>
  <c r="BK156"/>
  <c r="J156"/>
  <c r="BK155"/>
  <c r="J155"/>
  <c r="BK154"/>
  <c r="J154"/>
  <c r="BK153"/>
  <c r="J153"/>
  <c r="BK151"/>
  <c r="J151"/>
  <c r="BK150"/>
  <c r="J150"/>
  <c r="BK149"/>
  <c r="J149"/>
  <c r="BK148"/>
  <c r="J148"/>
  <c r="BK147"/>
  <c r="J147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4"/>
  <c r="J134"/>
  <c r="BK132"/>
  <c r="J132"/>
  <c r="J131"/>
  <c r="J129"/>
  <c r="BK128"/>
  <c r="J127"/>
  <c r="J191"/>
  <c r="J188"/>
  <c r="J187"/>
  <c r="BK186"/>
  <c r="J185"/>
  <c r="BK184"/>
  <c r="BK183"/>
  <c r="J182"/>
  <c r="BK181"/>
  <c r="BK179"/>
  <c r="BK177"/>
  <c r="J176"/>
  <c r="BK175"/>
  <c r="J174"/>
  <c r="BK172"/>
  <c r="BK169"/>
  <c r="J167"/>
  <c r="BK166"/>
  <c r="J165"/>
  <c r="J164"/>
  <c r="J162"/>
  <c r="J160"/>
  <c r="BK159"/>
  <c r="BK158"/>
  <c r="BK131"/>
  <c r="BK130"/>
  <c r="J130"/>
  <c r="BK129"/>
  <c r="J128"/>
  <c r="BK127"/>
  <c r="BK126"/>
  <c r="J126"/>
  <c i="4" r="J165"/>
  <c r="J163"/>
  <c r="BK161"/>
  <c r="J159"/>
  <c r="J156"/>
  <c r="BK154"/>
  <c r="J152"/>
  <c r="J150"/>
  <c r="J148"/>
  <c r="BK146"/>
  <c r="J144"/>
  <c r="BK142"/>
  <c r="BK140"/>
  <c r="J138"/>
  <c r="BK136"/>
  <c r="J134"/>
  <c r="BK132"/>
  <c r="J130"/>
  <c r="BK128"/>
  <c r="J126"/>
  <c r="BK124"/>
  <c r="J122"/>
  <c r="BK120"/>
  <c r="J118"/>
  <c r="BK165"/>
  <c r="BK163"/>
  <c r="J161"/>
  <c r="BK159"/>
  <c r="BK156"/>
  <c r="J154"/>
  <c r="BK152"/>
  <c r="BK150"/>
  <c r="BK148"/>
  <c r="J146"/>
  <c r="BK144"/>
  <c r="J142"/>
  <c r="J140"/>
  <c r="BK138"/>
  <c r="J136"/>
  <c r="BK134"/>
  <c r="J132"/>
  <c r="BK130"/>
  <c r="J128"/>
  <c r="BK126"/>
  <c r="J124"/>
  <c r="BK122"/>
  <c r="J120"/>
  <c r="BK118"/>
  <c i="5" r="BK183"/>
  <c r="J182"/>
  <c r="J181"/>
  <c r="J180"/>
  <c r="J179"/>
  <c r="BK178"/>
  <c r="J177"/>
  <c r="BK174"/>
  <c r="J171"/>
  <c r="BK169"/>
  <c r="J166"/>
  <c r="J164"/>
  <c r="BK162"/>
  <c r="J161"/>
  <c r="J159"/>
  <c r="BK158"/>
  <c r="BK157"/>
  <c r="J157"/>
  <c r="J156"/>
  <c r="BK155"/>
  <c r="BK154"/>
  <c r="BK153"/>
  <c r="J152"/>
  <c r="J151"/>
  <c r="J150"/>
  <c r="J149"/>
  <c r="BK148"/>
  <c r="J147"/>
  <c r="BK146"/>
  <c r="J144"/>
  <c r="J142"/>
  <c r="BK141"/>
  <c r="J140"/>
  <c r="J139"/>
  <c r="BK138"/>
  <c r="J137"/>
  <c r="BK136"/>
  <c r="BK135"/>
  <c r="BK134"/>
  <c r="J133"/>
  <c r="J132"/>
  <c r="BK131"/>
  <c r="J130"/>
  <c r="BK129"/>
  <c r="BK128"/>
  <c r="J127"/>
  <c r="BK125"/>
  <c r="J123"/>
  <c r="J183"/>
  <c r="BK182"/>
  <c r="BK181"/>
  <c r="BK180"/>
  <c r="BK179"/>
  <c r="J178"/>
  <c r="BK177"/>
  <c r="J174"/>
  <c r="BK171"/>
  <c r="J169"/>
  <c r="BK166"/>
  <c r="BK164"/>
  <c r="J162"/>
  <c r="BK161"/>
  <c r="BK159"/>
  <c r="J158"/>
  <c r="BK156"/>
  <c r="J155"/>
  <c r="J154"/>
  <c r="J153"/>
  <c r="BK152"/>
  <c r="BK151"/>
  <c r="BK150"/>
  <c r="BK149"/>
  <c r="J148"/>
  <c r="BK147"/>
  <c r="J146"/>
  <c r="BK144"/>
  <c r="BK142"/>
  <c r="J141"/>
  <c r="BK140"/>
  <c r="BK139"/>
  <c r="J138"/>
  <c r="BK137"/>
  <c r="J136"/>
  <c r="J135"/>
  <c r="J134"/>
  <c r="BK133"/>
  <c r="BK132"/>
  <c r="J131"/>
  <c r="BK130"/>
  <c r="J129"/>
  <c r="J128"/>
  <c r="BK127"/>
  <c r="J125"/>
  <c r="BK123"/>
  <c i="6" r="J224"/>
  <c r="BK223"/>
  <c r="BK221"/>
  <c r="J220"/>
  <c r="BK214"/>
  <c r="J213"/>
  <c r="BK210"/>
  <c r="J207"/>
  <c r="J203"/>
  <c r="BK202"/>
  <c r="J201"/>
  <c r="BK200"/>
  <c r="J199"/>
  <c r="J198"/>
  <c r="J197"/>
  <c r="BK196"/>
  <c r="J195"/>
  <c r="J194"/>
  <c r="BK192"/>
  <c r="J191"/>
  <c r="J190"/>
  <c r="BK189"/>
  <c r="BK188"/>
  <c r="J187"/>
  <c r="BK186"/>
  <c r="J185"/>
  <c r="J184"/>
  <c r="BK183"/>
  <c r="BK182"/>
  <c r="J181"/>
  <c r="BK180"/>
  <c r="J179"/>
  <c r="J178"/>
  <c r="BK177"/>
  <c r="J176"/>
  <c r="BK175"/>
  <c r="BK174"/>
  <c r="BK173"/>
  <c r="BK171"/>
  <c r="BK170"/>
  <c r="J170"/>
  <c r="BK169"/>
  <c r="J168"/>
  <c r="J167"/>
  <c r="BK166"/>
  <c r="BK165"/>
  <c r="BK164"/>
  <c r="BK163"/>
  <c r="J162"/>
  <c r="BK161"/>
  <c r="J160"/>
  <c r="BK159"/>
  <c r="BK157"/>
  <c r="J157"/>
  <c r="BK156"/>
  <c r="J156"/>
  <c r="BK155"/>
  <c r="J155"/>
  <c r="J154"/>
  <c r="BK153"/>
  <c r="J152"/>
  <c r="J151"/>
  <c r="J150"/>
  <c r="BK148"/>
  <c r="BK145"/>
  <c r="J143"/>
  <c r="BK141"/>
  <c r="BK139"/>
  <c r="BK137"/>
  <c r="BK135"/>
  <c r="BK133"/>
  <c r="J129"/>
  <c r="BK127"/>
  <c r="BK224"/>
  <c r="J223"/>
  <c r="J221"/>
  <c r="BK220"/>
  <c r="J214"/>
  <c r="BK213"/>
  <c r="J210"/>
  <c r="BK207"/>
  <c r="BK203"/>
  <c r="J202"/>
  <c r="BK201"/>
  <c r="J200"/>
  <c r="BK199"/>
  <c r="BK198"/>
  <c r="BK197"/>
  <c r="J196"/>
  <c r="BK195"/>
  <c r="BK194"/>
  <c r="J192"/>
  <c r="BK191"/>
  <c r="BK190"/>
  <c r="J189"/>
  <c r="J188"/>
  <c r="BK187"/>
  <c r="J186"/>
  <c r="BK185"/>
  <c r="BK184"/>
  <c r="J183"/>
  <c r="J182"/>
  <c r="BK181"/>
  <c r="J180"/>
  <c r="BK179"/>
  <c r="BK178"/>
  <c r="J177"/>
  <c r="BK176"/>
  <c r="J175"/>
  <c r="J174"/>
  <c r="J173"/>
  <c r="J171"/>
  <c r="J169"/>
  <c r="BK168"/>
  <c r="BK167"/>
  <c r="J166"/>
  <c r="J165"/>
  <c r="J164"/>
  <c r="J163"/>
  <c r="BK162"/>
  <c r="J161"/>
  <c r="BK160"/>
  <c r="J159"/>
  <c r="BK158"/>
  <c r="J158"/>
  <c r="BK154"/>
  <c r="J153"/>
  <c r="BK152"/>
  <c r="BK151"/>
  <c r="BK150"/>
  <c r="J148"/>
  <c r="J145"/>
  <c r="BK143"/>
  <c r="J141"/>
  <c r="J139"/>
  <c r="J137"/>
  <c r="J135"/>
  <c r="J133"/>
  <c r="BK131"/>
  <c r="J131"/>
  <c r="BK129"/>
  <c r="J127"/>
  <c i="7" r="BK155"/>
  <c r="J155"/>
  <c r="BK154"/>
  <c r="J154"/>
  <c r="BK153"/>
  <c r="J153"/>
  <c r="BK152"/>
  <c r="J152"/>
  <c r="BK151"/>
  <c r="J151"/>
  <c r="BK150"/>
  <c r="J150"/>
  <c r="BK149"/>
  <c r="BK147"/>
  <c r="BK146"/>
  <c r="J145"/>
  <c r="J143"/>
  <c r="BK141"/>
  <c r="BK139"/>
  <c r="J138"/>
  <c r="J137"/>
  <c r="J136"/>
  <c r="BK135"/>
  <c r="BK134"/>
  <c r="BK133"/>
  <c r="J132"/>
  <c r="BK131"/>
  <c r="BK130"/>
  <c r="J129"/>
  <c r="BK128"/>
  <c r="J126"/>
  <c r="BK124"/>
  <c r="J123"/>
  <c r="J149"/>
  <c r="J147"/>
  <c r="J146"/>
  <c r="BK145"/>
  <c r="BK143"/>
  <c r="J141"/>
  <c r="J139"/>
  <c r="BK138"/>
  <c r="BK137"/>
  <c r="BK136"/>
  <c r="J135"/>
  <c r="J134"/>
  <c r="J133"/>
  <c r="BK132"/>
  <c r="J131"/>
  <c r="J130"/>
  <c r="BK129"/>
  <c r="J128"/>
  <c r="BK126"/>
  <c r="J124"/>
  <c r="BK123"/>
  <c i="8" r="BK124"/>
  <c r="J124"/>
  <c r="BK123"/>
  <c r="BK122"/>
  <c r="BK121"/>
  <c r="J119"/>
  <c r="J123"/>
  <c r="J122"/>
  <c r="J121"/>
  <c r="BK119"/>
  <c i="9" r="BK144"/>
  <c r="J143"/>
  <c r="BK142"/>
  <c r="J141"/>
  <c r="J140"/>
  <c r="BK137"/>
  <c r="J137"/>
  <c r="J135"/>
  <c r="BK134"/>
  <c r="BK133"/>
  <c r="BK132"/>
  <c r="BK130"/>
  <c r="J129"/>
  <c r="J128"/>
  <c r="BK127"/>
  <c r="BK126"/>
  <c r="J125"/>
  <c r="BK124"/>
  <c r="BK123"/>
  <c r="J122"/>
  <c r="BK121"/>
  <c r="J144"/>
  <c r="BK143"/>
  <c r="J142"/>
  <c r="BK141"/>
  <c r="BK140"/>
  <c r="BK135"/>
  <c r="J134"/>
  <c r="J133"/>
  <c r="J132"/>
  <c r="J130"/>
  <c r="BK129"/>
  <c r="BK128"/>
  <c r="J127"/>
  <c r="J126"/>
  <c r="BK125"/>
  <c r="J124"/>
  <c r="J123"/>
  <c r="BK122"/>
  <c r="J121"/>
  <c i="10" r="J134"/>
  <c r="J132"/>
  <c r="BK131"/>
  <c r="J129"/>
  <c r="BK127"/>
  <c r="BK125"/>
  <c r="BK134"/>
  <c r="BK132"/>
  <c r="J131"/>
  <c r="BK129"/>
  <c r="J127"/>
  <c r="J125"/>
  <c i="2" l="1" r="BK146"/>
  <c r="J146"/>
  <c r="J98"/>
  <c r="R146"/>
  <c r="BK177"/>
  <c r="J177"/>
  <c r="J99"/>
  <c r="P177"/>
  <c r="T177"/>
  <c r="P193"/>
  <c r="R193"/>
  <c r="BK316"/>
  <c r="J316"/>
  <c r="J101"/>
  <c r="T316"/>
  <c r="P409"/>
  <c r="T409"/>
  <c r="BK567"/>
  <c r="J567"/>
  <c r="J103"/>
  <c r="R567"/>
  <c r="BK919"/>
  <c r="J919"/>
  <c r="J104"/>
  <c r="R919"/>
  <c r="P928"/>
  <c r="T928"/>
  <c r="P940"/>
  <c r="R940"/>
  <c r="BK1004"/>
  <c r="J1004"/>
  <c r="J109"/>
  <c r="T1004"/>
  <c r="P1078"/>
  <c r="T1078"/>
  <c r="P1087"/>
  <c r="T1087"/>
  <c r="P1094"/>
  <c r="T1094"/>
  <c r="P1193"/>
  <c r="T1193"/>
  <c r="P1218"/>
  <c r="T1218"/>
  <c r="P1310"/>
  <c r="T1310"/>
  <c r="P1354"/>
  <c r="R1354"/>
  <c r="P1392"/>
  <c r="R1392"/>
  <c r="BK1436"/>
  <c r="J1436"/>
  <c r="J118"/>
  <c r="T1436"/>
  <c r="P1481"/>
  <c r="T1481"/>
  <c r="BK1523"/>
  <c r="J1523"/>
  <c r="J121"/>
  <c r="R1523"/>
  <c r="BK1575"/>
  <c r="J1575"/>
  <c r="J122"/>
  <c r="P1575"/>
  <c r="T1575"/>
  <c r="P1698"/>
  <c r="T1698"/>
  <c r="BK1736"/>
  <c r="J1736"/>
  <c r="J124"/>
  <c r="R1736"/>
  <c i="3" r="BK125"/>
  <c r="J125"/>
  <c r="J98"/>
  <c r="P125"/>
  <c r="R125"/>
  <c r="T125"/>
  <c r="BK133"/>
  <c r="J133"/>
  <c r="J99"/>
  <c r="T133"/>
  <c r="BK152"/>
  <c r="J152"/>
  <c r="J100"/>
  <c r="T152"/>
  <c r="BK163"/>
  <c r="J163"/>
  <c r="J101"/>
  <c r="R163"/>
  <c i="4" r="P158"/>
  <c r="P117"/>
  <c i="1" r="AU97"/>
  <c i="4" r="T158"/>
  <c r="T117"/>
  <c i="5" r="P122"/>
  <c r="R122"/>
  <c r="BK143"/>
  <c r="J143"/>
  <c r="J98"/>
  <c r="T143"/>
  <c r="BK160"/>
  <c r="J160"/>
  <c r="J99"/>
  <c r="R160"/>
  <c r="BK168"/>
  <c r="J168"/>
  <c r="J100"/>
  <c r="T168"/>
  <c r="BK173"/>
  <c r="J173"/>
  <c r="J101"/>
  <c r="R173"/>
  <c i="6" r="P126"/>
  <c r="R126"/>
  <c r="BK149"/>
  <c r="J149"/>
  <c r="J99"/>
  <c r="T149"/>
  <c r="BK172"/>
  <c r="J172"/>
  <c r="J100"/>
  <c r="R172"/>
  <c r="P193"/>
  <c r="R193"/>
  <c r="BK206"/>
  <c r="J206"/>
  <c r="J104"/>
  <c r="T206"/>
  <c r="T205"/>
  <c r="T204"/>
  <c r="P222"/>
  <c r="R222"/>
  <c i="7" r="P122"/>
  <c r="T122"/>
  <c r="P144"/>
  <c r="T144"/>
  <c r="P148"/>
  <c r="T148"/>
  <c i="8" r="BK118"/>
  <c r="J118"/>
  <c r="J97"/>
  <c r="R118"/>
  <c r="R117"/>
  <c i="9" r="BK120"/>
  <c r="J120"/>
  <c r="J97"/>
  <c r="T120"/>
  <c r="P131"/>
  <c r="R131"/>
  <c r="P136"/>
  <c r="R136"/>
  <c i="10" r="BK130"/>
  <c r="J130"/>
  <c r="J101"/>
  <c r="P130"/>
  <c r="P123"/>
  <c r="P122"/>
  <c i="1" r="AU103"/>
  <c i="10" r="R130"/>
  <c r="R123"/>
  <c r="R122"/>
  <c i="2" r="P146"/>
  <c r="T146"/>
  <c r="R177"/>
  <c r="BK193"/>
  <c r="J193"/>
  <c r="J100"/>
  <c r="T193"/>
  <c r="P316"/>
  <c r="R316"/>
  <c r="BK409"/>
  <c r="J409"/>
  <c r="J102"/>
  <c r="R409"/>
  <c r="P567"/>
  <c r="T567"/>
  <c r="P919"/>
  <c r="T919"/>
  <c r="BK928"/>
  <c r="J928"/>
  <c r="J107"/>
  <c r="R928"/>
  <c r="BK940"/>
  <c r="J940"/>
  <c r="J108"/>
  <c r="T940"/>
  <c r="P1004"/>
  <c r="R1004"/>
  <c r="BK1078"/>
  <c r="J1078"/>
  <c r="J110"/>
  <c r="R1078"/>
  <c r="BK1087"/>
  <c r="J1087"/>
  <c r="J111"/>
  <c r="R1087"/>
  <c r="BK1094"/>
  <c r="J1094"/>
  <c r="J112"/>
  <c r="R1094"/>
  <c r="BK1193"/>
  <c r="J1193"/>
  <c r="J113"/>
  <c r="R1193"/>
  <c r="BK1218"/>
  <c r="J1218"/>
  <c r="J114"/>
  <c r="R1218"/>
  <c r="BK1310"/>
  <c r="J1310"/>
  <c r="J115"/>
  <c r="R1310"/>
  <c r="BK1354"/>
  <c r="J1354"/>
  <c r="J116"/>
  <c r="T1354"/>
  <c r="BK1392"/>
  <c r="J1392"/>
  <c r="J117"/>
  <c r="T1392"/>
  <c r="P1436"/>
  <c r="R1436"/>
  <c r="BK1481"/>
  <c r="J1481"/>
  <c r="J119"/>
  <c r="R1481"/>
  <c r="P1523"/>
  <c r="T1523"/>
  <c r="R1575"/>
  <c r="BK1698"/>
  <c r="J1698"/>
  <c r="J123"/>
  <c r="R1698"/>
  <c r="P1736"/>
  <c r="T1736"/>
  <c i="3" r="P133"/>
  <c r="R133"/>
  <c r="P152"/>
  <c r="R152"/>
  <c r="P163"/>
  <c r="T163"/>
  <c i="4" r="BK158"/>
  <c r="J158"/>
  <c r="J97"/>
  <c r="R158"/>
  <c r="R117"/>
  <c i="5" r="BK122"/>
  <c r="J122"/>
  <c r="J97"/>
  <c r="T122"/>
  <c r="P143"/>
  <c r="R143"/>
  <c r="P160"/>
  <c r="T160"/>
  <c r="P168"/>
  <c r="R168"/>
  <c r="P173"/>
  <c r="T173"/>
  <c i="6" r="BK126"/>
  <c r="J126"/>
  <c r="J97"/>
  <c r="T126"/>
  <c r="P149"/>
  <c r="R149"/>
  <c r="P172"/>
  <c r="T172"/>
  <c r="BK193"/>
  <c r="J193"/>
  <c r="J101"/>
  <c r="T193"/>
  <c r="P206"/>
  <c r="P205"/>
  <c r="P204"/>
  <c r="R206"/>
  <c r="R205"/>
  <c r="R204"/>
  <c r="BK222"/>
  <c r="J222"/>
  <c r="J105"/>
  <c r="T222"/>
  <c i="7" r="BK122"/>
  <c r="J122"/>
  <c r="J97"/>
  <c r="R122"/>
  <c r="BK144"/>
  <c r="J144"/>
  <c r="J100"/>
  <c r="R144"/>
  <c r="BK148"/>
  <c r="J148"/>
  <c r="J101"/>
  <c r="R148"/>
  <c i="8" r="P118"/>
  <c r="P117"/>
  <c i="1" r="AU101"/>
  <c i="8" r="T118"/>
  <c r="T117"/>
  <c i="9" r="P120"/>
  <c r="P119"/>
  <c i="1" r="AU102"/>
  <c i="9" r="R120"/>
  <c r="R119"/>
  <c r="BK131"/>
  <c r="J131"/>
  <c r="J98"/>
  <c r="T131"/>
  <c r="BK136"/>
  <c r="J136"/>
  <c r="J99"/>
  <c r="T136"/>
  <c i="10" r="T130"/>
  <c r="T123"/>
  <c r="T122"/>
  <c i="2" r="BK925"/>
  <c r="J925"/>
  <c r="J105"/>
  <c i="3" r="BK190"/>
  <c r="J190"/>
  <c r="J103"/>
  <c i="6" r="BK147"/>
  <c r="J147"/>
  <c r="J98"/>
  <c i="7" r="BK140"/>
  <c r="J140"/>
  <c r="J98"/>
  <c i="4" r="BK117"/>
  <c r="J117"/>
  <c i="7" r="BK142"/>
  <c r="J142"/>
  <c r="J99"/>
  <c i="10" r="BK124"/>
  <c r="J124"/>
  <c r="J98"/>
  <c r="BK126"/>
  <c r="J126"/>
  <c r="J99"/>
  <c r="BK128"/>
  <c r="J128"/>
  <c r="J100"/>
  <c r="BK133"/>
  <c r="J133"/>
  <c r="J102"/>
  <c r="J89"/>
  <c r="BE125"/>
  <c r="BE127"/>
  <c r="BE131"/>
  <c r="BE132"/>
  <c r="E85"/>
  <c r="F92"/>
  <c r="BE129"/>
  <c r="BE134"/>
  <c i="9" r="F92"/>
  <c r="J113"/>
  <c r="BE121"/>
  <c r="BE124"/>
  <c r="BE125"/>
  <c r="BE127"/>
  <c r="BE128"/>
  <c r="BE130"/>
  <c r="BE134"/>
  <c r="BE135"/>
  <c r="BE140"/>
  <c r="BE142"/>
  <c r="E85"/>
  <c r="BE122"/>
  <c r="BE123"/>
  <c r="BE126"/>
  <c r="BE129"/>
  <c r="BE132"/>
  <c r="BE133"/>
  <c r="BE137"/>
  <c r="BE141"/>
  <c r="BE143"/>
  <c r="BE144"/>
  <c i="8" r="J89"/>
  <c r="F114"/>
  <c r="BE122"/>
  <c r="BE124"/>
  <c r="E85"/>
  <c r="BE119"/>
  <c r="BE121"/>
  <c r="BE123"/>
  <c i="7" r="J89"/>
  <c r="F118"/>
  <c r="BE124"/>
  <c r="BE128"/>
  <c r="BE130"/>
  <c r="BE131"/>
  <c r="BE135"/>
  <c r="BE136"/>
  <c r="BE137"/>
  <c r="BE139"/>
  <c r="BE146"/>
  <c r="BE150"/>
  <c r="E85"/>
  <c r="BE123"/>
  <c r="BE126"/>
  <c r="BE129"/>
  <c r="BE132"/>
  <c r="BE133"/>
  <c r="BE134"/>
  <c r="BE138"/>
  <c r="BE141"/>
  <c r="BE143"/>
  <c r="BE145"/>
  <c r="BE147"/>
  <c r="BE149"/>
  <c r="BE151"/>
  <c r="BE152"/>
  <c r="BE153"/>
  <c r="BE154"/>
  <c r="BE155"/>
  <c i="6" r="E85"/>
  <c r="F92"/>
  <c r="BE127"/>
  <c r="BE133"/>
  <c r="BE135"/>
  <c r="BE137"/>
  <c r="BE141"/>
  <c r="BE145"/>
  <c r="BE150"/>
  <c r="BE152"/>
  <c r="BE159"/>
  <c r="BE161"/>
  <c r="BE166"/>
  <c r="BE167"/>
  <c r="BE173"/>
  <c r="BE175"/>
  <c r="BE177"/>
  <c r="BE178"/>
  <c r="BE180"/>
  <c r="BE182"/>
  <c r="BE183"/>
  <c r="BE184"/>
  <c r="BE186"/>
  <c r="BE189"/>
  <c r="BE190"/>
  <c r="BE192"/>
  <c r="BE194"/>
  <c r="BE196"/>
  <c r="BE197"/>
  <c r="BE198"/>
  <c r="BE200"/>
  <c r="BE201"/>
  <c r="BE202"/>
  <c r="BE210"/>
  <c r="BE224"/>
  <c r="J89"/>
  <c r="BE129"/>
  <c r="BE131"/>
  <c r="BE139"/>
  <c r="BE143"/>
  <c r="BE148"/>
  <c r="BE151"/>
  <c r="BE153"/>
  <c r="BE154"/>
  <c r="BE155"/>
  <c r="BE156"/>
  <c r="BE157"/>
  <c r="BE158"/>
  <c r="BE160"/>
  <c r="BE162"/>
  <c r="BE163"/>
  <c r="BE164"/>
  <c r="BE165"/>
  <c r="BE168"/>
  <c r="BE169"/>
  <c r="BE170"/>
  <c r="BE171"/>
  <c r="BE174"/>
  <c r="BE176"/>
  <c r="BE179"/>
  <c r="BE181"/>
  <c r="BE185"/>
  <c r="BE187"/>
  <c r="BE188"/>
  <c r="BE191"/>
  <c r="BE195"/>
  <c r="BE199"/>
  <c r="BE203"/>
  <c r="BE207"/>
  <c r="BE213"/>
  <c r="BE214"/>
  <c r="BE220"/>
  <c r="BE221"/>
  <c r="BE223"/>
  <c i="4" r="J96"/>
  <c i="5" r="F92"/>
  <c r="E111"/>
  <c r="J115"/>
  <c r="BE125"/>
  <c r="BE129"/>
  <c r="BE131"/>
  <c r="BE132"/>
  <c r="BE136"/>
  <c r="BE138"/>
  <c r="BE139"/>
  <c r="BE141"/>
  <c r="BE146"/>
  <c r="BE150"/>
  <c r="BE151"/>
  <c r="BE153"/>
  <c r="BE156"/>
  <c r="BE158"/>
  <c r="BE159"/>
  <c r="BE164"/>
  <c r="BE169"/>
  <c r="BE174"/>
  <c r="BE178"/>
  <c r="BE179"/>
  <c r="BE180"/>
  <c r="BE181"/>
  <c r="BE183"/>
  <c r="BE123"/>
  <c r="BE127"/>
  <c r="BE128"/>
  <c r="BE130"/>
  <c r="BE133"/>
  <c r="BE134"/>
  <c r="BE135"/>
  <c r="BE137"/>
  <c r="BE140"/>
  <c r="BE142"/>
  <c r="BE144"/>
  <c r="BE147"/>
  <c r="BE148"/>
  <c r="BE149"/>
  <c r="BE152"/>
  <c r="BE154"/>
  <c r="BE155"/>
  <c r="BE157"/>
  <c r="BE161"/>
  <c r="BE162"/>
  <c r="BE166"/>
  <c r="BE171"/>
  <c r="BE177"/>
  <c r="BE182"/>
  <c i="4" r="E85"/>
  <c r="J89"/>
  <c r="BE124"/>
  <c r="BE128"/>
  <c r="BE136"/>
  <c r="BE138"/>
  <c r="BE142"/>
  <c r="BE148"/>
  <c r="BE150"/>
  <c r="BE154"/>
  <c r="BE156"/>
  <c r="BE165"/>
  <c r="F92"/>
  <c r="BE118"/>
  <c r="BE120"/>
  <c r="BE122"/>
  <c r="BE126"/>
  <c r="BE130"/>
  <c r="BE132"/>
  <c r="BE134"/>
  <c r="BE140"/>
  <c r="BE144"/>
  <c r="BE146"/>
  <c r="BE152"/>
  <c r="BE159"/>
  <c r="BE161"/>
  <c r="BE163"/>
  <c i="3" r="E85"/>
  <c r="J89"/>
  <c r="F92"/>
  <c r="BE126"/>
  <c r="BE129"/>
  <c r="BE130"/>
  <c r="BE157"/>
  <c r="BE158"/>
  <c r="BE160"/>
  <c r="BE165"/>
  <c r="BE167"/>
  <c r="BE169"/>
  <c r="BE174"/>
  <c r="BE176"/>
  <c r="BE177"/>
  <c r="BE179"/>
  <c r="BE182"/>
  <c r="BE185"/>
  <c r="BE191"/>
  <c r="BE127"/>
  <c r="BE128"/>
  <c r="BE131"/>
  <c r="BE132"/>
  <c r="BE134"/>
  <c r="BE135"/>
  <c r="BE136"/>
  <c r="BE137"/>
  <c r="BE138"/>
  <c r="BE139"/>
  <c r="BE140"/>
  <c r="BE141"/>
  <c r="BE142"/>
  <c r="BE143"/>
  <c r="BE147"/>
  <c r="BE148"/>
  <c r="BE149"/>
  <c r="BE150"/>
  <c r="BE151"/>
  <c r="BE153"/>
  <c r="BE154"/>
  <c r="BE155"/>
  <c r="BE156"/>
  <c r="BE159"/>
  <c r="BE161"/>
  <c r="BE162"/>
  <c r="BE164"/>
  <c r="BE166"/>
  <c r="BE172"/>
  <c r="BE175"/>
  <c r="BE181"/>
  <c r="BE183"/>
  <c r="BE184"/>
  <c r="BE186"/>
  <c r="BE187"/>
  <c r="BE188"/>
  <c i="2" r="E85"/>
  <c r="J89"/>
  <c r="F92"/>
  <c r="BE155"/>
  <c r="BE190"/>
  <c r="BE194"/>
  <c r="BE204"/>
  <c r="BE209"/>
  <c r="BE265"/>
  <c r="BE275"/>
  <c r="BE312"/>
  <c r="BE331"/>
  <c r="BE335"/>
  <c r="BE343"/>
  <c r="BE362"/>
  <c r="BE368"/>
  <c r="BE370"/>
  <c r="BE372"/>
  <c r="BE377"/>
  <c r="BE379"/>
  <c r="BE381"/>
  <c r="BE387"/>
  <c r="BE389"/>
  <c r="BE391"/>
  <c r="BE395"/>
  <c r="BE397"/>
  <c r="BE401"/>
  <c r="BE406"/>
  <c r="BE410"/>
  <c r="BE414"/>
  <c r="BE418"/>
  <c r="BE421"/>
  <c r="BE472"/>
  <c r="BE507"/>
  <c r="BE510"/>
  <c r="BE513"/>
  <c r="BE517"/>
  <c r="BE522"/>
  <c r="BE547"/>
  <c r="BE552"/>
  <c r="BE568"/>
  <c r="BE572"/>
  <c r="BE575"/>
  <c r="BE599"/>
  <c r="BE602"/>
  <c r="BE608"/>
  <c r="BE609"/>
  <c r="BE610"/>
  <c r="BE611"/>
  <c r="BE612"/>
  <c r="BE614"/>
  <c r="BE617"/>
  <c r="BE618"/>
  <c r="BE619"/>
  <c r="BE620"/>
  <c r="BE623"/>
  <c r="BE625"/>
  <c r="BE626"/>
  <c r="BE627"/>
  <c r="BE628"/>
  <c r="BE630"/>
  <c r="BE631"/>
  <c r="BE632"/>
  <c r="BE635"/>
  <c r="BE648"/>
  <c r="BE656"/>
  <c r="BE661"/>
  <c r="BE666"/>
  <c r="BE670"/>
  <c r="BE673"/>
  <c r="BE695"/>
  <c r="BE698"/>
  <c r="BE716"/>
  <c r="BE724"/>
  <c r="BE754"/>
  <c r="BE790"/>
  <c r="BE793"/>
  <c r="BE796"/>
  <c r="BE799"/>
  <c r="BE803"/>
  <c r="BE817"/>
  <c r="BE820"/>
  <c r="BE835"/>
  <c r="BE851"/>
  <c r="BE860"/>
  <c r="BE920"/>
  <c r="BE923"/>
  <c r="BE926"/>
  <c r="BE929"/>
  <c r="BE939"/>
  <c r="BE948"/>
  <c r="BE950"/>
  <c r="BE957"/>
  <c r="BE961"/>
  <c r="BE980"/>
  <c r="BE982"/>
  <c r="BE992"/>
  <c r="BE1009"/>
  <c r="BE1012"/>
  <c r="BE1021"/>
  <c r="BE1023"/>
  <c r="BE1030"/>
  <c r="BE1032"/>
  <c r="BE1040"/>
  <c r="BE1043"/>
  <c r="BE1048"/>
  <c r="BE1050"/>
  <c r="BE1080"/>
  <c r="BE1107"/>
  <c r="BE1149"/>
  <c r="BE1156"/>
  <c r="BE1159"/>
  <c r="BE1161"/>
  <c r="BE1164"/>
  <c r="BE1171"/>
  <c r="BE1172"/>
  <c r="BE1177"/>
  <c r="BE1181"/>
  <c r="BE1189"/>
  <c r="BE1192"/>
  <c r="BE1211"/>
  <c r="BE1214"/>
  <c r="BE1230"/>
  <c r="BE1234"/>
  <c r="BE1235"/>
  <c r="BE1236"/>
  <c r="BE1237"/>
  <c r="BE1238"/>
  <c r="BE1239"/>
  <c r="BE1240"/>
  <c r="BE1241"/>
  <c r="BE1242"/>
  <c r="BE1243"/>
  <c r="BE1244"/>
  <c r="BE1247"/>
  <c r="BE1253"/>
  <c r="BE1266"/>
  <c r="BE1269"/>
  <c r="BE1272"/>
  <c r="BE1275"/>
  <c r="BE1276"/>
  <c r="BE1280"/>
  <c r="BE1284"/>
  <c r="BE1298"/>
  <c r="BE1301"/>
  <c r="BE1306"/>
  <c r="BE1307"/>
  <c r="BE1308"/>
  <c r="BE1311"/>
  <c r="BE1329"/>
  <c r="BE1330"/>
  <c r="BE1340"/>
  <c r="BE1341"/>
  <c r="BE1342"/>
  <c r="BE1345"/>
  <c r="BE1346"/>
  <c r="BE1348"/>
  <c r="BE1353"/>
  <c r="BE1355"/>
  <c r="BE1365"/>
  <c r="BE1382"/>
  <c r="BE1393"/>
  <c r="BE1396"/>
  <c r="BE1399"/>
  <c r="BE1402"/>
  <c r="BE1405"/>
  <c r="BE1406"/>
  <c r="BE1421"/>
  <c r="BE1428"/>
  <c r="BE1435"/>
  <c r="BE1479"/>
  <c r="BE1480"/>
  <c r="BE1482"/>
  <c r="BE1492"/>
  <c r="BE1532"/>
  <c r="BE1536"/>
  <c r="BE1540"/>
  <c r="BE1552"/>
  <c r="BE1556"/>
  <c r="BE1560"/>
  <c r="BE1569"/>
  <c r="BE1576"/>
  <c r="BE1616"/>
  <c r="BE1655"/>
  <c r="BE1695"/>
  <c r="BE1735"/>
  <c r="BE1737"/>
  <c r="BE1741"/>
  <c r="BE147"/>
  <c r="BE151"/>
  <c r="BE159"/>
  <c r="BE163"/>
  <c r="BE167"/>
  <c r="BE169"/>
  <c r="BE173"/>
  <c r="BE178"/>
  <c r="BE182"/>
  <c r="BE186"/>
  <c r="BE223"/>
  <c r="BE231"/>
  <c r="BE235"/>
  <c r="BE240"/>
  <c r="BE245"/>
  <c r="BE251"/>
  <c r="BE259"/>
  <c r="BE271"/>
  <c r="BE317"/>
  <c r="BE325"/>
  <c r="BE351"/>
  <c r="BE364"/>
  <c r="BE366"/>
  <c r="BE405"/>
  <c r="BE453"/>
  <c r="BE485"/>
  <c r="BE492"/>
  <c r="BE496"/>
  <c r="BE504"/>
  <c r="BE557"/>
  <c r="BE562"/>
  <c r="BE566"/>
  <c r="BE605"/>
  <c r="BE607"/>
  <c r="BE613"/>
  <c r="BE615"/>
  <c r="BE616"/>
  <c r="BE621"/>
  <c r="BE622"/>
  <c r="BE624"/>
  <c r="BE633"/>
  <c r="BE634"/>
  <c r="BE638"/>
  <c r="BE642"/>
  <c r="BE652"/>
  <c r="BE701"/>
  <c r="BE709"/>
  <c r="BE710"/>
  <c r="BE713"/>
  <c r="BE727"/>
  <c r="BE737"/>
  <c r="BE741"/>
  <c r="BE758"/>
  <c r="BE761"/>
  <c r="BE766"/>
  <c r="BE770"/>
  <c r="BE775"/>
  <c r="BE779"/>
  <c r="BE782"/>
  <c r="BE787"/>
  <c r="BE809"/>
  <c r="BE856"/>
  <c r="BE864"/>
  <c r="BE868"/>
  <c r="BE875"/>
  <c r="BE879"/>
  <c r="BE894"/>
  <c r="BE897"/>
  <c r="BE901"/>
  <c r="BE904"/>
  <c r="BE907"/>
  <c r="BE921"/>
  <c r="BE924"/>
  <c r="BE932"/>
  <c r="BE934"/>
  <c r="BE937"/>
  <c r="BE941"/>
  <c r="BE959"/>
  <c r="BE968"/>
  <c r="BE970"/>
  <c r="BE974"/>
  <c r="BE976"/>
  <c r="BE985"/>
  <c r="BE987"/>
  <c r="BE990"/>
  <c r="BE995"/>
  <c r="BE997"/>
  <c r="BE1000"/>
  <c r="BE1003"/>
  <c r="BE1005"/>
  <c r="BE1015"/>
  <c r="BE1017"/>
  <c r="BE1028"/>
  <c r="BE1034"/>
  <c r="BE1038"/>
  <c r="BE1045"/>
  <c r="BE1054"/>
  <c r="BE1059"/>
  <c r="BE1064"/>
  <c r="BE1067"/>
  <c r="BE1070"/>
  <c r="BE1073"/>
  <c r="BE1077"/>
  <c r="BE1079"/>
  <c r="BE1083"/>
  <c r="BE1086"/>
  <c r="BE1088"/>
  <c r="BE1091"/>
  <c r="BE1092"/>
  <c r="BE1093"/>
  <c r="BE1095"/>
  <c r="BE1103"/>
  <c r="BE1119"/>
  <c r="BE1139"/>
  <c r="BE1145"/>
  <c r="BE1152"/>
  <c r="BE1175"/>
  <c r="BE1194"/>
  <c r="BE1199"/>
  <c r="BE1205"/>
  <c r="BE1208"/>
  <c r="BE1217"/>
  <c r="BE1219"/>
  <c r="BE1220"/>
  <c r="BE1221"/>
  <c r="BE1224"/>
  <c r="BE1227"/>
  <c r="BE1231"/>
  <c r="BE1232"/>
  <c r="BE1233"/>
  <c r="BE1245"/>
  <c r="BE1246"/>
  <c r="BE1248"/>
  <c r="BE1249"/>
  <c r="BE1250"/>
  <c r="BE1251"/>
  <c r="BE1252"/>
  <c r="BE1254"/>
  <c r="BE1255"/>
  <c r="BE1256"/>
  <c r="BE1257"/>
  <c r="BE1258"/>
  <c r="BE1259"/>
  <c r="BE1260"/>
  <c r="BE1261"/>
  <c r="BE1262"/>
  <c r="BE1263"/>
  <c r="BE1264"/>
  <c r="BE1265"/>
  <c r="BE1267"/>
  <c r="BE1268"/>
  <c r="BE1270"/>
  <c r="BE1271"/>
  <c r="BE1273"/>
  <c r="BE1274"/>
  <c r="BE1277"/>
  <c r="BE1302"/>
  <c r="BE1303"/>
  <c r="BE1304"/>
  <c r="BE1305"/>
  <c r="BE1309"/>
  <c r="BE1315"/>
  <c r="BE1318"/>
  <c r="BE1322"/>
  <c r="BE1331"/>
  <c r="BE1334"/>
  <c r="BE1337"/>
  <c r="BE1338"/>
  <c r="BE1339"/>
  <c r="BE1343"/>
  <c r="BE1344"/>
  <c r="BE1347"/>
  <c r="BE1362"/>
  <c r="BE1370"/>
  <c r="BE1376"/>
  <c r="BE1385"/>
  <c r="BE1391"/>
  <c r="BE1409"/>
  <c r="BE1425"/>
  <c r="BE1431"/>
  <c r="BE1437"/>
  <c r="BE1442"/>
  <c r="BE1447"/>
  <c r="BE1451"/>
  <c r="BE1454"/>
  <c r="BE1470"/>
  <c r="BE1476"/>
  <c r="BE1487"/>
  <c r="BE1497"/>
  <c r="BE1502"/>
  <c r="BE1507"/>
  <c r="BE1511"/>
  <c r="BE1513"/>
  <c r="BE1524"/>
  <c r="BE1528"/>
  <c r="BE1544"/>
  <c r="BE1548"/>
  <c r="BE1563"/>
  <c r="BE1566"/>
  <c r="BE1572"/>
  <c r="BE1699"/>
  <c r="BE1703"/>
  <c r="BE1724"/>
  <c r="BE1728"/>
  <c r="F34"/>
  <c i="1" r="BA95"/>
  <c i="2" r="F36"/>
  <c i="1" r="BC95"/>
  <c i="3" r="J34"/>
  <c i="1" r="AW96"/>
  <c i="3" r="F34"/>
  <c i="1" r="BA96"/>
  <c i="3" r="F35"/>
  <c i="1" r="BB96"/>
  <c i="3" r="F37"/>
  <c i="1" r="BD96"/>
  <c i="3" r="F36"/>
  <c i="1" r="BC96"/>
  <c i="4" r="J34"/>
  <c i="1" r="AW97"/>
  <c i="4" r="F34"/>
  <c i="1" r="BA97"/>
  <c i="4" r="F35"/>
  <c i="1" r="BB97"/>
  <c i="4" r="F36"/>
  <c i="1" r="BC97"/>
  <c i="5" r="F35"/>
  <c i="1" r="BB98"/>
  <c i="5" r="F36"/>
  <c i="1" r="BC98"/>
  <c i="5" r="J34"/>
  <c i="1" r="AW98"/>
  <c i="6" r="F34"/>
  <c i="1" r="BA99"/>
  <c i="6" r="F36"/>
  <c i="1" r="BC99"/>
  <c i="6" r="J34"/>
  <c i="1" r="AW99"/>
  <c i="7" r="F36"/>
  <c i="1" r="BC100"/>
  <c i="7" r="F34"/>
  <c i="1" r="BA100"/>
  <c i="7" r="F37"/>
  <c i="1" r="BD100"/>
  <c i="8" r="F35"/>
  <c i="1" r="BB101"/>
  <c i="8" r="F36"/>
  <c i="1" r="BC101"/>
  <c i="9" r="F34"/>
  <c i="1" r="BA102"/>
  <c i="9" r="F37"/>
  <c i="1" r="BD102"/>
  <c i="10" r="F35"/>
  <c i="1" r="BB103"/>
  <c i="10" r="F34"/>
  <c i="1" r="BA103"/>
  <c i="10" r="F36"/>
  <c i="1" r="BC103"/>
  <c i="4" r="J30"/>
  <c i="2" r="J34"/>
  <c i="1" r="AW95"/>
  <c i="2" r="F37"/>
  <c i="1" r="BD95"/>
  <c i="2" r="F35"/>
  <c i="1" r="BB95"/>
  <c i="4" r="F37"/>
  <c i="1" r="BD97"/>
  <c i="5" r="F34"/>
  <c i="1" r="BA98"/>
  <c i="5" r="F37"/>
  <c i="1" r="BD98"/>
  <c i="6" r="F35"/>
  <c i="1" r="BB99"/>
  <c i="6" r="F37"/>
  <c i="1" r="BD99"/>
  <c i="7" r="J34"/>
  <c i="1" r="AW100"/>
  <c i="7" r="F35"/>
  <c i="1" r="BB100"/>
  <c i="8" r="F34"/>
  <c i="1" r="BA101"/>
  <c i="8" r="F37"/>
  <c i="1" r="BD101"/>
  <c i="8" r="J34"/>
  <c i="1" r="AW101"/>
  <c i="9" r="F35"/>
  <c i="1" r="BB102"/>
  <c i="9" r="J34"/>
  <c i="1" r="AW102"/>
  <c i="9" r="F36"/>
  <c i="1" r="BC102"/>
  <c i="10" r="F37"/>
  <c i="1" r="BD103"/>
  <c i="10" r="J34"/>
  <c i="1" r="AW103"/>
  <c i="7" l="1" r="R121"/>
  <c i="6" r="T125"/>
  <c i="5" r="T121"/>
  <c i="2" r="T145"/>
  <c i="9" r="T119"/>
  <c i="7" r="T121"/>
  <c i="6" r="R125"/>
  <c i="5" r="R121"/>
  <c i="3" r="R124"/>
  <c r="R123"/>
  <c r="P124"/>
  <c r="P123"/>
  <c i="1" r="AU96"/>
  <c i="2" r="T927"/>
  <c r="R927"/>
  <c r="P145"/>
  <c i="7" r="P121"/>
  <c i="1" r="AU100"/>
  <c i="6" r="P125"/>
  <c i="1" r="AU99"/>
  <c i="5" r="P121"/>
  <c i="1" r="AU98"/>
  <c i="3" r="T124"/>
  <c r="T123"/>
  <c i="2" r="P927"/>
  <c r="R145"/>
  <c r="R144"/>
  <c i="1" r="AG97"/>
  <c i="2" r="BK145"/>
  <c r="J145"/>
  <c r="J97"/>
  <c i="3" r="BK124"/>
  <c r="J124"/>
  <c r="J97"/>
  <c r="BK189"/>
  <c r="J189"/>
  <c r="J102"/>
  <c i="9" r="BK119"/>
  <c r="J119"/>
  <c i="2" r="BK927"/>
  <c r="J927"/>
  <c r="J106"/>
  <c i="5" r="BK121"/>
  <c r="J121"/>
  <c r="J96"/>
  <c i="6" r="BK205"/>
  <c r="J205"/>
  <c r="J103"/>
  <c i="7" r="BK121"/>
  <c r="J121"/>
  <c r="J96"/>
  <c i="8" r="BK117"/>
  <c r="J117"/>
  <c r="J96"/>
  <c i="10" r="BK123"/>
  <c r="J123"/>
  <c r="J97"/>
  <c i="9" r="J30"/>
  <c i="1" r="AG102"/>
  <c i="2" r="F33"/>
  <c i="1" r="AZ95"/>
  <c i="3" r="J33"/>
  <c i="1" r="AV96"/>
  <c r="AT96"/>
  <c i="4" r="F33"/>
  <c i="1" r="AZ97"/>
  <c i="5" r="F33"/>
  <c i="1" r="AZ98"/>
  <c i="6" r="J33"/>
  <c i="1" r="AV99"/>
  <c r="AT99"/>
  <c i="7" r="F33"/>
  <c i="1" r="AZ100"/>
  <c i="8" r="F33"/>
  <c i="1" r="AZ101"/>
  <c r="BC94"/>
  <c r="AY94"/>
  <c r="BD94"/>
  <c r="W33"/>
  <c i="2" r="J33"/>
  <c i="1" r="AV95"/>
  <c r="AT95"/>
  <c i="3" r="F33"/>
  <c i="1" r="AZ96"/>
  <c i="4" r="J33"/>
  <c i="1" r="AV97"/>
  <c r="AT97"/>
  <c r="AN97"/>
  <c i="5" r="J33"/>
  <c i="1" r="AV98"/>
  <c r="AT98"/>
  <c i="6" r="F33"/>
  <c i="1" r="AZ99"/>
  <c i="7" r="J33"/>
  <c i="1" r="AV100"/>
  <c r="AT100"/>
  <c i="8" r="J33"/>
  <c i="1" r="AV101"/>
  <c r="AT101"/>
  <c i="9" r="F33"/>
  <c i="1" r="AZ102"/>
  <c i="9" r="J33"/>
  <c i="1" r="AV102"/>
  <c r="AT102"/>
  <c r="AN102"/>
  <c i="10" r="J33"/>
  <c i="1" r="AV103"/>
  <c r="AT103"/>
  <c i="10" r="F33"/>
  <c i="1" r="AZ103"/>
  <c r="BB94"/>
  <c r="W31"/>
  <c r="BA94"/>
  <c r="W30"/>
  <c i="2" l="1" r="P144"/>
  <c i="1" r="AU95"/>
  <c i="2" r="T144"/>
  <c r="BK144"/>
  <c r="J144"/>
  <c r="J96"/>
  <c i="3" r="BK123"/>
  <c r="J123"/>
  <c i="6" r="BK204"/>
  <c r="J204"/>
  <c r="J102"/>
  <c i="10" r="BK122"/>
  <c r="J122"/>
  <c r="J96"/>
  <c i="9" r="J96"/>
  <c r="J39"/>
  <c i="4" r="J39"/>
  <c i="1" r="AU94"/>
  <c i="5" r="J30"/>
  <c i="1" r="AG98"/>
  <c i="3" r="J30"/>
  <c i="1" r="AG96"/>
  <c i="8" r="J30"/>
  <c i="1" r="AG101"/>
  <c r="W32"/>
  <c r="AZ94"/>
  <c r="W29"/>
  <c i="7" r="J30"/>
  <c i="1" r="AG100"/>
  <c r="AW94"/>
  <c r="AK30"/>
  <c r="AX94"/>
  <c i="3" l="1" r="J39"/>
  <c i="5" r="J39"/>
  <c i="8" r="J39"/>
  <c i="7" r="J39"/>
  <c i="6" r="BK125"/>
  <c r="J125"/>
  <c r="J96"/>
  <c i="3" r="J96"/>
  <c i="1" r="AN96"/>
  <c r="AN98"/>
  <c r="AN100"/>
  <c r="AN101"/>
  <c i="10" r="J30"/>
  <c i="1" r="AG103"/>
  <c r="AV94"/>
  <c r="AK29"/>
  <c i="2" r="J30"/>
  <c i="1" r="AG95"/>
  <c i="10" l="1" r="J39"/>
  <c i="2" r="J39"/>
  <c i="1" r="AN95"/>
  <c r="AN103"/>
  <c i="6" r="J30"/>
  <c i="1" r="AG99"/>
  <c r="AG94"/>
  <c r="AK26"/>
  <c r="AT94"/>
  <c i="6" l="1" r="J39"/>
  <c i="1" r="AN94"/>
  <c r="AN99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<sst xmlns="http://schemas.openxmlformats.org/spreadsheetml/2006/main">
  <si>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</si>
  <si>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</si>
  <si>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</si>
  <si>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</si>
  <si>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</si>
  <si>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{4f88a901-ec2c-4fae-9e20-c34038bd5a21}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</si>
  <si>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</si>
  <si>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</si>
  <si>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</si>
  <si>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</si>
  <si>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</si>
  <si>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</si>
  <si>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</si>
  <si>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</si>
  <si>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</si>
  <si>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</si>
  <si>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</si>
  <si>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VYTVOŘENÍ KOMPLEXU SLABOPROUDÝCH LABORATOŘÍ A MODERNIZACE DÍLEN II NA VOŠ, SPŠ A JŠ KUTNÁ HORA</t>
  </si>
  <si>
    <t>KSO:</t>
  </si>
  <si>
    <t>CC-CZ:</t>
  </si>
  <si>
    <t>Místo:</t>
  </si>
  <si>
    <t>Masarykova 197/1, Hlouška</t>
  </si>
  <si>
    <t>Datum:</t>
  </si>
  <si>
    <t>13. 1. 2023</t>
  </si>
  <si>
    <t>Zadavatel:</t>
  </si>
  <si>
    <t>IČ:</t>
  </si>
  <si>
    <t>VOŠ, SPŠ A JŠ KUTNÁ HORA</t>
  </si>
  <si>
    <t>DIČ:</t>
  </si>
  <si>
    <t>Uchazeč:</t>
  </si>
  <si>
    <t>Vyplň údaj</t>
  </si>
  <si>
    <t>Projektant:</t>
  </si>
  <si>
    <t>Ing Jiří Marek PhD.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</si>
  <si>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</si>
  <si>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</si>
  <si>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</si>
  <si>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</si>
  <si>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</si>
  <si>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</si>
  <si>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</si>
  <si>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</si>
  <si>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</si>
  <si>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</si>
  <si>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</si>
  <si>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</si>
  <si>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</si>
  <si>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</si>
  <si>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</si>
  <si>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</si>
  <si>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</si>
  <si>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</si>
  <si>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</si>
  <si>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</si>
  <si>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</si>
  <si>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</si>
  <si>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</si>
  <si>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</si>
  <si>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</si>
  <si>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</si>
  <si>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</si>
  <si>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</si>
  <si>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</si>
  <si>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</si>
  <si>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</si>
  <si>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</si>
  <si>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</si>
  <si>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</si>
  <si>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</si>
  <si>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</si>
  <si>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</si>
  <si>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</si>
  <si>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</si>
  <si>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</si>
  <si>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</si>
  <si>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</si>
  <si>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</si>
  <si>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</si>
  <si>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</si>
  <si>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</si>
  <si>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</si>
  <si>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</si>
  <si>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</si>
  <si>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</si>
  <si>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</si>
  <si>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</si>
  <si>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</si>
  <si>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</si>
  <si>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</si>
  <si>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{1aa0d990-9439-401a-899c-52c671dbf5cd}</t>
  </si>
  <si>
    <t>2</t>
  </si>
  <si>
    <t>02</t>
  </si>
  <si>
    <t>ZTI</t>
  </si>
  <si>
    <t>{975fc7f4-c79d-4b10-a8c3-0d9f56d98790}</t>
  </si>
  <si>
    <t>03</t>
  </si>
  <si>
    <t>Svítidla</t>
  </si>
  <si>
    <t>{1d5113cf-fb73-4603-a657-7b0d027503bf}</t>
  </si>
  <si>
    <t>04</t>
  </si>
  <si>
    <t>VZT CHL</t>
  </si>
  <si>
    <t>{abc27acf-14e3-44e3-9254-9fe4f26c69c7}</t>
  </si>
  <si>
    <t>05</t>
  </si>
  <si>
    <t>ESI</t>
  </si>
  <si>
    <t>{9326ed2a-694c-46f6-82cf-5bffb8bfb782}</t>
  </si>
  <si>
    <t>06</t>
  </si>
  <si>
    <t>ESL</t>
  </si>
  <si>
    <t>{3016fb23-425b-4cf7-b259-a4d2e5e0320b}</t>
  </si>
  <si>
    <t>07</t>
  </si>
  <si>
    <t>Odtah pájení</t>
  </si>
  <si>
    <t>{bb9e994b-7224-4d28-9c47-c69891a75073}</t>
  </si>
  <si>
    <t>08</t>
  </si>
  <si>
    <t>UT</t>
  </si>
  <si>
    <t>{d1cb2493-fe08-411b-ba54-a8f2622e7943}</t>
  </si>
  <si>
    <t>VORN</t>
  </si>
  <si>
    <t>Vedlejší a ostatní rozpočtové náklady</t>
  </si>
  <si>
    <t>VON</t>
  </si>
  <si>
    <t>{ede87c4f-052b-4154-87a8-791518e5e19a}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</si>
  <si>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</si>
  <si>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</si>
  <si>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</si>
  <si>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</si>
  <si>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</si>
  <si>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</si>
  <si>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</si>
  <si>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</si>
  <si>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</si>
  <si>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</si>
  <si>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</si>
  <si>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</si>
  <si>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</si>
  <si>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</si>
  <si>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</si>
  <si>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</si>
  <si>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</si>
  <si>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</si>
  <si>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</si>
  <si>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</si>
  <si>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</si>
  <si>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</si>
  <si>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</si>
  <si>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</si>
  <si>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</si>
  <si>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</si>
  <si>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</si>
  <si>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</si>
  <si>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</si>
  <si>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</si>
  <si>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</si>
  <si>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</si>
  <si>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</si>
  <si>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</si>
  <si>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</si>
  <si>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</si>
  <si>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</si>
  <si>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</si>
  <si>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</si>
  <si>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</si>
  <si>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</si>
  <si>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</si>
  <si>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</si>
  <si>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</si>
  <si>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</si>
  <si>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</si>
  <si>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</si>
  <si>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</si>
  <si>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</si>
  <si>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</si>
  <si>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</si>
  <si>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</si>
  <si>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</si>
  <si>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</si>
  <si>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</si>
  <si>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</si>
  <si>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</si>
  <si>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CS ÚRS 2023 01</t>
  </si>
  <si>
    <t>4</t>
  </si>
  <si>
    <t>49954935</t>
  </si>
  <si>
    <t>VV</t>
  </si>
  <si>
    <t>1.10+1.10a</t>
  </si>
  <si>
    <t>2*2*0,7*6</t>
  </si>
  <si>
    <t>Součet</t>
  </si>
  <si>
    <t>162211311</t>
  </si>
  <si>
    <t>Vodorovné přemístění výkopku z horniny třídy těžitelnosti I skupiny 1 až 3 stavebním kolečkem do 10 m</t>
  </si>
  <si>
    <t>-829350833</t>
  </si>
  <si>
    <t>vnitrostaveništní přemístění výkopku</t>
  </si>
  <si>
    <t>16,8</t>
  </si>
  <si>
    <t>3</t>
  </si>
  <si>
    <t>162211319</t>
  </si>
  <si>
    <t>Příplatek k vodorovnému přemístění výkopku z horniny třídy těžitelnosti I skupiny 1 až 3 stavebním kolečkem za každých dalších 10 m</t>
  </si>
  <si>
    <t>-965107460</t>
  </si>
  <si>
    <t>16,8*2</t>
  </si>
  <si>
    <t>162751117</t>
  </si>
  <si>
    <t>Vodorovné přemístění přes 9 000 do 10000 m výkopku/sypaniny z horniny třídy těžitelnosti I skupiny 1 až 3</t>
  </si>
  <si>
    <t>233804200</t>
  </si>
  <si>
    <t>odvoz výkopku na skládku</t>
  </si>
  <si>
    <t>5</t>
  </si>
  <si>
    <t>167151101</t>
  </si>
  <si>
    <t>Nakládání výkopku z hornin třídy těžitelnosti I skupiny 1 až 3 do 100 m3</t>
  </si>
  <si>
    <t>409390361</t>
  </si>
  <si>
    <t>6</t>
  </si>
  <si>
    <t>171201231</t>
  </si>
  <si>
    <t>Poplatek za uložení zeminy a kamení na recyklační skládce (skládkovné) kód odpadu 17 05 04</t>
  </si>
  <si>
    <t>t</t>
  </si>
  <si>
    <t>840775443</t>
  </si>
  <si>
    <t>16,8*1,6 'Přepočtené koeficientem množství</t>
  </si>
  <si>
    <t>7</t>
  </si>
  <si>
    <t>171251201</t>
  </si>
  <si>
    <t>Uložení sypaniny na skládky nebo meziskládky</t>
  </si>
  <si>
    <t>-1616605556</t>
  </si>
  <si>
    <t>8</t>
  </si>
  <si>
    <t>181912112</t>
  </si>
  <si>
    <t>Úprava pláně v hornině třídy těžitelnosti I skupiny 3 se zhutněním ručně</t>
  </si>
  <si>
    <t>m2</t>
  </si>
  <si>
    <t>-2117849856</t>
  </si>
  <si>
    <t>m.č. 1.10+1.10a</t>
  </si>
  <si>
    <t>2*2*6</t>
  </si>
  <si>
    <t>Zakládání</t>
  </si>
  <si>
    <t>9</t>
  </si>
  <si>
    <t>273321411</t>
  </si>
  <si>
    <t>Základové desky ze ŽB bez zvýšených nároků na prostředí tř. C 20/25</t>
  </si>
  <si>
    <t>316081964</t>
  </si>
  <si>
    <t>dobetonování základové desky</t>
  </si>
  <si>
    <t>2,4</t>
  </si>
  <si>
    <t>10</t>
  </si>
  <si>
    <t>273361821</t>
  </si>
  <si>
    <t>Výztuž základových desek betonářskou ocelí 10 505 (R)</t>
  </si>
  <si>
    <t>-2028925178</t>
  </si>
  <si>
    <t>2,4*0,08</t>
  </si>
  <si>
    <t>11</t>
  </si>
  <si>
    <t>275321511</t>
  </si>
  <si>
    <t>Základové patky ze ŽB bez zvýšených nároků na prostředí tř. C 25/30</t>
  </si>
  <si>
    <t>-1586658261</t>
  </si>
  <si>
    <t>2*2*0,8*6</t>
  </si>
  <si>
    <t>12</t>
  </si>
  <si>
    <t>275361821</t>
  </si>
  <si>
    <t>Výztuž základových patek betonářskou ocelí 10 505 (R)</t>
  </si>
  <si>
    <t>-164387453</t>
  </si>
  <si>
    <t>19,2*0,08</t>
  </si>
  <si>
    <t>Svislé a kompletní konstrukce</t>
  </si>
  <si>
    <t>13</t>
  </si>
  <si>
    <t>310236241</t>
  </si>
  <si>
    <t>Zazdívka otvorů pl přes 0,0225 do 0,09 m2 ve zdivu nadzákladovém cihlami pálenými tl do 300 mm</t>
  </si>
  <si>
    <t>kus</t>
  </si>
  <si>
    <t>-1205997820</t>
  </si>
  <si>
    <t>"1.PP" 5+3</t>
  </si>
  <si>
    <t>"1.04a" 1</t>
  </si>
  <si>
    <t>"1.05" 2</t>
  </si>
  <si>
    <t>"1.06" 1</t>
  </si>
  <si>
    <t>"1.07a" 1</t>
  </si>
  <si>
    <t>"2.03" 3</t>
  </si>
  <si>
    <t>"2.05a" 2</t>
  </si>
  <si>
    <t>"2.05c" 1</t>
  </si>
  <si>
    <t>14</t>
  </si>
  <si>
    <t>310236251</t>
  </si>
  <si>
    <t>Zazdívka otvorů pl přes 0,0225 do 0,09 m2 ve zdivu nadzákladovém cihlami pálenými tl přes 300 do 450 mm</t>
  </si>
  <si>
    <t>-1312168465</t>
  </si>
  <si>
    <t>"1.06" 2</t>
  </si>
  <si>
    <t>"1.08.2" 2</t>
  </si>
  <si>
    <t>"2.02" 1</t>
  </si>
  <si>
    <t>310236261</t>
  </si>
  <si>
    <t>Zazdívka otvorů pl přes 0,0225 do 0,09 m2 ve zdivu nadzákladovém cihlami pálenými tl přes 450 do 600 mm</t>
  </si>
  <si>
    <t>121481583</t>
  </si>
  <si>
    <t>"1.PP" 5</t>
  </si>
  <si>
    <t>"1.02" 2</t>
  </si>
  <si>
    <t>"1.04a" 5</t>
  </si>
  <si>
    <t>"1.04b" 6</t>
  </si>
  <si>
    <t>"1.05" 1</t>
  </si>
  <si>
    <t>"1.06"1</t>
  </si>
  <si>
    <t>"1.07b" 1</t>
  </si>
  <si>
    <t>"1.07c" 1</t>
  </si>
  <si>
    <t>"1.07d" 3</t>
  </si>
  <si>
    <t>"1.10+1.10a" 1</t>
  </si>
  <si>
    <t>"2.08a" 1</t>
  </si>
  <si>
    <t>16</t>
  </si>
  <si>
    <t>310237241</t>
  </si>
  <si>
    <t>Zazdívka otvorů pl přes 0,09 do 0,25 m2 ve zdivu nadzákladovém cihlami pálenými tl do 300 mm</t>
  </si>
  <si>
    <t>-1100198452</t>
  </si>
  <si>
    <t>zazdívka kapes pro uložení válc. nosníků ve zdivu</t>
  </si>
  <si>
    <t>"strop nad 1.NP" 6*2</t>
  </si>
  <si>
    <t>"strop nad 2.NP" 8*2</t>
  </si>
  <si>
    <t>"2.03" 2</t>
  </si>
  <si>
    <t>"2.05c"3</t>
  </si>
  <si>
    <t>17</t>
  </si>
  <si>
    <t>310237251</t>
  </si>
  <si>
    <t>Zazdívka otvorů pl přes 0,09 do 0,25 m2 ve zdivu nadzákladovém cihlami pálenými tl přes 300 do 450 mm</t>
  </si>
  <si>
    <t>1763978144</t>
  </si>
  <si>
    <t>"1.10+1.10a" 3</t>
  </si>
  <si>
    <t>"2.05c" 2</t>
  </si>
  <si>
    <t>18</t>
  </si>
  <si>
    <t>310237261</t>
  </si>
  <si>
    <t>Zazdívka otvorů pl přes 0,09 do 0,25 m2 ve zdivu nadzákladovém cihlami pálenými tl přes 450 do 600 mm</t>
  </si>
  <si>
    <t>-1433333840</t>
  </si>
  <si>
    <t>"1.08.2" 1</t>
  </si>
  <si>
    <t>"1.10+1.10a" 2</t>
  </si>
  <si>
    <t>"H.2.01" 1</t>
  </si>
  <si>
    <t>19</t>
  </si>
  <si>
    <t>310237271</t>
  </si>
  <si>
    <t>Zazdívka otvorů pl přes 0,09 do 0,25 m2 ve zdivu nadzákladovém cihlami pálenými tl přes 600 do 750 mm</t>
  </si>
  <si>
    <t>2032104593</t>
  </si>
  <si>
    <t>"2.02" 9</t>
  </si>
  <si>
    <t>20</t>
  </si>
  <si>
    <t>310238211</t>
  </si>
  <si>
    <t>Zazdívka otvorů pl přes 0,25 do 1 m2 ve zdivu nadzákladovém cihlami pálenými na MVC</t>
  </si>
  <si>
    <t>1583400383</t>
  </si>
  <si>
    <t>"1.03" 0,35*0,45</t>
  </si>
  <si>
    <t>"1.08.2" 0,35*0,45</t>
  </si>
  <si>
    <t>"2.02" 0,35*0,63*8</t>
  </si>
  <si>
    <t>"2.05c"0,5*0,16</t>
  </si>
  <si>
    <t>311231115</t>
  </si>
  <si>
    <t>Zdivo nosné z cihel dl 290 mm P7 až 15 na SMS 5 MPa</t>
  </si>
  <si>
    <t>1020847559</t>
  </si>
  <si>
    <t xml:space="preserve">dozdívka po vybourání okna z CP - tl. stěny 600mm - </t>
  </si>
  <si>
    <t>(2*0,336*2,6)+(0,65*2,67)</t>
  </si>
  <si>
    <t>"podezdívka kolektoru" 33,3*0,46*0,15</t>
  </si>
  <si>
    <t>H.2.03</t>
  </si>
  <si>
    <t>(2*0,336*2,6*2)+(0,65*2,67*2)</t>
  </si>
  <si>
    <t>22</t>
  </si>
  <si>
    <t>311272031</t>
  </si>
  <si>
    <t>Zdivo z pórobetonových tvárnic hladkých přes P2 do P4 přes 450 do 600 kg/m3 na tenkovrstvou maltu tl 200 mm</t>
  </si>
  <si>
    <t>1982896105</t>
  </si>
  <si>
    <t xml:space="preserve">atikové nadezdívky z pórobetonového zdiva tl.  200mm</t>
  </si>
  <si>
    <t>(2,2*0,375)+(0,47*8,7)+(8,7*0,29)</t>
  </si>
  <si>
    <t>(31+11+1,8+7,6+2+1,3+1,3+5,5+5,5+1,1)*0,925</t>
  </si>
  <si>
    <t>23</t>
  </si>
  <si>
    <t>312231115</t>
  </si>
  <si>
    <t>Zdivo výplňové z cihel dl 290 mm P7 až 15 na SMS 5 MPa</t>
  </si>
  <si>
    <t>1521311757</t>
  </si>
  <si>
    <t>1,4*0,8*0,15</t>
  </si>
  <si>
    <t>m.č. 2.08b</t>
  </si>
  <si>
    <t>3,37*0,38*0,1</t>
  </si>
  <si>
    <t>24</t>
  </si>
  <si>
    <t>317168054</t>
  </si>
  <si>
    <t>Překlad keramický vysoký v 238 mm dl 1750 mm</t>
  </si>
  <si>
    <t>644599752</t>
  </si>
  <si>
    <t>"1.10+1.10a" 6</t>
  </si>
  <si>
    <t>"H.2.03" 12</t>
  </si>
  <si>
    <t>25</t>
  </si>
  <si>
    <t>346244361</t>
  </si>
  <si>
    <t>Zazdívka o tl 65 mm rýh, nik nebo kapes z cihel pálených</t>
  </si>
  <si>
    <t>2064537562</t>
  </si>
  <si>
    <t>1.PP</t>
  </si>
  <si>
    <t>6*0,075</t>
  </si>
  <si>
    <t>"1.02</t>
  </si>
  <si>
    <t>(1,5+1,4)*0,075</t>
  </si>
  <si>
    <t>4,82*0,05</t>
  </si>
  <si>
    <t>1.04a</t>
  </si>
  <si>
    <t>(9+10+7)*0,05</t>
  </si>
  <si>
    <t>(1+0,7)*0,075</t>
  </si>
  <si>
    <t>1.04b</t>
  </si>
  <si>
    <t>0,7*0,075</t>
  </si>
  <si>
    <t>5,5*0,05</t>
  </si>
  <si>
    <t>"1.05"</t>
  </si>
  <si>
    <t>18,2*0,05</t>
  </si>
  <si>
    <t>"1.06"</t>
  </si>
  <si>
    <t>(4,2+4,1)*0,05</t>
  </si>
  <si>
    <t>"1.07d"</t>
  </si>
  <si>
    <t>1,7*0,075</t>
  </si>
  <si>
    <t>"1.08.1</t>
  </si>
  <si>
    <t>4*0,05</t>
  </si>
  <si>
    <t>4,5*0,075</t>
  </si>
  <si>
    <t>"1.10+1.10a"</t>
  </si>
  <si>
    <t>1,3*0,075</t>
  </si>
  <si>
    <t>1,3*0,05</t>
  </si>
  <si>
    <t>H.2.01</t>
  </si>
  <si>
    <t>13,2*0,05</t>
  </si>
  <si>
    <t>2*0,075</t>
  </si>
  <si>
    <t>"2.02"</t>
  </si>
  <si>
    <t>2,8*0,075</t>
  </si>
  <si>
    <t>3,2*0,05</t>
  </si>
  <si>
    <t>"2.03"</t>
  </si>
  <si>
    <t>1*0,05</t>
  </si>
  <si>
    <t>1*0,075</t>
  </si>
  <si>
    <t>"2.05c"</t>
  </si>
  <si>
    <t>2,8*0,05</t>
  </si>
  <si>
    <t>2,1*0,075</t>
  </si>
  <si>
    <t>26</t>
  </si>
  <si>
    <t>346272216</t>
  </si>
  <si>
    <t>Přizdívka z pórobetonových tvárnic tl 50 mm</t>
  </si>
  <si>
    <t>1942464220</t>
  </si>
  <si>
    <t>dozdívky v kolektoru</t>
  </si>
  <si>
    <t>5,5</t>
  </si>
  <si>
    <t>Vodorovné konstrukce</t>
  </si>
  <si>
    <t>27</t>
  </si>
  <si>
    <t>411321414</t>
  </si>
  <si>
    <t>Stropy deskové ze ŽB tř. C 25/30</t>
  </si>
  <si>
    <t>687387272</t>
  </si>
  <si>
    <t>strop nad kolektorem</t>
  </si>
  <si>
    <t>87*0,085</t>
  </si>
  <si>
    <t>strop nad 1.NP</t>
  </si>
  <si>
    <t>83*0,1</t>
  </si>
  <si>
    <t>strop nad 2.NP</t>
  </si>
  <si>
    <t>75*0,1</t>
  </si>
  <si>
    <t>28</t>
  </si>
  <si>
    <t>411354214</t>
  </si>
  <si>
    <t>Bednění stropů ztracené z hraněných trapézových vln v 60 mm plech lesklý tl 0,88 mm</t>
  </si>
  <si>
    <t>144224054</t>
  </si>
  <si>
    <t>83</t>
  </si>
  <si>
    <t>75</t>
  </si>
  <si>
    <t>29</t>
  </si>
  <si>
    <t>411354214.R01</t>
  </si>
  <si>
    <t>Bednění stropů ztracené z hraněných trapézových vln35/207/0,9 plech lesklý tl 0,9 mm</t>
  </si>
  <si>
    <t>2025178682</t>
  </si>
  <si>
    <t>87</t>
  </si>
  <si>
    <t>30</t>
  </si>
  <si>
    <t>411361821</t>
  </si>
  <si>
    <t>Výztuž stropů betonářskou ocelí 10 505</t>
  </si>
  <si>
    <t>1440172929</t>
  </si>
  <si>
    <t>0,237</t>
  </si>
  <si>
    <t>0,242</t>
  </si>
  <si>
    <t>0,214</t>
  </si>
  <si>
    <t>31</t>
  </si>
  <si>
    <t>411362021</t>
  </si>
  <si>
    <t>Výztuž stropů svařovanými sítěmi Kari</t>
  </si>
  <si>
    <t>-2007415466</t>
  </si>
  <si>
    <t>0,4</t>
  </si>
  <si>
    <t>0,426</t>
  </si>
  <si>
    <t>0,373</t>
  </si>
  <si>
    <t>32</t>
  </si>
  <si>
    <t>413941121</t>
  </si>
  <si>
    <t>Osazování ocelových válcovaných nosníků stropů I, IE, U, UE nebo L do č.12 nebo výšky do 120 mm</t>
  </si>
  <si>
    <t>2129536520</t>
  </si>
  <si>
    <t>"IPN 100" 0,621</t>
  </si>
  <si>
    <t>"TC 120" 0,690</t>
  </si>
  <si>
    <t>"P10/140/280" 0,019</t>
  </si>
  <si>
    <t>prosklená podlaha nad 1.NP</t>
  </si>
  <si>
    <t>"TC 100/40/3" 0,211</t>
  </si>
  <si>
    <t>"IPN 100"0,156</t>
  </si>
  <si>
    <t>"TC 100" 0,246</t>
  </si>
  <si>
    <t>33</t>
  </si>
  <si>
    <t>M</t>
  </si>
  <si>
    <t>13010712</t>
  </si>
  <si>
    <t>ocel profilová jakost S235JR (11 375) průřez I (IPN) 100</t>
  </si>
  <si>
    <t>-371552239</t>
  </si>
  <si>
    <t>0,777*1,1 'Přepočtené koeficientem množství</t>
  </si>
  <si>
    <t>34</t>
  </si>
  <si>
    <t>13011069.R01</t>
  </si>
  <si>
    <t>úhelník ocelový rovnostranný jakost S235JR (11 375) 120x120x6,4mm</t>
  </si>
  <si>
    <t>1649887985</t>
  </si>
  <si>
    <t>0,69*1,1 'Přepočtené koeficientem množství</t>
  </si>
  <si>
    <t>35</t>
  </si>
  <si>
    <t>13010438</t>
  </si>
  <si>
    <t>úhelník ocelový rovnostranný jakost S235JR (11 375) 100x100x6mm</t>
  </si>
  <si>
    <t>1636486419</t>
  </si>
  <si>
    <t>0,246*1,1 'Přepočtené koeficientem množství</t>
  </si>
  <si>
    <t>36</t>
  </si>
  <si>
    <t>13011055.R01</t>
  </si>
  <si>
    <t>úhelník ocelový nerovnostranný jakost S235JR (11 375) 100x40x3mm</t>
  </si>
  <si>
    <t>-256326103</t>
  </si>
  <si>
    <t>0,211*1,1 'Přepočtené koeficientem množství</t>
  </si>
  <si>
    <t>37</t>
  </si>
  <si>
    <t>13011069.R02</t>
  </si>
  <si>
    <t>ocel P10 jakost S235JR (11 375) 140x280 mm</t>
  </si>
  <si>
    <t>-1104858074</t>
  </si>
  <si>
    <t>0,019*1,1 'Přepočtené koeficientem množství</t>
  </si>
  <si>
    <t>38</t>
  </si>
  <si>
    <t>413941123</t>
  </si>
  <si>
    <t>Osazování ocelových válcovaných nosníků stropů I, IE, U, UE nebo L č. 14 až 22 nebo výšky přes 120 do 220 mm</t>
  </si>
  <si>
    <t>-1791475988</t>
  </si>
  <si>
    <t>"IPN 140" 0,267</t>
  </si>
  <si>
    <t>"IPN 160" 0,394</t>
  </si>
  <si>
    <t>39</t>
  </si>
  <si>
    <t>13010716</t>
  </si>
  <si>
    <t>ocel profilová jakost S235JR (11 375) průřez I (IPN) 140</t>
  </si>
  <si>
    <t>1131560499</t>
  </si>
  <si>
    <t>0,267*1,1 'Přepočtené koeficientem množství</t>
  </si>
  <si>
    <t>40</t>
  </si>
  <si>
    <t>13010718</t>
  </si>
  <si>
    <t>ocel profilová jakost S235JR (11 375) průřez I (IPN) 160</t>
  </si>
  <si>
    <t>419348672</t>
  </si>
  <si>
    <t>0,394*1,1 'Přepočtené koeficientem množství</t>
  </si>
  <si>
    <t>41</t>
  </si>
  <si>
    <t>413941125</t>
  </si>
  <si>
    <t>Osazování ocelových válcovaných nosníků stropů I, IE, U, UE nebo L č. 24 a výše nebo výšky přes 220 mm</t>
  </si>
  <si>
    <t>286914421</t>
  </si>
  <si>
    <t>"IPN 280" 2,529</t>
  </si>
  <si>
    <t>"IPN 240" 1,699+0,466</t>
  </si>
  <si>
    <t>42</t>
  </si>
  <si>
    <t>13010730</t>
  </si>
  <si>
    <t>ocel profilová jakost S235JR (11 375) průřez I (IPN) 280</t>
  </si>
  <si>
    <t>1154177562</t>
  </si>
  <si>
    <t>2,529*1,1 'Přepočtené koeficientem množství</t>
  </si>
  <si>
    <t>43</t>
  </si>
  <si>
    <t>13010726</t>
  </si>
  <si>
    <t>ocel profilová jakost S235JR (11 375) průřez I (IPN) 240</t>
  </si>
  <si>
    <t>-586719720</t>
  </si>
  <si>
    <t>2,165*1,1 'Přepočtené koeficientem množství</t>
  </si>
  <si>
    <t>44</t>
  </si>
  <si>
    <t>413941135</t>
  </si>
  <si>
    <t>Osazování ocelových válcovaných nosníků stropů HEA nebo HEB výšky přes 220 mm</t>
  </si>
  <si>
    <t>1401096205</t>
  </si>
  <si>
    <t>1,573</t>
  </si>
  <si>
    <t>45</t>
  </si>
  <si>
    <t>13010988</t>
  </si>
  <si>
    <t>ocel profilová jakost S235JR (11 375) průřez HEB 280</t>
  </si>
  <si>
    <t>-1592408529</t>
  </si>
  <si>
    <t>1,573*1,1 'Přepočtené koeficientem množství</t>
  </si>
  <si>
    <t>46</t>
  </si>
  <si>
    <t>417321515</t>
  </si>
  <si>
    <t>Ztužující pásy a věnce ze ŽB tř. C 25/30</t>
  </si>
  <si>
    <t>1615847497</t>
  </si>
  <si>
    <t>"1.10+1.10a" (31+11+1,8+7,6+2+1,3+1,3+5,5+5,5+1,1)*0,2*0,15</t>
  </si>
  <si>
    <t>"H.2.02" (8,9+8,9+2,5)*0,2*0,1</t>
  </si>
  <si>
    <t>47</t>
  </si>
  <si>
    <t>417351115</t>
  </si>
  <si>
    <t>Zřízení bednění ztužujících věnců</t>
  </si>
  <si>
    <t>-1945705282</t>
  </si>
  <si>
    <t>"1.10+1.10a" (31+11+1,8+7,6+2+1,3+1,3+5,5+5,5+1,1)*0,2*2</t>
  </si>
  <si>
    <t>"H.2.02" (8,9+8,9+2,5)*0,2*2</t>
  </si>
  <si>
    <t>48</t>
  </si>
  <si>
    <t>417351116</t>
  </si>
  <si>
    <t>Odstranění bednění ztužujících věnců</t>
  </si>
  <si>
    <t>1114737833</t>
  </si>
  <si>
    <t>49</t>
  </si>
  <si>
    <t>417361821</t>
  </si>
  <si>
    <t>Výztuž ztužujících pásů a věnců betonářskou ocelí 10 505</t>
  </si>
  <si>
    <t>-1536407650</t>
  </si>
  <si>
    <t>2,449*0,1</t>
  </si>
  <si>
    <t>Úpravy povrchů, podlahy a osazování výplní</t>
  </si>
  <si>
    <t>50</t>
  </si>
  <si>
    <t>611315121</t>
  </si>
  <si>
    <t>Vápenná štuková omítka rýh ve stropech š do 150 mm</t>
  </si>
  <si>
    <t>-892389530</t>
  </si>
  <si>
    <t>drážky pro rozvod silnoproudu</t>
  </si>
  <si>
    <t>650*0,03</t>
  </si>
  <si>
    <t>51</t>
  </si>
  <si>
    <t>611315221</t>
  </si>
  <si>
    <t>Vápenná štuková omítka malých ploch do 0,09 m2 na stropech</t>
  </si>
  <si>
    <t>1249958098</t>
  </si>
  <si>
    <t>"1.PP" 1</t>
  </si>
  <si>
    <t>52</t>
  </si>
  <si>
    <t>612131100</t>
  </si>
  <si>
    <t>Vápenný postřik vnitřních stěn nanášený ručně</t>
  </si>
  <si>
    <t>-568506717</t>
  </si>
  <si>
    <t>"PU.07" 82,84</t>
  </si>
  <si>
    <t>53</t>
  </si>
  <si>
    <t>612315121</t>
  </si>
  <si>
    <t>Vápenná štuková omítka rýh ve stěnách š do 150 mm</t>
  </si>
  <si>
    <t>357655036</t>
  </si>
  <si>
    <t>drážky pro silnoproud</t>
  </si>
  <si>
    <t>0,03*585</t>
  </si>
  <si>
    <t>6*0,1</t>
  </si>
  <si>
    <t>"1.02"</t>
  </si>
  <si>
    <t>(1,5+1,4)*0,1</t>
  </si>
  <si>
    <t>4,82*0,1</t>
  </si>
  <si>
    <t>"1.04a"</t>
  </si>
  <si>
    <t>(9+10+7)*0,1</t>
  </si>
  <si>
    <t>1,7*0,1</t>
  </si>
  <si>
    <t xml:space="preserve">"1.04b" </t>
  </si>
  <si>
    <t>0,7*0,1</t>
  </si>
  <si>
    <t>18,2*0,1</t>
  </si>
  <si>
    <t>8,3*0,1</t>
  </si>
  <si>
    <t>8,5*0,1</t>
  </si>
  <si>
    <t xml:space="preserve">"1.10+1.10a" </t>
  </si>
  <si>
    <t>2,6*0,1</t>
  </si>
  <si>
    <t>H2.01</t>
  </si>
  <si>
    <t>15,2*0,1</t>
  </si>
  <si>
    <t>"2.02</t>
  </si>
  <si>
    <t>"2.05c</t>
  </si>
  <si>
    <t>4,9*0,1</t>
  </si>
  <si>
    <t>"slaborpoud" 192,44*0,1</t>
  </si>
  <si>
    <t>54</t>
  </si>
  <si>
    <t>612315221</t>
  </si>
  <si>
    <t>Vápenná štuková omítka malých ploch do 0,09 m2 na stěnách</t>
  </si>
  <si>
    <t>1349056524</t>
  </si>
  <si>
    <t>"1.PP" 10</t>
  </si>
  <si>
    <t>"1.04a" 7</t>
  </si>
  <si>
    <t>"1.05" 4</t>
  </si>
  <si>
    <t>"2.02" 8</t>
  </si>
  <si>
    <t>"2.03"3</t>
  </si>
  <si>
    <t>"2.05a" 4</t>
  </si>
  <si>
    <t>55</t>
  </si>
  <si>
    <t>612315222</t>
  </si>
  <si>
    <t>Vápenná štuková omítka malých ploch přes 0,09 do 0,25 m2 na stěnách</t>
  </si>
  <si>
    <t>1979508560</t>
  </si>
  <si>
    <t>zazdívka otvorů pro uložení válc. nosníků - strop nad 1.np</t>
  </si>
  <si>
    <t>6*2</t>
  </si>
  <si>
    <t>8*2</t>
  </si>
  <si>
    <t>"1.05"1</t>
  </si>
  <si>
    <t>"2.02" 2</t>
  </si>
  <si>
    <t>"2.05c" 5</t>
  </si>
  <si>
    <t>56</t>
  </si>
  <si>
    <t>612315223</t>
  </si>
  <si>
    <t>Vápenná štuková omítka malých ploch přes 0,25 do 1 m2 na stěnách</t>
  </si>
  <si>
    <t>-1514125315</t>
  </si>
  <si>
    <t>"1.03" 1</t>
  </si>
  <si>
    <t>57</t>
  </si>
  <si>
    <t>612315225</t>
  </si>
  <si>
    <t>Vápenná štuková omítka malých ploch přes 1 do 4 m2 na stěnách</t>
  </si>
  <si>
    <t>1796159856</t>
  </si>
  <si>
    <t>dozdívka v m.č. 2.08b - oboustranně</t>
  </si>
  <si>
    <t>1*2</t>
  </si>
  <si>
    <t>58</t>
  </si>
  <si>
    <t>612315302</t>
  </si>
  <si>
    <t>Vápenná štuková omítka ostění nebo nadpraží</t>
  </si>
  <si>
    <t>-960324543</t>
  </si>
  <si>
    <t>začištění ostění po vybourání obložek D20</t>
  </si>
  <si>
    <t>1.NP</t>
  </si>
  <si>
    <t>"1.04a" 9</t>
  </si>
  <si>
    <t xml:space="preserve">začištění ostění  a napdraží nově vzniklého průchodu</t>
  </si>
  <si>
    <t>2.NP</t>
  </si>
  <si>
    <t>"H.2.03" 2*0,6*(2,4+14+2,4)</t>
  </si>
  <si>
    <t>59</t>
  </si>
  <si>
    <t>612321141</t>
  </si>
  <si>
    <t>Vápenocementová omítka štuková dvouvrstvá vnitřních stěn nanášená ručně</t>
  </si>
  <si>
    <t>1710889250</t>
  </si>
  <si>
    <t>60</t>
  </si>
  <si>
    <t>622142001</t>
  </si>
  <si>
    <t>Potažení vnějších stěn sklovláknitým pletivem vtlačeným do tenkovrstvé hmoty</t>
  </si>
  <si>
    <t>-1908180643</t>
  </si>
  <si>
    <t>"F.02" 5,5</t>
  </si>
  <si>
    <t>61</t>
  </si>
  <si>
    <t>622325111</t>
  </si>
  <si>
    <t>Oprava vnější vápenné hladké omítky členitosti 1 stěn v rozsahu do 10 %</t>
  </si>
  <si>
    <t>1956175597</t>
  </si>
  <si>
    <t>"F.01" 72,8</t>
  </si>
  <si>
    <t>62</t>
  </si>
  <si>
    <t>622521012.R01</t>
  </si>
  <si>
    <t>Pastovitá tenkovrstvá omítka, zatíraná struktura (K 1,5) vnějších stěn</t>
  </si>
  <si>
    <t>-1382627998</t>
  </si>
  <si>
    <t>P</t>
  </si>
  <si>
    <t xml:space="preserve">Poznámka k položce:_x000d_
Pastovitá tenkovrstvá omítka, zatíraná struktura (K 1,5)_x000d_
- omítka s fotokatalytickým efektem. Minerální, vysoce paropropustná, zvláště odolná vůči znečištění, použitelná v exteriéru. _x000d_
včetně penetračního nátěru_x000d_
_x000d_
</t>
  </si>
  <si>
    <t>63</t>
  </si>
  <si>
    <t>631311115</t>
  </si>
  <si>
    <t>Mazanina tl přes 50 do 80 mm z betonu prostého bez zvýšených nároků na prostředí tř. C 20/25</t>
  </si>
  <si>
    <t>91411025</t>
  </si>
  <si>
    <t>"P.1.0" 33,23*0,05</t>
  </si>
  <si>
    <t>"P.2.1" (32,34+32.34)*0,053</t>
  </si>
  <si>
    <t>"P.2.2" 25,16*0,05</t>
  </si>
  <si>
    <t>64</t>
  </si>
  <si>
    <t>631312141</t>
  </si>
  <si>
    <t>Doplnění rýh v dosavadních mazaninách betonem prostým</t>
  </si>
  <si>
    <t>532959279</t>
  </si>
  <si>
    <t>5*0,5*0,05</t>
  </si>
  <si>
    <t>15*0,4*0,05</t>
  </si>
  <si>
    <t>25*0,3*0,05</t>
  </si>
  <si>
    <t>5*0,25*0,05</t>
  </si>
  <si>
    <t>45*0,2*0,05</t>
  </si>
  <si>
    <t>95*0,15*0,05</t>
  </si>
  <si>
    <t>185*0,1*0,05</t>
  </si>
  <si>
    <t>30*0,05*0,05</t>
  </si>
  <si>
    <t>doplnění ostatních rýh</t>
  </si>
  <si>
    <t>"1.04a" 16*0,1*0,075</t>
  </si>
  <si>
    <t>"1.04b" 9*0,05*0,1</t>
  </si>
  <si>
    <t>"1.06" 2*0,05*0,1</t>
  </si>
  <si>
    <t>"1.07e" 9*0,05*0,1</t>
  </si>
  <si>
    <t>"1.08.1" 3,5*0,05*0,1</t>
  </si>
  <si>
    <t>"2.02" 12*0,05*0,1</t>
  </si>
  <si>
    <t>"2.03" (33*0,1*0,15)+(48,9*0,1*0,05)</t>
  </si>
  <si>
    <t>"2.05a" 45*0,05*0,1</t>
  </si>
  <si>
    <t>"2.05c" 24,5*0,05*0,1</t>
  </si>
  <si>
    <t>"2.08a" 6,2*0,05*0,1</t>
  </si>
  <si>
    <t>"2.08b" (41*0,05*0,1)+(2*0,1*01)</t>
  </si>
  <si>
    <t>"2.09" 15*0,05*0,1</t>
  </si>
  <si>
    <t>"2.11" 1,2*0,05*0,1</t>
  </si>
  <si>
    <t>65</t>
  </si>
  <si>
    <t>631319171</t>
  </si>
  <si>
    <t>Příplatek k mazanině tl přes 50 do 80 mm za stržení povrchu spodní vrstvy před vložením výztuže</t>
  </si>
  <si>
    <t>1917196306</t>
  </si>
  <si>
    <t>66</t>
  </si>
  <si>
    <t>631341113</t>
  </si>
  <si>
    <t>Mazanina tl přes 50 do 80 mm z betonu lehkého keramického LC 16/18</t>
  </si>
  <si>
    <t>767988856</t>
  </si>
  <si>
    <t>Poznámka k položce:_x000d_
Lehčený beton s keramickým kamenivem frakce 4-8 mm.</t>
  </si>
  <si>
    <t>"P.2.1" (32,34+32,34)*0,05</t>
  </si>
  <si>
    <t>"P.2.2" 25,16*0,035</t>
  </si>
  <si>
    <t>67</t>
  </si>
  <si>
    <t>631362021</t>
  </si>
  <si>
    <t>Výztuž mazanin svařovanými sítěmi Kari</t>
  </si>
  <si>
    <t>1973002227</t>
  </si>
  <si>
    <t>"P.1.0" 33,23*0,00303*1,15</t>
  </si>
  <si>
    <t>"P.2.1" (32,34+32.34)*0,00303*1,15</t>
  </si>
  <si>
    <t>"P.2.2" 25,16*0,00303*1,15</t>
  </si>
  <si>
    <t>68</t>
  </si>
  <si>
    <t>632450131</t>
  </si>
  <si>
    <t>Vyrovnávací cementový potěr tl přes 10 do 20 mm ze suchých směsí provedený v ploše</t>
  </si>
  <si>
    <t>-356607536</t>
  </si>
  <si>
    <t>"P.1.2" 24,49+77,84+26,33+22,14+93,87+26,34+20,52+24,12+10,26+13,94</t>
  </si>
  <si>
    <t>"P.2.3" 67,75+106,74+55,19+2,43+72,52+11,1</t>
  </si>
  <si>
    <t>69</t>
  </si>
  <si>
    <t>634111113</t>
  </si>
  <si>
    <t>Obvodová dilatace pružnou těsnicí páskou mezi stěnou a mazaninou nebo potěrem v 80 mm</t>
  </si>
  <si>
    <t>m</t>
  </si>
  <si>
    <t>215123803</t>
  </si>
  <si>
    <t>Ostatní konstrukce a práce, bourání</t>
  </si>
  <si>
    <t>70</t>
  </si>
  <si>
    <t>900D001</t>
  </si>
  <si>
    <t>Provedení odborné demontáže prosklené historické stěny- specifikace a provedení zcela dle PD</t>
  </si>
  <si>
    <t>-611647506</t>
  </si>
  <si>
    <t>"D.82b" 2,81*2,87</t>
  </si>
  <si>
    <t>"D.83b" 2,385*2,87</t>
  </si>
  <si>
    <t>71</t>
  </si>
  <si>
    <t>900R001</t>
  </si>
  <si>
    <t>Provedení sondy za účelem zjištění původní barevnosti stropní konstrukce</t>
  </si>
  <si>
    <t>-1625903918</t>
  </si>
  <si>
    <t>"m.č. 1.01" 1</t>
  </si>
  <si>
    <t>72</t>
  </si>
  <si>
    <t>900R002</t>
  </si>
  <si>
    <t>Provedení sondy do podlahové konstrukce</t>
  </si>
  <si>
    <t>-1756112111</t>
  </si>
  <si>
    <t>"m.č. 1.02" 1</t>
  </si>
  <si>
    <t>"m.č. 1.04a" 1</t>
  </si>
  <si>
    <t>"m.č. 1.04b" 1</t>
  </si>
  <si>
    <t>"m.č. 1.06" 1</t>
  </si>
  <si>
    <t>"m.č. 1.07c" 1</t>
  </si>
  <si>
    <t>"m.č. 1.07d" 1</t>
  </si>
  <si>
    <t>"1.07e" 1</t>
  </si>
  <si>
    <t>"m.č. 1.08.1" 1</t>
  </si>
  <si>
    <t>"m.č. 1.08.2" 1</t>
  </si>
  <si>
    <t>"m.č. 1.09" 1</t>
  </si>
  <si>
    <t>"2.03" 1</t>
  </si>
  <si>
    <t>"2.04" 1</t>
  </si>
  <si>
    <t>"2.05a" 1</t>
  </si>
  <si>
    <t>"2.05b" 1</t>
  </si>
  <si>
    <t>"2.07" 1</t>
  </si>
  <si>
    <t>"2.08b" 1</t>
  </si>
  <si>
    <t>"2.09" 1</t>
  </si>
  <si>
    <t>"2.11" 1</t>
  </si>
  <si>
    <t>73</t>
  </si>
  <si>
    <t>900R003</t>
  </si>
  <si>
    <t>Provedení sondy do instalačního jádra</t>
  </si>
  <si>
    <t>1208422096</t>
  </si>
  <si>
    <t>74</t>
  </si>
  <si>
    <t>900R003.1</t>
  </si>
  <si>
    <t>Průzkum stavu střešní konstrukce včetně prosklení nad řešenými dílnami</t>
  </si>
  <si>
    <t>806237391</t>
  </si>
  <si>
    <t>"m.č. 2.03" 1</t>
  </si>
  <si>
    <t>900R004</t>
  </si>
  <si>
    <t>Dodávka a montáž - protipožární nátěr viditelných ocelových prvků v prostoru kolektoru</t>
  </si>
  <si>
    <t>soubor</t>
  </si>
  <si>
    <t>152892257</t>
  </si>
  <si>
    <t>Poznámka k položce:_x000d_
výměra celkem 11 m2</t>
  </si>
  <si>
    <t>76</t>
  </si>
  <si>
    <t>900R005</t>
  </si>
  <si>
    <t>Dodávka a montáž - poklop R4.01 - specifikace a provedení dle PD</t>
  </si>
  <si>
    <t>-1626540764</t>
  </si>
  <si>
    <t>77</t>
  </si>
  <si>
    <t>900R006</t>
  </si>
  <si>
    <t>Dodávka a montáž - světlík R4.02 - specifikace a provedení dle PD</t>
  </si>
  <si>
    <t>-2027857156</t>
  </si>
  <si>
    <t>78</t>
  </si>
  <si>
    <t>900R007</t>
  </si>
  <si>
    <t>Dodávka a montáž - nástěnný info systém R4.05 - specifikace a provedení dle PD</t>
  </si>
  <si>
    <t>293124283</t>
  </si>
  <si>
    <t>79</t>
  </si>
  <si>
    <t>900R008</t>
  </si>
  <si>
    <t>Dodávka a montáž - revizní dvířka R3.01 - specifikace a provedení dle PD</t>
  </si>
  <si>
    <t>-2032474658</t>
  </si>
  <si>
    <t>80</t>
  </si>
  <si>
    <t>900R009</t>
  </si>
  <si>
    <t>Dodávka a montáž - provedení repasse schodiště R.5.01 - specifikace a provedení dle PD</t>
  </si>
  <si>
    <t>418089035</t>
  </si>
  <si>
    <t>81</t>
  </si>
  <si>
    <t>900R010</t>
  </si>
  <si>
    <t>Dodávka a montáž - repliky schodiště R.5.02 - specifikace a provedení dle PD</t>
  </si>
  <si>
    <t>-872554599</t>
  </si>
  <si>
    <t>82</t>
  </si>
  <si>
    <t>900R011</t>
  </si>
  <si>
    <t>Dodávka a montáž - textilní uzávěr R6.01 - specifikace a provedení dle PD</t>
  </si>
  <si>
    <t>-1054721780</t>
  </si>
  <si>
    <t>900R012</t>
  </si>
  <si>
    <t>Dodávka a montáž - příčka s označením A.06 vč. dveří - specifikace a provedení dle PD</t>
  </si>
  <si>
    <t>-2076389077</t>
  </si>
  <si>
    <t>84</t>
  </si>
  <si>
    <t>900R013</t>
  </si>
  <si>
    <t>Dodávka a montáž - příčka s označením A.07 vč. dveří - specifikace a provedení dle PD</t>
  </si>
  <si>
    <t>-1820960441</t>
  </si>
  <si>
    <t>85</t>
  </si>
  <si>
    <t>900R014</t>
  </si>
  <si>
    <t xml:space="preserve">Oprava větší znatelné praskliny pod stropem v m.č. 1.04b  - specifikace a provedení dle PD</t>
  </si>
  <si>
    <t>647497536</t>
  </si>
  <si>
    <t>86</t>
  </si>
  <si>
    <t>900R015</t>
  </si>
  <si>
    <t xml:space="preserve">Oprava větší znatelné praskliny pod stropem v m.č. 1.05  - specifikace a provedení dle PD</t>
  </si>
  <si>
    <t>-1249677928</t>
  </si>
  <si>
    <t>900R016</t>
  </si>
  <si>
    <t xml:space="preserve">Odborná demontáž stávajících lavic v celé učebně č. 1.06  - specifikace a provedení dle PD</t>
  </si>
  <si>
    <t>-1969581287</t>
  </si>
  <si>
    <t>88</t>
  </si>
  <si>
    <t>900R018</t>
  </si>
  <si>
    <t xml:space="preserve">Demontáž stávající technologie v kolektoru  - specifikace a provedení dle PD</t>
  </si>
  <si>
    <t>-588389808</t>
  </si>
  <si>
    <t>89</t>
  </si>
  <si>
    <t>900R019</t>
  </si>
  <si>
    <t xml:space="preserve">Zapěnění připojení LOP k atice ploché střechy  - specifikace a provedení dle PD</t>
  </si>
  <si>
    <t>3395094</t>
  </si>
  <si>
    <t>90</t>
  </si>
  <si>
    <t>900R020</t>
  </si>
  <si>
    <t xml:space="preserve">Zapěnění spodní části připojení LOP k atice ploché střechy  - specifikace a provedení dle PD</t>
  </si>
  <si>
    <t>-837806918</t>
  </si>
  <si>
    <t>91</t>
  </si>
  <si>
    <t>900R021</t>
  </si>
  <si>
    <t xml:space="preserve">Zapěnění boční části připojení LOP ke stávající stěně  - specifikace a provedení dle PD</t>
  </si>
  <si>
    <t>365320160</t>
  </si>
  <si>
    <t>92</t>
  </si>
  <si>
    <t>900R022</t>
  </si>
  <si>
    <t xml:space="preserve">Vyplnění rohového spoje minerální izolací  - specifikace a provedení dle PD</t>
  </si>
  <si>
    <t>-1737807137</t>
  </si>
  <si>
    <t>93</t>
  </si>
  <si>
    <t>900R023</t>
  </si>
  <si>
    <t xml:space="preserve">Dodávka a montáž - podkladní profil pro kotvení LOP.01 - pěnové sklo 50/200  - specifikace a provedení dle PD</t>
  </si>
  <si>
    <t>129065764</t>
  </si>
  <si>
    <t>94</t>
  </si>
  <si>
    <t>900R025</t>
  </si>
  <si>
    <t>Dodávka a montáž - přenosný hasicí přístroj - specifikace a provedení dle PD (pbř)</t>
  </si>
  <si>
    <t>-1689093595</t>
  </si>
  <si>
    <t>95</t>
  </si>
  <si>
    <t>900R026</t>
  </si>
  <si>
    <t>Dodávka a montáž - skla prosklené pochozí podlahy - specifikace a provedení dle PD (pbř)</t>
  </si>
  <si>
    <t>-1665613527</t>
  </si>
  <si>
    <t>96</t>
  </si>
  <si>
    <t>941111111</t>
  </si>
  <si>
    <t>Montáž lešení řadového trubkového lehkého s podlahami zatížení do 200 kg/m2 š od 0,6 do 0,9 m v do 10 m</t>
  </si>
  <si>
    <t>1095001657</t>
  </si>
  <si>
    <t>97</t>
  </si>
  <si>
    <t>941111211</t>
  </si>
  <si>
    <t>Příplatek k lešení řadovému trubkovému lehkému s podlahami š 0,9 m v 10 m za první a ZKD den použití</t>
  </si>
  <si>
    <t>1891462847</t>
  </si>
  <si>
    <t>188*45 'Přepočtené koeficientem množství</t>
  </si>
  <si>
    <t>98</t>
  </si>
  <si>
    <t>941111311</t>
  </si>
  <si>
    <t>Odborná prohlídka lešení řadového trubkového lehkého s podlahami zatížení do 200 kg/m2 š od 0,6 do 1,5 m v do 25 m pl do 500 m2 nezakrytého</t>
  </si>
  <si>
    <t>1350218053</t>
  </si>
  <si>
    <t>99</t>
  </si>
  <si>
    <t>941111811</t>
  </si>
  <si>
    <t>Demontáž lešení řadového trubkového lehkého s podlahami zatížení do 200 kg/m2 š od 0,6 do 0,9 m v do 10 m</t>
  </si>
  <si>
    <t>1267398912</t>
  </si>
  <si>
    <t>100</t>
  </si>
  <si>
    <t>949101111</t>
  </si>
  <si>
    <t>Lešení pomocné pro objekty pozemních staveb s lešeňovou podlahou v do 1,9 m zatížení do 150 kg/m2</t>
  </si>
  <si>
    <t>45959559</t>
  </si>
  <si>
    <t>101</t>
  </si>
  <si>
    <t>949111111</t>
  </si>
  <si>
    <t>Montáž lešení lehkého kozového trubkového v do 1,2 m</t>
  </si>
  <si>
    <t>sada</t>
  </si>
  <si>
    <t>-1061298042</t>
  </si>
  <si>
    <t>102</t>
  </si>
  <si>
    <t>949111112</t>
  </si>
  <si>
    <t>Montáž lešení lehkého kozového trubkového v přes 1,2 do 1,9 m</t>
  </si>
  <si>
    <t>-1244332200</t>
  </si>
  <si>
    <t>103</t>
  </si>
  <si>
    <t>952901111</t>
  </si>
  <si>
    <t>Vyčištění budov bytové a občanské výstavby při výšce podlaží do 4 m</t>
  </si>
  <si>
    <t>854984717</t>
  </si>
  <si>
    <t>662,61+89,84+510,9</t>
  </si>
  <si>
    <t>104</t>
  </si>
  <si>
    <t>952905211.R01</t>
  </si>
  <si>
    <t xml:space="preserve">Mechanické očištění stěn </t>
  </si>
  <si>
    <t>-427831057</t>
  </si>
  <si>
    <t xml:space="preserve">Poznámka k položce:_x000d_
Očištění stávajících omítek – odstranění nečistot, mikroorganismů a řas – 100% plochy_x000d_
_x000d_
</t>
  </si>
  <si>
    <t>"F.01" 18+18+(0,45*9)+40</t>
  </si>
  <si>
    <t>105</t>
  </si>
  <si>
    <t>953941220.R01</t>
  </si>
  <si>
    <t>Podbetonování kapes pro uložení válcovaných nosníků ve stěně</t>
  </si>
  <si>
    <t>447247136</t>
  </si>
  <si>
    <t>pro uložení válc. nosníků - strop nad 1.NP</t>
  </si>
  <si>
    <t>106</t>
  </si>
  <si>
    <t>961055111</t>
  </si>
  <si>
    <t>Bourání základů ze ŽB</t>
  </si>
  <si>
    <t>-1376302398</t>
  </si>
  <si>
    <t>vybourání stávajících základů ocelových pilířů(předpoklad)</t>
  </si>
  <si>
    <t>8*0,8*0,8*0,8</t>
  </si>
  <si>
    <t>107</t>
  </si>
  <si>
    <t>962031132</t>
  </si>
  <si>
    <t>Bourání příček z cihel pálených na MVC tl do 100 mm</t>
  </si>
  <si>
    <t>-1400933148</t>
  </si>
  <si>
    <t>"m.č. 1.06" 1,8*4</t>
  </si>
  <si>
    <t>108</t>
  </si>
  <si>
    <t>962031133</t>
  </si>
  <si>
    <t>Bourání příček z cihel pálených na MVC tl do 150 mm</t>
  </si>
  <si>
    <t>1292411826</t>
  </si>
  <si>
    <t>"2.04" 3,89*2,93-1,96*2,12</t>
  </si>
  <si>
    <t>"2.05c" 1,58*2,38</t>
  </si>
  <si>
    <t>109</t>
  </si>
  <si>
    <t>962032241</t>
  </si>
  <si>
    <t>Bourání zdiva z cihel pálených nebo vápenopískových na MC přes 1 m3</t>
  </si>
  <si>
    <t>2020711962</t>
  </si>
  <si>
    <t>"1.07e" 0,09</t>
  </si>
  <si>
    <t>"1.10+1.10a" (1,2*0,75*1,08)+(1,08*0,15*0,8)+(0,15*1,08*0,6)</t>
  </si>
  <si>
    <t>"1.11" (1,9*2,17-1*2)*0,2</t>
  </si>
  <si>
    <t>110</t>
  </si>
  <si>
    <t>963051113</t>
  </si>
  <si>
    <t>Bourání ŽB stropů deskových tl přes 80 mm</t>
  </si>
  <si>
    <t>-1661311499</t>
  </si>
  <si>
    <t>původní střešní plášť</t>
  </si>
  <si>
    <t>47*0,2</t>
  </si>
  <si>
    <t>111</t>
  </si>
  <si>
    <t>963053935</t>
  </si>
  <si>
    <t>Bourání ŽB schodišťových ramen monolitických zazděných oboustranně</t>
  </si>
  <si>
    <t>1834152315</t>
  </si>
  <si>
    <t>"m.č. 1.10+1.10a" 1,2*1,4</t>
  </si>
  <si>
    <t>112</t>
  </si>
  <si>
    <t>965043331</t>
  </si>
  <si>
    <t>Bourání podkladů pod dlažby betonových s potěrem nebo teracem tl do 100 mm pl do 4 m2</t>
  </si>
  <si>
    <t>1303763633</t>
  </si>
  <si>
    <t>původní podkladové konstrukce při demontáži původních nášlapných vrstev</t>
  </si>
  <si>
    <t>"1.02" (10,09+1)*0,025</t>
  </si>
  <si>
    <t>"1.04a" (77,84)*0,025</t>
  </si>
  <si>
    <t>"1.04c" (26,33)*0,025</t>
  </si>
  <si>
    <t>"1.05" 22,14*0,025</t>
  </si>
  <si>
    <t>"1.07c" 26,34*0,025</t>
  </si>
  <si>
    <t>"1.07d" 20,52*0,025</t>
  </si>
  <si>
    <t>"1.07e" 24,12*0,025</t>
  </si>
  <si>
    <t>"1.09" (7,75+4,73)*0,025</t>
  </si>
  <si>
    <t>"1.10+1.10a" 60*0,025</t>
  </si>
  <si>
    <t>"1.11" 4,33*0,025</t>
  </si>
  <si>
    <t>"2.03" 67,75*0,025</t>
  </si>
  <si>
    <t>"2.04" 23,49*0,025</t>
  </si>
  <si>
    <t>"2.05a" 106,74*0,025</t>
  </si>
  <si>
    <t>"2.05c" (52,3+2,89)*0,025</t>
  </si>
  <si>
    <t>"2.07" 2,43*0,025</t>
  </si>
  <si>
    <t>"2.08a" 11,29*0,025</t>
  </si>
  <si>
    <t>"2.08b" 72,52*0,025</t>
  </si>
  <si>
    <t>"2.11" 11,1*0,025</t>
  </si>
  <si>
    <t>"m.č.1.10+1.10a" 2*2*0,1*6</t>
  </si>
  <si>
    <t>113</t>
  </si>
  <si>
    <t>965049111</t>
  </si>
  <si>
    <t>Příplatek k bourání betonových mazanin za bourání mazanin se svařovanou sítí tl do 100 mm</t>
  </si>
  <si>
    <t>1124248515</t>
  </si>
  <si>
    <t>114</t>
  </si>
  <si>
    <t>965081212</t>
  </si>
  <si>
    <t>Bourání podlah z dlaždic keramických nebo xylolitových tl do 10 mm plochy do 1 m2</t>
  </si>
  <si>
    <t>-838610096</t>
  </si>
  <si>
    <t>"1.02" 1</t>
  </si>
  <si>
    <t>115</t>
  </si>
  <si>
    <t>965081213</t>
  </si>
  <si>
    <t>Bourání podlah z dlaždic keramických nebo xylolitových tl do 10 mm plochy přes 1 m2</t>
  </si>
  <si>
    <t>-115116545</t>
  </si>
  <si>
    <t>"1.09" 7,75</t>
  </si>
  <si>
    <t>"1.11" 4,33</t>
  </si>
  <si>
    <t>"2.05c" 2,89</t>
  </si>
  <si>
    <t>"2.07" 2,43</t>
  </si>
  <si>
    <t>116</t>
  </si>
  <si>
    <t>965081611</t>
  </si>
  <si>
    <t>Odsekání soklíků rovných</t>
  </si>
  <si>
    <t>1620159368</t>
  </si>
  <si>
    <t>117</t>
  </si>
  <si>
    <t>968062357</t>
  </si>
  <si>
    <t>Vybourání dřevěných rámů oken dvojitých včetně křídel pl přes 4 m2</t>
  </si>
  <si>
    <t>150898811</t>
  </si>
  <si>
    <t>"V.02" 2,38*2,6*3</t>
  </si>
  <si>
    <t>118</t>
  </si>
  <si>
    <t>968062456</t>
  </si>
  <si>
    <t>Vybourání dřevěných dveřních zárubní pl přes 2 m2</t>
  </si>
  <si>
    <t>1382191407</t>
  </si>
  <si>
    <t>"D.20" 1,4*2,4</t>
  </si>
  <si>
    <t>119</t>
  </si>
  <si>
    <t>968072455</t>
  </si>
  <si>
    <t>Vybourání kovových dveřních zárubní pl do 2 m2</t>
  </si>
  <si>
    <t>-45015833</t>
  </si>
  <si>
    <t>"D.06" 0,7*1,97</t>
  </si>
  <si>
    <t>"D.09" 0,7*1,97</t>
  </si>
  <si>
    <t>"D.14" 0,7*1,97</t>
  </si>
  <si>
    <t>"D.76" 0,9*2,02</t>
  </si>
  <si>
    <t>"D.81" 0,8*2,325</t>
  </si>
  <si>
    <t>"č.m. 1.10" 0,7*1,97</t>
  </si>
  <si>
    <t>120</t>
  </si>
  <si>
    <t>971033331</t>
  </si>
  <si>
    <t>Vybourání otvorů ve zdivu cihelném pl do 0,09 m2 na MVC nebo MV tl do 150 mm</t>
  </si>
  <si>
    <t>109539633</t>
  </si>
  <si>
    <t>"1.PP" 2</t>
  </si>
  <si>
    <t>121</t>
  </si>
  <si>
    <t>971033341</t>
  </si>
  <si>
    <t>Vybourání otvorů ve zdivu cihelném pl do 0,09 m2 na MVC nebo MV tl do 300 mm</t>
  </si>
  <si>
    <t>-789498935</t>
  </si>
  <si>
    <t>"1.PP" 3</t>
  </si>
  <si>
    <t>"1.05"2</t>
  </si>
  <si>
    <t>122</t>
  </si>
  <si>
    <t>971033351</t>
  </si>
  <si>
    <t>Vybourání otvorů ve zdivu cihelném pl do 0,09 m2 na MVC nebo MV tl do 450 mm</t>
  </si>
  <si>
    <t>-1231371484</t>
  </si>
  <si>
    <t>123</t>
  </si>
  <si>
    <t>971033361</t>
  </si>
  <si>
    <t>Vybourání otvorů ve zdivu cihelném pl do 0,09 m2 na MVC nebo MV tl do 600 mm</t>
  </si>
  <si>
    <t>-2063054359</t>
  </si>
  <si>
    <t>"1.04a" 4</t>
  </si>
  <si>
    <t>124</t>
  </si>
  <si>
    <t>971033371</t>
  </si>
  <si>
    <t>Vybourání otvorů ve zdivu cihelném pl do 0,09 m2 na MVC nebo MV tl do 750 mm</t>
  </si>
  <si>
    <t>1748709706</t>
  </si>
  <si>
    <t>"2.02" 7</t>
  </si>
  <si>
    <t>125</t>
  </si>
  <si>
    <t>971033381</t>
  </si>
  <si>
    <t>Vybourání otvorů ve zdivu cihelném pl do 0,09 m2 na MVC nebo MV tl do 900 mm</t>
  </si>
  <si>
    <t>-1434914601</t>
  </si>
  <si>
    <t>126</t>
  </si>
  <si>
    <t>971033441</t>
  </si>
  <si>
    <t>Vybourání otvorů ve zdivu cihelném pl do 0,25 m2 na MVC nebo MV tl do 300 mm</t>
  </si>
  <si>
    <t>1051513144</t>
  </si>
  <si>
    <t>"2.05c" 3</t>
  </si>
  <si>
    <t>127</t>
  </si>
  <si>
    <t>971033451</t>
  </si>
  <si>
    <t>Vybourání otvorů ve zdivu cihelném pl do 0,25 m2 na MVC nebo MV tl do 450 mm</t>
  </si>
  <si>
    <t>-1699677555</t>
  </si>
  <si>
    <t>128</t>
  </si>
  <si>
    <t>971033461</t>
  </si>
  <si>
    <t>Vybourání otvorů ve zdivu cihelném pl do 0,25 m2 na MVC nebo MV tl do 600 mm</t>
  </si>
  <si>
    <t>1100497035</t>
  </si>
  <si>
    <t>129</t>
  </si>
  <si>
    <t>971033471</t>
  </si>
  <si>
    <t>Vybourání otvorů ve zdivu cihelném pl do 0,25 m2 na MVC nebo MV tl do 750 mm</t>
  </si>
  <si>
    <t>-1436445217</t>
  </si>
  <si>
    <t>130</t>
  </si>
  <si>
    <t>971033541</t>
  </si>
  <si>
    <t>Vybourání otvorů ve zdivu cihelném pl do 1 m2 na MVC nebo MV tl do 300 mm</t>
  </si>
  <si>
    <t>1981307215</t>
  </si>
  <si>
    <t>"2.05c" 0,5*0,16</t>
  </si>
  <si>
    <t>131</t>
  </si>
  <si>
    <t>971033561</t>
  </si>
  <si>
    <t>Vybourání otvorů ve zdivu cihelném pl do 1 m2 na MVC nebo MV tl do 600 mm</t>
  </si>
  <si>
    <t>-595151044</t>
  </si>
  <si>
    <t>"1.02" 0,35*0,45</t>
  </si>
  <si>
    <t>"1.06" 0,35*0,6</t>
  </si>
  <si>
    <t>132</t>
  </si>
  <si>
    <t>971033581</t>
  </si>
  <si>
    <t>Vybourání otvorů ve zdivu cihelném pl do 1 m2 na MVC nebo MV tl do 900 mm</t>
  </si>
  <si>
    <t>395991520</t>
  </si>
  <si>
    <t>133</t>
  </si>
  <si>
    <t>971033631</t>
  </si>
  <si>
    <t>Vybourání otvorů ve zdivu cihelném pl do 4 m2 na MVC nebo MV tl do 150 mm</t>
  </si>
  <si>
    <t>-680420378</t>
  </si>
  <si>
    <t>"1.06" 1,5*2,4</t>
  </si>
  <si>
    <t>134</t>
  </si>
  <si>
    <t>972054211</t>
  </si>
  <si>
    <t>Vybourání otvorů v ŽB stropech nebo klenbách pl do 0,09 m2 tl do 80 mm</t>
  </si>
  <si>
    <t>-1235833205</t>
  </si>
  <si>
    <t>135</t>
  </si>
  <si>
    <t>972054341</t>
  </si>
  <si>
    <t>Vybourání otvorů v ŽB stropech nebo klenbách pl do 0,25 m2 tl do 150 mm</t>
  </si>
  <si>
    <t>1310351231</t>
  </si>
  <si>
    <t>136</t>
  </si>
  <si>
    <t>972054491</t>
  </si>
  <si>
    <t>Vybourání otvorů v ŽB stropech nebo klenbách pl do 1 m2 tl přes 80 mm</t>
  </si>
  <si>
    <t>304068092</t>
  </si>
  <si>
    <t>0,25*1,15*0,5</t>
  </si>
  <si>
    <t>137</t>
  </si>
  <si>
    <t>973031335</t>
  </si>
  <si>
    <t>Vysekání kapes ve zdivu cihelném na MV nebo MVC pl do 0,16 m2 hl do 300 mm</t>
  </si>
  <si>
    <t>1051911039</t>
  </si>
  <si>
    <t>138</t>
  </si>
  <si>
    <t>973046161.R01</t>
  </si>
  <si>
    <t xml:space="preserve">Vysekání kapes v podlahové konstrukci pro osazení elektroinstalační krabice </t>
  </si>
  <si>
    <t>736401057</t>
  </si>
  <si>
    <t>"1.04b" 0,2</t>
  </si>
  <si>
    <t>"1.06" 0,05</t>
  </si>
  <si>
    <t>"2.03" 0,95</t>
  </si>
  <si>
    <t>"2.05a" 0,45</t>
  </si>
  <si>
    <t>"2.05c" 0,35</t>
  </si>
  <si>
    <t>"2.08b" 0,85</t>
  </si>
  <si>
    <t>139</t>
  </si>
  <si>
    <t>974031121</t>
  </si>
  <si>
    <t>Vysekání rýh ve zdivu cihelném hl do 30 mm š do 30 mm</t>
  </si>
  <si>
    <t>2115108784</t>
  </si>
  <si>
    <t>"slaboproud" 15,84+14+19+10+14+40+24+3,2+5+5,4+8+12,5+7+2+6,5+3+3</t>
  </si>
  <si>
    <t>140</t>
  </si>
  <si>
    <t>974031132</t>
  </si>
  <si>
    <t>Vysekání rýh ve zdivu cihelném hl do 50 mm š do 70 mm</t>
  </si>
  <si>
    <t>-1692601055</t>
  </si>
  <si>
    <t>"1.02" 4,82</t>
  </si>
  <si>
    <t>"1.04a" 9+10+7</t>
  </si>
  <si>
    <t>"1.04b" 3,5+1+1,5</t>
  </si>
  <si>
    <t>"1.05" 1,3+8,9+8</t>
  </si>
  <si>
    <t>"1.06" 4,2+4,1</t>
  </si>
  <si>
    <t>"1.08.1" 4</t>
  </si>
  <si>
    <t>"1.10+1.10a" 1,3</t>
  </si>
  <si>
    <t>"H.2.01" 8,6+4,6</t>
  </si>
  <si>
    <t>"2.02" 3,2</t>
  </si>
  <si>
    <t>"2.05c" 2,8</t>
  </si>
  <si>
    <t>585</t>
  </si>
  <si>
    <t>141</t>
  </si>
  <si>
    <t>974031153</t>
  </si>
  <si>
    <t>Vysekání rýh ve zdivu cihelném hl do 100 mm š do 100 mm</t>
  </si>
  <si>
    <t>-52381839</t>
  </si>
  <si>
    <t>"1.02" 1,5+1,4</t>
  </si>
  <si>
    <t>"1.04a" 1+0,7</t>
  </si>
  <si>
    <t>"1.04b" 0,7</t>
  </si>
  <si>
    <t>"1.07d" 1+0,7</t>
  </si>
  <si>
    <t>"H.2.01" 2</t>
  </si>
  <si>
    <t>"2.02" 2,8</t>
  </si>
  <si>
    <t>"2.05c" 2,1</t>
  </si>
  <si>
    <t>pro uložení trapézu nad kolektorem</t>
  </si>
  <si>
    <t>3,984+2,663+1,2+1+2,68+1,9+3,984+2,507+1,2+1,8</t>
  </si>
  <si>
    <t>142</t>
  </si>
  <si>
    <t>974042532</t>
  </si>
  <si>
    <t>Vysekání rýh v dlažbě betonové nebo jiné monolitické hl do 50 mm š do 70 mm</t>
  </si>
  <si>
    <t>-799012785</t>
  </si>
  <si>
    <t>"X.1.8" 30</t>
  </si>
  <si>
    <t>"X.1.9" 195</t>
  </si>
  <si>
    <t>143</t>
  </si>
  <si>
    <t>974042533</t>
  </si>
  <si>
    <t>Vysekání rýh v dlažbě betonové nebo jiné monolitické hl do 50 mm š do 100 mm</t>
  </si>
  <si>
    <t>1735153492</t>
  </si>
  <si>
    <t>"X.1.7" 185</t>
  </si>
  <si>
    <t>144</t>
  </si>
  <si>
    <t>974042534</t>
  </si>
  <si>
    <t>Vysekání rýh v dlažbě betonové nebo jiné monolitické hl do 50 mm š do 150 mm</t>
  </si>
  <si>
    <t>2062669358</t>
  </si>
  <si>
    <t>"X.1.6" 95</t>
  </si>
  <si>
    <t>145</t>
  </si>
  <si>
    <t>974042535</t>
  </si>
  <si>
    <t>Vysekání rýh v dlažbě betonové nebo jiné monolitické hl do 50 mm š do 200 mm</t>
  </si>
  <si>
    <t>-130934586</t>
  </si>
  <si>
    <t>"X.1,5" 45</t>
  </si>
  <si>
    <t>146</t>
  </si>
  <si>
    <t>974042537</t>
  </si>
  <si>
    <t>Vysekání rýh v dlažbě betonové nebo jiné monolitické hl do 50 mm š do 300 mm</t>
  </si>
  <si>
    <t>-2037633779</t>
  </si>
  <si>
    <t>"X.1,1" 5</t>
  </si>
  <si>
    <t>"X.1.2" 15</t>
  </si>
  <si>
    <t>"X.1.3" 25</t>
  </si>
  <si>
    <t>"X.1.4" 5</t>
  </si>
  <si>
    <t>147</t>
  </si>
  <si>
    <t>974042539</t>
  </si>
  <si>
    <t>Příplatek k vysekání rýh v dlažbě betonové nebo jiné monolitické hl do 50 mm ZKD 100 mm š rýhy</t>
  </si>
  <si>
    <t>-780297589</t>
  </si>
  <si>
    <t>"X.1.1" 5*2</t>
  </si>
  <si>
    <t>"X.1.2" 15*1</t>
  </si>
  <si>
    <t>148</t>
  </si>
  <si>
    <t>974042553</t>
  </si>
  <si>
    <t>Vysekání rýh v dlažbě betonové nebo jiné monolitické hl do 100 mm š do 100 mm</t>
  </si>
  <si>
    <t>1062484940</t>
  </si>
  <si>
    <t>"1.04a" 16</t>
  </si>
  <si>
    <t>"1.04b" 9</t>
  </si>
  <si>
    <t>"1.07e" 9</t>
  </si>
  <si>
    <t>"1.08.1" 3,5</t>
  </si>
  <si>
    <t>"2.02" 12</t>
  </si>
  <si>
    <t>"2.03" 48,9</t>
  </si>
  <si>
    <t>"2.05a" 45</t>
  </si>
  <si>
    <t>"2.05c" 24,5</t>
  </si>
  <si>
    <t>"2.08a" 6,2</t>
  </si>
  <si>
    <t>"2.08b" 41+2</t>
  </si>
  <si>
    <t>"2.09" 15</t>
  </si>
  <si>
    <t>"2.11" 1,2</t>
  </si>
  <si>
    <t>149</t>
  </si>
  <si>
    <t>974042554</t>
  </si>
  <si>
    <t>Vysekání rýh v dlažbě betonové nebo jiné monolitické hl do 100 mm š do 150 mm</t>
  </si>
  <si>
    <t>1658527345</t>
  </si>
  <si>
    <t>"2.03" 33</t>
  </si>
  <si>
    <t>150</t>
  </si>
  <si>
    <t>974049121.R01</t>
  </si>
  <si>
    <t>Vysekání rýh ve stropech hl do 70 mm š do 30 mm</t>
  </si>
  <si>
    <t>79183271</t>
  </si>
  <si>
    <t>rýhy pro rozvod silnoproudu</t>
  </si>
  <si>
    <t>650</t>
  </si>
  <si>
    <t>151</t>
  </si>
  <si>
    <t>978015321</t>
  </si>
  <si>
    <t>Otlučení (osekání) vnější vápenné nebo vápenocementové omítky stupně členitosti 1 a 2 v rozsahu do 10 %</t>
  </si>
  <si>
    <t>-1363633202</t>
  </si>
  <si>
    <t>152</t>
  </si>
  <si>
    <t>978015391</t>
  </si>
  <si>
    <t>Otlučení (osekání) vnější vápenné nebo vápenocementové omítky stupně členitosti 1 a 2 v rozsahu přes 80 do 100 %</t>
  </si>
  <si>
    <t>-1922627545</t>
  </si>
  <si>
    <t>"H.2.01" 40-(2*2,38*2,6)+40-(2*2,38*2,6)-4,5-4,5+(4,1*8,925)</t>
  </si>
  <si>
    <t>153</t>
  </si>
  <si>
    <t>985312112.R01</t>
  </si>
  <si>
    <t>Betonová omyvatelná stěrka na stěnu za umyvadlo - specifikace a provedení zcela dle PD</t>
  </si>
  <si>
    <t>-129453133</t>
  </si>
  <si>
    <t>"1.04a" 0,3</t>
  </si>
  <si>
    <t>"1.04b" 0,3</t>
  </si>
  <si>
    <t>"1.06" 0,3</t>
  </si>
  <si>
    <t>"1.07d" 0,3</t>
  </si>
  <si>
    <t>"1.07e" 0,3</t>
  </si>
  <si>
    <t>"1.10+1.10a" 0,15</t>
  </si>
  <si>
    <t>"2.03" 0,3</t>
  </si>
  <si>
    <t>"2.05c" 0,3</t>
  </si>
  <si>
    <t>"2.08b" 0,3</t>
  </si>
  <si>
    <t>"2.10" 0,3</t>
  </si>
  <si>
    <t>997</t>
  </si>
  <si>
    <t>Přesun sutě</t>
  </si>
  <si>
    <t>154</t>
  </si>
  <si>
    <t>997013152</t>
  </si>
  <si>
    <t>Vnitrostaveništní doprava suti a vybouraných hmot pro budovy v přes 6 do 9 m s omezením mechanizace</t>
  </si>
  <si>
    <t>-1621794444</t>
  </si>
  <si>
    <t>155</t>
  </si>
  <si>
    <t>997013509</t>
  </si>
  <si>
    <t>Příplatek k odvozu suti a vybouraných hmot na skládku ZKD 1 km přes 1 km</t>
  </si>
  <si>
    <t>-1950678679</t>
  </si>
  <si>
    <t>146,845*30 'Přepočtené koeficientem množství</t>
  </si>
  <si>
    <t>156</t>
  </si>
  <si>
    <t>997013511</t>
  </si>
  <si>
    <t>Odvoz suti a vybouraných hmot z meziskládky na skládku do 1 km s naložením a se složením</t>
  </si>
  <si>
    <t>772097720</t>
  </si>
  <si>
    <t>157</t>
  </si>
  <si>
    <t>997013631</t>
  </si>
  <si>
    <t>Poplatek za uložení na skládce (skládkovné) stavebního odpadu směsného kód odpadu 17 09 04</t>
  </si>
  <si>
    <t>2104163396</t>
  </si>
  <si>
    <t>998</t>
  </si>
  <si>
    <t>Přesun hmot</t>
  </si>
  <si>
    <t>158</t>
  </si>
  <si>
    <t>998017002</t>
  </si>
  <si>
    <t>Přesun hmot s omezením mechanizace pro budovy v přes 6 do 12 m</t>
  </si>
  <si>
    <t>1768820684</t>
  </si>
  <si>
    <t>PSV</t>
  </si>
  <si>
    <t>Práce a dodávky PSV</t>
  </si>
  <si>
    <t>711</t>
  </si>
  <si>
    <t>Izolace proti vodě, vlhkosti a plynům</t>
  </si>
  <si>
    <t>159</t>
  </si>
  <si>
    <t>711111001</t>
  </si>
  <si>
    <t>Provedení izolace proti zemní vlhkosti vodorovné za studena nátěrem penetračním</t>
  </si>
  <si>
    <t>1009186270</t>
  </si>
  <si>
    <t>"P.0.1" 33,23</t>
  </si>
  <si>
    <t>160</t>
  </si>
  <si>
    <t>11163150</t>
  </si>
  <si>
    <t>lak penetrační asfaltový</t>
  </si>
  <si>
    <t>-166392706</t>
  </si>
  <si>
    <t>33,23*0,0003 'Přepočtené koeficientem množství</t>
  </si>
  <si>
    <t>161</t>
  </si>
  <si>
    <t>711141559</t>
  </si>
  <si>
    <t>Provedení izolace proti zemní vlhkosti pásy přitavením vodorovné NAIP</t>
  </si>
  <si>
    <t>1258519994</t>
  </si>
  <si>
    <t>162</t>
  </si>
  <si>
    <t>62832134</t>
  </si>
  <si>
    <t>pás asfaltový natavitelný oxidovaný tl 4,0mm typu V60 S40 s vložkou ze skleněné rohože, s jemnozrnným minerálním posypem</t>
  </si>
  <si>
    <t>-346638171</t>
  </si>
  <si>
    <t>33,23*1,1655 'Přepočtené koeficientem množství</t>
  </si>
  <si>
    <t>163</t>
  </si>
  <si>
    <t>998711101</t>
  </si>
  <si>
    <t>Přesun hmot tonážní pro izolace proti vodě, vlhkosti a plynům v objektech v do 6 m</t>
  </si>
  <si>
    <t>234226668</t>
  </si>
  <si>
    <t>712</t>
  </si>
  <si>
    <t>Povlakové krytiny</t>
  </si>
  <si>
    <t>164</t>
  </si>
  <si>
    <t>712311101</t>
  </si>
  <si>
    <t>Provedení povlakové krytiny střech do 10° za studena lakem penetračním nebo asfaltovým</t>
  </si>
  <si>
    <t>927119090</t>
  </si>
  <si>
    <t>"ST.1" 42</t>
  </si>
  <si>
    <t>"ST.1 - vytažení" 31,2*0,25</t>
  </si>
  <si>
    <t>"ST.2" 3,87</t>
  </si>
  <si>
    <t>"ST.2 - vytažení" 9*0,23</t>
  </si>
  <si>
    <t>"ST.3" 1,3</t>
  </si>
  <si>
    <t>165</t>
  </si>
  <si>
    <t>-1487217244</t>
  </si>
  <si>
    <t>57,04*0,00032 'Přepočtené koeficientem množství</t>
  </si>
  <si>
    <t>166</t>
  </si>
  <si>
    <t>712331111</t>
  </si>
  <si>
    <t>Provedení povlakové krytiny střech do 10° podkladní vrstvy pásy na sucho samolepící</t>
  </si>
  <si>
    <t>-1471833110</t>
  </si>
  <si>
    <t>"ST.1" 42*2</t>
  </si>
  <si>
    <t>"ST.1 - vytažení" 31,2*0,25*2</t>
  </si>
  <si>
    <t>167</t>
  </si>
  <si>
    <t>62866281</t>
  </si>
  <si>
    <t>pás asfaltový samolepicí modifikovaný SBS tl 3,0mm s vložkou ze skleněné tkaniny se spalitelnou fólií nebo jemnozrnným minerálním posypem nebo textilií na horním povrchu</t>
  </si>
  <si>
    <t>1678264757</t>
  </si>
  <si>
    <t>53,42*1,1655 'Přepočtené koeficientem množství</t>
  </si>
  <si>
    <t>168</t>
  </si>
  <si>
    <t>62853001</t>
  </si>
  <si>
    <t>pás asfaltový samolepicí modifikovaný SBS tl 4,0mm s vložkou ze skleněné tkaniny se spalitelnou fólií nebo jemnozrnným minerálním posypem nebo textilií na horním povrchu</t>
  </si>
  <si>
    <t>-1446712491</t>
  </si>
  <si>
    <t>53,42*1,165 'Přepočtené koeficientem množství</t>
  </si>
  <si>
    <t>169</t>
  </si>
  <si>
    <t>712341559</t>
  </si>
  <si>
    <t>Provedení povlakové krytiny střech do 10° pásy NAIP přitavením v plné ploše</t>
  </si>
  <si>
    <t>-2045486144</t>
  </si>
  <si>
    <t>170</t>
  </si>
  <si>
    <t>1759047715</t>
  </si>
  <si>
    <t>57,04*1,1655 'Přepočtené koeficientem množství</t>
  </si>
  <si>
    <t>171</t>
  </si>
  <si>
    <t>712771101</t>
  </si>
  <si>
    <t>Provedení ochranné vrstvy z textilií nebo rohoží volně s přesahem vegetační střechy sklon do 5°</t>
  </si>
  <si>
    <t>1257214833</t>
  </si>
  <si>
    <t>172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</si>
  <si>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</si>
  <si>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</si>
  <si>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-694129613</t>
  </si>
  <si>
    <t>49,8*1,05 'Přepočtené koeficientem množství</t>
  </si>
  <si>
    <t>173</t>
  </si>
  <si>
    <t>712771111</t>
  </si>
  <si>
    <t>Provedení ochranné vrstvy z rohoží nebo desek volně na sraz vegetační střechy sklon do 5°</t>
  </si>
  <si>
    <t>-127569674</t>
  </si>
  <si>
    <t>174</t>
  </si>
  <si>
    <t>69331050</t>
  </si>
  <si>
    <t>kompozit vegetační HDPE nop 20mm, spodní povrch PP textilie 300g/m2, horní povrch PP textilie 150g/m2, tl 25mm</t>
  </si>
  <si>
    <t>775739711</t>
  </si>
  <si>
    <t>175</t>
  </si>
  <si>
    <t>712771203</t>
  </si>
  <si>
    <t>Provedení drenážní vrstvy vegetační střechy z kameniva tl přes 100 do 200 mm sklon do 5°</t>
  </si>
  <si>
    <t>794662533</t>
  </si>
  <si>
    <t>176</t>
  </si>
  <si>
    <t>58337403</t>
  </si>
  <si>
    <t>kamenivo dekorační (kačírek) frakce 16/32</t>
  </si>
  <si>
    <t>552863404</t>
  </si>
  <si>
    <t>4*1,55 'Přepočtené koeficientem množství</t>
  </si>
  <si>
    <t>177</t>
  </si>
  <si>
    <t>712771401</t>
  </si>
  <si>
    <t>Provedení vegetační vrstvy ze substrátu tl do 100 mm vegetační střechy sklon do 5°</t>
  </si>
  <si>
    <t>-430353140</t>
  </si>
  <si>
    <t>178</t>
  </si>
  <si>
    <t>10321225</t>
  </si>
  <si>
    <t>substrát vegetačních střech extenzivní s nízkým obsahem organické složky</t>
  </si>
  <si>
    <t>-1024339025</t>
  </si>
  <si>
    <t>42*0,095 'Přepočtené koeficientem množství</t>
  </si>
  <si>
    <t>179</t>
  </si>
  <si>
    <t>712771521</t>
  </si>
  <si>
    <t>Položení vegetační nebo trávníkové rohože vegetační střechy sklon do 5°</t>
  </si>
  <si>
    <t>-1606347244</t>
  </si>
  <si>
    <t>180</t>
  </si>
  <si>
    <t>69334504</t>
  </si>
  <si>
    <t>koberec rozchodníkový vegetačních střech</t>
  </si>
  <si>
    <t>305638986</t>
  </si>
  <si>
    <t>42*1,1 'Přepočtené koeficientem množství</t>
  </si>
  <si>
    <t>181</t>
  </si>
  <si>
    <t>712771613</t>
  </si>
  <si>
    <t>Osazení ochranné kačírkové lišty navařením na hydroizolaci</t>
  </si>
  <si>
    <t>-131514288</t>
  </si>
  <si>
    <t>"K1.05" 24</t>
  </si>
  <si>
    <t>182</t>
  </si>
  <si>
    <t>69334022.R01</t>
  </si>
  <si>
    <t>lišta kačírková r.š. 430 mm, Pz plech s povrchovou úpravou</t>
  </si>
  <si>
    <t>-1612402151</t>
  </si>
  <si>
    <t xml:space="preserve">Poznámka k položce:_x000d_
_x000d_
KAČÍRKOVÁ LIŠTA_x000d_
PERFOROVANÉ OVÁLNÉ OTVORY PRO ODTOK VODY, VE SPODNÍ ČÁSTI OTVORY PRO UCHYCENÍ LIŠTY K HYDROIZOLACI_x000d_
OHYB PRO ZPEVNĚNÍ, VČETNĚ SPOJEK_x000d_
_x000d_
 TLOUŠŤKA PLECHU: MIN. 1,5mm_x000d_
VÝŠKA: 140mm_x000d_
_x000d_
ROZMĚR :   R.Š.: 300 + 130_x000d_
_x000d_
 POVRCHOVÁ ÚPRAVA :_x000d_
POZINKOVANÝ PLECH_x000d_
_x000d_
 DOPLŇKY : VČETNĚ VŠECH KOTVÍCÍCH PRVKŮ A PŘÍPONEK_x000d_
</t>
  </si>
  <si>
    <t>24*1,02 'Přepočtené koeficientem množství</t>
  </si>
  <si>
    <t>183</t>
  </si>
  <si>
    <t>998712102</t>
  </si>
  <si>
    <t>Přesun hmot tonážní tonážní pro krytiny povlakové v objektech v přes 6 do 12 m</t>
  </si>
  <si>
    <t>-1578111861</t>
  </si>
  <si>
    <t>713</t>
  </si>
  <si>
    <t>Izolace tepelné</t>
  </si>
  <si>
    <t>184</t>
  </si>
  <si>
    <t>713121111</t>
  </si>
  <si>
    <t>Montáž izolace tepelné podlah volně kladenými rohožemi, pásy, dílci, deskami 1 vrstva</t>
  </si>
  <si>
    <t>-2007053421</t>
  </si>
  <si>
    <t>"P.2.1" 32,34+32,34</t>
  </si>
  <si>
    <t>"P.2.2" 25,16</t>
  </si>
  <si>
    <t>185</t>
  </si>
  <si>
    <t>28376553</t>
  </si>
  <si>
    <t>deska polystyrénová pro snížení kročejového hluku (max. zatížení 4 kN/m2) tl 30mm</t>
  </si>
  <si>
    <t>-1204957571</t>
  </si>
  <si>
    <t>Poznámka k položce:_x000d_
Desky z elastifikovaného polystyrenu. Pro těžké plovoucí podlahy s normovým užitným zatížením ≤4 kN/m2. Deklarovaná hodnota součinitele tepelné vodivosti 0,044 W.m-1.K-1. – kročejová izolace</t>
  </si>
  <si>
    <t>89,84*1,05 'Přepočtené koeficientem množství</t>
  </si>
  <si>
    <t>186</t>
  </si>
  <si>
    <t>-934840037</t>
  </si>
  <si>
    <t>"P.1.0" 33,23</t>
  </si>
  <si>
    <t>187</t>
  </si>
  <si>
    <t>28376416</t>
  </si>
  <si>
    <t>deska XPS hrana polodrážková a hladký povrch 300kPA tl 40mm</t>
  </si>
  <si>
    <t>-1487052129</t>
  </si>
  <si>
    <t>33,23*1,05 'Přepočtené koeficientem množství</t>
  </si>
  <si>
    <t>188</t>
  </si>
  <si>
    <t>713131141</t>
  </si>
  <si>
    <t>Montáž izolace tepelné stěn a základů lepením celoplošně rohoží, pásů, dílců, desek</t>
  </si>
  <si>
    <t>-797531909</t>
  </si>
  <si>
    <t>atika z vnější strany</t>
  </si>
  <si>
    <t>0,565*9</t>
  </si>
  <si>
    <t>189</t>
  </si>
  <si>
    <t>28376501.R01</t>
  </si>
  <si>
    <t>deska izolační PIR tl 100mm</t>
  </si>
  <si>
    <t>-10343494</t>
  </si>
  <si>
    <t>5,085*1,05 'Přepočtené koeficientem množství</t>
  </si>
  <si>
    <t>190</t>
  </si>
  <si>
    <t>-1309367405</t>
  </si>
  <si>
    <t>"ST1" 31,2*0,24</t>
  </si>
  <si>
    <t>"ST1" 9*0,4</t>
  </si>
  <si>
    <t>"ST2" 9*0,23</t>
  </si>
  <si>
    <t>191</t>
  </si>
  <si>
    <t>28376417</t>
  </si>
  <si>
    <t>deska XPS hrana polodrážková a hladký povrch 300kPA tl 50mm</t>
  </si>
  <si>
    <t>-963761356</t>
  </si>
  <si>
    <t>3,6*1,1 'Přepočtené koeficientem množství</t>
  </si>
  <si>
    <t>192</t>
  </si>
  <si>
    <t>28376421</t>
  </si>
  <si>
    <t>deska XPS hrana polodrážková a hladký povrch 300kPA tl 80mm</t>
  </si>
  <si>
    <t>1503701091</t>
  </si>
  <si>
    <t>7,488*1,1 'Přepočtené koeficientem množství</t>
  </si>
  <si>
    <t>193</t>
  </si>
  <si>
    <t>28376426</t>
  </si>
  <si>
    <t>deska XPS hrana polodrážková a hladký povrch 300kPA tl 150mm</t>
  </si>
  <si>
    <t>1852165989</t>
  </si>
  <si>
    <t>2,07*1,1 'Přepočtené koeficientem množství</t>
  </si>
  <si>
    <t>194</t>
  </si>
  <si>
    <t>1806870984</t>
  </si>
  <si>
    <t>tepelná izolace XPS tl. 80mm - boční připojení pláště LOP.01</t>
  </si>
  <si>
    <t>2,44</t>
  </si>
  <si>
    <t>195</t>
  </si>
  <si>
    <t>1471685763</t>
  </si>
  <si>
    <t>2,44*1,05 'Přepočtené koeficientem množství</t>
  </si>
  <si>
    <t>196</t>
  </si>
  <si>
    <t>713141136</t>
  </si>
  <si>
    <t>Montáž izolace tepelné střech plochých lepené za studena nízkoexpanzní (PUR) pěnou 1 vrstva desek</t>
  </si>
  <si>
    <t>-180773034</t>
  </si>
  <si>
    <t>197</t>
  </si>
  <si>
    <t>-151597377</t>
  </si>
  <si>
    <t>1,3*1,05 'Přepočtené koeficientem množství</t>
  </si>
  <si>
    <t>198</t>
  </si>
  <si>
    <t>713141151</t>
  </si>
  <si>
    <t>Montáž izolace tepelné střech plochých kladené volně 1 vrstva rohoží, pásů, dílců, desek</t>
  </si>
  <si>
    <t>1476205261</t>
  </si>
  <si>
    <t>199</t>
  </si>
  <si>
    <t>28375819</t>
  </si>
  <si>
    <t>deska EPS S pro aplikace bez zatížení λ=0,042-0,043 tl 80mm</t>
  </si>
  <si>
    <t>474404303</t>
  </si>
  <si>
    <t>200</t>
  </si>
  <si>
    <t>713141336</t>
  </si>
  <si>
    <t>Montáž izolace tepelné střech plochých lepené za studena nízkoexpanzní (PUR) pěnou, spádová vrstva</t>
  </si>
  <si>
    <t>-1266812851</t>
  </si>
  <si>
    <t>201</t>
  </si>
  <si>
    <t>28376142</t>
  </si>
  <si>
    <t>klín izolační EPS 150 spád do 5%</t>
  </si>
  <si>
    <t>1289852671</t>
  </si>
  <si>
    <t>42*0,3</t>
  </si>
  <si>
    <t>3,87*0,26</t>
  </si>
  <si>
    <t>13,606*1,1 'Přepočtené koeficientem množství</t>
  </si>
  <si>
    <t>202</t>
  </si>
  <si>
    <t>713191132</t>
  </si>
  <si>
    <t>Montáž izolace tepelné podlah, stropů vrchem nebo střech překrytí separační fólií z PE</t>
  </si>
  <si>
    <t>1829437890</t>
  </si>
  <si>
    <t>203</t>
  </si>
  <si>
    <t>28329042</t>
  </si>
  <si>
    <t>fólie PE separační či ochranná tl 0,2mm</t>
  </si>
  <si>
    <t>-327933144</t>
  </si>
  <si>
    <t>Poznámka k položce:_x000d_
Fólie lehkého typu z nízkohustotního polyethylenu</t>
  </si>
  <si>
    <t>123,07*1,1655 'Přepočtené koeficientem množství</t>
  </si>
  <si>
    <t>204</t>
  </si>
  <si>
    <t>713R001</t>
  </si>
  <si>
    <t>Dodávka a montáž - akustická izolace pro vyplnění napojení prosklené příčky a střešního pláště</t>
  </si>
  <si>
    <t>1339166470</t>
  </si>
  <si>
    <t>"H.2.01" 0,2</t>
  </si>
  <si>
    <t>205</t>
  </si>
  <si>
    <t>713R002</t>
  </si>
  <si>
    <t>Dodávka a montáž - doplňková akustická izolace - detaily LOP</t>
  </si>
  <si>
    <t>784054025</t>
  </si>
  <si>
    <t>"H.2.02" 0,16*9+0,28*9+0,3*9+0,8*9+0,08*9</t>
  </si>
  <si>
    <t>206</t>
  </si>
  <si>
    <t>713R003</t>
  </si>
  <si>
    <t>Dodávka a montáž - nové izolační opatření v části střechy po instalaci nového světlíku - doplnění hydroizolace a tepelné izolace ve střeše</t>
  </si>
  <si>
    <t>-451840820</t>
  </si>
  <si>
    <t>"2.04" 6,77*0,2*1,2</t>
  </si>
  <si>
    <t>"2.08" 6,77*0,2*1,2</t>
  </si>
  <si>
    <t>207</t>
  </si>
  <si>
    <t>998713102</t>
  </si>
  <si>
    <t>Přesun hmot tonážní pro izolace tepelné v objektech v přes 6 do 12 m</t>
  </si>
  <si>
    <t>668118504</t>
  </si>
  <si>
    <t>714</t>
  </si>
  <si>
    <t>Akustická a protiotřesová opatření</t>
  </si>
  <si>
    <t>208</t>
  </si>
  <si>
    <t>714110801.R01</t>
  </si>
  <si>
    <t>Demontáž akustických obkladů vč. podkladního roštu v m.č. 1.06</t>
  </si>
  <si>
    <t>-1080281523</t>
  </si>
  <si>
    <t>209</t>
  </si>
  <si>
    <t>714111101.R01</t>
  </si>
  <si>
    <t>Dodávka a montáž akustického obkladu stěn (akustické panely) - specifikace a provedení zcela dle PD</t>
  </si>
  <si>
    <t>1162446508</t>
  </si>
  <si>
    <t>"1.06" 3,5*3</t>
  </si>
  <si>
    <t>210</t>
  </si>
  <si>
    <t>714111101.R02</t>
  </si>
  <si>
    <t>Dodávka a montáž akustického podhledu - specifikace a provedení zcela dle PD</t>
  </si>
  <si>
    <t>1074795982</t>
  </si>
  <si>
    <t>"1.06" 93,87</t>
  </si>
  <si>
    <t>211</t>
  </si>
  <si>
    <t>998714102</t>
  </si>
  <si>
    <t>Přesun hmot tonážní pro akustická a protiotřesová opatření v objektech v do 12 m</t>
  </si>
  <si>
    <t>-553462184</t>
  </si>
  <si>
    <t>762</t>
  </si>
  <si>
    <t>Konstrukce tesařské</t>
  </si>
  <si>
    <t>212</t>
  </si>
  <si>
    <t>762341026</t>
  </si>
  <si>
    <t>Bednění střech rovných sklon do 60° z desek OSB tl 22 mm na pero a drážku šroubovaných na krokve</t>
  </si>
  <si>
    <t>-645920148</t>
  </si>
  <si>
    <t>213</t>
  </si>
  <si>
    <t>762595001</t>
  </si>
  <si>
    <t>Spojovací prostředky pro položení dřevěných podlah a zakrytí kanálů</t>
  </si>
  <si>
    <t>1483999048</t>
  </si>
  <si>
    <t>214</t>
  </si>
  <si>
    <t>762R001</t>
  </si>
  <si>
    <t>Dodávka a montáž nosného roštu ve skladbě ST.3 vč. kotevních prostředků a povrchové úpravy - specifikace a provedení zcela dle PD</t>
  </si>
  <si>
    <t>-842883797</t>
  </si>
  <si>
    <t>215</t>
  </si>
  <si>
    <t>998762102</t>
  </si>
  <si>
    <t>Přesun hmot tonážní pro kce tesařské v objektech v přes 6 do 12 m</t>
  </si>
  <si>
    <t>13183273</t>
  </si>
  <si>
    <t>763</t>
  </si>
  <si>
    <t>Konstrukce suché výstavby</t>
  </si>
  <si>
    <t>216</t>
  </si>
  <si>
    <t>763111411</t>
  </si>
  <si>
    <t>SDK příčka tl 100 mm profil CW+UW 50 desky 2xA 12,5 s izolací EI 60 Rw do 51 dB</t>
  </si>
  <si>
    <t>1391112881</t>
  </si>
  <si>
    <t>PU.4</t>
  </si>
  <si>
    <t xml:space="preserve">"1.04a" </t>
  </si>
  <si>
    <t>1,2*2,5</t>
  </si>
  <si>
    <t>0,45*2,5*2</t>
  </si>
  <si>
    <t>217</t>
  </si>
  <si>
    <t>763111460</t>
  </si>
  <si>
    <t>SDK příčka tl 125 mm profil CW+UW 75 desky 2x akustická 12,5 s izolací EI 90 Rw do 59 dB</t>
  </si>
  <si>
    <t>-197286491</t>
  </si>
  <si>
    <t>zazdívka otvoru v m.č. 1.04a</t>
  </si>
  <si>
    <t>1,4*2,4</t>
  </si>
  <si>
    <t>218</t>
  </si>
  <si>
    <t>763111460.R01</t>
  </si>
  <si>
    <t>SDK příčka tl 125 mm - ozn. PU.2, specifikace a provedení zcela dle PD</t>
  </si>
  <si>
    <t>1638444107</t>
  </si>
  <si>
    <t>"1.06" 3,126*4,26+7,2</t>
  </si>
  <si>
    <t>"1.07e" 2*4,26*3,07 -(2*1*2,4)</t>
  </si>
  <si>
    <t>"1.08.1" 2,588*3,96-(0,8*2,4)</t>
  </si>
  <si>
    <t>"1.10+1.10a" (1,88*2,09)+(2,75*4)</t>
  </si>
  <si>
    <t>"H.2.01" 9,93</t>
  </si>
  <si>
    <t>"2.04" 4,4*2,93-2,3+(0,7*1)</t>
  </si>
  <si>
    <t>"2.08a" 2,385*2,87</t>
  </si>
  <si>
    <t>"2.08b" 4,1*2,87+3,99*2,87-1,1*2,2+2,91*2,87-2,2</t>
  </si>
  <si>
    <t>219</t>
  </si>
  <si>
    <t>763111460.R02</t>
  </si>
  <si>
    <t>SDK zákryt - ozn. PU.8, specifikace a provedení zcela dle PD</t>
  </si>
  <si>
    <t>442632194</t>
  </si>
  <si>
    <t>9,25</t>
  </si>
  <si>
    <t>"1.02" 10*(0,15+0,1)</t>
  </si>
  <si>
    <t>"1.04b" 5</t>
  </si>
  <si>
    <t>"1.06" 10*(0,15+0,1)</t>
  </si>
  <si>
    <t>"1.07a" 3,58</t>
  </si>
  <si>
    <t>"1.07b" 2,8</t>
  </si>
  <si>
    <t>"1.07c" 20*(0,15+0,1)</t>
  </si>
  <si>
    <t>"1.07d" 4,1</t>
  </si>
  <si>
    <t>"1.08" 1,6</t>
  </si>
  <si>
    <t>"1.10+1.10a" 12,8+5,6+14,24</t>
  </si>
  <si>
    <t>"H.2.01" (0,9*3,8)+(5,485*1,2)</t>
  </si>
  <si>
    <t>"H.2.02" (0,9*3,8)+(5,485*1,2)</t>
  </si>
  <si>
    <t>"H.2.03" (0,8*2,3*2)+(4,38*0,424*2)</t>
  </si>
  <si>
    <t>"2.02" 8,45</t>
  </si>
  <si>
    <t>"2.03" 2,88</t>
  </si>
  <si>
    <t>220</t>
  </si>
  <si>
    <t>763111717</t>
  </si>
  <si>
    <t>SDK příčka základní penetrační nátěr (oboustranně)</t>
  </si>
  <si>
    <t>-1742396413</t>
  </si>
  <si>
    <t>7,25*2</t>
  </si>
  <si>
    <t>120,147*2</t>
  </si>
  <si>
    <t>5*2</t>
  </si>
  <si>
    <t>28,65*2</t>
  </si>
  <si>
    <t>221</t>
  </si>
  <si>
    <t>763111751</t>
  </si>
  <si>
    <t>Příplatek k SDK příčce za plochu do 6 m2 jednotlivě</t>
  </si>
  <si>
    <t>559063115</t>
  </si>
  <si>
    <t>222</t>
  </si>
  <si>
    <t>763113319.R01</t>
  </si>
  <si>
    <t>SDK příčka instalační ozn. PU.3, specifikace a provedení zcela dle PD</t>
  </si>
  <si>
    <t>1684965088</t>
  </si>
  <si>
    <t>"H.2.01" 28,65</t>
  </si>
  <si>
    <t>223</t>
  </si>
  <si>
    <t>763121415.R01</t>
  </si>
  <si>
    <t xml:space="preserve">SDK stěna předsazená tl 100 mm ozn. PU.5 - specifikace a provedení zcela dle PD </t>
  </si>
  <si>
    <t>-206695242</t>
  </si>
  <si>
    <t>"1.05" 4,6*4,1</t>
  </si>
  <si>
    <t>"1.08.1" 3,507*4,26</t>
  </si>
  <si>
    <t>224</t>
  </si>
  <si>
    <t>763121631</t>
  </si>
  <si>
    <t>Montáž desek celoplošně lepených SDK stěna předsazená</t>
  </si>
  <si>
    <t>2048086835</t>
  </si>
  <si>
    <t>"1.10+1.10a" (0,92*1,35*4)+(2*0,4*0,5)</t>
  </si>
  <si>
    <t>225</t>
  </si>
  <si>
    <t>59591004</t>
  </si>
  <si>
    <t>deska SDK konstrukční s vysokou mechanickou odolností DFRIH2 tl 12,5mm</t>
  </si>
  <si>
    <t>370606370</t>
  </si>
  <si>
    <t>5,368*1,05 'Přepočtené koeficientem množství</t>
  </si>
  <si>
    <t>226</t>
  </si>
  <si>
    <t>763121714</t>
  </si>
  <si>
    <t>SDK stěna předsazená základní penetrační nátěr</t>
  </si>
  <si>
    <t>1189000603</t>
  </si>
  <si>
    <t>33,8+5,368</t>
  </si>
  <si>
    <t>227</t>
  </si>
  <si>
    <t>763131411</t>
  </si>
  <si>
    <t>SDK podhled desky 1xA 12,5 bez izolace dvouvrstvá spodní kce profil CD+UD</t>
  </si>
  <si>
    <t>-367584976</t>
  </si>
  <si>
    <t>"1.10+1.10a" 57,5+(22*0,43)</t>
  </si>
  <si>
    <t>"H.2.01" 26,5-0,6-0,6+(2*3*0,99)</t>
  </si>
  <si>
    <t>"H.2.02" 26,5-0,6-0,6+(2*3*0,99)</t>
  </si>
  <si>
    <t>"H.2.03" 1,55*8,9</t>
  </si>
  <si>
    <t>"2.05c" 10+3,1</t>
  </si>
  <si>
    <t>228</t>
  </si>
  <si>
    <t>763131714</t>
  </si>
  <si>
    <t>SDK podhled základní penetrační nátěr</t>
  </si>
  <si>
    <t>-385070136</t>
  </si>
  <si>
    <t>229</t>
  </si>
  <si>
    <t>763131751</t>
  </si>
  <si>
    <t>Montáž parotěsné zábrany do SDK podhledu</t>
  </si>
  <si>
    <t>-1882509725</t>
  </si>
  <si>
    <t>230</t>
  </si>
  <si>
    <t>28329276</t>
  </si>
  <si>
    <t>fólie PE vyztužená pro parotěsnou vrstvu (reakce na oheň - třída E) 140g/m2</t>
  </si>
  <si>
    <t>-46546540</t>
  </si>
  <si>
    <t>1,3*1,1235 'Přepočtené koeficientem množství</t>
  </si>
  <si>
    <t>231</t>
  </si>
  <si>
    <t>763131821</t>
  </si>
  <si>
    <t>Demontáž SDK podhledu s dvouvrstvou nosnou kcí z ocelových profilů opláštění jednoduché</t>
  </si>
  <si>
    <t>-1512678692</t>
  </si>
  <si>
    <t>232</t>
  </si>
  <si>
    <t>763411811.R01</t>
  </si>
  <si>
    <t>Demontáž příček z desek umakartových vč. nosné konstrukce</t>
  </si>
  <si>
    <t>1345257262</t>
  </si>
  <si>
    <t>"m.č. 1.07e" 10,6</t>
  </si>
  <si>
    <t>"m.č. 1.09" 3,47*2,4-(0,8*2)</t>
  </si>
  <si>
    <t>"m.č. 1,10+1.10a" 22,04</t>
  </si>
  <si>
    <t>"m.č. 2.08b" 7,9*2,49-2,325*0,97</t>
  </si>
  <si>
    <t>233</t>
  </si>
  <si>
    <t>763R002</t>
  </si>
  <si>
    <t>Nová SDK polopříčka, šířka 330, výška 1000, délka 1300, bez akustické izolace</t>
  </si>
  <si>
    <t>-377068410</t>
  </si>
  <si>
    <t>234</t>
  </si>
  <si>
    <t>998763302</t>
  </si>
  <si>
    <t>Přesun hmot tonážní pro sádrokartonové konstrukce v objektech v přes 6 do 12 m</t>
  </si>
  <si>
    <t>-1576815124</t>
  </si>
  <si>
    <t>764</t>
  </si>
  <si>
    <t>Konstrukce klempířské</t>
  </si>
  <si>
    <t>235</t>
  </si>
  <si>
    <t>764001821</t>
  </si>
  <si>
    <t>Demontáž krytiny ze svitků nebo tabulí do suti</t>
  </si>
  <si>
    <t>2107731963</t>
  </si>
  <si>
    <t>Poznámka k položce:_x000d_
plech včetně podkladní vrstvy</t>
  </si>
  <si>
    <t>původní střešní krytina</t>
  </si>
  <si>
    <t>93-24</t>
  </si>
  <si>
    <t>236</t>
  </si>
  <si>
    <t>764002851.R01</t>
  </si>
  <si>
    <t>Demontáž oplechování parapetů do suti</t>
  </si>
  <si>
    <t>-467191572</t>
  </si>
  <si>
    <t>"J.2.01" 2</t>
  </si>
  <si>
    <t>"H.2.02" 2</t>
  </si>
  <si>
    <t>"H.2.03" 5</t>
  </si>
  <si>
    <t>237</t>
  </si>
  <si>
    <t>764241366.R01</t>
  </si>
  <si>
    <t>Oplechování úžlabí z TiZn předzvětralého plechu rš 300+130 mm</t>
  </si>
  <si>
    <t>-2130293280</t>
  </si>
  <si>
    <t>"K.1.04" 9</t>
  </si>
  <si>
    <t>238</t>
  </si>
  <si>
    <t>764241366.R02</t>
  </si>
  <si>
    <t>Oplechování zastřešení instalačního jádra z TiZn předzvětralého plechu</t>
  </si>
  <si>
    <t>-271259035</t>
  </si>
  <si>
    <t>"K.1.03" 1,4</t>
  </si>
  <si>
    <t>239</t>
  </si>
  <si>
    <t>764244307.R01</t>
  </si>
  <si>
    <t>Oplechování XPS u fasádního pláště vč. krycí lišty z TiZn předzvětralého plechu kotvené rš 250+130 mm</t>
  </si>
  <si>
    <t>1470140976</t>
  </si>
  <si>
    <t xml:space="preserve">Poznámka k položce:_x000d_
Komplet dodávka včetně všech spojovacích, kotevních a ostatních pomocných prvků dle dodavatele_x000d_
</t>
  </si>
  <si>
    <t>"K1.02" 22,2</t>
  </si>
  <si>
    <t>240</t>
  </si>
  <si>
    <t>764244407</t>
  </si>
  <si>
    <t>Oplechování horních ploch a nadezdívek bez rohů z TiZn předzvětralého plechu kotvené rš 670 mm</t>
  </si>
  <si>
    <t>-604926662</t>
  </si>
  <si>
    <t>"K1.01" 9</t>
  </si>
  <si>
    <t>241</t>
  </si>
  <si>
    <t>998764102</t>
  </si>
  <si>
    <t>Přesun hmot tonážní pro konstrukce klempířské v objektech v přes 6 do 12 m</t>
  </si>
  <si>
    <t>-302475471</t>
  </si>
  <si>
    <t>766</t>
  </si>
  <si>
    <t>Konstrukce truhlářské</t>
  </si>
  <si>
    <t>242</t>
  </si>
  <si>
    <t>725212215.R01</t>
  </si>
  <si>
    <t>Dodávka a montáž umyvadlové skříňky R7.01</t>
  </si>
  <si>
    <t>-1183105404</t>
  </si>
  <si>
    <t>243</t>
  </si>
  <si>
    <t>725212215.R02</t>
  </si>
  <si>
    <t>Dodávka a montáž umyvadlové skříňky R7.02 - specifikace a provedení zcela dle PD</t>
  </si>
  <si>
    <t>495260986</t>
  </si>
  <si>
    <t>244</t>
  </si>
  <si>
    <t>766221811.R01</t>
  </si>
  <si>
    <t>Demontáž celodřevěného samonosného schodiště pro další použití</t>
  </si>
  <si>
    <t>1102829227</t>
  </si>
  <si>
    <t>245</t>
  </si>
  <si>
    <t>766441821</t>
  </si>
  <si>
    <t>Demontáž parapetních desek dřevěných nebo plastových šířky do 300 mm délky do 2000 mm</t>
  </si>
  <si>
    <t>-1452944330</t>
  </si>
  <si>
    <t>"1.10+1.10a" 4</t>
  </si>
  <si>
    <t>246</t>
  </si>
  <si>
    <t>766694116</t>
  </si>
  <si>
    <t>Montáž parapetních desek dřevěných nebo plastových š do 35 cm</t>
  </si>
  <si>
    <t>1854537860</t>
  </si>
  <si>
    <t>"R.4.03" 28,925</t>
  </si>
  <si>
    <t>247</t>
  </si>
  <si>
    <t>60794104.R01</t>
  </si>
  <si>
    <t>parapet dřevěný vnitřní - specifikace a provedení zcela dle PD</t>
  </si>
  <si>
    <t>1680161805</t>
  </si>
  <si>
    <t>248</t>
  </si>
  <si>
    <t>766D001</t>
  </si>
  <si>
    <t>Dodávka a montáž komplerní dveřní konstrukce vč. zárubně, kování a veškerého příslušenství, ozn A.01, specifikace a provedení zcela dle PD</t>
  </si>
  <si>
    <t>-968245513</t>
  </si>
  <si>
    <t>249</t>
  </si>
  <si>
    <t>766D002</t>
  </si>
  <si>
    <t>Dodávka a montáž komplerní dveřní konstrukce vč. zárubně, kování a veškerého přísluenství, ozn A.02, specifikace a provedení zcela dle PD</t>
  </si>
  <si>
    <t>-648803168</t>
  </si>
  <si>
    <t>250</t>
  </si>
  <si>
    <t>766D003</t>
  </si>
  <si>
    <t>Dodávka a montáž komplerní dveřní konstrukce vč. zárubně, kování a veškerého přísluenství, ozn A.03, specifikace a provedení zcela dle PD</t>
  </si>
  <si>
    <t>-1874584024</t>
  </si>
  <si>
    <t>251</t>
  </si>
  <si>
    <t>766D004</t>
  </si>
  <si>
    <t>Dodávka a montáž komplerní dveřní konstrukce vč. zárubně, kování a veškerého přísluenství, ozn A.04, specifikace a provedení zcela dle PD</t>
  </si>
  <si>
    <t>1582248904</t>
  </si>
  <si>
    <t>252</t>
  </si>
  <si>
    <t>766D005</t>
  </si>
  <si>
    <t>Dodávka a montáž komplerní dveřní konstrukce vč. zárubně, kování a veškerého přísluenství, ozn A.05, specifikace a provedení zcela dle PD</t>
  </si>
  <si>
    <t>1797527536</t>
  </si>
  <si>
    <t>253</t>
  </si>
  <si>
    <t>766D006</t>
  </si>
  <si>
    <t>Dodávka a montáž komplerní dveřní konstrukce vč. zárubně, kování a veškerého přísluenství, ozn A.08, specifikace a provedení zcela dle PD</t>
  </si>
  <si>
    <t>-501336443</t>
  </si>
  <si>
    <t>254</t>
  </si>
  <si>
    <t>766D007</t>
  </si>
  <si>
    <t>Dodávka a montáž komplerní dveřní konstrukce vč. zárubně, kování a veškerého přísluenství, ozn A.09, specifikace a provedení zcela dle PD</t>
  </si>
  <si>
    <t>1395865213</t>
  </si>
  <si>
    <t>255</t>
  </si>
  <si>
    <t>766D008</t>
  </si>
  <si>
    <t>Dodávka a montáž komplerní dveřní konstrukce vč. zárubně, kování a veškerého přísluenství, ozn A.10, specifikace a provedení zcela dle PD</t>
  </si>
  <si>
    <t>-2143318065</t>
  </si>
  <si>
    <t>256</t>
  </si>
  <si>
    <t>766R001</t>
  </si>
  <si>
    <t>Provedení celkové repasse dveřní konstrukce ozn. D03 - specifikace a provedení zcela dle PD</t>
  </si>
  <si>
    <t>41927288</t>
  </si>
  <si>
    <t>257</t>
  </si>
  <si>
    <t>766R002</t>
  </si>
  <si>
    <t>Provedení celkové repasse dveřní konstrukce ozn. D04 - specifikace a provedení zcela dle PD</t>
  </si>
  <si>
    <t>-1419351029</t>
  </si>
  <si>
    <t>258</t>
  </si>
  <si>
    <t>766R003</t>
  </si>
  <si>
    <t>Provedení celkové repasse dveřní konstrukce ozn. D05 - specifikace a provedení zcela dle PD</t>
  </si>
  <si>
    <t>-1156138852</t>
  </si>
  <si>
    <t>259</t>
  </si>
  <si>
    <t>766R004</t>
  </si>
  <si>
    <t>Provedení celkové repasse dveřní konstrukce ozn. D07 - specifikace a provedení zcela dle PD</t>
  </si>
  <si>
    <t>71176358</t>
  </si>
  <si>
    <t>260</t>
  </si>
  <si>
    <t>766R005</t>
  </si>
  <si>
    <t>Provedení celkové repasse dveřní konstrukce ozn. D08 - specifikace a provedení zcela dle PD</t>
  </si>
  <si>
    <t>190265540</t>
  </si>
  <si>
    <t>261</t>
  </si>
  <si>
    <t>766R006</t>
  </si>
  <si>
    <t>Provedení celkové repasse dveřní konstrukce ozn. D10 - specifikace a provedení zcela dle PD</t>
  </si>
  <si>
    <t>-1642899997</t>
  </si>
  <si>
    <t>262</t>
  </si>
  <si>
    <t>766R007</t>
  </si>
  <si>
    <t>Provedení celkové repasse dveřní konstrukce ozn. D11 - specifikace a provedení zcela dle PD</t>
  </si>
  <si>
    <t>158515774</t>
  </si>
  <si>
    <t>263</t>
  </si>
  <si>
    <t>766R008</t>
  </si>
  <si>
    <t>Provedení celkové repasse dveřní konstrukce ozn. D12 - specifikace a provedení zcela dle PD</t>
  </si>
  <si>
    <t>108313097</t>
  </si>
  <si>
    <t>264</t>
  </si>
  <si>
    <t>766R009</t>
  </si>
  <si>
    <t>Provedení celkové repasse dveřní konstrukce ozn. D13 - specifikace a provedení zcela dle PD</t>
  </si>
  <si>
    <t>-1312367779</t>
  </si>
  <si>
    <t>265</t>
  </si>
  <si>
    <t>766R010</t>
  </si>
  <si>
    <t>Provedení výměny kování dveřní konstrukce ozn. vstup do 1.PP - specifikace a provedení zcela dle PD</t>
  </si>
  <si>
    <t>1304310635</t>
  </si>
  <si>
    <t>266</t>
  </si>
  <si>
    <t>766R011</t>
  </si>
  <si>
    <t>Provedení celkové repasse dveřní konstrukce ozn. D16 - specifikace a provedení zcela dle PD</t>
  </si>
  <si>
    <t>-1933887806</t>
  </si>
  <si>
    <t>267</t>
  </si>
  <si>
    <t>766R012</t>
  </si>
  <si>
    <t>Provedení celkové repasse dveřní konstrukce ozn. D17 - specifikace a provedení zcela dle PD</t>
  </si>
  <si>
    <t>859869055</t>
  </si>
  <si>
    <t>268</t>
  </si>
  <si>
    <t>766R013</t>
  </si>
  <si>
    <t>Provedení celkové repasse dveřní konstrukce ozn. D18 - specifikace a provedení zcela dle PD</t>
  </si>
  <si>
    <t>1028216681</t>
  </si>
  <si>
    <t>269</t>
  </si>
  <si>
    <t>766R014</t>
  </si>
  <si>
    <t>Provedení celkové repasse dveřní konstrukce ozn. D19 - specifikace a provedení zcela dle PD</t>
  </si>
  <si>
    <t>-1504427638</t>
  </si>
  <si>
    <t>270</t>
  </si>
  <si>
    <t>766R015</t>
  </si>
  <si>
    <t>Provedení celkové repasse dveřní konstrukce ozn. D22- specifikace a provedení zcela dle PD</t>
  </si>
  <si>
    <t>676674892</t>
  </si>
  <si>
    <t>271</t>
  </si>
  <si>
    <t>766R016</t>
  </si>
  <si>
    <t>Provedení celkové repasse dveřní konstrukce ozn. D23- specifikace a provedení zcela dle PD</t>
  </si>
  <si>
    <t>657784463</t>
  </si>
  <si>
    <t>272</t>
  </si>
  <si>
    <t>766R017</t>
  </si>
  <si>
    <t>Provedení celkové repasse dveřní konstrukce ozn. D24- specifikace a provedení zcela dle PD</t>
  </si>
  <si>
    <t>-982093945</t>
  </si>
  <si>
    <t>273</t>
  </si>
  <si>
    <t>766R018</t>
  </si>
  <si>
    <t>Provedení celkové repasse dveřní konstrukce ozn. D25- specifikace a provedení zcela dle PD</t>
  </si>
  <si>
    <t>-309681409</t>
  </si>
  <si>
    <t>274</t>
  </si>
  <si>
    <t>766R019</t>
  </si>
  <si>
    <t>Provedení výměny kování dveřní konstrukce ozn. D26- specifikace a provedení zcela dle PD</t>
  </si>
  <si>
    <t>-2102695959</t>
  </si>
  <si>
    <t>275</t>
  </si>
  <si>
    <t>766R020</t>
  </si>
  <si>
    <t>Provedení celkové repasse dveřní konstrukce ozn. D71- specifikace a provedení zcela dle PD</t>
  </si>
  <si>
    <t>2105425236</t>
  </si>
  <si>
    <t>276</t>
  </si>
  <si>
    <t>766R021</t>
  </si>
  <si>
    <t>Provedení celkové repasse dveřní konstrukce ozn. D72- specifikace a provedení zcela dle PD</t>
  </si>
  <si>
    <t>-613106094</t>
  </si>
  <si>
    <t>277</t>
  </si>
  <si>
    <t>766R022</t>
  </si>
  <si>
    <t>Provedení celkové repasse dveřní konstrukce ozn. D75- specifikace a provedení zcela dle PD</t>
  </si>
  <si>
    <t>1815715927</t>
  </si>
  <si>
    <t>278</t>
  </si>
  <si>
    <t>766R023</t>
  </si>
  <si>
    <t>Provedení celkové repasse dveřní konstrukce ozn. D76a- specifikace a provedení zcela dle PD</t>
  </si>
  <si>
    <t>-118511330</t>
  </si>
  <si>
    <t>279</t>
  </si>
  <si>
    <t>766R024</t>
  </si>
  <si>
    <t>Provedení celkové repasse dveřní konstrukce ozn. D77- specifikace a provedení zcela dle PD</t>
  </si>
  <si>
    <t>1455654230</t>
  </si>
  <si>
    <t>280</t>
  </si>
  <si>
    <t>766R025</t>
  </si>
  <si>
    <t>Provedení celkové repasse dveřní konstrukce ozn. D78a- specifikace a provedení zcela dle PD</t>
  </si>
  <si>
    <t>-704897548</t>
  </si>
  <si>
    <t>281</t>
  </si>
  <si>
    <t>766R026</t>
  </si>
  <si>
    <t>Provedení celkové repasse dveřní konstrukce ozn. D78b- specifikace a provedení zcela dle PD</t>
  </si>
  <si>
    <t>96772476</t>
  </si>
  <si>
    <t>282</t>
  </si>
  <si>
    <t>766R027</t>
  </si>
  <si>
    <t>Provedení celkové repasse dveřní konstrukce ozn. D79- specifikace a provedení zcela dle PD</t>
  </si>
  <si>
    <t>-808830003</t>
  </si>
  <si>
    <t>283</t>
  </si>
  <si>
    <t>766R028</t>
  </si>
  <si>
    <t>Provedení celkové repasse dveřní konstrukce ozn. D80a- specifikace a provedení zcela dle PD</t>
  </si>
  <si>
    <t>-1903738709</t>
  </si>
  <si>
    <t>284</t>
  </si>
  <si>
    <t>766R029</t>
  </si>
  <si>
    <t>Provedení celkové repasse dveřní konstrukce ozn. D80b- specifikace a provedení zcela dle PD</t>
  </si>
  <si>
    <t>618428773</t>
  </si>
  <si>
    <t>285</t>
  </si>
  <si>
    <t>766R030</t>
  </si>
  <si>
    <t>Provedení celkové repasse dveřní konstrukce ozn. D82a- specifikace a provedení zcela dle PD</t>
  </si>
  <si>
    <t>1709916336</t>
  </si>
  <si>
    <t>286</t>
  </si>
  <si>
    <t>766R031</t>
  </si>
  <si>
    <t>Provedení celkové repasse dveřní konstrukce ozn. D 83a- specifikace a provedení zcela dle PD</t>
  </si>
  <si>
    <t>2139148078</t>
  </si>
  <si>
    <t>287</t>
  </si>
  <si>
    <t>766R032</t>
  </si>
  <si>
    <t>Provedení celkové repasse dveřní konstrukce ozn. D 84- specifikace a provedení zcela dle PD</t>
  </si>
  <si>
    <t>-1296698518</t>
  </si>
  <si>
    <t>288</t>
  </si>
  <si>
    <t>766R033</t>
  </si>
  <si>
    <t>Provedení celkové repasse dveřní konstrukce ozn. D 85- specifikace a provedení zcela dle PD</t>
  </si>
  <si>
    <t>394861713</t>
  </si>
  <si>
    <t>289</t>
  </si>
  <si>
    <t>766R034</t>
  </si>
  <si>
    <t>Provedení celkové repasse dveřní konstrukce ozn. D 87- specifikace a provedení zcela dle PD</t>
  </si>
  <si>
    <t>-1052621340</t>
  </si>
  <si>
    <t>290</t>
  </si>
  <si>
    <t>767R002</t>
  </si>
  <si>
    <t>Provedení repasse nadsvětlíku ozn. N.01 - specifikace a komplrtní provedení zcela dle PD</t>
  </si>
  <si>
    <t>-970403666</t>
  </si>
  <si>
    <t>291</t>
  </si>
  <si>
    <t>767R003</t>
  </si>
  <si>
    <t>Provedení repasse nadsvětlíku ozn. N.02 - specifikace a komplrtní provedení zcela dle PD</t>
  </si>
  <si>
    <t>-1205209203</t>
  </si>
  <si>
    <t>292</t>
  </si>
  <si>
    <t>767R004</t>
  </si>
  <si>
    <t>Provedení repasse nadsvětlíku ozn. N.03 - specifikace a komplrtní provedení zcela dle PD</t>
  </si>
  <si>
    <t>-1538237752</t>
  </si>
  <si>
    <t>293</t>
  </si>
  <si>
    <t>767R005</t>
  </si>
  <si>
    <t>Provedení repasse nadsvětlíku ozn. N.04 - specifikace a komplrtní provedení zcela dle PD</t>
  </si>
  <si>
    <t>2044302759</t>
  </si>
  <si>
    <t>294</t>
  </si>
  <si>
    <t>766221811</t>
  </si>
  <si>
    <t>Demontáž celodřevěného samonosného schodiště</t>
  </si>
  <si>
    <t>-1415756466</t>
  </si>
  <si>
    <t>"m.č. 2.05c" 1</t>
  </si>
  <si>
    <t>295</t>
  </si>
  <si>
    <t>766681812</t>
  </si>
  <si>
    <t>Demontáž dveřních obložkových dřevěných zárubní plochy přes 2 m2 k opětovnému použití</t>
  </si>
  <si>
    <t>943384940</t>
  </si>
  <si>
    <t>"D.21" 1,4*2,4</t>
  </si>
  <si>
    <t>"D.88" 2,06*2,17</t>
  </si>
  <si>
    <t>296</t>
  </si>
  <si>
    <t>766691914</t>
  </si>
  <si>
    <t>Vyvěšení nebo zavěšení dřevěných křídel dveří pl do 2 m2</t>
  </si>
  <si>
    <t>792155223</t>
  </si>
  <si>
    <t>"D.06" 1</t>
  </si>
  <si>
    <t>"D.09" 1</t>
  </si>
  <si>
    <t>"D.14" 1</t>
  </si>
  <si>
    <t>"D.21" 1+1</t>
  </si>
  <si>
    <t>"D.75" 1</t>
  </si>
  <si>
    <t>"D.76" 1</t>
  </si>
  <si>
    <t>"D.76a" 1</t>
  </si>
  <si>
    <t>"D.81" 1</t>
  </si>
  <si>
    <t>"D.84"1</t>
  </si>
  <si>
    <t>"D.85" 1</t>
  </si>
  <si>
    <t>"D.88" 1+1</t>
  </si>
  <si>
    <t>"č.m. 1.10" 1</t>
  </si>
  <si>
    <t>297</t>
  </si>
  <si>
    <t>766812830</t>
  </si>
  <si>
    <t>Demontáž kuchyňských linek dřevěných nebo kovových dl přes 1,5 do 1,8 m</t>
  </si>
  <si>
    <t>109928529</t>
  </si>
  <si>
    <t>"2.06" 1</t>
  </si>
  <si>
    <t>298</t>
  </si>
  <si>
    <t>767R006</t>
  </si>
  <si>
    <t>Provedení repasse okna V.01 - specifikace a komplrtní provedení zcela dle PD</t>
  </si>
  <si>
    <t>712499404</t>
  </si>
  <si>
    <t>299</t>
  </si>
  <si>
    <t>767R007</t>
  </si>
  <si>
    <t>Provedení repasse okna V.02 - specifikace a komplrtní provedení zcela dle PD</t>
  </si>
  <si>
    <t>1349622034</t>
  </si>
  <si>
    <t>300</t>
  </si>
  <si>
    <t>767R008</t>
  </si>
  <si>
    <t>Provedení repasse okna V.03 - specifikace a komplrtní provedení zcela dle PD</t>
  </si>
  <si>
    <t>-604816081</t>
  </si>
  <si>
    <t>301</t>
  </si>
  <si>
    <t>767R009</t>
  </si>
  <si>
    <t>Provedení repasse okna V.04 - specifikace a komplrtní provedení zcela dle PD</t>
  </si>
  <si>
    <t>1974633585</t>
  </si>
  <si>
    <t>302</t>
  </si>
  <si>
    <t>767R010</t>
  </si>
  <si>
    <t>Provedení repasse okna V.07 - specifikace a komplrtní provedení zcela dle PD</t>
  </si>
  <si>
    <t>915389578</t>
  </si>
  <si>
    <t>303</t>
  </si>
  <si>
    <t>767R011</t>
  </si>
  <si>
    <t>Provedení repasse okna V.08 - specifikace a komplrtní provedení zcela dle PD</t>
  </si>
  <si>
    <t>1982586426</t>
  </si>
  <si>
    <t>304</t>
  </si>
  <si>
    <t>767R012</t>
  </si>
  <si>
    <t>Provedení repasse okna V.09 - specifikace a komplrtní provedení zcela dle PD</t>
  </si>
  <si>
    <t>-2129658672</t>
  </si>
  <si>
    <t>305</t>
  </si>
  <si>
    <t>767R013</t>
  </si>
  <si>
    <t>Provedení repasse okna V.10 - specifikace a komplrtní provedení zcela dle PD</t>
  </si>
  <si>
    <t>-1547176606</t>
  </si>
  <si>
    <t>306</t>
  </si>
  <si>
    <t>998766102</t>
  </si>
  <si>
    <t>Přesun hmot tonážní pro kce truhlářské v objektech v přes 6 do 12 m</t>
  </si>
  <si>
    <t>-13986207</t>
  </si>
  <si>
    <t>767</t>
  </si>
  <si>
    <t>Konstrukce zámečnické</t>
  </si>
  <si>
    <t>307</t>
  </si>
  <si>
    <t>767311850.R01</t>
  </si>
  <si>
    <t>Demontáž světlíků jehlanových se skleněnou výplní</t>
  </si>
  <si>
    <t>1287638832</t>
  </si>
  <si>
    <t>"m.č. 2.04" 4,4</t>
  </si>
  <si>
    <t>"m.č. 2.08a" 4,4</t>
  </si>
  <si>
    <t>308</t>
  </si>
  <si>
    <t>767311860</t>
  </si>
  <si>
    <t>Demontáž světlíků pultových se skleněnou výplní</t>
  </si>
  <si>
    <t>1455307373</t>
  </si>
  <si>
    <t>"1.10+1.10a" 6,2*5,65+8</t>
  </si>
  <si>
    <t>309</t>
  </si>
  <si>
    <t>767321810</t>
  </si>
  <si>
    <t>Demontáž podsvětlíků a zasklení</t>
  </si>
  <si>
    <t>902554360</t>
  </si>
  <si>
    <t>"1.10+1.10a" 24</t>
  </si>
  <si>
    <t>"2.03" (6*1,2*1,658)+(3*1,658*1,53)</t>
  </si>
  <si>
    <t>310</t>
  </si>
  <si>
    <t>767416112</t>
  </si>
  <si>
    <t>Montáž rastrové fasády s průhlednými výplňovými panely LOP pro budovu v přes 6 do 12 m</t>
  </si>
  <si>
    <t>-762890495</t>
  </si>
  <si>
    <t>LOP.01</t>
  </si>
  <si>
    <t>3.575*8,925</t>
  </si>
  <si>
    <t>0,715*8,925</t>
  </si>
  <si>
    <t>LOP.02</t>
  </si>
  <si>
    <t>8,925*2,18</t>
  </si>
  <si>
    <t>311</t>
  </si>
  <si>
    <t>RMAT0001</t>
  </si>
  <si>
    <t>fasáda LOP.01 - specifikace a provedení zcela dle PD</t>
  </si>
  <si>
    <t>160098919</t>
  </si>
  <si>
    <t>312</t>
  </si>
  <si>
    <t>RMAT0002</t>
  </si>
  <si>
    <t>fasáda LOP.02 - specifikace a provedení zcela dle PD</t>
  </si>
  <si>
    <t>-149442301</t>
  </si>
  <si>
    <t>313</t>
  </si>
  <si>
    <t>767661811</t>
  </si>
  <si>
    <t>Demontáž mříží pevných nebo otevíravých</t>
  </si>
  <si>
    <t>1030479471</t>
  </si>
  <si>
    <t>"D06" 3,47*1,56</t>
  </si>
  <si>
    <t>314</t>
  </si>
  <si>
    <t>767996703.R01</t>
  </si>
  <si>
    <t>Demontáž stávajících ocelových sloupů, průměr 120 mm</t>
  </si>
  <si>
    <t>-535302707</t>
  </si>
  <si>
    <t>"1.10+1.10a" 2*2*0,7*6</t>
  </si>
  <si>
    <t>315</t>
  </si>
  <si>
    <t>767E001</t>
  </si>
  <si>
    <t>Provedení celkové repasse světlíku S.01, specifikace a provedení zcela dle PD</t>
  </si>
  <si>
    <t>1392527216</t>
  </si>
  <si>
    <t>316</t>
  </si>
  <si>
    <t>767E002</t>
  </si>
  <si>
    <t>Provedení celkové repasse světlíku S.02, specifikace a provedení zcela dle PD</t>
  </si>
  <si>
    <t>1728682594</t>
  </si>
  <si>
    <t>317</t>
  </si>
  <si>
    <t>767E003</t>
  </si>
  <si>
    <t>Provedení celkové repasse světlíku S.03, specifikace a provedení zcela dle PD</t>
  </si>
  <si>
    <t>-800156385</t>
  </si>
  <si>
    <t>318</t>
  </si>
  <si>
    <t>767E004</t>
  </si>
  <si>
    <t>Provedení celkové repasse světlíku S.04, specifikace a provedení zcela dle PD</t>
  </si>
  <si>
    <t>1861912122</t>
  </si>
  <si>
    <t>319</t>
  </si>
  <si>
    <t>767E005</t>
  </si>
  <si>
    <t>Provedení celkové repasse světlíku S.05, specifikace a provedení zcela dle PD</t>
  </si>
  <si>
    <t>-814841533</t>
  </si>
  <si>
    <t>320</t>
  </si>
  <si>
    <t>767E006</t>
  </si>
  <si>
    <t>Provedení celkové repasse světlíku S.06, specifikace a provedení zcela dle PD</t>
  </si>
  <si>
    <t>763609039</t>
  </si>
  <si>
    <t>321</t>
  </si>
  <si>
    <t>767E007</t>
  </si>
  <si>
    <t>Provedení celkové repasse světlíku S.07, specifikace a provedení zcela dle PD</t>
  </si>
  <si>
    <t>-1141237148</t>
  </si>
  <si>
    <t>322</t>
  </si>
  <si>
    <t>767E008</t>
  </si>
  <si>
    <t>Provedení celkové repasse světlíku S.08, specifikace a provedení zcela dle PD</t>
  </si>
  <si>
    <t>-1236941666</t>
  </si>
  <si>
    <t>323</t>
  </si>
  <si>
    <t>767E009</t>
  </si>
  <si>
    <t>Provedení celkové repasse světlíku S.09, specifikace a provedení zcela dle PD</t>
  </si>
  <si>
    <t>-469559280</t>
  </si>
  <si>
    <t>324</t>
  </si>
  <si>
    <t>767E010</t>
  </si>
  <si>
    <t>Provedení celkové repasse světlíku S.10, specifikace a provedení zcela dle PD</t>
  </si>
  <si>
    <t>1517341652</t>
  </si>
  <si>
    <t>325</t>
  </si>
  <si>
    <t>767E011</t>
  </si>
  <si>
    <t xml:space="preserve">Provedení celkové repasse světlíku S.11 -  specifikace a provedení zcela dle PD</t>
  </si>
  <si>
    <t>-901562978</t>
  </si>
  <si>
    <t>326</t>
  </si>
  <si>
    <t>767R001</t>
  </si>
  <si>
    <t>Dodávka a montáž zámečnického prvku ozn Z1.01+02 - specifikace a provedení zcela dle PD</t>
  </si>
  <si>
    <t>-1106951652</t>
  </si>
  <si>
    <t xml:space="preserve">Poznámka k položce:_x000d_
obecný popis:_x000d_
ochranné zábradlí před novými kancelářemi_x000d_
[ specifikace:_x000d_
- vodorovný prvek - uzavřený profil 30/30_x000d_
- svislý nosný prvek - uzavřený profil 30/30_x000d_
- kotevní pásovina 60/60/5_x000d_
- svislá nosná část je přivařená k vodorovné zábradelní výplni_x000d_
- ocelové prvky: prášková grafitová barva kovářská černá, mat - ral 9005(nutno předložit vzorky)_x000d_
- jednotlivé prvky spojovány tupými svary_x000d_
- všechny svary dokonale zabrousit_x000d_
- jednotlivá ramena dodávána  v jednom kuse, dle možností prostoru_x000d_
- kotevní prvky nebudou předstupovat nad úroveň pásoviny - zapuštěná hlava_x000d_
- barva kotevních prvků shodná s barvou pásoviny_x000d_
- komplet dodávka včetně všech spojovacích, kotevních a ostatních pomocných prvků dle dodavatele._x000d_
- tvar vychází ze stávajícího historického zábradlí v budově školy_x000d_
- všechny rozměry budou před zadáním výroby ověřeny se stávajícím zábradlím</t>
  </si>
  <si>
    <t>"Z1.01" 2,65*2</t>
  </si>
  <si>
    <t>"Z1.02" 3,09</t>
  </si>
  <si>
    <t>327</t>
  </si>
  <si>
    <t>998767102</t>
  </si>
  <si>
    <t>Přesun hmot tonážní pro zámečnické konstrukce v objektech v přes 6 do 12 m</t>
  </si>
  <si>
    <t>500996841</t>
  </si>
  <si>
    <t>773</t>
  </si>
  <si>
    <t>Podlahy z litého teraca</t>
  </si>
  <si>
    <t>328</t>
  </si>
  <si>
    <t>773511260</t>
  </si>
  <si>
    <t>Podlaha z přírodního litého teraca prostá tloušťky do 20 mm</t>
  </si>
  <si>
    <t>163705927</t>
  </si>
  <si>
    <t xml:space="preserve">Poznámka k položce:_x000d_
Nášlapná vrstva - Lité teraco _x000d_
Barva dle stávající barevnosti – bude upřesněno dle projektu interiéru_x000d_
uzavření podlahy uzavírací impregnací_x000d_
_x000d_
včetně soklíku!!_x000d_
</t>
  </si>
  <si>
    <t>"P.1.3" 12,48</t>
  </si>
  <si>
    <t>"P.1.4" (11,59+44,49+6,85)/100*5</t>
  </si>
  <si>
    <t>"P.2.2" 12,91</t>
  </si>
  <si>
    <t>"P.2.4" 23,49</t>
  </si>
  <si>
    <t>329</t>
  </si>
  <si>
    <t>773519190</t>
  </si>
  <si>
    <t>Příplatek k podlahám z přírodního litého teraca za plochu do 5 m2</t>
  </si>
  <si>
    <t>2009431362</t>
  </si>
  <si>
    <t>330</t>
  </si>
  <si>
    <t>773522935.R01</t>
  </si>
  <si>
    <t>Jednosložková samonivelační hmota na bázi cementu a modifikačních přísad tl. 5 mm</t>
  </si>
  <si>
    <t>-1345678526</t>
  </si>
  <si>
    <t>331</t>
  </si>
  <si>
    <t>773591111</t>
  </si>
  <si>
    <t>Vysátí podlahy před provedením litého teraca</t>
  </si>
  <si>
    <t>-687518213</t>
  </si>
  <si>
    <t>332</t>
  </si>
  <si>
    <t>773591171</t>
  </si>
  <si>
    <t>Penetrační nátěr podlahy před provedením litého teraca</t>
  </si>
  <si>
    <t>1757329972</t>
  </si>
  <si>
    <t>333</t>
  </si>
  <si>
    <t>773993901</t>
  </si>
  <si>
    <t>Broušení stávající podlahy z litého teraca</t>
  </si>
  <si>
    <t>321498187</t>
  </si>
  <si>
    <t>"P.1.4" 11,59+44,49+6,85</t>
  </si>
  <si>
    <t>334</t>
  </si>
  <si>
    <t>773993907</t>
  </si>
  <si>
    <t>Impregnace podlahy z litého teraca</t>
  </si>
  <si>
    <t>-834564215</t>
  </si>
  <si>
    <t>335</t>
  </si>
  <si>
    <t>998773102</t>
  </si>
  <si>
    <t>Přesun hmot tonážní pro podlahy teracové lité v objektech v přes 6 do 12 m</t>
  </si>
  <si>
    <t>769618319</t>
  </si>
  <si>
    <t>775</t>
  </si>
  <si>
    <t>Podlahy skládané</t>
  </si>
  <si>
    <t>336</t>
  </si>
  <si>
    <t>775111116</t>
  </si>
  <si>
    <t>Odstranění zbytků lepidla z podkladu skládaných podlah broušením</t>
  </si>
  <si>
    <t>-7619776</t>
  </si>
  <si>
    <t>"P.2.6" 22,93+21,77</t>
  </si>
  <si>
    <t>337</t>
  </si>
  <si>
    <t>775111311</t>
  </si>
  <si>
    <t>Vysátí podkladu skládaných podlah</t>
  </si>
  <si>
    <t>657642097</t>
  </si>
  <si>
    <t>338</t>
  </si>
  <si>
    <t>775121111</t>
  </si>
  <si>
    <t>Vodou ředitelná penetrace savého podkladu skládaných podlah</t>
  </si>
  <si>
    <t>253992182</t>
  </si>
  <si>
    <t>339</t>
  </si>
  <si>
    <t>775141122</t>
  </si>
  <si>
    <t>Stěrka podlahová nivelační pro vyrovnání podkladu skládaných podlah pevnosti 30 MPa tl přes 3 do 5 mm</t>
  </si>
  <si>
    <t>-370773200</t>
  </si>
  <si>
    <t>340</t>
  </si>
  <si>
    <t>775411810</t>
  </si>
  <si>
    <t>Demontáž soklíků nebo lišt dřevěných přibíjených do suti</t>
  </si>
  <si>
    <t>-1075966873</t>
  </si>
  <si>
    <t>341</t>
  </si>
  <si>
    <t>775511439</t>
  </si>
  <si>
    <t>Montáž podlahy z vlysů lepených tl do 22 mm š přes 40 do 50 mm dl přes 240 do 300 mm z jakýchkoliv dřevin</t>
  </si>
  <si>
    <t>427126627</t>
  </si>
  <si>
    <t>342</t>
  </si>
  <si>
    <t>775511800</t>
  </si>
  <si>
    <t>Demontáž podlah vlysových lepených s lištami lepenými do suti</t>
  </si>
  <si>
    <t>1715146011</t>
  </si>
  <si>
    <t>"1.02" 22,99</t>
  </si>
  <si>
    <t>"1.04a" 77,84</t>
  </si>
  <si>
    <t>"1.10+1.10a" 60</t>
  </si>
  <si>
    <t>"2.03" 67,75</t>
  </si>
  <si>
    <t>"2.04" 23,49</t>
  </si>
  <si>
    <t>"2.05a" 106,74</t>
  </si>
  <si>
    <t>"2.05c" 52,3</t>
  </si>
  <si>
    <t>"2.08a" 11,29</t>
  </si>
  <si>
    <t>"2.08b" 72,52</t>
  </si>
  <si>
    <t>"2.11" 11,1</t>
  </si>
  <si>
    <t>343</t>
  </si>
  <si>
    <t>775511801</t>
  </si>
  <si>
    <t>Demontáž podlah vlysových lepených s lištami lepenými k dalšímu použití</t>
  </si>
  <si>
    <t>-1092459041</t>
  </si>
  <si>
    <t xml:space="preserve">Poznámka k položce:_x000d_
Šetrná demontáž stávajících parket – určeno pro opětovnou montáž(parkety lepené asfaltem – předpoklad). Všechny demontované parkety budou důkladně očištěny a uloženy pro budoucí pokládku._x000d_
Je nutné se ujistit že prkna nebyla v minulosti ošetřena voskem – nutné odstarnění všech původních vrstev vosku._x000d_
Parkety je nutné odmastit._x000d_
</t>
  </si>
  <si>
    <t>344</t>
  </si>
  <si>
    <t>775591311</t>
  </si>
  <si>
    <t>Podlahy dřevěné, základní lak</t>
  </si>
  <si>
    <t>442825705</t>
  </si>
  <si>
    <t>345</t>
  </si>
  <si>
    <t>775591314</t>
  </si>
  <si>
    <t>Podlahy dřevěné, vrchní lak pro velmi vysokou zátěž</t>
  </si>
  <si>
    <t>587499695</t>
  </si>
  <si>
    <t>346</t>
  </si>
  <si>
    <t>775591316</t>
  </si>
  <si>
    <t>Podlahy dřevěné, mezibroušení mezi vrstvami laku</t>
  </si>
  <si>
    <t>-1195024919</t>
  </si>
  <si>
    <t>44,7*3 'Přepočtené koeficientem množství</t>
  </si>
  <si>
    <t>347</t>
  </si>
  <si>
    <t>998775102</t>
  </si>
  <si>
    <t>Přesun hmot tonážní pro podlahy dřevěné v objektech v přes 6 do 12 m</t>
  </si>
  <si>
    <t>1116923916</t>
  </si>
  <si>
    <t>776</t>
  </si>
  <si>
    <t>Podlahy povlakové</t>
  </si>
  <si>
    <t>348</t>
  </si>
  <si>
    <t>776111112</t>
  </si>
  <si>
    <t>Broušení betonového podkladu povlakových podlah</t>
  </si>
  <si>
    <t>1021908919</t>
  </si>
  <si>
    <t>"P.1.1" 65,35</t>
  </si>
  <si>
    <t>"P.2.1" 32,34+32.34</t>
  </si>
  <si>
    <t>349</t>
  </si>
  <si>
    <t>776121112</t>
  </si>
  <si>
    <t>Vodou ředitelná penetrace savého podkladu povlakových podlah</t>
  </si>
  <si>
    <t>1505864887</t>
  </si>
  <si>
    <t>350</t>
  </si>
  <si>
    <t>776141122</t>
  </si>
  <si>
    <t>Stěrka podlahová nivelační pro vyrovnání podkladu povlakových podlah pevnosti 30 MPa tl přes 3 do 5 mm</t>
  </si>
  <si>
    <t>-1189734477</t>
  </si>
  <si>
    <t>351</t>
  </si>
  <si>
    <t>776141123</t>
  </si>
  <si>
    <t>Stěrka podlahová nivelační pro vyrovnání podkladu povlakových podlah pevnosti 30 MPa tl přes 5 do 8 mm</t>
  </si>
  <si>
    <t>-1435530844</t>
  </si>
  <si>
    <t>352</t>
  </si>
  <si>
    <t>776201811</t>
  </si>
  <si>
    <t>Demontáž lepených povlakových podlah bez podložky ručně</t>
  </si>
  <si>
    <t>1014724433</t>
  </si>
  <si>
    <t>původní PVC</t>
  </si>
  <si>
    <t>"1.03" 44,49</t>
  </si>
  <si>
    <t>"1.04c" 26,33</t>
  </si>
  <si>
    <t>"1.05" 22,14</t>
  </si>
  <si>
    <t>"1.06" 103,26</t>
  </si>
  <si>
    <t>"1.07c" 26,34</t>
  </si>
  <si>
    <t>"1.07d" 20,52</t>
  </si>
  <si>
    <t>"1.07e" 24,12</t>
  </si>
  <si>
    <t>"1.08.1" 10,26</t>
  </si>
  <si>
    <t>"1.08.2" 6,85</t>
  </si>
  <si>
    <t>"1.09" 4,73</t>
  </si>
  <si>
    <t>353</t>
  </si>
  <si>
    <t>776231111</t>
  </si>
  <si>
    <t>Lepení lamel a čtverců z vinylu standardním lepidlem</t>
  </si>
  <si>
    <t>1710863002</t>
  </si>
  <si>
    <t>Poznámka k položce:_x000d_
včetně Disperzní lepidlo pro pokládku podlahovin z PVC a CV</t>
  </si>
  <si>
    <t>354</t>
  </si>
  <si>
    <t>28411051.R01</t>
  </si>
  <si>
    <t>Heterogenní podlahová krytina na bázi polyvinylchloridu s vloženým skleněným rounem a ochrannou vrstvou polyuretanového laku tl. 2 mm</t>
  </si>
  <si>
    <t>1468738933</t>
  </si>
  <si>
    <t>Poznámka k položce:_x000d_
Vinylová podlahová krytina – dekor upřesněn v projektu interiéru Heterogenní podlahová krytina na bázi polyvinylchloridu s vloženým skleněným rounem a ochrannou vrstvou polyuretanového laku._x000d_
_x000d_
_x000d_
včetně soklíku!!</t>
  </si>
  <si>
    <t>469,88*1,1 'Přepočtené koeficientem množství</t>
  </si>
  <si>
    <t>355</t>
  </si>
  <si>
    <t>776410811</t>
  </si>
  <si>
    <t>Odstranění soklíků a lišt pryžových nebo plastových</t>
  </si>
  <si>
    <t>-1670140424</t>
  </si>
  <si>
    <t>356</t>
  </si>
  <si>
    <t>998776102</t>
  </si>
  <si>
    <t>Přesun hmot tonážní pro podlahy povlakové v objektech v přes 6 do 12 m</t>
  </si>
  <si>
    <t>393417275</t>
  </si>
  <si>
    <t>777</t>
  </si>
  <si>
    <t>Podlahy lité</t>
  </si>
  <si>
    <t>357</t>
  </si>
  <si>
    <t>777111101</t>
  </si>
  <si>
    <t>Zametení podkladu před provedením lité podlahy</t>
  </si>
  <si>
    <t>-1535276457</t>
  </si>
  <si>
    <t>"P.2.3" 67,75+106,74+55,19+2,43+72,52+11,1+11,29</t>
  </si>
  <si>
    <t>"P.2.5" 17,43</t>
  </si>
  <si>
    <t>358</t>
  </si>
  <si>
    <t>777111111</t>
  </si>
  <si>
    <t>Vysátí podkladu před provedením lité podlahy</t>
  </si>
  <si>
    <t>97285050</t>
  </si>
  <si>
    <t>359</t>
  </si>
  <si>
    <t>777131111.R01</t>
  </si>
  <si>
    <t>Penetrační epoxidový nátěr podlahy, vyrovnávací malta a stěrka</t>
  </si>
  <si>
    <t>892360058</t>
  </si>
  <si>
    <t>360</t>
  </si>
  <si>
    <t>777131111.R02</t>
  </si>
  <si>
    <t>Jednosložková samonivelační hmota na bázi cementu a modifikačních přísad tl. 4,5 mm</t>
  </si>
  <si>
    <t>2087307969</t>
  </si>
  <si>
    <t>361</t>
  </si>
  <si>
    <t>777511121</t>
  </si>
  <si>
    <t>Krycí epoxidová stěrka tloušťky do 1 mm průmyslové lité podlahy</t>
  </si>
  <si>
    <t>-1432047335</t>
  </si>
  <si>
    <t>Poznámka k položce:_x000d_
včetně soklíku!!</t>
  </si>
  <si>
    <t>362</t>
  </si>
  <si>
    <t>777511141</t>
  </si>
  <si>
    <t>Krycí epoxidová stěrka tloušťky do 1 mm chemicky odolné lité podlahy</t>
  </si>
  <si>
    <t>-341102432</t>
  </si>
  <si>
    <t>363</t>
  </si>
  <si>
    <t>998777102</t>
  </si>
  <si>
    <t>Přesun hmot tonážní pro podlahy lité v objektech v přes 6 do 12 m</t>
  </si>
  <si>
    <t>1759725009</t>
  </si>
  <si>
    <t>781</t>
  </si>
  <si>
    <t>Dokončovací práce - obklady</t>
  </si>
  <si>
    <t>364</t>
  </si>
  <si>
    <t>781473810</t>
  </si>
  <si>
    <t>Demontáž obkladů z obkladaček keramických lepených</t>
  </si>
  <si>
    <t>-1143194175</t>
  </si>
  <si>
    <t>"1.02" 2,3</t>
  </si>
  <si>
    <t>"1.08.1" 1</t>
  </si>
  <si>
    <t>"2.02" 0,96</t>
  </si>
  <si>
    <t>"2.03" 0,96</t>
  </si>
  <si>
    <t>"2.05c" 1,05</t>
  </si>
  <si>
    <t>"2.10" 0,96</t>
  </si>
  <si>
    <t>783</t>
  </si>
  <si>
    <t>Dokončovací práce - nátěry</t>
  </si>
  <si>
    <t>365</t>
  </si>
  <si>
    <t>783301401</t>
  </si>
  <si>
    <t>Ometení zámečnických konstrukcí</t>
  </si>
  <si>
    <t>2128032356</t>
  </si>
  <si>
    <t>nátěr válc. nosníků základovou barvou</t>
  </si>
  <si>
    <t>366</t>
  </si>
  <si>
    <t>783314101</t>
  </si>
  <si>
    <t>Základní jednonásobný syntetický nátěr zámečnických konstrukcí</t>
  </si>
  <si>
    <t>877967616</t>
  </si>
  <si>
    <t>367</t>
  </si>
  <si>
    <t>783601327</t>
  </si>
  <si>
    <t>Odmaštění článkových otopných těles ředidlovým odmašťovačem před provedením nátěru</t>
  </si>
  <si>
    <t>-1989029621</t>
  </si>
  <si>
    <t>nátěr otopných těles</t>
  </si>
  <si>
    <t>368</t>
  </si>
  <si>
    <t>783601421</t>
  </si>
  <si>
    <t>Ometení článkových otopných těles před provedením nátěru</t>
  </si>
  <si>
    <t>1014268331</t>
  </si>
  <si>
    <t>369</t>
  </si>
  <si>
    <t>783601715</t>
  </si>
  <si>
    <t>Odmaštění ředidlovým odmašťovačem potrubí DN do 50 mm</t>
  </si>
  <si>
    <t>1765875791</t>
  </si>
  <si>
    <t>nátěr potrubí vytápění</t>
  </si>
  <si>
    <t>360,1</t>
  </si>
  <si>
    <t>370</t>
  </si>
  <si>
    <t>783614653</t>
  </si>
  <si>
    <t>Základní antikorozní jednonásobný syntetický samozákladující potrubí DN do 50 mm</t>
  </si>
  <si>
    <t>-1404420458</t>
  </si>
  <si>
    <t>371</t>
  </si>
  <si>
    <t>783615551</t>
  </si>
  <si>
    <t>Mezinátěr jednonásobný syntetický nátěr potrubí DN do 50 mm</t>
  </si>
  <si>
    <t>1143050624</t>
  </si>
  <si>
    <t>372</t>
  </si>
  <si>
    <t>783617117</t>
  </si>
  <si>
    <t>Krycí dvojnásobný syntetický nátěr článkových otopných těles</t>
  </si>
  <si>
    <t>-382878818</t>
  </si>
  <si>
    <t>373</t>
  </si>
  <si>
    <t>783617605</t>
  </si>
  <si>
    <t>Krycí jednonásobný syntetický tepelně odolný nátěr potrubí DN do 50 mm</t>
  </si>
  <si>
    <t>1248061012</t>
  </si>
  <si>
    <t>374</t>
  </si>
  <si>
    <t>783801201</t>
  </si>
  <si>
    <t>Obroušení omítek před provedením nátěru</t>
  </si>
  <si>
    <t>-730804430</t>
  </si>
  <si>
    <t>375</t>
  </si>
  <si>
    <t>783801401</t>
  </si>
  <si>
    <t>Ometení omítek před provedením nátěru</t>
  </si>
  <si>
    <t>-675645032</t>
  </si>
  <si>
    <t>376</t>
  </si>
  <si>
    <t>783823137</t>
  </si>
  <si>
    <t>Penetrační vápenný nátěr hladkých nebo štukových omítek</t>
  </si>
  <si>
    <t>548854824</t>
  </si>
  <si>
    <t>377</t>
  </si>
  <si>
    <t>783827427</t>
  </si>
  <si>
    <t>Krycí dvojnásobný vápenný nátěr omítek stupně členitosti 1 a 2</t>
  </si>
  <si>
    <t>-1154875854</t>
  </si>
  <si>
    <t>378</t>
  </si>
  <si>
    <t>783R001</t>
  </si>
  <si>
    <t>Stávající ocelová konstrukce pod stropem - nový nátěr</t>
  </si>
  <si>
    <t>-246890031</t>
  </si>
  <si>
    <t>"2.05a" 8</t>
  </si>
  <si>
    <t>784</t>
  </si>
  <si>
    <t>Dokončovací práce - malby a tapety</t>
  </si>
  <si>
    <t>379</t>
  </si>
  <si>
    <t>784111001</t>
  </si>
  <si>
    <t>Oprášení (ometení ) podkladu v místnostech v do 3,80 m</t>
  </si>
  <si>
    <t>-626316931</t>
  </si>
  <si>
    <t>6+60</t>
  </si>
  <si>
    <t>"1.01" 36,27</t>
  </si>
  <si>
    <t>"1.02" 97,1</t>
  </si>
  <si>
    <t>"1.03" 159,21</t>
  </si>
  <si>
    <t>"1.04a" 231,7</t>
  </si>
  <si>
    <t>"1.04b" 93,98</t>
  </si>
  <si>
    <t>"1.05" 95,91</t>
  </si>
  <si>
    <t>"1.06" 109,27</t>
  </si>
  <si>
    <t>"1.07a" 193,05</t>
  </si>
  <si>
    <t>"1.07b" 144,98</t>
  </si>
  <si>
    <t>"1.07c" 97,19</t>
  </si>
  <si>
    <t>"1.07d" 81,88</t>
  </si>
  <si>
    <t>"1.07e" 98,14</t>
  </si>
  <si>
    <t>"1.08.1" 61,32</t>
  </si>
  <si>
    <t>"1.08.2" 42,63</t>
  </si>
  <si>
    <t>"1.09" 58,84</t>
  </si>
  <si>
    <t>"1.10+1.10a" 203,14</t>
  </si>
  <si>
    <t>"1.11" 49,55</t>
  </si>
  <si>
    <t>"1.12" 35,63</t>
  </si>
  <si>
    <t>"H.2.01" 87,75</t>
  </si>
  <si>
    <t>"H.2.02" 87,75</t>
  </si>
  <si>
    <t>"H.2.03" 19,39</t>
  </si>
  <si>
    <t>"2.02" 85,26</t>
  </si>
  <si>
    <t>"2.03" 122,25</t>
  </si>
  <si>
    <t>"2.04" 46,98</t>
  </si>
  <si>
    <t>"2.05a" 167,99</t>
  </si>
  <si>
    <t>"2.05b" 72,74</t>
  </si>
  <si>
    <t>"2.05c" 151,64</t>
  </si>
  <si>
    <t>"2.07" 20,96</t>
  </si>
  <si>
    <t>"2.08a" 24,02</t>
  </si>
  <si>
    <t>"2.08b" 158,26</t>
  </si>
  <si>
    <t>"2.09" 78,45</t>
  </si>
  <si>
    <t>"2.10" 199,59</t>
  </si>
  <si>
    <t>"2.11" 46,66</t>
  </si>
  <si>
    <t>380</t>
  </si>
  <si>
    <t>784181101</t>
  </si>
  <si>
    <t>Základní akrylátová jednonásobná bezbarvá penetrace podkladu v místnostech v do 3,80 m</t>
  </si>
  <si>
    <t>-2121945748</t>
  </si>
  <si>
    <t>381</t>
  </si>
  <si>
    <t>784211101</t>
  </si>
  <si>
    <t>Dvojnásobné bílé malby ze směsí za mokra výborně oděruvzdorných v místnostech v do 3,80 m</t>
  </si>
  <si>
    <t>-1869397506</t>
  </si>
  <si>
    <t>Poznámka k položce:_x000d_
malba stěny a strop - prostor mezi průvlaky bude vymalován dle historického průzkumu původní barevnosti</t>
  </si>
  <si>
    <t>382</t>
  </si>
  <si>
    <t>784351031</t>
  </si>
  <si>
    <t>Malby antibakteriální v místnostech v do 3,80 m</t>
  </si>
  <si>
    <t>789841873</t>
  </si>
  <si>
    <t>786</t>
  </si>
  <si>
    <t>Dokončovací práce - čalounické úpravy</t>
  </si>
  <si>
    <t>383</t>
  </si>
  <si>
    <t>786612200.R01</t>
  </si>
  <si>
    <t>Dodávka a montáž elektrické textilní rolety - specifikace a provedení zcela dle PD</t>
  </si>
  <si>
    <t>-2048631506</t>
  </si>
  <si>
    <t>Poznámka k položce:_x000d_
včetně roletového kastlíku</t>
  </si>
  <si>
    <t>"R1.01" 5*2,8*2</t>
  </si>
  <si>
    <t>384</t>
  </si>
  <si>
    <t>786612200.R02</t>
  </si>
  <si>
    <t>Dodávka a montáž manuální textilní rolety- specifikace a provedení zcela dle PD</t>
  </si>
  <si>
    <t>949853690</t>
  </si>
  <si>
    <t>"R.1.02" 2,05*2,8*10</t>
  </si>
  <si>
    <t>"R.1.03" 2,08*2,8*5</t>
  </si>
  <si>
    <t>"R.1.04" 2,38*2,6*9</t>
  </si>
  <si>
    <t>"R.1.05" 2,75*2,6*2</t>
  </si>
  <si>
    <t>"R.1.06" 1,915*2,24</t>
  </si>
  <si>
    <t>"R.1.07" 2,28*1,94*2</t>
  </si>
  <si>
    <t>"R.1.08" 2,4*1,94</t>
  </si>
  <si>
    <t>"R.1.09" 1,93*2,245</t>
  </si>
  <si>
    <t>"R.1.10" 1,91*1,46</t>
  </si>
  <si>
    <t>"R.1.11" 1,31*1,44</t>
  </si>
  <si>
    <t>"R.1.12" 3,6*1,43</t>
  </si>
  <si>
    <t>"R.1.13" 1,9*1,635</t>
  </si>
  <si>
    <t>"R.1.14" 2,41*2,445*3</t>
  </si>
  <si>
    <t>"R.1.15" 1,87*1,635</t>
  </si>
  <si>
    <t>"R.1.16" 4,31*2,52</t>
  </si>
  <si>
    <t>"R.1.17" 2,72*2,64</t>
  </si>
  <si>
    <t>"R.1.18" 3,59*1,5</t>
  </si>
  <si>
    <t>"R.1.19" 1,76*2,17</t>
  </si>
  <si>
    <t>385</t>
  </si>
  <si>
    <t>786612200.R03</t>
  </si>
  <si>
    <t>Dodávka a montáž elektrické plisé rolety na plochý střešní světlík - specifikace a provedení zcela dle PD</t>
  </si>
  <si>
    <t>-716435124</t>
  </si>
  <si>
    <t>"R2.01" 0,8*0,8*4</t>
  </si>
  <si>
    <t>386</t>
  </si>
  <si>
    <t>786612200.R0č</t>
  </si>
  <si>
    <t>Dodávka a montáž elektrické textilní rolety na plochý střešní světlík - specifikace a provedení zcela dle PD</t>
  </si>
  <si>
    <t>-2038293299</t>
  </si>
  <si>
    <t>"R2.02"1,658*1,15*4</t>
  </si>
  <si>
    <t>"R.2.03" 1,7*1,15*2</t>
  </si>
  <si>
    <t>"R.2.04" 1,658*1,33</t>
  </si>
  <si>
    <t>"R.2.05" 1,7*1,33</t>
  </si>
  <si>
    <t>387</t>
  </si>
  <si>
    <t>998786102</t>
  </si>
  <si>
    <t>Přesun hmot tonážní pro stínění a čalounické úpravy v objektech v přes 6 do 12 m</t>
  </si>
  <si>
    <t>-1240633841</t>
  </si>
  <si>
    <t>HZS</t>
  </si>
  <si>
    <t>Hodinové zúčtovací sazby</t>
  </si>
  <si>
    <t>388</t>
  </si>
  <si>
    <t>HZS1442</t>
  </si>
  <si>
    <t>Hodinová zúčtovací sazba svářeč kvalifikovaný</t>
  </si>
  <si>
    <t>hod</t>
  </si>
  <si>
    <t>512</t>
  </si>
  <si>
    <t>-1102760158</t>
  </si>
  <si>
    <t>svářečské práce při osazení ocelobetonových stropů</t>
  </si>
  <si>
    <t>389</t>
  </si>
  <si>
    <t>31210014</t>
  </si>
  <si>
    <t>elektroda E-B 121 3,2x450mm</t>
  </si>
  <si>
    <t>100 kus</t>
  </si>
  <si>
    <t>794485934</t>
  </si>
  <si>
    <t>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</si>
  <si>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</si>
  <si>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</si>
  <si>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</si>
  <si>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</si>
  <si>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VRN9 - Ostatní náklady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</si>
  <si>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</si>
  <si>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</si>
  <si>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28377045</t>
  </si>
  <si>
    <t>pouzdro izolační potrubní z pěnového polyetylenu 22/20mm</t>
  </si>
  <si>
    <t>28377046</t>
  </si>
  <si>
    <t>pouzdro izolační potrubní z pěnového polyetylenu 22/25mm</t>
  </si>
  <si>
    <t>28377048</t>
  </si>
  <si>
    <t>pouzdro izolační potrubní z pěnového polyetylenu 28/20mm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</si>
  <si>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</si>
  <si>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</si>
  <si>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63154603</t>
  </si>
  <si>
    <t>pouzdro izolační potrubní z minerální vlny s Al fólií max. 250/100°C 42/50mm</t>
  </si>
  <si>
    <t>998713201</t>
  </si>
  <si>
    <t>Přesun hmot pro izolace tepelné stanovený procentní sazbou (%) z ceny vodorovná dopravní vzdálenost do 50 m v objektech výšky do 6 m</t>
  </si>
  <si>
    <t>%</t>
  </si>
  <si>
    <t>721</t>
  </si>
  <si>
    <t>Zdravotechnika - vnitřní kanalizace</t>
  </si>
  <si>
    <t>721171803</t>
  </si>
  <si>
    <t>Demontáž potrubí z novodurových trub odpadních nebo připojovacích do D 75</t>
  </si>
  <si>
    <t>721174041</t>
  </si>
  <si>
    <t>Potrubí z trub polypropylenových připojovací DN 32</t>
  </si>
  <si>
    <t>721174042</t>
  </si>
  <si>
    <t>Potrubí z trub polypropylenových připojovací DN 40</t>
  </si>
  <si>
    <t>721174043</t>
  </si>
  <si>
    <t>Potrubí z trub polypropylenových připojovací DN 50</t>
  </si>
  <si>
    <t>721174044</t>
  </si>
  <si>
    <t>Potrubí z trub polypropylenových připojovací DN 75</t>
  </si>
  <si>
    <t>28615601</t>
  </si>
  <si>
    <t>čistící tvarovka odpadní PP DN 50 pro vysoké teploty</t>
  </si>
  <si>
    <t>28615602</t>
  </si>
  <si>
    <t>čistící tvarovka odpadní PP DN 75 pro vysoké teploty</t>
  </si>
  <si>
    <t>721194105</t>
  </si>
  <si>
    <t>Vyměření přípojek na potrubí vyvedení a upevnění odpadních výpustek DN 50</t>
  </si>
  <si>
    <t>721226R02</t>
  </si>
  <si>
    <t>podomítkový sifon ke klimatizačním jednotkám DN32 včetně revizních dvířek 100x100mm, vodní zápachová uzávěrka DN32 pro odvod kondenzátu s přídavnou mechanickou zápachovou uzávěrkou (kulička)</t>
  </si>
  <si>
    <t>721233212.R01</t>
  </si>
  <si>
    <t>Střešní vpusť pro střechy svislý odtok DN 70 - specifikace a provedení zcela dle PD</t>
  </si>
  <si>
    <t>691497949</t>
  </si>
  <si>
    <t xml:space="preserve">Poznámka k položce:_x000d_
STŘEŠNÍ VPUSŤ DO PLOCHÉ STŘECHY_x000d_
_x000d_
 ROZMĚR:  DN 70_x000d_
 SPECIFIKACE:_x000d_
- STŘEŠNÍ VPUSŤ SVISLÁ_x000d_
- INTEGROVANÁ MANŽETA HYDROIZOLAČNÍHO PÁSU - TYP PÁSU BUDE ZVOLEN DLE PŘESNÉHO TYPU IZOLACE PLOCHÉ STŘECHY_x000d_
- OCHRANNÝ KOŠ - PERFOROVANÝ OCHRANNÝ KOŠ  - V  PROSTORU STŘECHY S VEGETAČNÍM SOUVRSTVÍM - VÝŠKA DLE SKLADBY STŘECHY _x000d_
- PŘÍMÉ NAPOJENÍ NA SVOD DN 100 - V PODHLEDU NAPOJENO DO STÁVAJÍCÍHO DEŠŤOVÉHO SVODU</t>
  </si>
  <si>
    <t>"R.4.04" 4</t>
  </si>
  <si>
    <t>721273152</t>
  </si>
  <si>
    <t>Ventilační hlavice z polypropylenu (PP) DN 75</t>
  </si>
  <si>
    <t>721290111</t>
  </si>
  <si>
    <t>Zkouška těsnosti kanalizace v objektech vodou do DN 125</t>
  </si>
  <si>
    <t>721290821</t>
  </si>
  <si>
    <t xml:space="preserve">Vnitrostaveništní přemístění vybouraných (demontovaných) hmot  vnitřní kanalizace vodorovně do 100 m v objektech výšky do 6 m</t>
  </si>
  <si>
    <t>CS ÚRS 2022 01</t>
  </si>
  <si>
    <t>721R002</t>
  </si>
  <si>
    <t>Provedení úpravy stávajících svodů pro napojení do nových vpustí</t>
  </si>
  <si>
    <t>-926534963</t>
  </si>
  <si>
    <t>998721201</t>
  </si>
  <si>
    <t>Přesun hmot pro vnitřní kanalizace stanovený procentní sazbou (%) z ceny vodorovná dopravní vzdálenost do 50 m v objektech výšky do 6 m</t>
  </si>
  <si>
    <t>722</t>
  </si>
  <si>
    <t>Zdravotechnika - vnitřní vodovod</t>
  </si>
  <si>
    <t>722170801</t>
  </si>
  <si>
    <t>Demontáž rozvodů vody z plastů do Ø 25 mm</t>
  </si>
  <si>
    <t>722175002</t>
  </si>
  <si>
    <t>Potrubí z plastových trubek z polypropylenu PP-RCT svařovaných polyfúzně D 20 x 2,8</t>
  </si>
  <si>
    <t>722175003</t>
  </si>
  <si>
    <t>Potrubí z plastových trubek z polypropylenu PP-RCT svařovaných polyfúzně D 25 x 3,5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</si>
  <si>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</si>
  <si>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</si>
  <si>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</si>
  <si>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</si>
  <si>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722232062</t>
  </si>
  <si>
    <t>Armatury se dvěma závity kulové kohouty PN 42 do 185 °C přímé vnitřní závit s vypouštěním G 3/4"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</si>
  <si>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</si>
  <si>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</si>
  <si>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</si>
  <si>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</si>
  <si>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722290821</t>
  </si>
  <si>
    <t xml:space="preserve">Vnitrostaveništní přemístění vybouraných (demontovaných) hmot  vnitřní vodovod vodorovně do 100 m v objektech výšky do 6 m</t>
  </si>
  <si>
    <t>998722201</t>
  </si>
  <si>
    <t>Přesun hmot pro vnitřní vodovod stanovený procentní sazbou (%) z ceny vodorovná dopravní vzdálenost do 50 m v objektech výšky do 6 m</t>
  </si>
  <si>
    <t>725</t>
  </si>
  <si>
    <t>Zdravotechnika - zařizovací předměty</t>
  </si>
  <si>
    <t>725210821</t>
  </si>
  <si>
    <t>Demontáž umyvadel bez výtokových armatur umyvadel</t>
  </si>
  <si>
    <t>725211R01</t>
  </si>
  <si>
    <t>Umyvadlo, standard: umyvadlo zápustné do desky - horní montáž, průměr 390 mm, s přepadem, bez otvoru pro baterii, alpská bílá, tvar misky, materiál sanitární keramika, vnější strana glazovaná</t>
  </si>
  <si>
    <t>725310823</t>
  </si>
  <si>
    <t>Demontáž dřezů jednodílných bez výtokových armatur vestavěných v kuchyňských sestavách</t>
  </si>
  <si>
    <t>725311R01</t>
  </si>
  <si>
    <t>Dřez kuchyňský, jednodřez s velkou komorou, rozměry 440 x 530 mm</t>
  </si>
  <si>
    <t>Poznámka k položce:_x000d_
rozměr mísy 400 x 390 x 180 mm, granitový, materiál směs žuly a pryskyřice, barva šedá, bez odkapávače, přepad proti přelití</t>
  </si>
  <si>
    <t>725530827</t>
  </si>
  <si>
    <t>Demontáž ohřívač elektrický akumulační přes 800 do 1200 l</t>
  </si>
  <si>
    <t>1804957002</t>
  </si>
  <si>
    <t>"m.č. 2.02" 1</t>
  </si>
  <si>
    <t>725532R01</t>
  </si>
  <si>
    <t>Elektrický průtokový ohřívač vody, s elektronickou regulací, umístění pod dřez, el. příkon 4,4 - 4,5 kW</t>
  </si>
  <si>
    <t>Poznámka k položce:_x000d_
Elektrický průtokový ohřívač vody, s elektronickou regulací, umístění pod dřez, el. příkon 4,4 - 4,5 kW, tlakový, připojovací sada pro napojení tlakové baterie: T-kus a flexibilní tlaková hadička, standard: bílé provedení, rozměr cca v = 135 mm x š = 186 mm x hl = 87 mm, nastavitelná teplota 35, 38 a 45oC</t>
  </si>
  <si>
    <t>725813111</t>
  </si>
  <si>
    <t>Ventily rohové bez připojovací trubičky nebo flexi hadičky G 1/2"</t>
  </si>
  <si>
    <t>55190005</t>
  </si>
  <si>
    <t>flexi hadice ohebná k baterii D 8x12mm F 1/2"xM10 500mm</t>
  </si>
  <si>
    <t>725820802</t>
  </si>
  <si>
    <t>Demontáž baterií stojánkových do 1 otvoru</t>
  </si>
  <si>
    <t>725821R01</t>
  </si>
  <si>
    <t>Dřezová stojánková baterie, kohoutkové ovládání, připojení na studenou a teplou vodu</t>
  </si>
  <si>
    <t>Poznámka k položce:_x000d_
otočný výtok, povrchová úprava chrom, výška 315 mm, hloubka 220 mm, tlakové provedení, historický vzhled kohoutků - tvar kříže bez koncových kapkovitých zakončení, jednoduchý tvar, směšovací tryska</t>
  </si>
  <si>
    <t>725822R01</t>
  </si>
  <si>
    <t>Umyvadlová nástěnná baterie na studenou vodu, druh ovládání ventil - pákové ovládání</t>
  </si>
  <si>
    <t>Poznámka k položce:_x000d_
materiál mosaz, barva stříbrná, délka výtoku 200 mm, výška 75 mm, provedení pro zápustná umyvadla, tlakové provedení, minimalistický design</t>
  </si>
  <si>
    <t>725860811</t>
  </si>
  <si>
    <t>Demontáž zápachových uzávěrek pro zařizovací předměty jednoduchých</t>
  </si>
  <si>
    <t>725861R01</t>
  </si>
  <si>
    <t>Zápachové uzávěrky zařizovacích předmětů pro umyvadla, materiál plast, barva chrom, průměru odpadu 32 mm</t>
  </si>
  <si>
    <t>725862R02</t>
  </si>
  <si>
    <t>Umyvadlová neuzavíratelná výpusť, materiál plast, barva chrom, pro umyvadla s přepadem</t>
  </si>
  <si>
    <t>725862R03</t>
  </si>
  <si>
    <t>Zápachové uzávěrky zařizovacích předmětů pro dřezy DN 40/50, jednokomorový, nerezové sítko, materiál sifonu plast bílý</t>
  </si>
  <si>
    <t>725980R02</t>
  </si>
  <si>
    <t>Dvířka 200 x 200 mm</t>
  </si>
  <si>
    <t>725980R03</t>
  </si>
  <si>
    <t>Dvířka 300 x 300 mm</t>
  </si>
  <si>
    <t>725590811</t>
  </si>
  <si>
    <t xml:space="preserve">Vnitrostaveništní přemístění vybouraných (demontovaných) hmot  zařizovacích předmětů vodorovně do 100 m v objektech výšky do 6 m</t>
  </si>
  <si>
    <t>998725201</t>
  </si>
  <si>
    <t>Přesun hmot pro zařizovací předměty stanovený procentní sazbou (%) z ceny vodorovná dopravní vzdálenost do 50 m v objektech výšky do 6 m</t>
  </si>
  <si>
    <t>VRN</t>
  </si>
  <si>
    <t>Vedlejší rozpočtové náklady</t>
  </si>
  <si>
    <t>VRN9</t>
  </si>
  <si>
    <t>Ostatní náklady</t>
  </si>
  <si>
    <t>091003R01</t>
  </si>
  <si>
    <t>Odvoz a likvidace odpadu, odvoz na skládku nebo do technických služeb, skládkovné, poplatky, nad rámec výkazu stavební části</t>
  </si>
  <si>
    <t>03 - Svítidla</t>
  </si>
  <si>
    <t xml:space="preserve">D1 - </t>
  </si>
  <si>
    <t>Pol1,</t>
  </si>
  <si>
    <t>Přisazené LED svítidlo o rozměrech 1410 x 55 x 88mm</t>
  </si>
  <si>
    <t xml:space="preserve">Poznámka k položce:_x000d_
Přisazené LED svítidlo o rozměrech 1410 x 55 x 88mm. Hranolový tvar. Těleso tvoří hliníkový profil, lakovaný matnou práškovou barvou. Difuzor PMMA. Životnost min. 50000h L90. Certifikát ENEC, záruka 5 let.  1410 x 55 x 88mm UGR&lt;19, vhodné do kanceláří a učeben přisazená bílá - RAL9003_x000d_
_x000d_
dodávka a montáž</t>
  </si>
  <si>
    <t>Pol1</t>
  </si>
  <si>
    <t>-745747898</t>
  </si>
  <si>
    <t xml:space="preserve">Poznámka k položce:_x000d_
 Přisazené LED svítidlo o rozměrech 1410 x 55 x 88mm. Hranolový tvar. Těleso tvoří hliníkový profil, lakovaný matnou práškovou barvou. Difuzor PMMA. Životnost min. 50000h L90. Certifikát ENEC, záruka 5 let.  1410 x 55 x 88mm UGR&lt;19, vhodné do kanceláří a učeben přisazená bílá - RAL9003_x000d_
_x000d_
dodávka a montáž</t>
  </si>
  <si>
    <t>Pol2</t>
  </si>
  <si>
    <t>Přisazené LED svítidlo o rozměrech 1410 x 55 x 88mm - Asymetrická optika k osvětlení tabule</t>
  </si>
  <si>
    <t xml:space="preserve">Poznámka k položce:_x000d_
Přisazené LED svítidlo o rozměrech 1410 x 55 x 88mm.Životnost min. 50000h L90. Certifikát ENEC, záruka 5 let.  1410 x 55 x 88mm asymetrická, na tabuli přisazená bílá - RAL9003_x000d_
_x000d_
dodávka a montáž</t>
  </si>
  <si>
    <t>Pol3.</t>
  </si>
  <si>
    <t>Přisazené LED svítidlo o rozměrech 1130 x 55 x 88mm</t>
  </si>
  <si>
    <t xml:space="preserve">Poznámka k položce:_x000d_
Přisazené LED svítidlo o rozměrech 1130 x 55 x 88mm. Hranolový tvar. Těleso tvoří hliníkový profil, lakovaný matnou práškovou barvou. Difuzor PMMA. Životnost min. 50000h L90. Certifikát ENEC, záruka 5 let.  1130 x 55 x 88mm UGR&lt;19, vhodné do kanceláří a učeben přisazená bílá - RAL9003_x000d_
_x000d_
dodávka a montáž</t>
  </si>
  <si>
    <t>Pol3</t>
  </si>
  <si>
    <t>Pol4</t>
  </si>
  <si>
    <t>Přisazené LED svítidlo o rozměrech 1130 x 55 x 88mm - Asymetrická optika k osvětlení tabule</t>
  </si>
  <si>
    <t xml:space="preserve">Poznámka k položce:_x000d_
Přisazené LED svítidlo o rozměrech 1130 x 55 x 88mm. Hranolový tvar. Asymetrická optika k osvětlení tabule. Těleso tvoří hliníkový profil, lakovaný matnou práškovou barvou. Difuzor PMMA. Životnost min. 50000h L90. Certifikát ENEC, záruka 5 let.  1130 x 55 x 88mm asymetrická, na tabuli přisazená bílá - RAL9003_x000d_
_x000d_
dodávka a montáž_x000d_
</t>
  </si>
  <si>
    <t>Pol5</t>
  </si>
  <si>
    <t>Nástěnné LED svítidlo o rozměrech 1130 x 55 x 88mm</t>
  </si>
  <si>
    <t xml:space="preserve">Poznámka k položce:_x000d_
Nástěnné LED svítidlo o rozměrech 1130 x 55 x 88mm. Hranolový tvar. Těleso tvoří hliníkový profil, lakovaný matnou práškovou barvou. Difuzor PMMA. Životnost min. 50000h L90. Certifikát ENEC, záruka 5 let.  1130 x 55 x 88mm UGR&lt;19, vhodné do kanceláří a učeben nástěnná bílá - RAL9003_x000d_
_x000d_
dodávka a montáž</t>
  </si>
  <si>
    <t>Pol6</t>
  </si>
  <si>
    <t>Krychlové stropní přisazené svítidlo</t>
  </si>
  <si>
    <t xml:space="preserve">Poznámka k položce:_x000d_
Krychlové stropní přisazené svítidlo. Lakovaná ocelová základna + ručně vyráběné třívrstvé skleněné svítidlo s opálovým matovaným povrchem v bílé barvě. Uchycení stínidla sklapovacími držáky, které nejsou viditelné. Rozměr stínidla 230/230. Typy svítidel:	Klasické on/off 230x230x255mm  přisazená, stropní bílá - RAL9003_x000d_
_x000d_
dodávka a montáž</t>
  </si>
  <si>
    <t>Pol7</t>
  </si>
  <si>
    <t xml:space="preserve">Poznámka k položce:_x000d_
Přisazené LED svítidlo o rozměrech 1410 x 55 x 88mm. Hranolový tvar. Těleso tvoří hliníkový profil, lakovaný matnou práškovou barvou. Difuzor PMMA. Životnost min. 50000h L90. Certifikát ENEC, záruka 5 let.  1410 x 55 x 88mm UGR&lt;19, vhodné do kanceláří a učeben přisazená černá - RAL9004_x000d_
_x000d_
dodávka a montáž</t>
  </si>
  <si>
    <t>Pol8</t>
  </si>
  <si>
    <t>Pol9</t>
  </si>
  <si>
    <t xml:space="preserve">Přisazené LED svítidlo o rozměrech 1410 x 55 x 88mm.  Asymetrická optika k osvětlení tabule</t>
  </si>
  <si>
    <t xml:space="preserve">Poznámka k položce:_x000d_
Přisazené LED svítidlo o rozměrech 1410 x 55 x 88mm. Hranolový tvar. Asymetrická optika k osvětlení tabule. Těleso tvoří hliníkový profil, lakovaný matnou práškovou barvou. Difuzor PMMA. Životnost min. 50000h L90. Certifikát ENEC, záruka 5 let.  1410 x 55_x000d_
_x000d_
dodávka a montáž</t>
  </si>
  <si>
    <t>Pol10</t>
  </si>
  <si>
    <t xml:space="preserve">Poznámka k položce:_x000d_
Přisazené LED svítidlo o rozměrech 1130 x 55 x 88mm. Hranolový tvar. Těleso tvoří hliníkový profil, lakovaný matnou práškovou barvou. Difuzor PMMA. Životnost min. 50000h L90. Certifikát ENEC, záruka 5 let.  1130 x 55 x 88mm UGR&lt;19, vhodné do kanceláří a učeben přisazená černá - RAL9004_x000d_
_x000d_
dodávka a montáž</t>
  </si>
  <si>
    <t>Pol11</t>
  </si>
  <si>
    <t xml:space="preserve">Přisazené LED svítidlo o rozměrech 1130 x 55 x 88mm.  Asymetrická optika k osvětlení tabule. </t>
  </si>
  <si>
    <t xml:space="preserve">Poznámka k položce:_x000d_
Přisazené LED svítidlo o rozměrech 1130 x 55 x 88mm. Hranolový tvar. Asymetrická optika k osvětlení tabule. Těleso tvoří hliníkový profil, lakovaný matnou práškovou barvou. Difuzor PMMA. Životnost min. 50000h L90. Certifikát ENEC, záruka 5 let.  1130 x 55 x 88mm asymetrická, na tabuli přisazená černá - RAL9004_x000d_
_x000d_
dodávka a montáž</t>
  </si>
  <si>
    <t>Pol12</t>
  </si>
  <si>
    <t>Přisazené LED svítidlo o rozměrech 1248 x 96 x 68 mm</t>
  </si>
  <si>
    <t xml:space="preserve">Poznámka k položce:_x000d_
Přisazené LED svítidlo o rozměrech 1248 x 96 x 68 mm. Včetně předřadníku, připojení - pětipólový zasunovací konektor. Bezpěčnostní třída I. Materiál pláště polykarbonát, materiál optiky - polykarbonát, meteriál optického krytu - polykarbonát, materiál uchycení  - ocel, povrchová úprava krytu čoček - čirá. mechanická ochrana - IK08 ochrana proti vodě a prachu - IP66 ověřená chemická odolnost Životnost min. 50000h L90. 1248 x 96 x 68 mm. - přisazená bílá - RAL9003_x000d_
_x000d_
dodávka a montáž</t>
  </si>
  <si>
    <t>Pol13</t>
  </si>
  <si>
    <t>Přisazené LED svítidlo o rozměrech 686 x 96 x 68 mm</t>
  </si>
  <si>
    <t xml:space="preserve">Poznámka k položce:_x000d_
Přisazené LED svítidlo o rozměrech 686 x 96 x 68 mm. Včetně předřadníku, připojení - pětipólový zasunovací konektor. Bezpěčnostní třída I. Materiál pláště polykarbonát, materiál optiky - polykarbonát, meteriál optického krytu - polykarbonát, materiál uchycení  - ocel, povrchová úprava krytu čoček - čirá. mechanická ochrana - IK08 ochrana proti vodě a prachu - IP66 ověřená chemická odolnost Životnost min. 50000h L90. 686 x 96 x 68 mm.  přisazená bílá - RAL9003_x000d_
_x000d_
dodávka a montáž</t>
  </si>
  <si>
    <t>Pol14</t>
  </si>
  <si>
    <t>Černé industriální závěsné světlo</t>
  </si>
  <si>
    <t xml:space="preserve">Poznámka k položce:_x000d_
Černé industriální závěsné světlo. Industriální hostorizující detaily zavěšení a uchycení difuzoru svorkami.  Zavěšeno na řetězu. Stínidlo tvar polokoule. Materiál svítidla kov, materiál difuzoru sklo.  Žárovka:1 x 60 W Základní typ: E27 stupeň krytí IP20 dodávka včetně zdroje - LED (příkon 7W - nahrazení klasické 60W žárovky) - min. světlený tok 800lm  průměr stínidla 520mm,výška stínidla 550 mm,  rozměr základny  - průměr 120mm, výška 80mm výška celková 650mm   zavěšená, stropní černá - RAL9005/ RAL9004_x000d_
_x000d_
dodávka a montáž</t>
  </si>
  <si>
    <t>Pol15</t>
  </si>
  <si>
    <t>Kulaté závěsné LED svítidlo s průměrem stínidla Ø500 mm</t>
  </si>
  <si>
    <t xml:space="preserve">Poznámka k položce:_x000d_
Kulaté závěsné LED svítidlo s průměrem stínidla Ø500 mm. Svítidlo se skládá z tyčového závěsu a ručně vyráběného třívrstvého skleněného stínidla TRIPLEX OPAL s matovaným povrchem v bílé barvě. Stínidlo je uchyceno ocelovým držákem.  materiál stínidla třívrstvé sklo triplex opál materiál základny - ocel stupeň krytí - IP40 LED modul  variantně lze uvažovat s repasí původního svítidla ze zásob školy - bude odsouhlaseno AD. průměr 500mm délka závěsu 400mm stropní zavěšená, stropní bílá - RAL9003_x000d_
_x000d_
dodávka a montáž</t>
  </si>
  <si>
    <t>Pol16</t>
  </si>
  <si>
    <t>Směrovatelné akcentní svítidlo k osvětlení tabule</t>
  </si>
  <si>
    <t xml:space="preserve">Poznámka k položce:_x000d_
Směrovatelné akcentní svítidlo k osvětlení tabule. Rozměry tělesa Ø83 x 110mm, povrchová úprava černý lak. Životnost min. 50000h L80.  Certifikát ENEC, záruka 5 let.  Ø83 x 110 / 162 x 170mm Rotačně symetrická vyzařovací charakteristika s úhlem 60⁰, směrovatelné do přisazené 3-okruhové lišty černá - RAL9004_x000d_
_x000d_
dodávka a montáž</t>
  </si>
  <si>
    <t>Pol17</t>
  </si>
  <si>
    <t>Třífázová přisazená lišta. Rozměry 1000 x 32 x 33mm</t>
  </si>
  <si>
    <t xml:space="preserve">Poznámka k položce:_x000d_
Třífázová přisazená lišta, kompatibilní se svítidlem 7A. Rozměry 1000 x 32 x 33mm, lakovaná barvou.  Včetně příslušenství -  třmeny pro přisazenou montáž. Všechny svítidla mají samostatné napájení. 1000 x 32 x 33mm 3-okruhová lišta o délce 1m, lze zkrátit na míru  přisazená černá - RAL9004_x000d_
_x000d_
dodávka a montáž</t>
  </si>
  <si>
    <t>Pol18</t>
  </si>
  <si>
    <t>Přisazené nástěnné nebo stropní svítidlo s čirým krycím sklem a kovovou ochrannou mřížkou</t>
  </si>
  <si>
    <t xml:space="preserve">Poznámka k položce:_x000d_
Přisazené nástěnné nebo stropní svítidlo s čirým krycím sklem a kovovou ochrannou mřížkou. Barva bílá, kovová mřížka stříbrná Oválná tvar. dodávka včetně zdroje - LED (příkon 7W - nahrazení klasické 60W žárovky) - min. světlený tok 800lm IP44 110 x 125 x 170 mm  nástěnné přisazené bílá - RAL 9003_x000d_
_x000d_
dodávka a montáž</t>
  </si>
  <si>
    <t>D1</t>
  </si>
  <si>
    <t>Pol19</t>
  </si>
  <si>
    <t xml:space="preserve">Nouzové svítidlo LED - antipanické osvětlení, určení směru evakuace </t>
  </si>
  <si>
    <t xml:space="preserve">Poznámka k položce:_x000d_
Nouzové svítidlo LED - antipanické osvětlení, určení směru evakuace Materiál  - PC Stupeň krytí - IP65 Stupeň mechanické ochrany IK - 08 Světelný zdroj součástí svítidla čas práce na baterii - 3h pracovní režim - M verze -autonomní test třída izolace - 2 životnost světelného zdroje  - 50 000 hodin včetně sady avakuačních značek 269 x 144 x x40 mm  nástěnné přisazené bílá - RAL 9003_x000d_
_x000d_
dodávka a montáž</t>
  </si>
  <si>
    <t>Pol20</t>
  </si>
  <si>
    <t xml:space="preserve">Nouzové svítidlo LED - antipanické osvětlení, osvětlení evakuační cesty - chodby </t>
  </si>
  <si>
    <t xml:space="preserve">Poznámka k položce:_x000d_
Nouzové svítidlo LED - antipanické osvětlení, osvětlení evakuační cesty - chodby Materiál  - PC Stupeň krytí - IP20 Stupeň mechanické ochrany IK - 03 Světelný zdroj součástí svítidla čas práce na baterii - 3h pracovní režim - M verze - automatický test třída izolace - 2 životnost světelného zdroje  - 50 000 hodin 130 x 130 x 27 mm   přisazené bílá - RAL 9003_x000d_
_x000d_
dodávka a montáž</t>
  </si>
  <si>
    <t>Pol21</t>
  </si>
  <si>
    <t>Nouzové svítidlo LED - antipanické osvětlení - učebny</t>
  </si>
  <si>
    <t xml:space="preserve">Poznámka k položce:_x000d_
Nouzové svítidlo LED - antipanické osvětlení - učebny Materiál  - PC Stupeň krytí - IP20 Stupeň mechanické ochrany IK - 03 Světelný zdroj součástí svítidla čas práce na baterii - 3h pracovní režim - M verze - automatický test třída izolace - 2 životnost světelného zdroje  - 50 000 hodin 130 x 130 x 27 mm   přisazené bílá - RAL 9003_x000d_
_x000d_
dodávka a montáž</t>
  </si>
  <si>
    <t>Pol22</t>
  </si>
  <si>
    <t xml:space="preserve">Nouzové svítidlo LED - antipanické osvětlení - kolektor </t>
  </si>
  <si>
    <t xml:space="preserve">Poznámka k položce:_x000d_
Nouzové svítidlo LED - antipanické osvětlení - kolektor Materiál  - PC Stupeň krytí - IP65 Stupeň mechanické ochrany IK - 08 Světelný zdroj součástí svítidla čas práce na baterii - 1h pracovní režim - M verze - automatický test třída izolace - 2 životnost světelného zdroje  - 50 000 hodin 269 x 144 x x40 mm   přisazené bílá - RAL 9003_x000d_
_x000d_
dodávka a montáž</t>
  </si>
  <si>
    <t>04 - VZT CHL</t>
  </si>
  <si>
    <t>Pol23</t>
  </si>
  <si>
    <t>VZT jednotka pro přívod a odvod vzduchu ve venkovním provedení</t>
  </si>
  <si>
    <t>ks</t>
  </si>
  <si>
    <t>Poznámka k položce:_x000d_
Průtok +2000 m3/h, -2000 m3/h, 350 Pa - filtrace F7 - deskový rekuperátor - elektrický ohřívač - výparník přímého chlazení / topení - ventilátory s EC motory Provedení Ecodesign 2018 Včetně odpruženého základového rámu, pružných manžet a montážního materiálu Včetně autonomní regulace s ovládacím panelem a s možností výstupu do centrální MaR (Modbus). Regulace systému VZT je komplet součástí dodávky včetně oživení zařízení. Včetně sifonů. Podrobné technické parametry viz. příloha tohoto VV</t>
  </si>
  <si>
    <t>Pol24</t>
  </si>
  <si>
    <t xml:space="preserve">Zdroj chladu / tepla pro VZT jednotku - kondenzační jednotka systému přímého chlazení / topení, Qch = 7,2 kW, 230 V </t>
  </si>
  <si>
    <t>Poznámka k položce:_x000d_
Včetně potrubí, chladiva a veškerého příslušentví pro napojení na VZT jednotku Včetně regulace a základové konstrukce pro osazení na střechu</t>
  </si>
  <si>
    <t>Pol25</t>
  </si>
  <si>
    <t>Regulační klapka ruční do kruhového potrubí pr. 200</t>
  </si>
  <si>
    <t>Pol26</t>
  </si>
  <si>
    <t>Čtyřhranná vyústka dvouřadá s regulací rozměr 300x300, barva bílá hliníková mřížka, natáčecí lamely, přední lamely horizontální provedení, skryté upínání, včetně rámečku</t>
  </si>
  <si>
    <t>Pol27</t>
  </si>
  <si>
    <t>Čtyřhranná vyústka dvouřadá s regulací rozměr 525x125, barva bílá hliníková mřížka, natáčecí lamely, přední lamely horizontální provedení, skryté upínání, včetně rámečku</t>
  </si>
  <si>
    <t>Pol28</t>
  </si>
  <si>
    <t>Čtyřhranná vyústka dvouřadá s regulací rozměr 425x125, barva bílá hliníková mřížka, natáčecí lamely, přední lamely horizontální provedení, skryté upínání, včetně rámečku</t>
  </si>
  <si>
    <t>Pol29</t>
  </si>
  <si>
    <t>Talířový ventil univerzální pr. 200, barva bílá</t>
  </si>
  <si>
    <t>Pol30</t>
  </si>
  <si>
    <t>Talířový ventil univerzální pr. 160, barva bílá</t>
  </si>
  <si>
    <t>Pol31</t>
  </si>
  <si>
    <t>Protidešťová žaluzie 500x400, včetně sítě proti hmyzu</t>
  </si>
  <si>
    <t>Pol32</t>
  </si>
  <si>
    <t>Kulisový tlumič hluku 400x400-1500, Včetně 2ks kulis 100x400-1500</t>
  </si>
  <si>
    <t>Pol33</t>
  </si>
  <si>
    <t>Kulisový tlumič hluku 400x400-1000, Včetně 2ks kulis 100x400-1000</t>
  </si>
  <si>
    <t>Pol34</t>
  </si>
  <si>
    <t>Flexo potrubí s útlumem hluku pr. 200mm</t>
  </si>
  <si>
    <t>bm</t>
  </si>
  <si>
    <t>Pol35</t>
  </si>
  <si>
    <t>Flexo potrubí s útlumem hluku pr. 160mm</t>
  </si>
  <si>
    <t>Pol36</t>
  </si>
  <si>
    <t>Spiro potrubí z pozink. plechu, včetně závěsů, tvarovek a montážního materiálu pr. 200 mm, přiznané potrubí barva černá</t>
  </si>
  <si>
    <t>Pol37</t>
  </si>
  <si>
    <t>Spiro potrubí z pozink. plechu, včetně závěsů, tvarovek a montážního materiálu pr. 160 mm, přiznané potrubí barva černá</t>
  </si>
  <si>
    <t>Pol38</t>
  </si>
  <si>
    <t>Čtyřhranné potrubí z ocel. pozink. plechu spojovaného přírubami do vnitřního prostředí, včetně závěsů, podpěr na střeše, spojovacího materiálu a požárních ucpávek pro dotěsnění prostupů přiznané potrubí barva černá</t>
  </si>
  <si>
    <t>Pol39</t>
  </si>
  <si>
    <t>Protihluková izolace s oplechováním - na rozvody od VZT jednotek až po tlumiče hluku včetně</t>
  </si>
  <si>
    <t>Pol40</t>
  </si>
  <si>
    <t>Tepelná izolace s oplechováním do venkovního prostředí, tl. 60 mm</t>
  </si>
  <si>
    <t>Pol41</t>
  </si>
  <si>
    <t xml:space="preserve">VZT jednotka pro přívod a odvod vzduchu ve vnitřním provedení </t>
  </si>
  <si>
    <t>Poznámka k položce:_x000d_
Průtok +1650 m3/h, -1650 m3/h, 350 Pa - filtrace F7 - deskový rekuperátor - elektrický ohřívač - ventilátory s EC motory Provedení Ecodesign 2018 Včetně odpruženého základového rámu, pružných manžet a montážního materiálu Včetně autonomní regulace s ovládacím panelem a s možností výstupu do centrální MaR (Modbus). Regulace systému VZT je komplet součástí dodávky včetně oživení zařízení. včetně sifonů. Podrobné technické parametry viz. příloha tohoto VV</t>
  </si>
  <si>
    <t>Pol42</t>
  </si>
  <si>
    <t>Čtyřhranná vyústka na kruhové potrubí, jednořadá přívodní s regulací, rozměr 400x100 barva černá, hliníková mřížka, lamely horizontální provedení</t>
  </si>
  <si>
    <t>Pol43</t>
  </si>
  <si>
    <t>Čtyřhranná vyústka jednořadá s regulací rozměr 525x225 barva bílá, hliníková mřížka, lamely horizontální provedení</t>
  </si>
  <si>
    <t>Pol44</t>
  </si>
  <si>
    <t>Střešní hlavice nasávací pr. 400</t>
  </si>
  <si>
    <t>Pol45</t>
  </si>
  <si>
    <t>Střešní hlavice výfuková pr. 400</t>
  </si>
  <si>
    <t>Pol46</t>
  </si>
  <si>
    <t>Spiro potrubí z pozink. plechu, včetně závěsů, tvarovek a montážního materiálu pr. 400 mm</t>
  </si>
  <si>
    <t>Pol47</t>
  </si>
  <si>
    <t>Spiro potrubí z pozink. plechu, včetně závěsů, tvarovek a montážního materiálu pr. 315 mm, přiznané potrubí barva černá</t>
  </si>
  <si>
    <t>Pol48</t>
  </si>
  <si>
    <t>Spiro potrubí z pozink. plechu, včetně závěsů, tvarovek a montážního materiálu pr. 250 mm, přiznané potrubí barva černá</t>
  </si>
  <si>
    <t>Pol49</t>
  </si>
  <si>
    <t>Tepelná izolace tl. 60 mm na přívodní a odvodní potrubí na půdě</t>
  </si>
  <si>
    <t>Pol50</t>
  </si>
  <si>
    <t>Parotěsná izolace tl. 20 mm na nasávací a výfukové potrubí na půdě</t>
  </si>
  <si>
    <t>Pol51</t>
  </si>
  <si>
    <t>Kondenzační jednotka systému přímého chlazení VRV, Qch = 30.3 kW Včetně 60 bm izolovaného potrubí do dimenze 22.2/9.53 mm Včetně chladiva, komunikační kabeláže a montážního materiálu Včetně základové konstrukce pro osazení na střechu</t>
  </si>
  <si>
    <t>Pol52</t>
  </si>
  <si>
    <t xml:space="preserve">Vnitřní nástěnná cirkulační jednotka, Qch = 5.6 kW </t>
  </si>
  <si>
    <t xml:space="preserve">Poznámka k položce:_x000d_
rozměr jednotky: 1072 x 315 x 230 barva bílá hranaté provedení, lamely pro proudění vzduchu v dolní části jednotky,  infra ovladač - umístěn v držáku na stěně vzhled vnitřní jednotky musí být odsouhlasen AD a zástupcem investora Včetně infra ovladače a veškerého příslušenství pro montáž a provoz</t>
  </si>
  <si>
    <t>Pol53</t>
  </si>
  <si>
    <t>Vnitřní nástěnná cirkulační jednotka, Qch = 4.5 kW</t>
  </si>
  <si>
    <t xml:space="preserve">Poznámka k položce:_x000d_
 rozměr jednotky: 1070 x 315 x 230 barva bílá hranaté provedení, lamely pro proudění vzduchu v dolní části jednotky,  dálkový infra ovladač - umístěn v držáku na stěně vzhled vnitřní jednotky musí být odsouhlasen AD a zástupcem investora Včetně infra ovladače a veškerého příslušenství pro montáž a provoz</t>
  </si>
  <si>
    <t>Pol54</t>
  </si>
  <si>
    <t xml:space="preserve">Vnitřní nástěnná cirkulační jednotka, Qch = 2.8 kW </t>
  </si>
  <si>
    <t xml:space="preserve">Poznámka k položce:_x000d_
rozměr jednotky: 1070 x 315 x 230 barva bílá hranaté provedení, lamely pro proudění vzduchu v dolní části jednotky,  dálkový infra ovladač - umístěn v držáku na stěně vzhled vnitřní jednotky musí být odsouhlasen AD a zástupcem investora Včetně infra ovladače a veškerého příslušenství pro montáž a provoz</t>
  </si>
  <si>
    <t>Pol55</t>
  </si>
  <si>
    <t>Kondenzační jednotka systému přímého chlazení split, Qch = 7.1 kW</t>
  </si>
  <si>
    <t xml:space="preserve">Poznámka k položce:_x000d_
230 V,  Provedení pro celoroční provoz v režimu chlazení Včetně 25 bm izolovaného potrubí Včetně chladiva, komunikační kabeláže a montážního materiálu Včetně základové konstrukce pro osazení na střechu</t>
  </si>
  <si>
    <t>Pol56</t>
  </si>
  <si>
    <t xml:space="preserve">Vnitřní nástěnná cirkulační jednotka, Qch = 7.1 kW </t>
  </si>
  <si>
    <t>Poznámka k položce:_x000d_
rozměr jednotky: 1122 × 329 × 247 barva bílá hranaté provedení, lamely pro proudění vzduchu v dolní části jednotky, dálkový infra ovladač - umístěn v držáku na stěně vzhled vnitřní jednotky musí být odsouhlasen AD a zástupcem investora Včetně infra ovladače a veškerého příslušenství pro montáž a provoz</t>
  </si>
  <si>
    <t>751621811</t>
  </si>
  <si>
    <t>Demontáž vytápěcí a větrací přívodní jednotky s ohřevem plynovým, elektrickým nebo vodním nástěnné s výměnou vzduchu do 7000 m3/h</t>
  </si>
  <si>
    <t>-262695443</t>
  </si>
  <si>
    <t>751R001</t>
  </si>
  <si>
    <t>Demontáž stávajících rozvodů VZT v m.č. 2.03</t>
  </si>
  <si>
    <t>-1615556141</t>
  </si>
  <si>
    <t>Pol57</t>
  </si>
  <si>
    <t>Provozní a komplexní zkoušky, revize</t>
  </si>
  <si>
    <t>kpl</t>
  </si>
  <si>
    <t>Pol58</t>
  </si>
  <si>
    <t>Jemné zaregulování</t>
  </si>
  <si>
    <t>Pol59</t>
  </si>
  <si>
    <t>Zaškolení obsluhy</t>
  </si>
  <si>
    <t>Pol60</t>
  </si>
  <si>
    <t>Provozní přepisy a řády</t>
  </si>
  <si>
    <t>Pol61</t>
  </si>
  <si>
    <t>Montáž</t>
  </si>
  <si>
    <t>Pol62</t>
  </si>
  <si>
    <t>Štítky a označení potrubí</t>
  </si>
  <si>
    <t>05 - ESI</t>
  </si>
  <si>
    <t>D1 - ROZVADĚČE</t>
  </si>
  <si>
    <t>D2 - SVÍTIDLA</t>
  </si>
  <si>
    <t>D3 - KONCOVÉ PRVKY</t>
  </si>
  <si>
    <t>D4 - KABELY</t>
  </si>
  <si>
    <t>D5 - KABELOVÉ TRASY</t>
  </si>
  <si>
    <t>D6 - OSTATNÍ MATERIÁL A MONTÁŽNÍ PRÁCE</t>
  </si>
  <si>
    <t xml:space="preserve">    741 - Elektroinstalace - silnoproud</t>
  </si>
  <si>
    <t xml:space="preserve">      PSV - Práce a dodávky PSV</t>
  </si>
  <si>
    <t>D7 - INŽENÝRSKÁ ČINNOST</t>
  </si>
  <si>
    <t>ROZVADĚČE</t>
  </si>
  <si>
    <t>Pol63</t>
  </si>
  <si>
    <t>D+M - Objektový rozvaděč RH (stávající)</t>
  </si>
  <si>
    <t>Poznámka k položce:_x000d_
Napojení kabeláže na stávající jištění_x000d_
Výměna stávajícího pojistkového vývodu (3x63A za 3x80A)_x000d_
Kompletní dodávka včetně pomocného materiálu pro montáž a propojení, výrobní dokumentace sestavy (vnitřní zapojení rozvaděče) a protokolech o zkoušce</t>
  </si>
  <si>
    <t>Pol64</t>
  </si>
  <si>
    <t>D+M - Patrový rozvaděč 1RP1 (laboratoře 1.NP)</t>
  </si>
  <si>
    <t>Poznámka k položce:_x000d_
Oceloplechový, skříňový, 2 pole, s dveřmi_x000d_
Přístrojová náplň dle výkresové části PD_x000d_
Kompletní dodávka rozvaděče, včetně pomocného materiálu pro montáž a propojení, výrobní dokumentace sestavy (vnitřní zapojení rozvaděče) a protokolech o zkoušce</t>
  </si>
  <si>
    <t>Pol65</t>
  </si>
  <si>
    <t>D+M - Podružný rozvaděč 1RP1.1 (laboratoře 1.NP)</t>
  </si>
  <si>
    <t>Poznámka k položce:_x000d_
Oceloplechový, zapuštěný, s dveřmi_x000d_
Přístrojová náplň dle výkresové části PD_x000d_
Kompletní dodávka rozvaděče, včetně pomocného materiálu pro montáž a propojení, výrobní dokumentace sestavy (vnitřní zapojení rozvaděče) a protokolech o zkoušce</t>
  </si>
  <si>
    <t>Pol66</t>
  </si>
  <si>
    <t>D+M - Patrový rozvaděč 1RP2 (přednášková učebna 1.NP)</t>
  </si>
  <si>
    <t>Poznámka k položce:_x000d_
Oceloplechový, nástěnný, s dveřmi_x000d_
Přístrojová náplň dle výkresové části PD_x000d_
Kompletní dodávka rozvaděče, včetně pomocného materiálu pro montáž a propojení, výrobní dokumentace sestavy (vnitřní zapojení rozvaděče) a protokolech o zkoušce</t>
  </si>
  <si>
    <t>Pol67</t>
  </si>
  <si>
    <t>D+M - Patrový rozvaděč 1RP3 (kabinet, laboratoře 1.NP)</t>
  </si>
  <si>
    <t>Pol68</t>
  </si>
  <si>
    <t>D+M - Podružný rozvaděč 1RP3.1 (laboratoře 1.NP)</t>
  </si>
  <si>
    <t>Pol69</t>
  </si>
  <si>
    <t>D+M - Patrový rozvaděč 2RP1 (kanceláře 2.NP)</t>
  </si>
  <si>
    <t>Pol70</t>
  </si>
  <si>
    <t>D+M - Patrový rozvaděč 2RP2 (dílny 2.NP)</t>
  </si>
  <si>
    <t>Poznámka k položce:_x000d_
Oceloplechový, skříňový, 1 pole, s dveřmi_x000d_
Přístrojová náplň dle výkresové části PD_x000d_
Kompletní dodávka rozvaděče, včetně pomocného materiálu pro montáž a propojení, výrobní dokumentace sestavy (vnitřní zapojení rozvaděče) a protokolech o zkoušce</t>
  </si>
  <si>
    <t>Pol71</t>
  </si>
  <si>
    <t>D+M - Podružný rozvaděč 2RP2.1 (dílny 2.NP)</t>
  </si>
  <si>
    <t>Pol72</t>
  </si>
  <si>
    <t>D+M - Podružný rozvaděč 2RP2.2 (dílny 2.NP)</t>
  </si>
  <si>
    <t>Poznámka k položce:_x000d_
Plastový, nástěnný, s dveřmi_x000d_
Přístrojová náplň dle výkresové části PD_x000d_
Kompletní dodávka rozvaděče, včetně pomocného materiálu pro montáž a propojení, výrobní dokumentace sestavy (vnitřní zapojení rozvaděče) a protokolech o zkoušce</t>
  </si>
  <si>
    <t>D2</t>
  </si>
  <si>
    <t>SVÍTIDLA</t>
  </si>
  <si>
    <t>Pol73</t>
  </si>
  <si>
    <t>Podrobná specifikace všech svítidel (vč. nouzových) viz samostatná PD (interiér). Nejsou součástí této projektové dokumentace a součástí tohoto výkazu.</t>
  </si>
  <si>
    <t>D3</t>
  </si>
  <si>
    <t>KONCOVÉ PRVKY</t>
  </si>
  <si>
    <t>Pol74</t>
  </si>
  <si>
    <t xml:space="preserve">Jednopólový vypínač, zapuštěná montáž, kompletní dodávka_x000d_
rámeček  a kryt vypínače ze dvou různých barev - spodní vrstva bílá, vrchní vrstva šedá, hranatý design</t>
  </si>
  <si>
    <t>Pol75</t>
  </si>
  <si>
    <t>Pol76</t>
  </si>
  <si>
    <t xml:space="preserve">Sériový vypínač, zapuštěná montáž, kompletní dodávka_x000d_
rámeček  a kryt vypínače ze dvou různých barev - spodní vrstva bílá, vrchní vrstva šedá, hranatý design</t>
  </si>
  <si>
    <t>Pol77</t>
  </si>
  <si>
    <t xml:space="preserve">Schodišťový přepínač, zapuštěná montáž, kompletní dodávka_x000d_
rámeček  a kryt vypínače ze dvou různých barev - spodní vrstva bílá, vrchní vrstva šedá, hranatý design</t>
  </si>
  <si>
    <t>Pol78</t>
  </si>
  <si>
    <t xml:space="preserve">Dvojitý schodišťový přepínač, zapuštěná montáž, kompletní dodávka_x000d_
rámeček  a kryt vypínače ze dvou různých barev - spodní vrstva bílá, vrchní vrstva šedá, hranatý design</t>
  </si>
  <si>
    <t>Pol79</t>
  </si>
  <si>
    <t xml:space="preserve">Křížový přepínač, zapuštěná montáž, kompletní dodávka rámeček  a kryt vypínače ze dvou různých barev - spodní vrstva bílá, vrchní vrstva šedá, hranatý design</t>
  </si>
  <si>
    <t>Pol80</t>
  </si>
  <si>
    <t xml:space="preserve">Tlačítkový spínač, s orientační doutnavkou, zapuštěná montáž_x000d_
rámeček  a kryt vypínače ze dvou různých barev - spodní vrstva bílá, vrchní vrstva šedá, hranatý design</t>
  </si>
  <si>
    <t>Pol81</t>
  </si>
  <si>
    <t xml:space="preserve">Žaluziový ovladač, zapuštěná montáž, kompletní dodávka_x000d_
barva bílá, rámeček  a kryt vypínače ze dvou různých barev - spodní vrstva bílá, vrchní vrstva šedá, hranatý design</t>
  </si>
  <si>
    <t>Pol82</t>
  </si>
  <si>
    <t xml:space="preserve">Zásuvka 230V/16A s ochrannými clonkami, zapuštěná montáž, kompletní dodávka_x000d_
rámeček  a kryt vypínače ze dvou různých barev - spodní vrstva bílá, vrchní vrstva šedá, hranatý design</t>
  </si>
  <si>
    <t>Pol83</t>
  </si>
  <si>
    <t xml:space="preserve">Zásuvka 230V/16A, montáž do parapetního kanálu, kompletní dodávka vč. popisky, příslušenství, drobného nespecifikovaného materiálu_x000d_
rámeček  a kryt vypínače ze dvou různých barev - spodní vrstva bílá, vrchní vrstva šedá, hranatý design</t>
  </si>
  <si>
    <t>Pol84</t>
  </si>
  <si>
    <t xml:space="preserve">Zásuvka 230V/16A, montáž do podlahové krabice, kompletní dodávka vč. popisky, příslušenství, drobného nespecifikovaného materiálu_x000d_
rámeček  a kryt vypínače ze dvou různých barev - spodní vrstva bílá, vrchní vrstva šedá, hranatý design</t>
  </si>
  <si>
    <t>Pol85</t>
  </si>
  <si>
    <t xml:space="preserve">Zásuvka 230V/16A s ochrannými clonkami, zapuštěná montáž, barevná úprava černá matná (temná komora), kompletní dodávka_x000d_
rámeček  a kryt vypínače ze dvou různých barev - spodní vrstva bílá, vrchní vrstva šedá, hranatý design</t>
  </si>
  <si>
    <t>Pol86</t>
  </si>
  <si>
    <t xml:space="preserve">Zásuvka dvojnásobná 230V/16A s ochrannými clonkami, zapuštěná montáž, kompletní dodávka rámeček  a kryt vypínače ze dvou různých barev - spodní vrstva bílá, vrchní vrstva šedá, hranatý design</t>
  </si>
  <si>
    <t>Pol87</t>
  </si>
  <si>
    <t xml:space="preserve">Zásuvka 230V/16A s doplňkovým 3. stupněm ochrany proti přepětí, s ochrannými clonkami, kompletní dodávka_x000d_
rámeček  a kryt vypínače ze dvou různých barev - spodní vrstva bílá, vrchní vrstva šedá, hranatý design</t>
  </si>
  <si>
    <t>Pol88</t>
  </si>
  <si>
    <t xml:space="preserve">Zásuvka 230V/16A s doplňkovým 3. stupněm ochrany proti přepětí, montáž do parapetního kanálu, kompletní dodávka_x000d_
rámeček  a kryt vypínače ze dvou různých barev - spodní vrstva bílá, vrchní vrstva šedá, hranatý design</t>
  </si>
  <si>
    <t>Pol89</t>
  </si>
  <si>
    <t xml:space="preserve">Zásuvka 230V/16A s doplňkovým 3. stupněm ochrany proti přepětí, montáž do podlahové krabice, kompletní dodávka_x000d_
rámeček  a kryt vypínače ze dvou různých barev - spodní vrstva bílá, vrchní vrstva šedá, hranatý design</t>
  </si>
  <si>
    <t>Pol90</t>
  </si>
  <si>
    <t>Podlahová krabice (12 modulů), kompletní dodávka_x000d_
Bezrámečková podlahová krabice do betonové mazaniny, bezrámečkový kryt pro instalaci podlahové krytiny, nunto předem ověřit instalační prostor</t>
  </si>
  <si>
    <t>Pol91</t>
  </si>
  <si>
    <t>Podlahová krabice (18 modulů), kompletní dodávka_x000d_
Bezrámečková podlahová krabice do betonové mazaniny, bezrámečkový kryt pro instalaci podlahové krytiny, nunto předem ověřit instalační prostor</t>
  </si>
  <si>
    <t>Pol92</t>
  </si>
  <si>
    <t>Zásuvka 400V/16A, přisazená montáž, kompletní dodávka_x000d_
barva bílá, hranatý design</t>
  </si>
  <si>
    <t>Pol93</t>
  </si>
  <si>
    <t>Nouzové vyrážecí bezpečnostní tlačítko, přisazená montáž</t>
  </si>
  <si>
    <t>Pol94</t>
  </si>
  <si>
    <t>Dvojtlačítko (vypnuto/zapnuto), přisazená montáž</t>
  </si>
  <si>
    <t>Pol95</t>
  </si>
  <si>
    <t xml:space="preserve">Vícerámečky pro přístroje (zásuvky, vypínače) – dle použitých typů přístrojů a řešení interiéru, kordinovat se slaboproudem_x000d_
rámeček  ze dvou různých barev - spodní vrstva bílá, vrchní vrstva šedá, hranatý design</t>
  </si>
  <si>
    <t>D4</t>
  </si>
  <si>
    <t>KABELY</t>
  </si>
  <si>
    <t>Pol96</t>
  </si>
  <si>
    <t>CYKY 4x50, kompletní dodávka</t>
  </si>
  <si>
    <t>Pol97</t>
  </si>
  <si>
    <t>CYKY 4x6, kompletní dodávka</t>
  </si>
  <si>
    <t>Pol98</t>
  </si>
  <si>
    <t>CYKY 5x25, kompletní dodávka</t>
  </si>
  <si>
    <t>Pol99</t>
  </si>
  <si>
    <t>CYKY 5x10, kompletní dodávka</t>
  </si>
  <si>
    <t>Pol100</t>
  </si>
  <si>
    <t>CYKY 5x4, kompletní dodávka</t>
  </si>
  <si>
    <t>Pol101</t>
  </si>
  <si>
    <t>CYKY 5x2,5, kompletní dodávka</t>
  </si>
  <si>
    <t>Pol102</t>
  </si>
  <si>
    <t>CYKY 5x1,5, kompletní dodávka</t>
  </si>
  <si>
    <t>Pol103</t>
  </si>
  <si>
    <t>CYKY 3x4, kompletní dodávka</t>
  </si>
  <si>
    <t>Pol104</t>
  </si>
  <si>
    <t>CYKY 3x2,5, kompletní dodávka</t>
  </si>
  <si>
    <t>Pol105</t>
  </si>
  <si>
    <t>CYKY 3x1,5 (alt. CYKYLo 3x1,5 - dle místních podmínek), kompletní dodávka</t>
  </si>
  <si>
    <t>Pol106</t>
  </si>
  <si>
    <t>Vodič JYTY 2x1, kompletní dodávka</t>
  </si>
  <si>
    <t>Pol107</t>
  </si>
  <si>
    <t>Vodič JYTY 4x1, kompletní dodávka</t>
  </si>
  <si>
    <t>Pol108</t>
  </si>
  <si>
    <t>Vodič CYA 35 zž, kompletní dodávka</t>
  </si>
  <si>
    <t>Pol109</t>
  </si>
  <si>
    <t>Vodič CYA 25 zž, kompletní dodávka</t>
  </si>
  <si>
    <t>Pol110</t>
  </si>
  <si>
    <t>Vodič CYA 16 zž, kompletní dodávka</t>
  </si>
  <si>
    <t>Pol111</t>
  </si>
  <si>
    <t>Vodič CYA 10 zž, kompletní dodávka</t>
  </si>
  <si>
    <t>Pol112</t>
  </si>
  <si>
    <t>Vodič CYA 6 zž, kompletní dodávka</t>
  </si>
  <si>
    <t>Pol113</t>
  </si>
  <si>
    <t>Vodič CYA 4 zž, kompletní dodávka</t>
  </si>
  <si>
    <t>Pol114</t>
  </si>
  <si>
    <t>Ukončení veškeré výše uvedené kabeláže, kompletní dodávka</t>
  </si>
  <si>
    <t>Pol115</t>
  </si>
  <si>
    <t>Popis a přehledné označení kabelů a vodičů (popisovací štítky), kompletní dodávka</t>
  </si>
  <si>
    <t>D5</t>
  </si>
  <si>
    <t>KABELOVÉ TRASY</t>
  </si>
  <si>
    <t>Pol116</t>
  </si>
  <si>
    <t>Stoupací kabelový žebřík 300x60, vč. příslušenství, kabelových příchytek a nosného materiálu, stavebních přípomocí a drobného nespecifikovaného materiálu (hmoždiny, šrouby, sádra, …), kompletní dodávka</t>
  </si>
  <si>
    <t>Pol117</t>
  </si>
  <si>
    <t>Mřížový kabelový žlab 200/60, vč. příslušenství, nosného materiálu, stavebních přípomocí a drobného nespecifikovaného materiálu (hmoždiny, šrouby, sádra, …), kompletní dodávka</t>
  </si>
  <si>
    <t>Pol118</t>
  </si>
  <si>
    <t>Mřížový kabelový žlab 100/50, vč. příslušenství, nosného materiálu, stavebních přípomocí a drobného nespecifikovaného materiálu (hmoždiny, šrouby, sádra, …), kompletní dodávka</t>
  </si>
  <si>
    <t>Pol119</t>
  </si>
  <si>
    <t>Hliníkový parapetní kanál 150x50mm dvoukomorový, vč. příslušenství, nosného materiálu, stavebních přípomocí a drobného nespecifikovaného materiálu (hmoždiny, šrouby, sádra, …), kompletní dodávka</t>
  </si>
  <si>
    <t>Pol120</t>
  </si>
  <si>
    <t>Instalační trubka bezhalogenová Ć 16÷32 mm, ohebná, vč. příslušenství a nosného materiálu, stavebních přípomocí a drobného nespecifikovaného materiálu (hmoždiny, šrouby, sádra, …), kompletní dodávka</t>
  </si>
  <si>
    <t>Pol121</t>
  </si>
  <si>
    <t>Kabelová chránička PVC Ć 63/54, vč. protahovacího drátu</t>
  </si>
  <si>
    <t>Pol122</t>
  </si>
  <si>
    <t>Přiložení kabeláže do stávajích tras</t>
  </si>
  <si>
    <t>Pol123</t>
  </si>
  <si>
    <t>Vodotěsné a prachotěsné ucpávky kabelových prostupů</t>
  </si>
  <si>
    <t>Pol124</t>
  </si>
  <si>
    <t>Identifikace kabelových tras</t>
  </si>
  <si>
    <t>Pol125</t>
  </si>
  <si>
    <t>Drobný nespecifikovaný materiál (krycí víčka…)</t>
  </si>
  <si>
    <t>D6</t>
  </si>
  <si>
    <t>OSTATNÍ MATERIÁL A MONTÁŽNÍ PRÁCE</t>
  </si>
  <si>
    <t>741</t>
  </si>
  <si>
    <t>Elektroinstalace - silnoproud</t>
  </si>
  <si>
    <t>741R001</t>
  </si>
  <si>
    <t>Uložení kabelu do stávajícího žlabu bez zákrytu SDK</t>
  </si>
  <si>
    <t>420610460</t>
  </si>
  <si>
    <t>"1.PP" 77</t>
  </si>
  <si>
    <t>741R002</t>
  </si>
  <si>
    <t>Uložení kabelu do stávajícího žlabu zakryto SDK</t>
  </si>
  <si>
    <t>-1422496445</t>
  </si>
  <si>
    <t>"1.PP" 18,5</t>
  </si>
  <si>
    <t>998741102</t>
  </si>
  <si>
    <t>Přesun hmot tonážní pro silnoproud v objektech v přes 6 do 12 m</t>
  </si>
  <si>
    <t>159485844</t>
  </si>
  <si>
    <t>741311803.R01</t>
  </si>
  <si>
    <t>Demontáž stávajících svítidel vč. koncových prvků elektro SIL+SLB, demontáž stávající elektroinstalace vč. původních rozvaděčů</t>
  </si>
  <si>
    <t>m2OP</t>
  </si>
  <si>
    <t>-740727280</t>
  </si>
  <si>
    <t>11,59+24,49+44,49+77,94+26,33+22,14+93,87+82,51+55,26+26,34+20,52+24,12+10,26+6,85+12,48+98,58+13,94</t>
  </si>
  <si>
    <t>22,93+67,75+23,49+106,74+17,43+55,19+2,43+11,29+72,52+21,77+98,26+11,1</t>
  </si>
  <si>
    <t>Pol127</t>
  </si>
  <si>
    <t>Kovové konstrukce všeobecně vč. nátěrů</t>
  </si>
  <si>
    <t>kg</t>
  </si>
  <si>
    <t>Pol128</t>
  </si>
  <si>
    <t>Kompletace, oživení, provozní zkoušky, zaškolení obsluhy</t>
  </si>
  <si>
    <t>D7</t>
  </si>
  <si>
    <t>INŽENÝRSKÁ ČINNOST</t>
  </si>
  <si>
    <t>Pol129</t>
  </si>
  <si>
    <t>Komplexní provozní zkoušky</t>
  </si>
  <si>
    <t>Pol130</t>
  </si>
  <si>
    <t>Výchozí revize elektro</t>
  </si>
  <si>
    <t>06 - ESL</t>
  </si>
  <si>
    <t xml:space="preserve">D1 - STRUKTUROVANÝ KABELÁŽNÍ SYSTÉM - SKS-OPTIKA-HDMI </t>
  </si>
  <si>
    <t>D2 - ŠKOLNÍ ROZHLAS</t>
  </si>
  <si>
    <t>D3 - PřÍPRAVA PRO OZVUČENÍ</t>
  </si>
  <si>
    <t>D4 - KABELOVÉ TRASY</t>
  </si>
  <si>
    <t>D5 - OSTATNÍ NÁKLADY</t>
  </si>
  <si>
    <t xml:space="preserve">STRUKTUROVANÝ KABELÁŽNÍ SYSTÉM - SKS-OPTIKA-HDMI </t>
  </si>
  <si>
    <t>Pol131</t>
  </si>
  <si>
    <t>Modulární zásuvka 1xHDMI včetně instalační krabice (KP67/2) design dle standardu Silnoproud</t>
  </si>
  <si>
    <t>Pol132</t>
  </si>
  <si>
    <t>Modulární datová dvojzásuvka 2xRJ-45 kat 6A + 1xIEC, včetně instalační krabice (KP67/2) pro instalaci vedle silnoproudé zásuvky(nástěnné nebo zapuštěné provedení dle silnoproudu), alternativně na stropě, nebo v podlahové krabici - design dle standardu Sil</t>
  </si>
  <si>
    <t>Poznámka k položce:_x000d_
Modulární datová dvojzásuvka 2xRJ-45 kat 6A + 1xIEC, včetně instalační krabice (KP67/2) pro instalaci vedle silnoproudé zásuvky(nástěnné nebo zapuštěné provedení dle silnoproudu), alternativně na stropě, nebo v podlahové krabici - design dle standardu Silnoproud</t>
  </si>
  <si>
    <t>Pol133</t>
  </si>
  <si>
    <t>Modulární datová zásuvka 1xRJ-45 kat 6A + 1xIEC, včetně instalační krabice (KP67/2) pro instalaci vedle kamery, zapuštěná montáž - design dle standardu Silnoproud</t>
  </si>
  <si>
    <t>Poznámka k položce:_x000d_
Modulární datová zásuvka 1xRJ-45 kat 6A + 1xIEC, včetně instalační krabice (KP67/2) pro instalaci vedle kamery, zapuštěná montáž - design dle standardu Silnoproud</t>
  </si>
  <si>
    <t>Pol134</t>
  </si>
  <si>
    <t>Datový rozváděč stojanový, velikost 42U š.xhl. 600x600mm, prosklenné dveře, 19"rám, zásuvkový modul 5x230V, včetně montážního příslušenství</t>
  </si>
  <si>
    <t>Pol135</t>
  </si>
  <si>
    <t>Datový rozváděč stojanový, velikost 21U š.xhl. 600x600mm, prosklenné dveře, 19"rám, zásuvkový modul 5x230V, včetně montážního příslušenství</t>
  </si>
  <si>
    <t>Pol136</t>
  </si>
  <si>
    <t>Datový rozváděč nástěnný, velikost 4U š.xhl. 600x450mm, prosklenné dveře, 19"rám, zásuvkový modul 5x230V, včetně montážního příslušenství</t>
  </si>
  <si>
    <t>Pol137</t>
  </si>
  <si>
    <t>Modulární patch panel 19" pro 24xRJ45, kat.6A, výška 1U</t>
  </si>
  <si>
    <t>Pol138</t>
  </si>
  <si>
    <t>Vyvazovací panel kovový, výška 1U</t>
  </si>
  <si>
    <t>Pol139</t>
  </si>
  <si>
    <t>Patchcord stíněny, litá ochrana, FTP, kat.6A, 1m do datového rozváděče</t>
  </si>
  <si>
    <t>Pol140</t>
  </si>
  <si>
    <t>Patchcord stíněny, litá ochrana, FTP, kat.6A, 2m k pracovním stolům</t>
  </si>
  <si>
    <t>Pol141</t>
  </si>
  <si>
    <t>Optická výsuvná vana 19", prázdná bez čela, výška 1U a 2U</t>
  </si>
  <si>
    <t>Pol142</t>
  </si>
  <si>
    <t>Přední panel a vybavení SM optické vany</t>
  </si>
  <si>
    <t>Pol143</t>
  </si>
  <si>
    <t>Kabel optický vysokopevnostní, LSOH plášť, 4 vlákna SM 9/125</t>
  </si>
  <si>
    <t>Pol144</t>
  </si>
  <si>
    <t>Video HDMI kabel - 2xkonektor HDMI 10m</t>
  </si>
  <si>
    <t>Pol145</t>
  </si>
  <si>
    <t>Kabel F/FTP Cat.6A</t>
  </si>
  <si>
    <t>ŠKOLNÍ ROZHLAS</t>
  </si>
  <si>
    <t>Pol146</t>
  </si>
  <si>
    <t>Reproduktorový kabel twistovaný 2x2,5 mm</t>
  </si>
  <si>
    <t>PřÍPRAVA PRO OZVUČENÍ</t>
  </si>
  <si>
    <t>Pol147</t>
  </si>
  <si>
    <t>Propojovací audio kabel pro přenos digitálního zvuku - optický</t>
  </si>
  <si>
    <t>Pol148</t>
  </si>
  <si>
    <t>Drátěný kabelový rošt 250x100mm včetně instalační materiálu</t>
  </si>
  <si>
    <t>Pol149</t>
  </si>
  <si>
    <t>Drátěný kabelový rošt 50x150mm včetně instalační materiálu</t>
  </si>
  <si>
    <t>Pol150</t>
  </si>
  <si>
    <t>Ohebná elektroinstalační trubka pevnostní o průměru 25 mm s protahovacím drátem, odolnost 750N, PVC 1225/750N</t>
  </si>
  <si>
    <t>OSTATNÍ NÁKLADY</t>
  </si>
  <si>
    <t>Pol151</t>
  </si>
  <si>
    <t>Kompletace, oživení SLB systémů, montáž</t>
  </si>
  <si>
    <t>kpl.</t>
  </si>
  <si>
    <t>Pol152</t>
  </si>
  <si>
    <t>Certifikace strukturovaného kabelážního systému</t>
  </si>
  <si>
    <t>Pol153</t>
  </si>
  <si>
    <t>Drobný nespecifikovaný montážní materiál</t>
  </si>
  <si>
    <t>Pol154</t>
  </si>
  <si>
    <t>Zmapování stávajících instalací všech dotčených SLB rozvodů</t>
  </si>
  <si>
    <t>Pol155</t>
  </si>
  <si>
    <t>Demontáž stávajících určených instalací SLB systémů, nad rámec vykázaných demontáží v části AS</t>
  </si>
  <si>
    <t>Pol156</t>
  </si>
  <si>
    <t>Výchozí revize</t>
  </si>
  <si>
    <t>Pol157</t>
  </si>
  <si>
    <t>07 - Odtah pájení</t>
  </si>
  <si>
    <t>Pol158</t>
  </si>
  <si>
    <t>Odsávací jednotka</t>
  </si>
  <si>
    <t>Poznámka k položce:_x000d_
 Kompletní, globální řešení pro vysokoobjemové plošné odsávání z pájecích systémů, DeepPleat DUO technologie, automatické řízení toku vzduchu, plošné odsávání. Účinnost filtru 99,997%. Průtok vzduchu 380 m³/hod. počet filtrů - 2 hlučnost zařízení &lt; 60 dB rozměr: 430 x 430 x 980 mm provedeníkrytu - prášková barva počet racovišť - 5-10</t>
  </si>
  <si>
    <t>Pol159</t>
  </si>
  <si>
    <t>Zászuvka s klapkou do stolní desky včetně redukce a konzoly - Automatický těsnicí systém pro ramena 32mm/50mm pro připojení odsávacícho potrubí do desky stolu</t>
  </si>
  <si>
    <t>Pol160</t>
  </si>
  <si>
    <t>flexi hadice 50mm</t>
  </si>
  <si>
    <t>Pol161</t>
  </si>
  <si>
    <t>Rozvod provedení potrubí HT průměr 75, 50 mm včetně nástěnných mřížek a veškerého doplňkového materiálu dle PD</t>
  </si>
  <si>
    <t>Pol162</t>
  </si>
  <si>
    <t>instalace – montáž bez stavebních úprav</t>
  </si>
  <si>
    <t>08 - UT</t>
  </si>
  <si>
    <t>D1 - ZMĚNA OTOPNÝCH TĚLES</t>
  </si>
  <si>
    <t>D2 - OTOPNÁ TĚLESA</t>
  </si>
  <si>
    <t>D3 - OSTATNÍ</t>
  </si>
  <si>
    <t>ZMĚNA OTOPNÝCH TĚLES</t>
  </si>
  <si>
    <t>Pol163</t>
  </si>
  <si>
    <t>Demontáž otopného tělesa v místnosti 1.03, odmontování háků, zaspravení stěny za tělesem</t>
  </si>
  <si>
    <t>Pol164</t>
  </si>
  <si>
    <t>Demontáž potrubí DN 15</t>
  </si>
  <si>
    <t>Pol165</t>
  </si>
  <si>
    <t>Zaslepení odbočky k demontovanému tělesu</t>
  </si>
  <si>
    <t>Pol166</t>
  </si>
  <si>
    <t>Demontáž otopného tělesa v místnosti 1.10, odmontování háků, zaspravení stěny za tělesem</t>
  </si>
  <si>
    <t>Pol167</t>
  </si>
  <si>
    <t>Montáž otopného tělesa v místnosti 1.10, o 900 mm výše</t>
  </si>
  <si>
    <t>Pol168</t>
  </si>
  <si>
    <t>Demontáž potrubí DN 25</t>
  </si>
  <si>
    <t>Pol169</t>
  </si>
  <si>
    <t>Dodávka a Montáž potrubí DN 25</t>
  </si>
  <si>
    <t>Pol170</t>
  </si>
  <si>
    <t>Napojení na hlavni rozvod</t>
  </si>
  <si>
    <t>Pol171</t>
  </si>
  <si>
    <t>Dodávka a Montáž potrubí DN 20 H2.01 a H2.02</t>
  </si>
  <si>
    <t>OTOPNÁ TĚLESA</t>
  </si>
  <si>
    <t>Pol172</t>
  </si>
  <si>
    <t xml:space="preserve">Vertikální deskové otopné těleso, 1600/400/52mm, 602W Hladká čelní deska s jemnými vertikálními prolisy. Barva bílá, mat. Středové připojení  - teplovodní soustava. Součástí dodávky tělesa konzoly pro montáž, dle specifikace prvků.</t>
  </si>
  <si>
    <t>Pol173</t>
  </si>
  <si>
    <t>Regulační a připojovací armatury dle vybraného otopného tělesa</t>
  </si>
  <si>
    <t>Pol174</t>
  </si>
  <si>
    <t>Montáž otopného tělesa v místnosti H2.01 a H2.02</t>
  </si>
  <si>
    <t>Pol175</t>
  </si>
  <si>
    <t xml:space="preserve">TRV hlavice, barva  hlavice bílá, designové provedení krytka armatury bílá</t>
  </si>
  <si>
    <t>OSTATNÍ</t>
  </si>
  <si>
    <t>733811252.R01</t>
  </si>
  <si>
    <t>Dodávka a montáž tepelné izolace potrubí - specifikace a provedení zcela dle PD</t>
  </si>
  <si>
    <t>733291316</t>
  </si>
  <si>
    <t>2*56+16</t>
  </si>
  <si>
    <t>Pol176</t>
  </si>
  <si>
    <t>Izolační závěsy, ocelové pomocné konstrukce, kotvení potrubí</t>
  </si>
  <si>
    <t>Pol177</t>
  </si>
  <si>
    <t>Vypuštění a napuštění systému</t>
  </si>
  <si>
    <t>Pol178</t>
  </si>
  <si>
    <t>Tlaková zkouška</t>
  </si>
  <si>
    <t>Pol179</t>
  </si>
  <si>
    <t>Odvzdušnění systému</t>
  </si>
  <si>
    <t>Pol180</t>
  </si>
  <si>
    <t>Topná zkouška</t>
  </si>
  <si>
    <t>VORN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</si>
  <si>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</si>
  <si>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</si>
  <si>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</si>
  <si>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</si>
  <si>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</si>
  <si>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</si>
  <si>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</si>
  <si>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</si>
  <si>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stavby, kompletní zpracování PD</t>
  </si>
  <si>
    <t>…</t>
  </si>
  <si>
    <t>1024</t>
  </si>
  <si>
    <t>1497962598</t>
  </si>
  <si>
    <t>VRN3</t>
  </si>
  <si>
    <t>Zařízení staveniště</t>
  </si>
  <si>
    <t>030001000</t>
  </si>
  <si>
    <t>269160808</t>
  </si>
  <si>
    <t>VRN4</t>
  </si>
  <si>
    <t>Inženýrská činnost</t>
  </si>
  <si>
    <t>043194000.R01</t>
  </si>
  <si>
    <t>Měření parametrů umělého osvětlení vybraných prostor</t>
  </si>
  <si>
    <t>-2057224157</t>
  </si>
  <si>
    <t>VRN6</t>
  </si>
  <si>
    <t>Územní vlivy</t>
  </si>
  <si>
    <t>060001000</t>
  </si>
  <si>
    <t>506220701</t>
  </si>
  <si>
    <t>062503000.R01</t>
  </si>
  <si>
    <t>Ztížená montáž</t>
  </si>
  <si>
    <t>-628511428</t>
  </si>
  <si>
    <t>VRN7</t>
  </si>
  <si>
    <t>Provozní vlivy</t>
  </si>
  <si>
    <t>070001000</t>
  </si>
  <si>
    <t>1268000359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</si>
</sst>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5/2023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VYTVOŘENÍ KOMPLEXU SLABOPROUDÝCH LABORATOŘÍ A MODERNIZACE DÍLEN II NA VOŠ, SPŠ A JŠ KUTNÁ HORA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Masarykova 197/1, Hlouška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VOŠ, SPŠ A JŠ KUTNÁ HORA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 Jiří Marek PhD.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Jan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ROUND(SUM(AS95:AS103),2)</f>
        <v>0</v>
      </c>
      <c r="AT94" s="114">
        <f>ROUND(SUM(AV94:AW94),2)</f>
        <v>0</v>
      </c>
      <c r="AU94" s="115">
        <f>ROUND(SUM(AU95:AU103),5)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ROUND(SUM(AZ95:AZ103),2)</f>
        <v>0</v>
      </c>
      <c r="BA94" s="114">
        <f>ROUND(SUM(BA95:BA103),2)</f>
        <v>0</v>
      </c>
      <c r="BB94" s="114">
        <f>ROUND(SUM(BB95:BB103),2)</f>
        <v>0</v>
      </c>
      <c r="BC94" s="114">
        <f>ROUND(SUM(BC95:BC103),2)</f>
        <v>0</v>
      </c>
      <c r="BD94" s="116">
        <f>ROUND(SUM(BD95:BD103),2)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'01 - Stavební část'!P144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ZTI'!J30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'02 - ZTI'!P123</f>
        <v>0</v>
      </c>
      <c r="AV96" s="128">
        <f>'02 - ZTI'!J33</f>
        <v>0</v>
      </c>
      <c r="AW96" s="128">
        <f>'02 - ZTI'!J34</f>
        <v>0</v>
      </c>
      <c r="AX96" s="128">
        <f>'02 - ZTI'!J35</f>
        <v>0</v>
      </c>
      <c r="AY96" s="128">
        <f>'02 - ZTI'!J36</f>
        <v>0</v>
      </c>
      <c r="AZ96" s="128">
        <f>'02 - ZTI'!F33</f>
        <v>0</v>
      </c>
      <c r="BA96" s="128">
        <f>'02 - ZTI'!F34</f>
        <v>0</v>
      </c>
      <c r="BB96" s="128">
        <f>'02 - ZTI'!F35</f>
        <v>0</v>
      </c>
      <c r="BC96" s="128">
        <f>'02 - ZTI'!F36</f>
        <v>0</v>
      </c>
      <c r="BD96" s="130">
        <f>'02 - ZTI'!F37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Svítidla'!J30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'03 - Svítidla'!P117</f>
        <v>0</v>
      </c>
      <c r="AV97" s="128">
        <f>'03 - Svítidla'!J33</f>
        <v>0</v>
      </c>
      <c r="AW97" s="128">
        <f>'03 - Svítidla'!J34</f>
        <v>0</v>
      </c>
      <c r="AX97" s="128">
        <f>'03 - Svítidla'!J35</f>
        <v>0</v>
      </c>
      <c r="AY97" s="128">
        <f>'03 - Svítidla'!J36</f>
        <v>0</v>
      </c>
      <c r="AZ97" s="128">
        <f>'03 - Svítidla'!F33</f>
        <v>0</v>
      </c>
      <c r="BA97" s="128">
        <f>'03 - Svítidla'!F34</f>
        <v>0</v>
      </c>
      <c r="BB97" s="128">
        <f>'03 - Svítidla'!F35</f>
        <v>0</v>
      </c>
      <c r="BC97" s="128">
        <f>'03 - Svítidla'!F36</f>
        <v>0</v>
      </c>
      <c r="BD97" s="130">
        <f>'03 - Svítidla'!F37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VZT CHL'!J30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'04 - VZT CHL'!P121</f>
        <v>0</v>
      </c>
      <c r="AV98" s="128">
        <f>'04 - VZT CHL'!J33</f>
        <v>0</v>
      </c>
      <c r="AW98" s="128">
        <f>'04 - VZT CHL'!J34</f>
        <v>0</v>
      </c>
      <c r="AX98" s="128">
        <f>'04 - VZT CHL'!J35</f>
        <v>0</v>
      </c>
      <c r="AY98" s="128">
        <f>'04 - VZT CHL'!J36</f>
        <v>0</v>
      </c>
      <c r="AZ98" s="128">
        <f>'04 - VZT CHL'!F33</f>
        <v>0</v>
      </c>
      <c r="BA98" s="128">
        <f>'04 - VZT CHL'!F34</f>
        <v>0</v>
      </c>
      <c r="BB98" s="128">
        <f>'04 - VZT CHL'!F35</f>
        <v>0</v>
      </c>
      <c r="BC98" s="128">
        <f>'04 - VZT CHL'!F36</f>
        <v>0</v>
      </c>
      <c r="BD98" s="130">
        <f>'04 - VZT CHL'!F37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ESI'!J30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'05 - ESI'!P125</f>
        <v>0</v>
      </c>
      <c r="AV99" s="128">
        <f>'05 - ESI'!J33</f>
        <v>0</v>
      </c>
      <c r="AW99" s="128">
        <f>'05 - ESI'!J34</f>
        <v>0</v>
      </c>
      <c r="AX99" s="128">
        <f>'05 - ESI'!J35</f>
        <v>0</v>
      </c>
      <c r="AY99" s="128">
        <f>'05 - ESI'!J36</f>
        <v>0</v>
      </c>
      <c r="AZ99" s="128">
        <f>'05 - ESI'!F33</f>
        <v>0</v>
      </c>
      <c r="BA99" s="128">
        <f>'05 - ESI'!F34</f>
        <v>0</v>
      </c>
      <c r="BB99" s="128">
        <f>'05 - ESI'!F35</f>
        <v>0</v>
      </c>
      <c r="BC99" s="128">
        <f>'05 - ESI'!F36</f>
        <v>0</v>
      </c>
      <c r="BD99" s="130">
        <f>'05 - ESI'!F37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7" customFormat="1" ht="16.5" customHeight="1">
      <c r="A100" s="119" t="s">
        <v>82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ESL'!J30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27">
        <v>0</v>
      </c>
      <c r="AT100" s="128">
        <f>ROUND(SUM(AV100:AW100),2)</f>
        <v>0</v>
      </c>
      <c r="AU100" s="129">
        <f>'06 - ESL'!P121</f>
        <v>0</v>
      </c>
      <c r="AV100" s="128">
        <f>'06 - ESL'!J33</f>
        <v>0</v>
      </c>
      <c r="AW100" s="128">
        <f>'06 - ESL'!J34</f>
        <v>0</v>
      </c>
      <c r="AX100" s="128">
        <f>'06 - ESL'!J35</f>
        <v>0</v>
      </c>
      <c r="AY100" s="128">
        <f>'06 - ESL'!J36</f>
        <v>0</v>
      </c>
      <c r="AZ100" s="128">
        <f>'06 - ESL'!F33</f>
        <v>0</v>
      </c>
      <c r="BA100" s="128">
        <f>'06 - ESL'!F34</f>
        <v>0</v>
      </c>
      <c r="BB100" s="128">
        <f>'06 - ESL'!F35</f>
        <v>0</v>
      </c>
      <c r="BC100" s="128">
        <f>'06 - ESL'!F36</f>
        <v>0</v>
      </c>
      <c r="BD100" s="130">
        <f>'06 - ESL'!F37</f>
        <v>0</v>
      </c>
      <c r="BE100" s="7"/>
      <c r="BT100" s="131" t="s">
        <v>86</v>
      </c>
      <c r="BV100" s="131" t="s">
        <v>80</v>
      </c>
      <c r="BW100" s="131" t="s">
        <v>103</v>
      </c>
      <c r="BX100" s="131" t="s">
        <v>5</v>
      </c>
      <c r="CL100" s="131" t="s">
        <v>1</v>
      </c>
      <c r="CM100" s="131" t="s">
        <v>88</v>
      </c>
    </row>
    <row r="101" s="7" customFormat="1" ht="16.5" customHeight="1">
      <c r="A101" s="119" t="s">
        <v>82</v>
      </c>
      <c r="B101" s="120"/>
      <c r="C101" s="121"/>
      <c r="D101" s="122" t="s">
        <v>104</v>
      </c>
      <c r="E101" s="122"/>
      <c r="F101" s="122"/>
      <c r="G101" s="122"/>
      <c r="H101" s="122"/>
      <c r="I101" s="123"/>
      <c r="J101" s="122" t="s">
        <v>105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'07 - Odtah pájení'!J30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85</v>
      </c>
      <c r="AR101" s="126"/>
      <c r="AS101" s="127">
        <v>0</v>
      </c>
      <c r="AT101" s="128">
        <f>ROUND(SUM(AV101:AW101),2)</f>
        <v>0</v>
      </c>
      <c r="AU101" s="129">
        <f>'07 - Odtah pájení'!P117</f>
        <v>0</v>
      </c>
      <c r="AV101" s="128">
        <f>'07 - Odtah pájení'!J33</f>
        <v>0</v>
      </c>
      <c r="AW101" s="128">
        <f>'07 - Odtah pájení'!J34</f>
        <v>0</v>
      </c>
      <c r="AX101" s="128">
        <f>'07 - Odtah pájení'!J35</f>
        <v>0</v>
      </c>
      <c r="AY101" s="128">
        <f>'07 - Odtah pájení'!J36</f>
        <v>0</v>
      </c>
      <c r="AZ101" s="128">
        <f>'07 - Odtah pájení'!F33</f>
        <v>0</v>
      </c>
      <c r="BA101" s="128">
        <f>'07 - Odtah pájení'!F34</f>
        <v>0</v>
      </c>
      <c r="BB101" s="128">
        <f>'07 - Odtah pájení'!F35</f>
        <v>0</v>
      </c>
      <c r="BC101" s="128">
        <f>'07 - Odtah pájení'!F36</f>
        <v>0</v>
      </c>
      <c r="BD101" s="130">
        <f>'07 - Odtah pájení'!F37</f>
        <v>0</v>
      </c>
      <c r="BE101" s="7"/>
      <c r="BT101" s="131" t="s">
        <v>86</v>
      </c>
      <c r="BV101" s="131" t="s">
        <v>80</v>
      </c>
      <c r="BW101" s="131" t="s">
        <v>106</v>
      </c>
      <c r="BX101" s="131" t="s">
        <v>5</v>
      </c>
      <c r="CL101" s="131" t="s">
        <v>1</v>
      </c>
      <c r="CM101" s="131" t="s">
        <v>88</v>
      </c>
    </row>
    <row r="102" s="7" customFormat="1" ht="16.5" customHeight="1">
      <c r="A102" s="119" t="s">
        <v>82</v>
      </c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'08 - UT'!J30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85</v>
      </c>
      <c r="AR102" s="126"/>
      <c r="AS102" s="127">
        <v>0</v>
      </c>
      <c r="AT102" s="128">
        <f>ROUND(SUM(AV102:AW102),2)</f>
        <v>0</v>
      </c>
      <c r="AU102" s="129">
        <f>'08 - UT'!P119</f>
        <v>0</v>
      </c>
      <c r="AV102" s="128">
        <f>'08 - UT'!J33</f>
        <v>0</v>
      </c>
      <c r="AW102" s="128">
        <f>'08 - UT'!J34</f>
        <v>0</v>
      </c>
      <c r="AX102" s="128">
        <f>'08 - UT'!J35</f>
        <v>0</v>
      </c>
      <c r="AY102" s="128">
        <f>'08 - UT'!J36</f>
        <v>0</v>
      </c>
      <c r="AZ102" s="128">
        <f>'08 - UT'!F33</f>
        <v>0</v>
      </c>
      <c r="BA102" s="128">
        <f>'08 - UT'!F34</f>
        <v>0</v>
      </c>
      <c r="BB102" s="128">
        <f>'08 - UT'!F35</f>
        <v>0</v>
      </c>
      <c r="BC102" s="128">
        <f>'08 - UT'!F36</f>
        <v>0</v>
      </c>
      <c r="BD102" s="130">
        <f>'08 - UT'!F37</f>
        <v>0</v>
      </c>
      <c r="BE102" s="7"/>
      <c r="BT102" s="131" t="s">
        <v>86</v>
      </c>
      <c r="BV102" s="131" t="s">
        <v>80</v>
      </c>
      <c r="BW102" s="131" t="s">
        <v>109</v>
      </c>
      <c r="BX102" s="131" t="s">
        <v>5</v>
      </c>
      <c r="CL102" s="131" t="s">
        <v>1</v>
      </c>
      <c r="CM102" s="131" t="s">
        <v>88</v>
      </c>
    </row>
    <row r="103" s="7" customFormat="1" ht="16.5" customHeight="1">
      <c r="A103" s="119" t="s">
        <v>82</v>
      </c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'VORN - Vedlejší a ostatní...'!J30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112</v>
      </c>
      <c r="AR103" s="126"/>
      <c r="AS103" s="132">
        <v>0</v>
      </c>
      <c r="AT103" s="133">
        <f>ROUND(SUM(AV103:AW103),2)</f>
        <v>0</v>
      </c>
      <c r="AU103" s="134">
        <f>'VORN - Vedlejší a ostatní...'!P122</f>
        <v>0</v>
      </c>
      <c r="AV103" s="133">
        <f>'VORN - Vedlejší a ostatní...'!J33</f>
        <v>0</v>
      </c>
      <c r="AW103" s="133">
        <f>'VORN - Vedlejší a ostatní...'!J34</f>
        <v>0</v>
      </c>
      <c r="AX103" s="133">
        <f>'VORN - Vedlejší a ostatní...'!J35</f>
        <v>0</v>
      </c>
      <c r="AY103" s="133">
        <f>'VORN - Vedlejší a ostatní...'!J36</f>
        <v>0</v>
      </c>
      <c r="AZ103" s="133">
        <f>'VORN - Vedlejší a ostatní...'!F33</f>
        <v>0</v>
      </c>
      <c r="BA103" s="133">
        <f>'VORN - Vedlejší a ostatní...'!F34</f>
        <v>0</v>
      </c>
      <c r="BB103" s="133">
        <f>'VORN - Vedlejší a ostatní...'!F35</f>
        <v>0</v>
      </c>
      <c r="BC103" s="133">
        <f>'VORN - Vedlejší a ostatní...'!F36</f>
        <v>0</v>
      </c>
      <c r="BD103" s="135">
        <f>'VORN - Vedlejší a ostatní...'!F37</f>
        <v>0</v>
      </c>
      <c r="BE103" s="7"/>
      <c r="BT103" s="131" t="s">
        <v>86</v>
      </c>
      <c r="BV103" s="131" t="s">
        <v>80</v>
      </c>
      <c r="BW103" s="131" t="s">
        <v>113</v>
      </c>
      <c r="BX103" s="131" t="s">
        <v>5</v>
      </c>
      <c r="CL103" s="131" t="s">
        <v>1</v>
      </c>
      <c r="CM103" s="131" t="s">
        <v>88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jrwDG0XFZU5tcV+p6zRia1tRlRofhTzrnfuBSG+ycJE9d/h4vk5cB1hsw7gK7Wcc9wbL3go5jzgjf+GoZJDGDQ==" hashValue="+JKxQ1S0EH4SuweotO5EnpoL/xkgrL7tJWeMusl5QJGS1AqSlc7rKEaeeHjX3G/ns/7yZzOgbGw+bleV5C9sLg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TI'!C2" display="/"/>
    <hyperlink ref="A97" location="'03 - Svítidla'!C2" display="/"/>
    <hyperlink ref="A98" location="'04 - VZT CHL'!C2" display="/"/>
    <hyperlink ref="A99" location="'05 - ESI'!C2" display="/"/>
    <hyperlink ref="A100" location="'06 - ESL'!C2" display="/"/>
    <hyperlink ref="A101" location="'07 - Odtah pájení'!C2" display="/"/>
    <hyperlink ref="A102" location="'08 - UT'!C2" display="/"/>
    <hyperlink ref="A103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ROUND(J144,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ROUND((SUM(BE144:BE1741)),  2)</f>
        <v>0</v>
      </c>
      <c r="G33" s="38"/>
      <c r="H33" s="38"/>
      <c r="I33" s="155">
        <v>0.20999999999999999</v>
      </c>
      <c r="J33" s="154">
        <f>ROUND(((SUM(BE144:BE1741))*I33),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ROUND((SUM(BF144:BF1741)),  2)</f>
        <v>0</v>
      </c>
      <c r="G34" s="38"/>
      <c r="H34" s="38"/>
      <c r="I34" s="155">
        <v>0.14999999999999999</v>
      </c>
      <c r="J34" s="154">
        <f>ROUND(((SUM(BF144:BF1741))*I34),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ROUND((SUM(BG144:BG1741)),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ROUND((SUM(BH144:BH1741)),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ROUND((SUM(BI144:BI1741)),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J144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J145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J146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J177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125</v>
      </c>
      <c r="E100" s="188"/>
      <c r="F100" s="188"/>
      <c r="G100" s="188"/>
      <c r="H100" s="188"/>
      <c r="I100" s="188"/>
      <c r="J100" s="189">
        <f>J193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126</v>
      </c>
      <c r="E101" s="188"/>
      <c r="F101" s="188"/>
      <c r="G101" s="188"/>
      <c r="H101" s="188"/>
      <c r="I101" s="188"/>
      <c r="J101" s="189">
        <f>J316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127</v>
      </c>
      <c r="E102" s="188"/>
      <c r="F102" s="188"/>
      <c r="G102" s="188"/>
      <c r="H102" s="188"/>
      <c r="I102" s="188"/>
      <c r="J102" s="189">
        <f>J409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128</v>
      </c>
      <c r="E103" s="188"/>
      <c r="F103" s="188"/>
      <c r="G103" s="188"/>
      <c r="H103" s="188"/>
      <c r="I103" s="188"/>
      <c r="J103" s="189">
        <f>J567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129</v>
      </c>
      <c r="E104" s="188"/>
      <c r="F104" s="188"/>
      <c r="G104" s="188"/>
      <c r="H104" s="188"/>
      <c r="I104" s="188"/>
      <c r="J104" s="189">
        <f>J919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130</v>
      </c>
      <c r="E105" s="188"/>
      <c r="F105" s="188"/>
      <c r="G105" s="188"/>
      <c r="H105" s="188"/>
      <c r="I105" s="188"/>
      <c r="J105" s="189">
        <f>J925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131</v>
      </c>
      <c r="E106" s="182"/>
      <c r="F106" s="182"/>
      <c r="G106" s="182"/>
      <c r="H106" s="182"/>
      <c r="I106" s="182"/>
      <c r="J106" s="183">
        <f>J927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132</v>
      </c>
      <c r="E107" s="188"/>
      <c r="F107" s="188"/>
      <c r="G107" s="188"/>
      <c r="H107" s="188"/>
      <c r="I107" s="188"/>
      <c r="J107" s="189">
        <f>J928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133</v>
      </c>
      <c r="E108" s="188"/>
      <c r="F108" s="188"/>
      <c r="G108" s="188"/>
      <c r="H108" s="188"/>
      <c r="I108" s="188"/>
      <c r="J108" s="189">
        <f>J940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134</v>
      </c>
      <c r="E109" s="188"/>
      <c r="F109" s="188"/>
      <c r="G109" s="188"/>
      <c r="H109" s="188"/>
      <c r="I109" s="188"/>
      <c r="J109" s="189">
        <f>J1004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135</v>
      </c>
      <c r="E110" s="188"/>
      <c r="F110" s="188"/>
      <c r="G110" s="188"/>
      <c r="H110" s="188"/>
      <c r="I110" s="188"/>
      <c r="J110" s="189">
        <f>J1078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136</v>
      </c>
      <c r="E111" s="188"/>
      <c r="F111" s="188"/>
      <c r="G111" s="188"/>
      <c r="H111" s="188"/>
      <c r="I111" s="188"/>
      <c r="J111" s="189">
        <f>J1087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137</v>
      </c>
      <c r="E112" s="188"/>
      <c r="F112" s="188"/>
      <c r="G112" s="188"/>
      <c r="H112" s="188"/>
      <c r="I112" s="188"/>
      <c r="J112" s="189">
        <f>J1094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138</v>
      </c>
      <c r="E113" s="188"/>
      <c r="F113" s="188"/>
      <c r="G113" s="188"/>
      <c r="H113" s="188"/>
      <c r="I113" s="188"/>
      <c r="J113" s="189">
        <f>J1193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139</v>
      </c>
      <c r="E114" s="188"/>
      <c r="F114" s="188"/>
      <c r="G114" s="188"/>
      <c r="H114" s="188"/>
      <c r="I114" s="188"/>
      <c r="J114" s="189">
        <f>J1218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140</v>
      </c>
      <c r="E115" s="188"/>
      <c r="F115" s="188"/>
      <c r="G115" s="188"/>
      <c r="H115" s="188"/>
      <c r="I115" s="188"/>
      <c r="J115" s="189">
        <f>J1310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141</v>
      </c>
      <c r="E116" s="188"/>
      <c r="F116" s="188"/>
      <c r="G116" s="188"/>
      <c r="H116" s="188"/>
      <c r="I116" s="188"/>
      <c r="J116" s="189">
        <f>J1354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142</v>
      </c>
      <c r="E117" s="188"/>
      <c r="F117" s="188"/>
      <c r="G117" s="188"/>
      <c r="H117" s="188"/>
      <c r="I117" s="188"/>
      <c r="J117" s="189">
        <f>J1392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143</v>
      </c>
      <c r="E118" s="188"/>
      <c r="F118" s="188"/>
      <c r="G118" s="188"/>
      <c r="H118" s="188"/>
      <c r="I118" s="188"/>
      <c r="J118" s="189">
        <f>J1436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144</v>
      </c>
      <c r="E119" s="188"/>
      <c r="F119" s="188"/>
      <c r="G119" s="188"/>
      <c r="H119" s="188"/>
      <c r="I119" s="188"/>
      <c r="J119" s="189">
        <f>J1481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145</v>
      </c>
      <c r="E120" s="188"/>
      <c r="F120" s="188"/>
      <c r="G120" s="188"/>
      <c r="H120" s="188"/>
      <c r="I120" s="188"/>
      <c r="J120" s="189">
        <f>J1512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146</v>
      </c>
      <c r="E121" s="188"/>
      <c r="F121" s="188"/>
      <c r="G121" s="188"/>
      <c r="H121" s="188"/>
      <c r="I121" s="188"/>
      <c r="J121" s="189">
        <f>J1523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147</v>
      </c>
      <c r="E122" s="188"/>
      <c r="F122" s="188"/>
      <c r="G122" s="188"/>
      <c r="H122" s="188"/>
      <c r="I122" s="188"/>
      <c r="J122" s="189">
        <f>J1575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148</v>
      </c>
      <c r="E123" s="188"/>
      <c r="F123" s="188"/>
      <c r="G123" s="188"/>
      <c r="H123" s="188"/>
      <c r="I123" s="188"/>
      <c r="J123" s="189">
        <f>J1698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79"/>
      <c r="C124" s="180"/>
      <c r="D124" s="181" t="s">
        <v>149</v>
      </c>
      <c r="E124" s="182"/>
      <c r="F124" s="182"/>
      <c r="G124" s="182"/>
      <c r="H124" s="182"/>
      <c r="I124" s="182"/>
      <c r="J124" s="183">
        <f>J1736</f>
        <v>0</v>
      </c>
      <c r="K124" s="180"/>
      <c r="L124" s="18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30" s="2" customFormat="1" ht="6.96" customHeight="1">
      <c r="A130" s="38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4.96" customHeight="1">
      <c r="A131" s="38"/>
      <c r="B131" s="39"/>
      <c r="C131" s="23" t="s">
        <v>150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16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6.25" customHeight="1">
      <c r="A134" s="38"/>
      <c r="B134" s="39"/>
      <c r="C134" s="40"/>
      <c r="D134" s="40"/>
      <c r="E134" s="174" t="str">
        <f>E7</f>
        <v>VYTVOŘENÍ KOMPLEXU SLABOPROUDÝCH LABORATOŘÍ A MODERNIZACE DÍLEN II NA VOŠ, SPŠ A JŠ KUTNÁ HORA</v>
      </c>
      <c r="F134" s="32"/>
      <c r="G134" s="32"/>
      <c r="H134" s="32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115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E9</f>
        <v>01 - Stavební část</v>
      </c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F12</f>
        <v>Masarykova 197/1, Hlouška</v>
      </c>
      <c r="G138" s="40"/>
      <c r="H138" s="40"/>
      <c r="I138" s="32" t="s">
        <v>22</v>
      </c>
      <c r="J138" s="79" t="str">
        <f>IF(J12="","",J12)</f>
        <v>13. 1. 2023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E15</f>
        <v>VOŠ, SPŠ A JŠ KUTNÁ HORA</v>
      </c>
      <c r="G140" s="40"/>
      <c r="H140" s="40"/>
      <c r="I140" s="32" t="s">
        <v>30</v>
      </c>
      <c r="J140" s="36" t="str">
        <f>E21</f>
        <v>Ing Jiří Marek PhD.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28</v>
      </c>
      <c r="D141" s="40"/>
      <c r="E141" s="40"/>
      <c r="F141" s="27" t="str">
        <f>IF(E18="","",E18)</f>
        <v>Vyplň údaj</v>
      </c>
      <c r="G141" s="40"/>
      <c r="H141" s="40"/>
      <c r="I141" s="32" t="s">
        <v>33</v>
      </c>
      <c r="J141" s="36" t="str">
        <f>E24</f>
        <v>Jan Petr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1" customFormat="1" ht="29.28" customHeight="1">
      <c r="A143" s="191"/>
      <c r="B143" s="192"/>
      <c r="C143" s="193" t="s">
        <v>151</v>
      </c>
      <c r="D143" s="194" t="s">
        <v>63</v>
      </c>
      <c r="E143" s="194" t="s">
        <v>59</v>
      </c>
      <c r="F143" s="194" t="s">
        <v>60</v>
      </c>
      <c r="G143" s="194" t="s">
        <v>152</v>
      </c>
      <c r="H143" s="194" t="s">
        <v>153</v>
      </c>
      <c r="I143" s="194" t="s">
        <v>154</v>
      </c>
      <c r="J143" s="194" t="s">
        <v>119</v>
      </c>
      <c r="K143" s="195" t="s">
        <v>155</v>
      </c>
      <c r="L143" s="196"/>
      <c r="M143" s="100" t="s">
        <v>1</v>
      </c>
      <c r="N143" s="101" t="s">
        <v>42</v>
      </c>
      <c r="O143" s="101" t="s">
        <v>156</v>
      </c>
      <c r="P143" s="101" t="s">
        <v>157</v>
      </c>
      <c r="Q143" s="101" t="s">
        <v>158</v>
      </c>
      <c r="R143" s="101" t="s">
        <v>159</v>
      </c>
      <c r="S143" s="101" t="s">
        <v>160</v>
      </c>
      <c r="T143" s="102" t="s">
        <v>161</v>
      </c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</row>
    <row r="144" s="2" customFormat="1" ht="22.8" customHeight="1">
      <c r="A144" s="38"/>
      <c r="B144" s="39"/>
      <c r="C144" s="107" t="s">
        <v>162</v>
      </c>
      <c r="D144" s="40"/>
      <c r="E144" s="40"/>
      <c r="F144" s="40"/>
      <c r="G144" s="40"/>
      <c r="H144" s="40"/>
      <c r="I144" s="40"/>
      <c r="J144" s="197">
        <f>BK144</f>
        <v>0</v>
      </c>
      <c r="K144" s="40"/>
      <c r="L144" s="44"/>
      <c r="M144" s="103"/>
      <c r="N144" s="198"/>
      <c r="O144" s="104"/>
      <c r="P144" s="199">
        <f>P145+P927+P1736</f>
        <v>0</v>
      </c>
      <c r="Q144" s="104"/>
      <c r="R144" s="199">
        <f>R145+R927+R1736</f>
        <v>334.04241775000003</v>
      </c>
      <c r="S144" s="104"/>
      <c r="T144" s="200">
        <f>T145+T927+T1736</f>
        <v>146.84472640000001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77</v>
      </c>
      <c r="AU144" s="17" t="s">
        <v>121</v>
      </c>
      <c r="BK144" s="201">
        <f>BK145+BK927+BK1736</f>
        <v>0</v>
      </c>
    </row>
    <row r="145" s="12" customFormat="1" ht="25.92" customHeight="1">
      <c r="A145" s="12"/>
      <c r="B145" s="202"/>
      <c r="C145" s="203"/>
      <c r="D145" s="204" t="s">
        <v>77</v>
      </c>
      <c r="E145" s="205" t="s">
        <v>163</v>
      </c>
      <c r="F145" s="205" t="s">
        <v>164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P146+P177+P193+P316+P409+P567+P919+P925</f>
        <v>0</v>
      </c>
      <c r="Q145" s="210"/>
      <c r="R145" s="211">
        <f>R146+R177+R193+R316+R409+R567+R919+R925</f>
        <v>270.85610091000001</v>
      </c>
      <c r="S145" s="210"/>
      <c r="T145" s="212">
        <f>T146+T177+T193+T316+T409+T567+T919+T925</f>
        <v>125.895848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86</v>
      </c>
      <c r="AT145" s="214" t="s">
        <v>77</v>
      </c>
      <c r="AU145" s="214" t="s">
        <v>78</v>
      </c>
      <c r="AY145" s="213" t="s">
        <v>165</v>
      </c>
      <c r="BK145" s="215">
        <f>BK146+BK177+BK193+BK316+BK409+BK567+BK919+BK925</f>
        <v>0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86</v>
      </c>
      <c r="F146" s="216" t="s">
        <v>166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SUM(P147:P176)</f>
        <v>0</v>
      </c>
      <c r="Q146" s="210"/>
      <c r="R146" s="211">
        <f>SUM(R147:R176)</f>
        <v>0</v>
      </c>
      <c r="S146" s="210"/>
      <c r="T146" s="212">
        <f>SUM(T147:T176)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86</v>
      </c>
      <c r="AT146" s="214" t="s">
        <v>77</v>
      </c>
      <c r="AU146" s="214" t="s">
        <v>86</v>
      </c>
      <c r="AY146" s="213" t="s">
        <v>165</v>
      </c>
      <c r="BK146" s="215">
        <f>SUM(BK147:BK176)</f>
        <v>0</v>
      </c>
    </row>
    <row r="147" s="2" customFormat="1" ht="24.15" customHeight="1">
      <c r="A147" s="38"/>
      <c r="B147" s="39"/>
      <c r="C147" s="218" t="s">
        <v>86</v>
      </c>
      <c r="D147" s="218" t="s">
        <v>167</v>
      </c>
      <c r="E147" s="219" t="s">
        <v>168</v>
      </c>
      <c r="F147" s="220" t="s">
        <v>169</v>
      </c>
      <c r="G147" s="221" t="s">
        <v>170</v>
      </c>
      <c r="H147" s="222">
        <v>16.800000000000001</v>
      </c>
      <c r="I147" s="223"/>
      <c r="J147" s="224">
        <f>ROUND(I147*H147,2)</f>
        <v>0</v>
      </c>
      <c r="K147" s="220" t="s">
        <v>171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172</v>
      </c>
      <c r="AT147" s="229" t="s">
        <v>167</v>
      </c>
      <c r="AU147" s="229" t="s">
        <v>88</v>
      </c>
      <c r="AY147" s="17" t="s">
        <v>165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172</v>
      </c>
      <c r="BM147" s="229" t="s">
        <v>173</v>
      </c>
    </row>
    <row r="148" s="13" customFormat="1">
      <c r="A148" s="13"/>
      <c r="B148" s="231"/>
      <c r="C148" s="232"/>
      <c r="D148" s="233" t="s">
        <v>174</v>
      </c>
      <c r="E148" s="234" t="s">
        <v>1</v>
      </c>
      <c r="F148" s="235" t="s">
        <v>175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174</v>
      </c>
      <c r="AU148" s="241" t="s">
        <v>88</v>
      </c>
      <c r="AV148" s="13" t="s">
        <v>86</v>
      </c>
      <c r="AW148" s="13" t="s">
        <v>32</v>
      </c>
      <c r="AX148" s="13" t="s">
        <v>78</v>
      </c>
      <c r="AY148" s="241" t="s">
        <v>165</v>
      </c>
    </row>
    <row r="149" s="14" customFormat="1">
      <c r="A149" s="14"/>
      <c r="B149" s="242"/>
      <c r="C149" s="243"/>
      <c r="D149" s="233" t="s">
        <v>174</v>
      </c>
      <c r="E149" s="244" t="s">
        <v>1</v>
      </c>
      <c r="F149" s="245" t="s">
        <v>176</v>
      </c>
      <c r="G149" s="243"/>
      <c r="H149" s="246">
        <v>16.800000000000001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174</v>
      </c>
      <c r="AU149" s="252" t="s">
        <v>88</v>
      </c>
      <c r="AV149" s="14" t="s">
        <v>88</v>
      </c>
      <c r="AW149" s="14" t="s">
        <v>32</v>
      </c>
      <c r="AX149" s="14" t="s">
        <v>78</v>
      </c>
      <c r="AY149" s="252" t="s">
        <v>165</v>
      </c>
    </row>
    <row r="150" s="15" customFormat="1">
      <c r="A150" s="15"/>
      <c r="B150" s="253"/>
      <c r="C150" s="254"/>
      <c r="D150" s="233" t="s">
        <v>174</v>
      </c>
      <c r="E150" s="255" t="s">
        <v>1</v>
      </c>
      <c r="F150" s="256" t="s">
        <v>177</v>
      </c>
      <c r="G150" s="254"/>
      <c r="H150" s="257">
        <v>16.800000000000001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174</v>
      </c>
      <c r="AU150" s="263" t="s">
        <v>88</v>
      </c>
      <c r="AV150" s="15" t="s">
        <v>172</v>
      </c>
      <c r="AW150" s="15" t="s">
        <v>32</v>
      </c>
      <c r="AX150" s="15" t="s">
        <v>86</v>
      </c>
      <c r="AY150" s="263" t="s">
        <v>165</v>
      </c>
    </row>
    <row r="151" s="2" customFormat="1" ht="37.8" customHeight="1">
      <c r="A151" s="38"/>
      <c r="B151" s="39"/>
      <c r="C151" s="218" t="s">
        <v>88</v>
      </c>
      <c r="D151" s="218" t="s">
        <v>167</v>
      </c>
      <c r="E151" s="219" t="s">
        <v>178</v>
      </c>
      <c r="F151" s="220" t="s">
        <v>179</v>
      </c>
      <c r="G151" s="221" t="s">
        <v>170</v>
      </c>
      <c r="H151" s="222">
        <v>16.800000000000001</v>
      </c>
      <c r="I151" s="223"/>
      <c r="J151" s="224">
        <f>ROUND(I151*H151,2)</f>
        <v>0</v>
      </c>
      <c r="K151" s="220" t="s">
        <v>171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172</v>
      </c>
      <c r="AT151" s="229" t="s">
        <v>167</v>
      </c>
      <c r="AU151" s="229" t="s">
        <v>88</v>
      </c>
      <c r="AY151" s="17" t="s">
        <v>165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172</v>
      </c>
      <c r="BM151" s="229" t="s">
        <v>180</v>
      </c>
    </row>
    <row r="152" s="13" customFormat="1">
      <c r="A152" s="13"/>
      <c r="B152" s="231"/>
      <c r="C152" s="232"/>
      <c r="D152" s="233" t="s">
        <v>174</v>
      </c>
      <c r="E152" s="234" t="s">
        <v>1</v>
      </c>
      <c r="F152" s="235" t="s">
        <v>181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174</v>
      </c>
      <c r="AU152" s="241" t="s">
        <v>88</v>
      </c>
      <c r="AV152" s="13" t="s">
        <v>86</v>
      </c>
      <c r="AW152" s="13" t="s">
        <v>32</v>
      </c>
      <c r="AX152" s="13" t="s">
        <v>78</v>
      </c>
      <c r="AY152" s="241" t="s">
        <v>165</v>
      </c>
    </row>
    <row r="153" s="14" customFormat="1">
      <c r="A153" s="14"/>
      <c r="B153" s="242"/>
      <c r="C153" s="243"/>
      <c r="D153" s="233" t="s">
        <v>174</v>
      </c>
      <c r="E153" s="244" t="s">
        <v>1</v>
      </c>
      <c r="F153" s="245" t="s">
        <v>182</v>
      </c>
      <c r="G153" s="243"/>
      <c r="H153" s="246">
        <v>16.800000000000001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174</v>
      </c>
      <c r="AU153" s="252" t="s">
        <v>88</v>
      </c>
      <c r="AV153" s="14" t="s">
        <v>88</v>
      </c>
      <c r="AW153" s="14" t="s">
        <v>32</v>
      </c>
      <c r="AX153" s="14" t="s">
        <v>78</v>
      </c>
      <c r="AY153" s="252" t="s">
        <v>165</v>
      </c>
    </row>
    <row r="154" s="15" customFormat="1">
      <c r="A154" s="15"/>
      <c r="B154" s="253"/>
      <c r="C154" s="254"/>
      <c r="D154" s="233" t="s">
        <v>174</v>
      </c>
      <c r="E154" s="255" t="s">
        <v>1</v>
      </c>
      <c r="F154" s="256" t="s">
        <v>177</v>
      </c>
      <c r="G154" s="254"/>
      <c r="H154" s="257">
        <v>16.800000000000001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174</v>
      </c>
      <c r="AU154" s="263" t="s">
        <v>88</v>
      </c>
      <c r="AV154" s="15" t="s">
        <v>172</v>
      </c>
      <c r="AW154" s="15" t="s">
        <v>32</v>
      </c>
      <c r="AX154" s="15" t="s">
        <v>86</v>
      </c>
      <c r="AY154" s="263" t="s">
        <v>165</v>
      </c>
    </row>
    <row r="155" s="2" customFormat="1" ht="37.8" customHeight="1">
      <c r="A155" s="38"/>
      <c r="B155" s="39"/>
      <c r="C155" s="218" t="s">
        <v>183</v>
      </c>
      <c r="D155" s="218" t="s">
        <v>167</v>
      </c>
      <c r="E155" s="219" t="s">
        <v>184</v>
      </c>
      <c r="F155" s="220" t="s">
        <v>185</v>
      </c>
      <c r="G155" s="221" t="s">
        <v>170</v>
      </c>
      <c r="H155" s="222">
        <v>33.600000000000001</v>
      </c>
      <c r="I155" s="223"/>
      <c r="J155" s="224">
        <f>ROUND(I155*H155,2)</f>
        <v>0</v>
      </c>
      <c r="K155" s="220" t="s">
        <v>171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172</v>
      </c>
      <c r="AT155" s="229" t="s">
        <v>167</v>
      </c>
      <c r="AU155" s="229" t="s">
        <v>88</v>
      </c>
      <c r="AY155" s="17" t="s">
        <v>165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172</v>
      </c>
      <c r="BM155" s="229" t="s">
        <v>186</v>
      </c>
    </row>
    <row r="156" s="13" customFormat="1">
      <c r="A156" s="13"/>
      <c r="B156" s="231"/>
      <c r="C156" s="232"/>
      <c r="D156" s="233" t="s">
        <v>174</v>
      </c>
      <c r="E156" s="234" t="s">
        <v>1</v>
      </c>
      <c r="F156" s="235" t="s">
        <v>181</v>
      </c>
      <c r="G156" s="232"/>
      <c r="H156" s="234" t="s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174</v>
      </c>
      <c r="AU156" s="241" t="s">
        <v>88</v>
      </c>
      <c r="AV156" s="13" t="s">
        <v>86</v>
      </c>
      <c r="AW156" s="13" t="s">
        <v>32</v>
      </c>
      <c r="AX156" s="13" t="s">
        <v>78</v>
      </c>
      <c r="AY156" s="241" t="s">
        <v>165</v>
      </c>
    </row>
    <row r="157" s="14" customFormat="1">
      <c r="A157" s="14"/>
      <c r="B157" s="242"/>
      <c r="C157" s="243"/>
      <c r="D157" s="233" t="s">
        <v>174</v>
      </c>
      <c r="E157" s="244" t="s">
        <v>1</v>
      </c>
      <c r="F157" s="245" t="s">
        <v>187</v>
      </c>
      <c r="G157" s="243"/>
      <c r="H157" s="246">
        <v>33.600000000000001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174</v>
      </c>
      <c r="AU157" s="252" t="s">
        <v>88</v>
      </c>
      <c r="AV157" s="14" t="s">
        <v>88</v>
      </c>
      <c r="AW157" s="14" t="s">
        <v>32</v>
      </c>
      <c r="AX157" s="14" t="s">
        <v>78</v>
      </c>
      <c r="AY157" s="252" t="s">
        <v>165</v>
      </c>
    </row>
    <row r="158" s="15" customFormat="1">
      <c r="A158" s="15"/>
      <c r="B158" s="253"/>
      <c r="C158" s="254"/>
      <c r="D158" s="233" t="s">
        <v>174</v>
      </c>
      <c r="E158" s="255" t="s">
        <v>1</v>
      </c>
      <c r="F158" s="256" t="s">
        <v>177</v>
      </c>
      <c r="G158" s="254"/>
      <c r="H158" s="257">
        <v>33.600000000000001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174</v>
      </c>
      <c r="AU158" s="263" t="s">
        <v>88</v>
      </c>
      <c r="AV158" s="15" t="s">
        <v>172</v>
      </c>
      <c r="AW158" s="15" t="s">
        <v>32</v>
      </c>
      <c r="AX158" s="15" t="s">
        <v>86</v>
      </c>
      <c r="AY158" s="263" t="s">
        <v>165</v>
      </c>
    </row>
    <row r="159" s="2" customFormat="1" ht="37.8" customHeight="1">
      <c r="A159" s="38"/>
      <c r="B159" s="39"/>
      <c r="C159" s="218" t="s">
        <v>172</v>
      </c>
      <c r="D159" s="218" t="s">
        <v>167</v>
      </c>
      <c r="E159" s="219" t="s">
        <v>188</v>
      </c>
      <c r="F159" s="220" t="s">
        <v>189</v>
      </c>
      <c r="G159" s="221" t="s">
        <v>170</v>
      </c>
      <c r="H159" s="222">
        <v>16.800000000000001</v>
      </c>
      <c r="I159" s="223"/>
      <c r="J159" s="224">
        <f>ROUND(I159*H159,2)</f>
        <v>0</v>
      </c>
      <c r="K159" s="220" t="s">
        <v>171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172</v>
      </c>
      <c r="AT159" s="229" t="s">
        <v>167</v>
      </c>
      <c r="AU159" s="229" t="s">
        <v>88</v>
      </c>
      <c r="AY159" s="17" t="s">
        <v>165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172</v>
      </c>
      <c r="BM159" s="229" t="s">
        <v>190</v>
      </c>
    </row>
    <row r="160" s="13" customFormat="1">
      <c r="A160" s="13"/>
      <c r="B160" s="231"/>
      <c r="C160" s="232"/>
      <c r="D160" s="233" t="s">
        <v>174</v>
      </c>
      <c r="E160" s="234" t="s">
        <v>1</v>
      </c>
      <c r="F160" s="235" t="s">
        <v>191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174</v>
      </c>
      <c r="AU160" s="241" t="s">
        <v>88</v>
      </c>
      <c r="AV160" s="13" t="s">
        <v>86</v>
      </c>
      <c r="AW160" s="13" t="s">
        <v>32</v>
      </c>
      <c r="AX160" s="13" t="s">
        <v>78</v>
      </c>
      <c r="AY160" s="241" t="s">
        <v>165</v>
      </c>
    </row>
    <row r="161" s="14" customFormat="1">
      <c r="A161" s="14"/>
      <c r="B161" s="242"/>
      <c r="C161" s="243"/>
      <c r="D161" s="233" t="s">
        <v>174</v>
      </c>
      <c r="E161" s="244" t="s">
        <v>1</v>
      </c>
      <c r="F161" s="245" t="s">
        <v>182</v>
      </c>
      <c r="G161" s="243"/>
      <c r="H161" s="246">
        <v>16.800000000000001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174</v>
      </c>
      <c r="AU161" s="252" t="s">
        <v>88</v>
      </c>
      <c r="AV161" s="14" t="s">
        <v>88</v>
      </c>
      <c r="AW161" s="14" t="s">
        <v>32</v>
      </c>
      <c r="AX161" s="14" t="s">
        <v>78</v>
      </c>
      <c r="AY161" s="252" t="s">
        <v>165</v>
      </c>
    </row>
    <row r="162" s="15" customFormat="1">
      <c r="A162" s="15"/>
      <c r="B162" s="253"/>
      <c r="C162" s="254"/>
      <c r="D162" s="233" t="s">
        <v>174</v>
      </c>
      <c r="E162" s="255" t="s">
        <v>1</v>
      </c>
      <c r="F162" s="256" t="s">
        <v>177</v>
      </c>
      <c r="G162" s="254"/>
      <c r="H162" s="257">
        <v>16.800000000000001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174</v>
      </c>
      <c r="AU162" s="263" t="s">
        <v>88</v>
      </c>
      <c r="AV162" s="15" t="s">
        <v>172</v>
      </c>
      <c r="AW162" s="15" t="s">
        <v>32</v>
      </c>
      <c r="AX162" s="15" t="s">
        <v>86</v>
      </c>
      <c r="AY162" s="263" t="s">
        <v>165</v>
      </c>
    </row>
    <row r="163" s="2" customFormat="1" ht="24.15" customHeight="1">
      <c r="A163" s="38"/>
      <c r="B163" s="39"/>
      <c r="C163" s="218" t="s">
        <v>192</v>
      </c>
      <c r="D163" s="218" t="s">
        <v>167</v>
      </c>
      <c r="E163" s="219" t="s">
        <v>193</v>
      </c>
      <c r="F163" s="220" t="s">
        <v>194</v>
      </c>
      <c r="G163" s="221" t="s">
        <v>170</v>
      </c>
      <c r="H163" s="222">
        <v>16.800000000000001</v>
      </c>
      <c r="I163" s="223"/>
      <c r="J163" s="224">
        <f>ROUND(I163*H163,2)</f>
        <v>0</v>
      </c>
      <c r="K163" s="220" t="s">
        <v>171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172</v>
      </c>
      <c r="AT163" s="229" t="s">
        <v>167</v>
      </c>
      <c r="AU163" s="229" t="s">
        <v>88</v>
      </c>
      <c r="AY163" s="17" t="s">
        <v>165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172</v>
      </c>
      <c r="BM163" s="229" t="s">
        <v>195</v>
      </c>
    </row>
    <row r="164" s="13" customFormat="1">
      <c r="A164" s="13"/>
      <c r="B164" s="231"/>
      <c r="C164" s="232"/>
      <c r="D164" s="233" t="s">
        <v>174</v>
      </c>
      <c r="E164" s="234" t="s">
        <v>1</v>
      </c>
      <c r="F164" s="235" t="s">
        <v>191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174</v>
      </c>
      <c r="AU164" s="241" t="s">
        <v>88</v>
      </c>
      <c r="AV164" s="13" t="s">
        <v>86</v>
      </c>
      <c r="AW164" s="13" t="s">
        <v>32</v>
      </c>
      <c r="AX164" s="13" t="s">
        <v>78</v>
      </c>
      <c r="AY164" s="241" t="s">
        <v>165</v>
      </c>
    </row>
    <row r="165" s="14" customFormat="1">
      <c r="A165" s="14"/>
      <c r="B165" s="242"/>
      <c r="C165" s="243"/>
      <c r="D165" s="233" t="s">
        <v>174</v>
      </c>
      <c r="E165" s="244" t="s">
        <v>1</v>
      </c>
      <c r="F165" s="245" t="s">
        <v>182</v>
      </c>
      <c r="G165" s="243"/>
      <c r="H165" s="246">
        <v>16.800000000000001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174</v>
      </c>
      <c r="AU165" s="252" t="s">
        <v>88</v>
      </c>
      <c r="AV165" s="14" t="s">
        <v>88</v>
      </c>
      <c r="AW165" s="14" t="s">
        <v>32</v>
      </c>
      <c r="AX165" s="14" t="s">
        <v>78</v>
      </c>
      <c r="AY165" s="252" t="s">
        <v>165</v>
      </c>
    </row>
    <row r="166" s="15" customFormat="1">
      <c r="A166" s="15"/>
      <c r="B166" s="253"/>
      <c r="C166" s="254"/>
      <c r="D166" s="233" t="s">
        <v>174</v>
      </c>
      <c r="E166" s="255" t="s">
        <v>1</v>
      </c>
      <c r="F166" s="256" t="s">
        <v>177</v>
      </c>
      <c r="G166" s="254"/>
      <c r="H166" s="257">
        <v>16.800000000000001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3" t="s">
        <v>174</v>
      </c>
      <c r="AU166" s="263" t="s">
        <v>88</v>
      </c>
      <c r="AV166" s="15" t="s">
        <v>172</v>
      </c>
      <c r="AW166" s="15" t="s">
        <v>32</v>
      </c>
      <c r="AX166" s="15" t="s">
        <v>86</v>
      </c>
      <c r="AY166" s="263" t="s">
        <v>165</v>
      </c>
    </row>
    <row r="167" s="2" customFormat="1" ht="33" customHeight="1">
      <c r="A167" s="38"/>
      <c r="B167" s="39"/>
      <c r="C167" s="218" t="s">
        <v>196</v>
      </c>
      <c r="D167" s="218" t="s">
        <v>167</v>
      </c>
      <c r="E167" s="219" t="s">
        <v>197</v>
      </c>
      <c r="F167" s="220" t="s">
        <v>198</v>
      </c>
      <c r="G167" s="221" t="s">
        <v>199</v>
      </c>
      <c r="H167" s="222">
        <v>26.879999999999999</v>
      </c>
      <c r="I167" s="223"/>
      <c r="J167" s="224">
        <f>ROUND(I167*H167,2)</f>
        <v>0</v>
      </c>
      <c r="K167" s="220" t="s">
        <v>171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172</v>
      </c>
      <c r="AT167" s="229" t="s">
        <v>167</v>
      </c>
      <c r="AU167" s="229" t="s">
        <v>88</v>
      </c>
      <c r="AY167" s="17" t="s">
        <v>165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172</v>
      </c>
      <c r="BM167" s="229" t="s">
        <v>200</v>
      </c>
    </row>
    <row r="168" s="14" customFormat="1">
      <c r="A168" s="14"/>
      <c r="B168" s="242"/>
      <c r="C168" s="243"/>
      <c r="D168" s="233" t="s">
        <v>174</v>
      </c>
      <c r="E168" s="243"/>
      <c r="F168" s="245" t="s">
        <v>201</v>
      </c>
      <c r="G168" s="243"/>
      <c r="H168" s="246">
        <v>26.879999999999999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174</v>
      </c>
      <c r="AU168" s="252" t="s">
        <v>88</v>
      </c>
      <c r="AV168" s="14" t="s">
        <v>88</v>
      </c>
      <c r="AW168" s="14" t="s">
        <v>4</v>
      </c>
      <c r="AX168" s="14" t="s">
        <v>86</v>
      </c>
      <c r="AY168" s="252" t="s">
        <v>165</v>
      </c>
    </row>
    <row r="169" s="2" customFormat="1" ht="16.5" customHeight="1">
      <c r="A169" s="38"/>
      <c r="B169" s="39"/>
      <c r="C169" s="218" t="s">
        <v>202</v>
      </c>
      <c r="D169" s="218" t="s">
        <v>167</v>
      </c>
      <c r="E169" s="219" t="s">
        <v>203</v>
      </c>
      <c r="F169" s="220" t="s">
        <v>204</v>
      </c>
      <c r="G169" s="221" t="s">
        <v>170</v>
      </c>
      <c r="H169" s="222">
        <v>16.800000000000001</v>
      </c>
      <c r="I169" s="223"/>
      <c r="J169" s="224">
        <f>ROUND(I169*H169,2)</f>
        <v>0</v>
      </c>
      <c r="K169" s="220" t="s">
        <v>171</v>
      </c>
      <c r="L169" s="44"/>
      <c r="M169" s="225" t="s">
        <v>1</v>
      </c>
      <c r="N169" s="226" t="s">
        <v>43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172</v>
      </c>
      <c r="AT169" s="229" t="s">
        <v>167</v>
      </c>
      <c r="AU169" s="229" t="s">
        <v>88</v>
      </c>
      <c r="AY169" s="17" t="s">
        <v>165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172</v>
      </c>
      <c r="BM169" s="229" t="s">
        <v>205</v>
      </c>
    </row>
    <row r="170" s="13" customFormat="1">
      <c r="A170" s="13"/>
      <c r="B170" s="231"/>
      <c r="C170" s="232"/>
      <c r="D170" s="233" t="s">
        <v>174</v>
      </c>
      <c r="E170" s="234" t="s">
        <v>1</v>
      </c>
      <c r="F170" s="235" t="s">
        <v>191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174</v>
      </c>
      <c r="AU170" s="241" t="s">
        <v>88</v>
      </c>
      <c r="AV170" s="13" t="s">
        <v>86</v>
      </c>
      <c r="AW170" s="13" t="s">
        <v>32</v>
      </c>
      <c r="AX170" s="13" t="s">
        <v>78</v>
      </c>
      <c r="AY170" s="241" t="s">
        <v>165</v>
      </c>
    </row>
    <row r="171" s="14" customFormat="1">
      <c r="A171" s="14"/>
      <c r="B171" s="242"/>
      <c r="C171" s="243"/>
      <c r="D171" s="233" t="s">
        <v>174</v>
      </c>
      <c r="E171" s="244" t="s">
        <v>1</v>
      </c>
      <c r="F171" s="245" t="s">
        <v>182</v>
      </c>
      <c r="G171" s="243"/>
      <c r="H171" s="246">
        <v>16.800000000000001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174</v>
      </c>
      <c r="AU171" s="252" t="s">
        <v>88</v>
      </c>
      <c r="AV171" s="14" t="s">
        <v>88</v>
      </c>
      <c r="AW171" s="14" t="s">
        <v>32</v>
      </c>
      <c r="AX171" s="14" t="s">
        <v>78</v>
      </c>
      <c r="AY171" s="252" t="s">
        <v>165</v>
      </c>
    </row>
    <row r="172" s="15" customFormat="1">
      <c r="A172" s="15"/>
      <c r="B172" s="253"/>
      <c r="C172" s="254"/>
      <c r="D172" s="233" t="s">
        <v>174</v>
      </c>
      <c r="E172" s="255" t="s">
        <v>1</v>
      </c>
      <c r="F172" s="256" t="s">
        <v>177</v>
      </c>
      <c r="G172" s="254"/>
      <c r="H172" s="257">
        <v>16.800000000000001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174</v>
      </c>
      <c r="AU172" s="263" t="s">
        <v>88</v>
      </c>
      <c r="AV172" s="15" t="s">
        <v>172</v>
      </c>
      <c r="AW172" s="15" t="s">
        <v>32</v>
      </c>
      <c r="AX172" s="15" t="s">
        <v>86</v>
      </c>
      <c r="AY172" s="263" t="s">
        <v>165</v>
      </c>
    </row>
    <row r="173" s="2" customFormat="1" ht="24.15" customHeight="1">
      <c r="A173" s="38"/>
      <c r="B173" s="39"/>
      <c r="C173" s="218" t="s">
        <v>206</v>
      </c>
      <c r="D173" s="218" t="s">
        <v>167</v>
      </c>
      <c r="E173" s="219" t="s">
        <v>207</v>
      </c>
      <c r="F173" s="220" t="s">
        <v>208</v>
      </c>
      <c r="G173" s="221" t="s">
        <v>209</v>
      </c>
      <c r="H173" s="222">
        <v>24</v>
      </c>
      <c r="I173" s="223"/>
      <c r="J173" s="224">
        <f>ROUND(I173*H173,2)</f>
        <v>0</v>
      </c>
      <c r="K173" s="220" t="s">
        <v>171</v>
      </c>
      <c r="L173" s="44"/>
      <c r="M173" s="225" t="s">
        <v>1</v>
      </c>
      <c r="N173" s="226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172</v>
      </c>
      <c r="AT173" s="229" t="s">
        <v>167</v>
      </c>
      <c r="AU173" s="229" t="s">
        <v>88</v>
      </c>
      <c r="AY173" s="17" t="s">
        <v>165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86</v>
      </c>
      <c r="BK173" s="230">
        <f>ROUND(I173*H173,2)</f>
        <v>0</v>
      </c>
      <c r="BL173" s="17" t="s">
        <v>172</v>
      </c>
      <c r="BM173" s="229" t="s">
        <v>210</v>
      </c>
    </row>
    <row r="174" s="13" customFormat="1">
      <c r="A174" s="13"/>
      <c r="B174" s="231"/>
      <c r="C174" s="232"/>
      <c r="D174" s="233" t="s">
        <v>174</v>
      </c>
      <c r="E174" s="234" t="s">
        <v>1</v>
      </c>
      <c r="F174" s="235" t="s">
        <v>211</v>
      </c>
      <c r="G174" s="232"/>
      <c r="H174" s="234" t="s">
        <v>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174</v>
      </c>
      <c r="AU174" s="241" t="s">
        <v>88</v>
      </c>
      <c r="AV174" s="13" t="s">
        <v>86</v>
      </c>
      <c r="AW174" s="13" t="s">
        <v>32</v>
      </c>
      <c r="AX174" s="13" t="s">
        <v>78</v>
      </c>
      <c r="AY174" s="241" t="s">
        <v>165</v>
      </c>
    </row>
    <row r="175" s="14" customFormat="1">
      <c r="A175" s="14"/>
      <c r="B175" s="242"/>
      <c r="C175" s="243"/>
      <c r="D175" s="233" t="s">
        <v>174</v>
      </c>
      <c r="E175" s="244" t="s">
        <v>1</v>
      </c>
      <c r="F175" s="245" t="s">
        <v>212</v>
      </c>
      <c r="G175" s="243"/>
      <c r="H175" s="246">
        <v>24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174</v>
      </c>
      <c r="AU175" s="252" t="s">
        <v>88</v>
      </c>
      <c r="AV175" s="14" t="s">
        <v>88</v>
      </c>
      <c r="AW175" s="14" t="s">
        <v>32</v>
      </c>
      <c r="AX175" s="14" t="s">
        <v>78</v>
      </c>
      <c r="AY175" s="252" t="s">
        <v>165</v>
      </c>
    </row>
    <row r="176" s="15" customFormat="1">
      <c r="A176" s="15"/>
      <c r="B176" s="253"/>
      <c r="C176" s="254"/>
      <c r="D176" s="233" t="s">
        <v>174</v>
      </c>
      <c r="E176" s="255" t="s">
        <v>1</v>
      </c>
      <c r="F176" s="256" t="s">
        <v>177</v>
      </c>
      <c r="G176" s="254"/>
      <c r="H176" s="257">
        <v>24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174</v>
      </c>
      <c r="AU176" s="263" t="s">
        <v>88</v>
      </c>
      <c r="AV176" s="15" t="s">
        <v>172</v>
      </c>
      <c r="AW176" s="15" t="s">
        <v>32</v>
      </c>
      <c r="AX176" s="15" t="s">
        <v>86</v>
      </c>
      <c r="AY176" s="263" t="s">
        <v>165</v>
      </c>
    </row>
    <row r="177" s="12" customFormat="1" ht="22.8" customHeight="1">
      <c r="A177" s="12"/>
      <c r="B177" s="202"/>
      <c r="C177" s="203"/>
      <c r="D177" s="204" t="s">
        <v>77</v>
      </c>
      <c r="E177" s="216" t="s">
        <v>88</v>
      </c>
      <c r="F177" s="216" t="s">
        <v>213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SUM(P178:P192)</f>
        <v>0</v>
      </c>
      <c r="Q177" s="210"/>
      <c r="R177" s="211">
        <f>SUM(R178:R192)</f>
        <v>55.873143359999993</v>
      </c>
      <c r="S177" s="210"/>
      <c r="T177" s="212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86</v>
      </c>
      <c r="AT177" s="214" t="s">
        <v>77</v>
      </c>
      <c r="AU177" s="214" t="s">
        <v>86</v>
      </c>
      <c r="AY177" s="213" t="s">
        <v>165</v>
      </c>
      <c r="BK177" s="215">
        <f>SUM(BK178:BK192)</f>
        <v>0</v>
      </c>
    </row>
    <row r="178" s="2" customFormat="1" ht="24.15" customHeight="1">
      <c r="A178" s="38"/>
      <c r="B178" s="39"/>
      <c r="C178" s="218" t="s">
        <v>214</v>
      </c>
      <c r="D178" s="218" t="s">
        <v>167</v>
      </c>
      <c r="E178" s="219" t="s">
        <v>215</v>
      </c>
      <c r="F178" s="220" t="s">
        <v>216</v>
      </c>
      <c r="G178" s="221" t="s">
        <v>170</v>
      </c>
      <c r="H178" s="222">
        <v>2.3999999999999999</v>
      </c>
      <c r="I178" s="223"/>
      <c r="J178" s="224">
        <f>ROUND(I178*H178,2)</f>
        <v>0</v>
      </c>
      <c r="K178" s="220" t="s">
        <v>171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2.5018699999999998</v>
      </c>
      <c r="R178" s="227">
        <f>Q178*H178</f>
        <v>6.0044879999999994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172</v>
      </c>
      <c r="AT178" s="229" t="s">
        <v>167</v>
      </c>
      <c r="AU178" s="229" t="s">
        <v>88</v>
      </c>
      <c r="AY178" s="17" t="s">
        <v>165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172</v>
      </c>
      <c r="BM178" s="229" t="s">
        <v>217</v>
      </c>
    </row>
    <row r="179" s="13" customFormat="1">
      <c r="A179" s="13"/>
      <c r="B179" s="231"/>
      <c r="C179" s="232"/>
      <c r="D179" s="233" t="s">
        <v>174</v>
      </c>
      <c r="E179" s="234" t="s">
        <v>1</v>
      </c>
      <c r="F179" s="235" t="s">
        <v>218</v>
      </c>
      <c r="G179" s="232"/>
      <c r="H179" s="234" t="s">
        <v>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174</v>
      </c>
      <c r="AU179" s="241" t="s">
        <v>88</v>
      </c>
      <c r="AV179" s="13" t="s">
        <v>86</v>
      </c>
      <c r="AW179" s="13" t="s">
        <v>32</v>
      </c>
      <c r="AX179" s="13" t="s">
        <v>78</v>
      </c>
      <c r="AY179" s="241" t="s">
        <v>165</v>
      </c>
    </row>
    <row r="180" s="14" customFormat="1">
      <c r="A180" s="14"/>
      <c r="B180" s="242"/>
      <c r="C180" s="243"/>
      <c r="D180" s="233" t="s">
        <v>174</v>
      </c>
      <c r="E180" s="244" t="s">
        <v>1</v>
      </c>
      <c r="F180" s="245" t="s">
        <v>219</v>
      </c>
      <c r="G180" s="243"/>
      <c r="H180" s="246">
        <v>2.3999999999999999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174</v>
      </c>
      <c r="AU180" s="252" t="s">
        <v>88</v>
      </c>
      <c r="AV180" s="14" t="s">
        <v>88</v>
      </c>
      <c r="AW180" s="14" t="s">
        <v>32</v>
      </c>
      <c r="AX180" s="14" t="s">
        <v>78</v>
      </c>
      <c r="AY180" s="252" t="s">
        <v>165</v>
      </c>
    </row>
    <row r="181" s="15" customFormat="1">
      <c r="A181" s="15"/>
      <c r="B181" s="253"/>
      <c r="C181" s="254"/>
      <c r="D181" s="233" t="s">
        <v>174</v>
      </c>
      <c r="E181" s="255" t="s">
        <v>1</v>
      </c>
      <c r="F181" s="256" t="s">
        <v>177</v>
      </c>
      <c r="G181" s="254"/>
      <c r="H181" s="257">
        <v>2.3999999999999999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174</v>
      </c>
      <c r="AU181" s="263" t="s">
        <v>88</v>
      </c>
      <c r="AV181" s="15" t="s">
        <v>172</v>
      </c>
      <c r="AW181" s="15" t="s">
        <v>32</v>
      </c>
      <c r="AX181" s="15" t="s">
        <v>86</v>
      </c>
      <c r="AY181" s="263" t="s">
        <v>165</v>
      </c>
    </row>
    <row r="182" s="2" customFormat="1" ht="21.75" customHeight="1">
      <c r="A182" s="38"/>
      <c r="B182" s="39"/>
      <c r="C182" s="218" t="s">
        <v>220</v>
      </c>
      <c r="D182" s="218" t="s">
        <v>167</v>
      </c>
      <c r="E182" s="219" t="s">
        <v>221</v>
      </c>
      <c r="F182" s="220" t="s">
        <v>222</v>
      </c>
      <c r="G182" s="221" t="s">
        <v>199</v>
      </c>
      <c r="H182" s="222">
        <v>0.192</v>
      </c>
      <c r="I182" s="223"/>
      <c r="J182" s="224">
        <f>ROUND(I182*H182,2)</f>
        <v>0</v>
      </c>
      <c r="K182" s="220" t="s">
        <v>171</v>
      </c>
      <c r="L182" s="44"/>
      <c r="M182" s="225" t="s">
        <v>1</v>
      </c>
      <c r="N182" s="226" t="s">
        <v>43</v>
      </c>
      <c r="O182" s="91"/>
      <c r="P182" s="227">
        <f>O182*H182</f>
        <v>0</v>
      </c>
      <c r="Q182" s="227">
        <v>1.0606199999999999</v>
      </c>
      <c r="R182" s="227">
        <f>Q182*H182</f>
        <v>0.20363903999999999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172</v>
      </c>
      <c r="AT182" s="229" t="s">
        <v>167</v>
      </c>
      <c r="AU182" s="229" t="s">
        <v>88</v>
      </c>
      <c r="AY182" s="17" t="s">
        <v>165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172</v>
      </c>
      <c r="BM182" s="229" t="s">
        <v>223</v>
      </c>
    </row>
    <row r="183" s="13" customFormat="1">
      <c r="A183" s="13"/>
      <c r="B183" s="231"/>
      <c r="C183" s="232"/>
      <c r="D183" s="233" t="s">
        <v>174</v>
      </c>
      <c r="E183" s="234" t="s">
        <v>1</v>
      </c>
      <c r="F183" s="235" t="s">
        <v>218</v>
      </c>
      <c r="G183" s="232"/>
      <c r="H183" s="234" t="s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174</v>
      </c>
      <c r="AU183" s="241" t="s">
        <v>88</v>
      </c>
      <c r="AV183" s="13" t="s">
        <v>86</v>
      </c>
      <c r="AW183" s="13" t="s">
        <v>32</v>
      </c>
      <c r="AX183" s="13" t="s">
        <v>78</v>
      </c>
      <c r="AY183" s="241" t="s">
        <v>165</v>
      </c>
    </row>
    <row r="184" s="14" customFormat="1">
      <c r="A184" s="14"/>
      <c r="B184" s="242"/>
      <c r="C184" s="243"/>
      <c r="D184" s="233" t="s">
        <v>174</v>
      </c>
      <c r="E184" s="244" t="s">
        <v>1</v>
      </c>
      <c r="F184" s="245" t="s">
        <v>224</v>
      </c>
      <c r="G184" s="243"/>
      <c r="H184" s="246">
        <v>0.192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174</v>
      </c>
      <c r="AU184" s="252" t="s">
        <v>88</v>
      </c>
      <c r="AV184" s="14" t="s">
        <v>88</v>
      </c>
      <c r="AW184" s="14" t="s">
        <v>32</v>
      </c>
      <c r="AX184" s="14" t="s">
        <v>78</v>
      </c>
      <c r="AY184" s="252" t="s">
        <v>165</v>
      </c>
    </row>
    <row r="185" s="15" customFormat="1">
      <c r="A185" s="15"/>
      <c r="B185" s="253"/>
      <c r="C185" s="254"/>
      <c r="D185" s="233" t="s">
        <v>174</v>
      </c>
      <c r="E185" s="255" t="s">
        <v>1</v>
      </c>
      <c r="F185" s="256" t="s">
        <v>177</v>
      </c>
      <c r="G185" s="254"/>
      <c r="H185" s="257">
        <v>0.192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174</v>
      </c>
      <c r="AU185" s="263" t="s">
        <v>88</v>
      </c>
      <c r="AV185" s="15" t="s">
        <v>172</v>
      </c>
      <c r="AW185" s="15" t="s">
        <v>32</v>
      </c>
      <c r="AX185" s="15" t="s">
        <v>86</v>
      </c>
      <c r="AY185" s="263" t="s">
        <v>165</v>
      </c>
    </row>
    <row r="186" s="2" customFormat="1" ht="24.15" customHeight="1">
      <c r="A186" s="38"/>
      <c r="B186" s="39"/>
      <c r="C186" s="218" t="s">
        <v>225</v>
      </c>
      <c r="D186" s="218" t="s">
        <v>167</v>
      </c>
      <c r="E186" s="219" t="s">
        <v>226</v>
      </c>
      <c r="F186" s="220" t="s">
        <v>227</v>
      </c>
      <c r="G186" s="221" t="s">
        <v>170</v>
      </c>
      <c r="H186" s="222">
        <v>19.199999999999999</v>
      </c>
      <c r="I186" s="223"/>
      <c r="J186" s="224">
        <f>ROUND(I186*H186,2)</f>
        <v>0</v>
      </c>
      <c r="K186" s="220" t="s">
        <v>171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2.5018699999999998</v>
      </c>
      <c r="R186" s="227">
        <f>Q186*H186</f>
        <v>48.035903999999995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172</v>
      </c>
      <c r="AT186" s="229" t="s">
        <v>167</v>
      </c>
      <c r="AU186" s="229" t="s">
        <v>88</v>
      </c>
      <c r="AY186" s="17" t="s">
        <v>165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172</v>
      </c>
      <c r="BM186" s="229" t="s">
        <v>228</v>
      </c>
    </row>
    <row r="187" s="13" customFormat="1">
      <c r="A187" s="13"/>
      <c r="B187" s="231"/>
      <c r="C187" s="232"/>
      <c r="D187" s="233" t="s">
        <v>174</v>
      </c>
      <c r="E187" s="234" t="s">
        <v>1</v>
      </c>
      <c r="F187" s="235" t="s">
        <v>211</v>
      </c>
      <c r="G187" s="232"/>
      <c r="H187" s="234" t="s">
        <v>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174</v>
      </c>
      <c r="AU187" s="241" t="s">
        <v>88</v>
      </c>
      <c r="AV187" s="13" t="s">
        <v>86</v>
      </c>
      <c r="AW187" s="13" t="s">
        <v>32</v>
      </c>
      <c r="AX187" s="13" t="s">
        <v>78</v>
      </c>
      <c r="AY187" s="241" t="s">
        <v>165</v>
      </c>
    </row>
    <row r="188" s="14" customFormat="1">
      <c r="A188" s="14"/>
      <c r="B188" s="242"/>
      <c r="C188" s="243"/>
      <c r="D188" s="233" t="s">
        <v>174</v>
      </c>
      <c r="E188" s="244" t="s">
        <v>1</v>
      </c>
      <c r="F188" s="245" t="s">
        <v>229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174</v>
      </c>
      <c r="AU188" s="252" t="s">
        <v>88</v>
      </c>
      <c r="AV188" s="14" t="s">
        <v>88</v>
      </c>
      <c r="AW188" s="14" t="s">
        <v>32</v>
      </c>
      <c r="AX188" s="14" t="s">
        <v>78</v>
      </c>
      <c r="AY188" s="252" t="s">
        <v>165</v>
      </c>
    </row>
    <row r="189" s="15" customFormat="1">
      <c r="A189" s="15"/>
      <c r="B189" s="253"/>
      <c r="C189" s="254"/>
      <c r="D189" s="233" t="s">
        <v>174</v>
      </c>
      <c r="E189" s="255" t="s">
        <v>1</v>
      </c>
      <c r="F189" s="256" t="s">
        <v>177</v>
      </c>
      <c r="G189" s="254"/>
      <c r="H189" s="257">
        <v>19.199999999999999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3" t="s">
        <v>174</v>
      </c>
      <c r="AU189" s="263" t="s">
        <v>88</v>
      </c>
      <c r="AV189" s="15" t="s">
        <v>172</v>
      </c>
      <c r="AW189" s="15" t="s">
        <v>32</v>
      </c>
      <c r="AX189" s="15" t="s">
        <v>86</v>
      </c>
      <c r="AY189" s="263" t="s">
        <v>165</v>
      </c>
    </row>
    <row r="190" s="2" customFormat="1" ht="21.75" customHeight="1">
      <c r="A190" s="38"/>
      <c r="B190" s="39"/>
      <c r="C190" s="218" t="s">
        <v>230</v>
      </c>
      <c r="D190" s="218" t="s">
        <v>167</v>
      </c>
      <c r="E190" s="219" t="s">
        <v>231</v>
      </c>
      <c r="F190" s="220" t="s">
        <v>232</v>
      </c>
      <c r="G190" s="221" t="s">
        <v>199</v>
      </c>
      <c r="H190" s="222">
        <v>1.536</v>
      </c>
      <c r="I190" s="223"/>
      <c r="J190" s="224">
        <f>ROUND(I190*H190,2)</f>
        <v>0</v>
      </c>
      <c r="K190" s="220" t="s">
        <v>171</v>
      </c>
      <c r="L190" s="44"/>
      <c r="M190" s="225" t="s">
        <v>1</v>
      </c>
      <c r="N190" s="226" t="s">
        <v>43</v>
      </c>
      <c r="O190" s="91"/>
      <c r="P190" s="227">
        <f>O190*H190</f>
        <v>0</v>
      </c>
      <c r="Q190" s="227">
        <v>1.0606199999999999</v>
      </c>
      <c r="R190" s="227">
        <f>Q190*H190</f>
        <v>1.62911232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172</v>
      </c>
      <c r="AT190" s="229" t="s">
        <v>167</v>
      </c>
      <c r="AU190" s="229" t="s">
        <v>88</v>
      </c>
      <c r="AY190" s="17" t="s">
        <v>165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86</v>
      </c>
      <c r="BK190" s="230">
        <f>ROUND(I190*H190,2)</f>
        <v>0</v>
      </c>
      <c r="BL190" s="17" t="s">
        <v>172</v>
      </c>
      <c r="BM190" s="229" t="s">
        <v>233</v>
      </c>
    </row>
    <row r="191" s="14" customFormat="1">
      <c r="A191" s="14"/>
      <c r="B191" s="242"/>
      <c r="C191" s="243"/>
      <c r="D191" s="233" t="s">
        <v>174</v>
      </c>
      <c r="E191" s="244" t="s">
        <v>1</v>
      </c>
      <c r="F191" s="245" t="s">
        <v>234</v>
      </c>
      <c r="G191" s="243"/>
      <c r="H191" s="246">
        <v>1.536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174</v>
      </c>
      <c r="AU191" s="252" t="s">
        <v>88</v>
      </c>
      <c r="AV191" s="14" t="s">
        <v>88</v>
      </c>
      <c r="AW191" s="14" t="s">
        <v>32</v>
      </c>
      <c r="AX191" s="14" t="s">
        <v>78</v>
      </c>
      <c r="AY191" s="252" t="s">
        <v>165</v>
      </c>
    </row>
    <row r="192" s="15" customFormat="1">
      <c r="A192" s="15"/>
      <c r="B192" s="253"/>
      <c r="C192" s="254"/>
      <c r="D192" s="233" t="s">
        <v>174</v>
      </c>
      <c r="E192" s="255" t="s">
        <v>1</v>
      </c>
      <c r="F192" s="256" t="s">
        <v>177</v>
      </c>
      <c r="G192" s="254"/>
      <c r="H192" s="257">
        <v>1.536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174</v>
      </c>
      <c r="AU192" s="263" t="s">
        <v>88</v>
      </c>
      <c r="AV192" s="15" t="s">
        <v>172</v>
      </c>
      <c r="AW192" s="15" t="s">
        <v>32</v>
      </c>
      <c r="AX192" s="15" t="s">
        <v>86</v>
      </c>
      <c r="AY192" s="263" t="s">
        <v>165</v>
      </c>
    </row>
    <row r="193" s="12" customFormat="1" ht="22.8" customHeight="1">
      <c r="A193" s="12"/>
      <c r="B193" s="202"/>
      <c r="C193" s="203"/>
      <c r="D193" s="204" t="s">
        <v>77</v>
      </c>
      <c r="E193" s="216" t="s">
        <v>183</v>
      </c>
      <c r="F193" s="216" t="s">
        <v>235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SUM(P194:P315)</f>
        <v>0</v>
      </c>
      <c r="Q193" s="210"/>
      <c r="R193" s="211">
        <f>SUM(R194:R315)</f>
        <v>51.880923900000006</v>
      </c>
      <c r="S193" s="210"/>
      <c r="T193" s="212">
        <f>SUM(T194:T315)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86</v>
      </c>
      <c r="AT193" s="214" t="s">
        <v>77</v>
      </c>
      <c r="AU193" s="214" t="s">
        <v>86</v>
      </c>
      <c r="AY193" s="213" t="s">
        <v>165</v>
      </c>
      <c r="BK193" s="215">
        <f>SUM(BK194:BK315)</f>
        <v>0</v>
      </c>
    </row>
    <row r="194" s="2" customFormat="1" ht="33" customHeight="1">
      <c r="A194" s="38"/>
      <c r="B194" s="39"/>
      <c r="C194" s="218" t="s">
        <v>236</v>
      </c>
      <c r="D194" s="218" t="s">
        <v>167</v>
      </c>
      <c r="E194" s="219" t="s">
        <v>237</v>
      </c>
      <c r="F194" s="220" t="s">
        <v>238</v>
      </c>
      <c r="G194" s="221" t="s">
        <v>239</v>
      </c>
      <c r="H194" s="222">
        <v>19</v>
      </c>
      <c r="I194" s="223"/>
      <c r="J194" s="224">
        <f>ROUND(I194*H194,2)</f>
        <v>0</v>
      </c>
      <c r="K194" s="220" t="s">
        <v>171</v>
      </c>
      <c r="L194" s="44"/>
      <c r="M194" s="225" t="s">
        <v>1</v>
      </c>
      <c r="N194" s="226" t="s">
        <v>43</v>
      </c>
      <c r="O194" s="91"/>
      <c r="P194" s="227">
        <f>O194*H194</f>
        <v>0</v>
      </c>
      <c r="Q194" s="227">
        <v>0.048430000000000001</v>
      </c>
      <c r="R194" s="227">
        <f>Q194*H194</f>
        <v>0.92017000000000004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172</v>
      </c>
      <c r="AT194" s="229" t="s">
        <v>167</v>
      </c>
      <c r="AU194" s="229" t="s">
        <v>88</v>
      </c>
      <c r="AY194" s="17" t="s">
        <v>165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86</v>
      </c>
      <c r="BK194" s="230">
        <f>ROUND(I194*H194,2)</f>
        <v>0</v>
      </c>
      <c r="BL194" s="17" t="s">
        <v>172</v>
      </c>
      <c r="BM194" s="229" t="s">
        <v>240</v>
      </c>
    </row>
    <row r="195" s="14" customFormat="1">
      <c r="A195" s="14"/>
      <c r="B195" s="242"/>
      <c r="C195" s="243"/>
      <c r="D195" s="233" t="s">
        <v>174</v>
      </c>
      <c r="E195" s="244" t="s">
        <v>1</v>
      </c>
      <c r="F195" s="245" t="s">
        <v>241</v>
      </c>
      <c r="G195" s="243"/>
      <c r="H195" s="246">
        <v>8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174</v>
      </c>
      <c r="AU195" s="252" t="s">
        <v>88</v>
      </c>
      <c r="AV195" s="14" t="s">
        <v>88</v>
      </c>
      <c r="AW195" s="14" t="s">
        <v>32</v>
      </c>
      <c r="AX195" s="14" t="s">
        <v>78</v>
      </c>
      <c r="AY195" s="252" t="s">
        <v>165</v>
      </c>
    </row>
    <row r="196" s="14" customFormat="1">
      <c r="A196" s="14"/>
      <c r="B196" s="242"/>
      <c r="C196" s="243"/>
      <c r="D196" s="233" t="s">
        <v>174</v>
      </c>
      <c r="E196" s="244" t="s">
        <v>1</v>
      </c>
      <c r="F196" s="245" t="s">
        <v>242</v>
      </c>
      <c r="G196" s="243"/>
      <c r="H196" s="246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174</v>
      </c>
      <c r="AU196" s="252" t="s">
        <v>88</v>
      </c>
      <c r="AV196" s="14" t="s">
        <v>88</v>
      </c>
      <c r="AW196" s="14" t="s">
        <v>32</v>
      </c>
      <c r="AX196" s="14" t="s">
        <v>78</v>
      </c>
      <c r="AY196" s="252" t="s">
        <v>165</v>
      </c>
    </row>
    <row r="197" s="14" customFormat="1">
      <c r="A197" s="14"/>
      <c r="B197" s="242"/>
      <c r="C197" s="243"/>
      <c r="D197" s="233" t="s">
        <v>174</v>
      </c>
      <c r="E197" s="244" t="s">
        <v>1</v>
      </c>
      <c r="F197" s="245" t="s">
        <v>243</v>
      </c>
      <c r="G197" s="243"/>
      <c r="H197" s="246">
        <v>2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174</v>
      </c>
      <c r="AU197" s="252" t="s">
        <v>88</v>
      </c>
      <c r="AV197" s="14" t="s">
        <v>88</v>
      </c>
      <c r="AW197" s="14" t="s">
        <v>32</v>
      </c>
      <c r="AX197" s="14" t="s">
        <v>78</v>
      </c>
      <c r="AY197" s="252" t="s">
        <v>165</v>
      </c>
    </row>
    <row r="198" s="14" customFormat="1">
      <c r="A198" s="14"/>
      <c r="B198" s="242"/>
      <c r="C198" s="243"/>
      <c r="D198" s="233" t="s">
        <v>174</v>
      </c>
      <c r="E198" s="244" t="s">
        <v>1</v>
      </c>
      <c r="F198" s="245" t="s">
        <v>244</v>
      </c>
      <c r="G198" s="243"/>
      <c r="H198" s="246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174</v>
      </c>
      <c r="AU198" s="252" t="s">
        <v>88</v>
      </c>
      <c r="AV198" s="14" t="s">
        <v>88</v>
      </c>
      <c r="AW198" s="14" t="s">
        <v>32</v>
      </c>
      <c r="AX198" s="14" t="s">
        <v>78</v>
      </c>
      <c r="AY198" s="252" t="s">
        <v>165</v>
      </c>
    </row>
    <row r="199" s="14" customFormat="1">
      <c r="A199" s="14"/>
      <c r="B199" s="242"/>
      <c r="C199" s="243"/>
      <c r="D199" s="233" t="s">
        <v>174</v>
      </c>
      <c r="E199" s="244" t="s">
        <v>1</v>
      </c>
      <c r="F199" s="245" t="s">
        <v>245</v>
      </c>
      <c r="G199" s="243"/>
      <c r="H199" s="246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174</v>
      </c>
      <c r="AU199" s="252" t="s">
        <v>88</v>
      </c>
      <c r="AV199" s="14" t="s">
        <v>88</v>
      </c>
      <c r="AW199" s="14" t="s">
        <v>32</v>
      </c>
      <c r="AX199" s="14" t="s">
        <v>78</v>
      </c>
      <c r="AY199" s="252" t="s">
        <v>165</v>
      </c>
    </row>
    <row r="200" s="14" customFormat="1">
      <c r="A200" s="14"/>
      <c r="B200" s="242"/>
      <c r="C200" s="243"/>
      <c r="D200" s="233" t="s">
        <v>174</v>
      </c>
      <c r="E200" s="244" t="s">
        <v>1</v>
      </c>
      <c r="F200" s="245" t="s">
        <v>246</v>
      </c>
      <c r="G200" s="243"/>
      <c r="H200" s="246">
        <v>3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174</v>
      </c>
      <c r="AU200" s="252" t="s">
        <v>88</v>
      </c>
      <c r="AV200" s="14" t="s">
        <v>88</v>
      </c>
      <c r="AW200" s="14" t="s">
        <v>32</v>
      </c>
      <c r="AX200" s="14" t="s">
        <v>78</v>
      </c>
      <c r="AY200" s="252" t="s">
        <v>165</v>
      </c>
    </row>
    <row r="201" s="14" customFormat="1">
      <c r="A201" s="14"/>
      <c r="B201" s="242"/>
      <c r="C201" s="243"/>
      <c r="D201" s="233" t="s">
        <v>174</v>
      </c>
      <c r="E201" s="244" t="s">
        <v>1</v>
      </c>
      <c r="F201" s="245" t="s">
        <v>247</v>
      </c>
      <c r="G201" s="243"/>
      <c r="H201" s="246">
        <v>2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174</v>
      </c>
      <c r="AU201" s="252" t="s">
        <v>88</v>
      </c>
      <c r="AV201" s="14" t="s">
        <v>88</v>
      </c>
      <c r="AW201" s="14" t="s">
        <v>32</v>
      </c>
      <c r="AX201" s="14" t="s">
        <v>78</v>
      </c>
      <c r="AY201" s="252" t="s">
        <v>165</v>
      </c>
    </row>
    <row r="202" s="14" customFormat="1">
      <c r="A202" s="14"/>
      <c r="B202" s="242"/>
      <c r="C202" s="243"/>
      <c r="D202" s="233" t="s">
        <v>174</v>
      </c>
      <c r="E202" s="244" t="s">
        <v>1</v>
      </c>
      <c r="F202" s="245" t="s">
        <v>248</v>
      </c>
      <c r="G202" s="243"/>
      <c r="H202" s="246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174</v>
      </c>
      <c r="AU202" s="252" t="s">
        <v>88</v>
      </c>
      <c r="AV202" s="14" t="s">
        <v>88</v>
      </c>
      <c r="AW202" s="14" t="s">
        <v>32</v>
      </c>
      <c r="AX202" s="14" t="s">
        <v>78</v>
      </c>
      <c r="AY202" s="252" t="s">
        <v>165</v>
      </c>
    </row>
    <row r="203" s="15" customFormat="1">
      <c r="A203" s="15"/>
      <c r="B203" s="253"/>
      <c r="C203" s="254"/>
      <c r="D203" s="233" t="s">
        <v>174</v>
      </c>
      <c r="E203" s="255" t="s">
        <v>1</v>
      </c>
      <c r="F203" s="256" t="s">
        <v>177</v>
      </c>
      <c r="G203" s="254"/>
      <c r="H203" s="257">
        <v>19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174</v>
      </c>
      <c r="AU203" s="263" t="s">
        <v>88</v>
      </c>
      <c r="AV203" s="15" t="s">
        <v>172</v>
      </c>
      <c r="AW203" s="15" t="s">
        <v>32</v>
      </c>
      <c r="AX203" s="15" t="s">
        <v>86</v>
      </c>
      <c r="AY203" s="263" t="s">
        <v>165</v>
      </c>
    </row>
    <row r="204" s="2" customFormat="1" ht="37.8" customHeight="1">
      <c r="A204" s="38"/>
      <c r="B204" s="39"/>
      <c r="C204" s="218" t="s">
        <v>249</v>
      </c>
      <c r="D204" s="218" t="s">
        <v>167</v>
      </c>
      <c r="E204" s="219" t="s">
        <v>250</v>
      </c>
      <c r="F204" s="220" t="s">
        <v>251</v>
      </c>
      <c r="G204" s="221" t="s">
        <v>239</v>
      </c>
      <c r="H204" s="222">
        <v>5</v>
      </c>
      <c r="I204" s="223"/>
      <c r="J204" s="224">
        <f>ROUND(I204*H204,2)</f>
        <v>0</v>
      </c>
      <c r="K204" s="220" t="s">
        <v>171</v>
      </c>
      <c r="L204" s="44"/>
      <c r="M204" s="225" t="s">
        <v>1</v>
      </c>
      <c r="N204" s="226" t="s">
        <v>43</v>
      </c>
      <c r="O204" s="91"/>
      <c r="P204" s="227">
        <f>O204*H204</f>
        <v>0</v>
      </c>
      <c r="Q204" s="227">
        <v>0.073669999999999999</v>
      </c>
      <c r="R204" s="227">
        <f>Q204*H204</f>
        <v>0.36835000000000001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172</v>
      </c>
      <c r="AT204" s="229" t="s">
        <v>167</v>
      </c>
      <c r="AU204" s="229" t="s">
        <v>88</v>
      </c>
      <c r="AY204" s="17" t="s">
        <v>165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86</v>
      </c>
      <c r="BK204" s="230">
        <f>ROUND(I204*H204,2)</f>
        <v>0</v>
      </c>
      <c r="BL204" s="17" t="s">
        <v>172</v>
      </c>
      <c r="BM204" s="229" t="s">
        <v>252</v>
      </c>
    </row>
    <row r="205" s="14" customFormat="1">
      <c r="A205" s="14"/>
      <c r="B205" s="242"/>
      <c r="C205" s="243"/>
      <c r="D205" s="233" t="s">
        <v>174</v>
      </c>
      <c r="E205" s="244" t="s">
        <v>1</v>
      </c>
      <c r="F205" s="245" t="s">
        <v>253</v>
      </c>
      <c r="G205" s="243"/>
      <c r="H205" s="246">
        <v>2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174</v>
      </c>
      <c r="AU205" s="252" t="s">
        <v>88</v>
      </c>
      <c r="AV205" s="14" t="s">
        <v>88</v>
      </c>
      <c r="AW205" s="14" t="s">
        <v>32</v>
      </c>
      <c r="AX205" s="14" t="s">
        <v>78</v>
      </c>
      <c r="AY205" s="252" t="s">
        <v>165</v>
      </c>
    </row>
    <row r="206" s="14" customFormat="1">
      <c r="A206" s="14"/>
      <c r="B206" s="242"/>
      <c r="C206" s="243"/>
      <c r="D206" s="233" t="s">
        <v>174</v>
      </c>
      <c r="E206" s="244" t="s">
        <v>1</v>
      </c>
      <c r="F206" s="245" t="s">
        <v>254</v>
      </c>
      <c r="G206" s="243"/>
      <c r="H206" s="246">
        <v>2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174</v>
      </c>
      <c r="AU206" s="252" t="s">
        <v>88</v>
      </c>
      <c r="AV206" s="14" t="s">
        <v>88</v>
      </c>
      <c r="AW206" s="14" t="s">
        <v>32</v>
      </c>
      <c r="AX206" s="14" t="s">
        <v>78</v>
      </c>
      <c r="AY206" s="252" t="s">
        <v>165</v>
      </c>
    </row>
    <row r="207" s="14" customFormat="1">
      <c r="A207" s="14"/>
      <c r="B207" s="242"/>
      <c r="C207" s="243"/>
      <c r="D207" s="233" t="s">
        <v>174</v>
      </c>
      <c r="E207" s="244" t="s">
        <v>1</v>
      </c>
      <c r="F207" s="245" t="s">
        <v>255</v>
      </c>
      <c r="G207" s="243"/>
      <c r="H207" s="246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174</v>
      </c>
      <c r="AU207" s="252" t="s">
        <v>88</v>
      </c>
      <c r="AV207" s="14" t="s">
        <v>88</v>
      </c>
      <c r="AW207" s="14" t="s">
        <v>32</v>
      </c>
      <c r="AX207" s="14" t="s">
        <v>78</v>
      </c>
      <c r="AY207" s="252" t="s">
        <v>165</v>
      </c>
    </row>
    <row r="208" s="15" customFormat="1">
      <c r="A208" s="15"/>
      <c r="B208" s="253"/>
      <c r="C208" s="254"/>
      <c r="D208" s="233" t="s">
        <v>174</v>
      </c>
      <c r="E208" s="255" t="s">
        <v>1</v>
      </c>
      <c r="F208" s="256" t="s">
        <v>177</v>
      </c>
      <c r="G208" s="254"/>
      <c r="H208" s="257">
        <v>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3" t="s">
        <v>174</v>
      </c>
      <c r="AU208" s="263" t="s">
        <v>88</v>
      </c>
      <c r="AV208" s="15" t="s">
        <v>172</v>
      </c>
      <c r="AW208" s="15" t="s">
        <v>32</v>
      </c>
      <c r="AX208" s="15" t="s">
        <v>86</v>
      </c>
      <c r="AY208" s="263" t="s">
        <v>165</v>
      </c>
    </row>
    <row r="209" s="2" customFormat="1" ht="37.8" customHeight="1">
      <c r="A209" s="38"/>
      <c r="B209" s="39"/>
      <c r="C209" s="218" t="s">
        <v>8</v>
      </c>
      <c r="D209" s="218" t="s">
        <v>167</v>
      </c>
      <c r="E209" s="219" t="s">
        <v>256</v>
      </c>
      <c r="F209" s="220" t="s">
        <v>257</v>
      </c>
      <c r="G209" s="221" t="s">
        <v>239</v>
      </c>
      <c r="H209" s="222">
        <v>29</v>
      </c>
      <c r="I209" s="223"/>
      <c r="J209" s="224">
        <f>ROUND(I209*H209,2)</f>
        <v>0</v>
      </c>
      <c r="K209" s="220" t="s">
        <v>171</v>
      </c>
      <c r="L209" s="44"/>
      <c r="M209" s="225" t="s">
        <v>1</v>
      </c>
      <c r="N209" s="226" t="s">
        <v>43</v>
      </c>
      <c r="O209" s="91"/>
      <c r="P209" s="227">
        <f>O209*H209</f>
        <v>0</v>
      </c>
      <c r="Q209" s="227">
        <v>0.096860000000000002</v>
      </c>
      <c r="R209" s="227">
        <f>Q209*H209</f>
        <v>2.8089400000000002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172</v>
      </c>
      <c r="AT209" s="229" t="s">
        <v>167</v>
      </c>
      <c r="AU209" s="229" t="s">
        <v>88</v>
      </c>
      <c r="AY209" s="17" t="s">
        <v>165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86</v>
      </c>
      <c r="BK209" s="230">
        <f>ROUND(I209*H209,2)</f>
        <v>0</v>
      </c>
      <c r="BL209" s="17" t="s">
        <v>172</v>
      </c>
      <c r="BM209" s="229" t="s">
        <v>258</v>
      </c>
    </row>
    <row r="210" s="14" customFormat="1">
      <c r="A210" s="14"/>
      <c r="B210" s="242"/>
      <c r="C210" s="243"/>
      <c r="D210" s="233" t="s">
        <v>174</v>
      </c>
      <c r="E210" s="244" t="s">
        <v>1</v>
      </c>
      <c r="F210" s="245" t="s">
        <v>259</v>
      </c>
      <c r="G210" s="243"/>
      <c r="H210" s="246">
        <v>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174</v>
      </c>
      <c r="AU210" s="252" t="s">
        <v>88</v>
      </c>
      <c r="AV210" s="14" t="s">
        <v>88</v>
      </c>
      <c r="AW210" s="14" t="s">
        <v>32</v>
      </c>
      <c r="AX210" s="14" t="s">
        <v>78</v>
      </c>
      <c r="AY210" s="252" t="s">
        <v>165</v>
      </c>
    </row>
    <row r="211" s="14" customFormat="1">
      <c r="A211" s="14"/>
      <c r="B211" s="242"/>
      <c r="C211" s="243"/>
      <c r="D211" s="233" t="s">
        <v>174</v>
      </c>
      <c r="E211" s="244" t="s">
        <v>1</v>
      </c>
      <c r="F211" s="245" t="s">
        <v>260</v>
      </c>
      <c r="G211" s="243"/>
      <c r="H211" s="246">
        <v>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174</v>
      </c>
      <c r="AU211" s="252" t="s">
        <v>88</v>
      </c>
      <c r="AV211" s="14" t="s">
        <v>88</v>
      </c>
      <c r="AW211" s="14" t="s">
        <v>32</v>
      </c>
      <c r="AX211" s="14" t="s">
        <v>78</v>
      </c>
      <c r="AY211" s="252" t="s">
        <v>165</v>
      </c>
    </row>
    <row r="212" s="14" customFormat="1">
      <c r="A212" s="14"/>
      <c r="B212" s="242"/>
      <c r="C212" s="243"/>
      <c r="D212" s="233" t="s">
        <v>174</v>
      </c>
      <c r="E212" s="244" t="s">
        <v>1</v>
      </c>
      <c r="F212" s="245" t="s">
        <v>261</v>
      </c>
      <c r="G212" s="243"/>
      <c r="H212" s="246">
        <v>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174</v>
      </c>
      <c r="AU212" s="252" t="s">
        <v>88</v>
      </c>
      <c r="AV212" s="14" t="s">
        <v>88</v>
      </c>
      <c r="AW212" s="14" t="s">
        <v>32</v>
      </c>
      <c r="AX212" s="14" t="s">
        <v>78</v>
      </c>
      <c r="AY212" s="252" t="s">
        <v>165</v>
      </c>
    </row>
    <row r="213" s="14" customFormat="1">
      <c r="A213" s="14"/>
      <c r="B213" s="242"/>
      <c r="C213" s="243"/>
      <c r="D213" s="233" t="s">
        <v>174</v>
      </c>
      <c r="E213" s="244" t="s">
        <v>1</v>
      </c>
      <c r="F213" s="245" t="s">
        <v>262</v>
      </c>
      <c r="G213" s="243"/>
      <c r="H213" s="246">
        <v>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174</v>
      </c>
      <c r="AU213" s="252" t="s">
        <v>88</v>
      </c>
      <c r="AV213" s="14" t="s">
        <v>88</v>
      </c>
      <c r="AW213" s="14" t="s">
        <v>32</v>
      </c>
      <c r="AX213" s="14" t="s">
        <v>78</v>
      </c>
      <c r="AY213" s="252" t="s">
        <v>165</v>
      </c>
    </row>
    <row r="214" s="14" customFormat="1">
      <c r="A214" s="14"/>
      <c r="B214" s="242"/>
      <c r="C214" s="243"/>
      <c r="D214" s="233" t="s">
        <v>174</v>
      </c>
      <c r="E214" s="244" t="s">
        <v>1</v>
      </c>
      <c r="F214" s="245" t="s">
        <v>263</v>
      </c>
      <c r="G214" s="243"/>
      <c r="H214" s="246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174</v>
      </c>
      <c r="AU214" s="252" t="s">
        <v>88</v>
      </c>
      <c r="AV214" s="14" t="s">
        <v>88</v>
      </c>
      <c r="AW214" s="14" t="s">
        <v>32</v>
      </c>
      <c r="AX214" s="14" t="s">
        <v>78</v>
      </c>
      <c r="AY214" s="252" t="s">
        <v>165</v>
      </c>
    </row>
    <row r="215" s="14" customFormat="1">
      <c r="A215" s="14"/>
      <c r="B215" s="242"/>
      <c r="C215" s="243"/>
      <c r="D215" s="233" t="s">
        <v>174</v>
      </c>
      <c r="E215" s="244" t="s">
        <v>1</v>
      </c>
      <c r="F215" s="245" t="s">
        <v>264</v>
      </c>
      <c r="G215" s="243"/>
      <c r="H215" s="246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174</v>
      </c>
      <c r="AU215" s="252" t="s">
        <v>88</v>
      </c>
      <c r="AV215" s="14" t="s">
        <v>88</v>
      </c>
      <c r="AW215" s="14" t="s">
        <v>32</v>
      </c>
      <c r="AX215" s="14" t="s">
        <v>78</v>
      </c>
      <c r="AY215" s="252" t="s">
        <v>165</v>
      </c>
    </row>
    <row r="216" s="14" customFormat="1">
      <c r="A216" s="14"/>
      <c r="B216" s="242"/>
      <c r="C216" s="243"/>
      <c r="D216" s="233" t="s">
        <v>174</v>
      </c>
      <c r="E216" s="244" t="s">
        <v>1</v>
      </c>
      <c r="F216" s="245" t="s">
        <v>265</v>
      </c>
      <c r="G216" s="243"/>
      <c r="H216" s="246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174</v>
      </c>
      <c r="AU216" s="252" t="s">
        <v>88</v>
      </c>
      <c r="AV216" s="14" t="s">
        <v>88</v>
      </c>
      <c r="AW216" s="14" t="s">
        <v>32</v>
      </c>
      <c r="AX216" s="14" t="s">
        <v>78</v>
      </c>
      <c r="AY216" s="252" t="s">
        <v>165</v>
      </c>
    </row>
    <row r="217" s="14" customFormat="1">
      <c r="A217" s="14"/>
      <c r="B217" s="242"/>
      <c r="C217" s="243"/>
      <c r="D217" s="233" t="s">
        <v>174</v>
      </c>
      <c r="E217" s="244" t="s">
        <v>1</v>
      </c>
      <c r="F217" s="245" t="s">
        <v>266</v>
      </c>
      <c r="G217" s="243"/>
      <c r="H217" s="246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174</v>
      </c>
      <c r="AU217" s="252" t="s">
        <v>88</v>
      </c>
      <c r="AV217" s="14" t="s">
        <v>88</v>
      </c>
      <c r="AW217" s="14" t="s">
        <v>32</v>
      </c>
      <c r="AX217" s="14" t="s">
        <v>78</v>
      </c>
      <c r="AY217" s="252" t="s">
        <v>165</v>
      </c>
    </row>
    <row r="218" s="14" customFormat="1">
      <c r="A218" s="14"/>
      <c r="B218" s="242"/>
      <c r="C218" s="243"/>
      <c r="D218" s="233" t="s">
        <v>174</v>
      </c>
      <c r="E218" s="244" t="s">
        <v>1</v>
      </c>
      <c r="F218" s="245" t="s">
        <v>267</v>
      </c>
      <c r="G218" s="243"/>
      <c r="H218" s="246">
        <v>3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174</v>
      </c>
      <c r="AU218" s="252" t="s">
        <v>88</v>
      </c>
      <c r="AV218" s="14" t="s">
        <v>88</v>
      </c>
      <c r="AW218" s="14" t="s">
        <v>32</v>
      </c>
      <c r="AX218" s="14" t="s">
        <v>78</v>
      </c>
      <c r="AY218" s="252" t="s">
        <v>165</v>
      </c>
    </row>
    <row r="219" s="14" customFormat="1">
      <c r="A219" s="14"/>
      <c r="B219" s="242"/>
      <c r="C219" s="243"/>
      <c r="D219" s="233" t="s">
        <v>174</v>
      </c>
      <c r="E219" s="244" t="s">
        <v>1</v>
      </c>
      <c r="F219" s="245" t="s">
        <v>268</v>
      </c>
      <c r="G219" s="243"/>
      <c r="H219" s="246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174</v>
      </c>
      <c r="AU219" s="252" t="s">
        <v>88</v>
      </c>
      <c r="AV219" s="14" t="s">
        <v>88</v>
      </c>
      <c r="AW219" s="14" t="s">
        <v>32</v>
      </c>
      <c r="AX219" s="14" t="s">
        <v>78</v>
      </c>
      <c r="AY219" s="252" t="s">
        <v>165</v>
      </c>
    </row>
    <row r="220" s="14" customFormat="1">
      <c r="A220" s="14"/>
      <c r="B220" s="242"/>
      <c r="C220" s="243"/>
      <c r="D220" s="233" t="s">
        <v>174</v>
      </c>
      <c r="E220" s="244" t="s">
        <v>1</v>
      </c>
      <c r="F220" s="245" t="s">
        <v>247</v>
      </c>
      <c r="G220" s="243"/>
      <c r="H220" s="246">
        <v>2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174</v>
      </c>
      <c r="AU220" s="252" t="s">
        <v>88</v>
      </c>
      <c r="AV220" s="14" t="s">
        <v>88</v>
      </c>
      <c r="AW220" s="14" t="s">
        <v>32</v>
      </c>
      <c r="AX220" s="14" t="s">
        <v>78</v>
      </c>
      <c r="AY220" s="252" t="s">
        <v>165</v>
      </c>
    </row>
    <row r="221" s="14" customFormat="1">
      <c r="A221" s="14"/>
      <c r="B221" s="242"/>
      <c r="C221" s="243"/>
      <c r="D221" s="233" t="s">
        <v>174</v>
      </c>
      <c r="E221" s="244" t="s">
        <v>1</v>
      </c>
      <c r="F221" s="245" t="s">
        <v>269</v>
      </c>
      <c r="G221" s="243"/>
      <c r="H221" s="246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174</v>
      </c>
      <c r="AU221" s="252" t="s">
        <v>88</v>
      </c>
      <c r="AV221" s="14" t="s">
        <v>88</v>
      </c>
      <c r="AW221" s="14" t="s">
        <v>32</v>
      </c>
      <c r="AX221" s="14" t="s">
        <v>78</v>
      </c>
      <c r="AY221" s="252" t="s">
        <v>165</v>
      </c>
    </row>
    <row r="222" s="15" customFormat="1">
      <c r="A222" s="15"/>
      <c r="B222" s="253"/>
      <c r="C222" s="254"/>
      <c r="D222" s="233" t="s">
        <v>174</v>
      </c>
      <c r="E222" s="255" t="s">
        <v>1</v>
      </c>
      <c r="F222" s="256" t="s">
        <v>177</v>
      </c>
      <c r="G222" s="254"/>
      <c r="H222" s="257">
        <v>29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3" t="s">
        <v>174</v>
      </c>
      <c r="AU222" s="263" t="s">
        <v>88</v>
      </c>
      <c r="AV222" s="15" t="s">
        <v>172</v>
      </c>
      <c r="AW222" s="15" t="s">
        <v>32</v>
      </c>
      <c r="AX222" s="15" t="s">
        <v>86</v>
      </c>
      <c r="AY222" s="263" t="s">
        <v>165</v>
      </c>
    </row>
    <row r="223" s="2" customFormat="1" ht="33" customHeight="1">
      <c r="A223" s="38"/>
      <c r="B223" s="39"/>
      <c r="C223" s="218" t="s">
        <v>270</v>
      </c>
      <c r="D223" s="218" t="s">
        <v>167</v>
      </c>
      <c r="E223" s="219" t="s">
        <v>271</v>
      </c>
      <c r="F223" s="220" t="s">
        <v>272</v>
      </c>
      <c r="G223" s="221" t="s">
        <v>239</v>
      </c>
      <c r="H223" s="222">
        <v>34</v>
      </c>
      <c r="I223" s="223"/>
      <c r="J223" s="224">
        <f>ROUND(I223*H223,2)</f>
        <v>0</v>
      </c>
      <c r="K223" s="220" t="s">
        <v>171</v>
      </c>
      <c r="L223" s="44"/>
      <c r="M223" s="225" t="s">
        <v>1</v>
      </c>
      <c r="N223" s="226" t="s">
        <v>43</v>
      </c>
      <c r="O223" s="91"/>
      <c r="P223" s="227">
        <f>O223*H223</f>
        <v>0</v>
      </c>
      <c r="Q223" s="227">
        <v>0.12021</v>
      </c>
      <c r="R223" s="227">
        <f>Q223*H223</f>
        <v>4.0871399999999998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172</v>
      </c>
      <c r="AT223" s="229" t="s">
        <v>167</v>
      </c>
      <c r="AU223" s="229" t="s">
        <v>88</v>
      </c>
      <c r="AY223" s="17" t="s">
        <v>165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172</v>
      </c>
      <c r="BM223" s="229" t="s">
        <v>273</v>
      </c>
    </row>
    <row r="224" s="13" customFormat="1">
      <c r="A224" s="13"/>
      <c r="B224" s="231"/>
      <c r="C224" s="232"/>
      <c r="D224" s="233" t="s">
        <v>174</v>
      </c>
      <c r="E224" s="234" t="s">
        <v>1</v>
      </c>
      <c r="F224" s="235" t="s">
        <v>274</v>
      </c>
      <c r="G224" s="232"/>
      <c r="H224" s="234" t="s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174</v>
      </c>
      <c r="AU224" s="241" t="s">
        <v>88</v>
      </c>
      <c r="AV224" s="13" t="s">
        <v>86</v>
      </c>
      <c r="AW224" s="13" t="s">
        <v>32</v>
      </c>
      <c r="AX224" s="13" t="s">
        <v>78</v>
      </c>
      <c r="AY224" s="241" t="s">
        <v>165</v>
      </c>
    </row>
    <row r="225" s="14" customFormat="1">
      <c r="A225" s="14"/>
      <c r="B225" s="242"/>
      <c r="C225" s="243"/>
      <c r="D225" s="233" t="s">
        <v>174</v>
      </c>
      <c r="E225" s="244" t="s">
        <v>1</v>
      </c>
      <c r="F225" s="245" t="s">
        <v>275</v>
      </c>
      <c r="G225" s="243"/>
      <c r="H225" s="246">
        <v>12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174</v>
      </c>
      <c r="AU225" s="252" t="s">
        <v>88</v>
      </c>
      <c r="AV225" s="14" t="s">
        <v>88</v>
      </c>
      <c r="AW225" s="14" t="s">
        <v>32</v>
      </c>
      <c r="AX225" s="14" t="s">
        <v>78</v>
      </c>
      <c r="AY225" s="252" t="s">
        <v>165</v>
      </c>
    </row>
    <row r="226" s="14" customFormat="1">
      <c r="A226" s="14"/>
      <c r="B226" s="242"/>
      <c r="C226" s="243"/>
      <c r="D226" s="233" t="s">
        <v>174</v>
      </c>
      <c r="E226" s="244" t="s">
        <v>1</v>
      </c>
      <c r="F226" s="245" t="s">
        <v>276</v>
      </c>
      <c r="G226" s="243"/>
      <c r="H226" s="246">
        <v>16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174</v>
      </c>
      <c r="AU226" s="252" t="s">
        <v>88</v>
      </c>
      <c r="AV226" s="14" t="s">
        <v>88</v>
      </c>
      <c r="AW226" s="14" t="s">
        <v>32</v>
      </c>
      <c r="AX226" s="14" t="s">
        <v>78</v>
      </c>
      <c r="AY226" s="252" t="s">
        <v>165</v>
      </c>
    </row>
    <row r="227" s="14" customFormat="1">
      <c r="A227" s="14"/>
      <c r="B227" s="242"/>
      <c r="C227" s="243"/>
      <c r="D227" s="233" t="s">
        <v>174</v>
      </c>
      <c r="E227" s="244" t="s">
        <v>1</v>
      </c>
      <c r="F227" s="245" t="s">
        <v>263</v>
      </c>
      <c r="G227" s="243"/>
      <c r="H227" s="246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174</v>
      </c>
      <c r="AU227" s="252" t="s">
        <v>88</v>
      </c>
      <c r="AV227" s="14" t="s">
        <v>88</v>
      </c>
      <c r="AW227" s="14" t="s">
        <v>32</v>
      </c>
      <c r="AX227" s="14" t="s">
        <v>78</v>
      </c>
      <c r="AY227" s="252" t="s">
        <v>165</v>
      </c>
    </row>
    <row r="228" s="14" customFormat="1">
      <c r="A228" s="14"/>
      <c r="B228" s="242"/>
      <c r="C228" s="243"/>
      <c r="D228" s="233" t="s">
        <v>174</v>
      </c>
      <c r="E228" s="244" t="s">
        <v>1</v>
      </c>
      <c r="F228" s="245" t="s">
        <v>277</v>
      </c>
      <c r="G228" s="243"/>
      <c r="H228" s="246">
        <v>2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174</v>
      </c>
      <c r="AU228" s="252" t="s">
        <v>88</v>
      </c>
      <c r="AV228" s="14" t="s">
        <v>88</v>
      </c>
      <c r="AW228" s="14" t="s">
        <v>32</v>
      </c>
      <c r="AX228" s="14" t="s">
        <v>78</v>
      </c>
      <c r="AY228" s="252" t="s">
        <v>165</v>
      </c>
    </row>
    <row r="229" s="14" customFormat="1">
      <c r="A229" s="14"/>
      <c r="B229" s="242"/>
      <c r="C229" s="243"/>
      <c r="D229" s="233" t="s">
        <v>174</v>
      </c>
      <c r="E229" s="244" t="s">
        <v>1</v>
      </c>
      <c r="F229" s="245" t="s">
        <v>278</v>
      </c>
      <c r="G229" s="243"/>
      <c r="H229" s="246">
        <v>3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174</v>
      </c>
      <c r="AU229" s="252" t="s">
        <v>88</v>
      </c>
      <c r="AV229" s="14" t="s">
        <v>88</v>
      </c>
      <c r="AW229" s="14" t="s">
        <v>32</v>
      </c>
      <c r="AX229" s="14" t="s">
        <v>78</v>
      </c>
      <c r="AY229" s="252" t="s">
        <v>165</v>
      </c>
    </row>
    <row r="230" s="15" customFormat="1">
      <c r="A230" s="15"/>
      <c r="B230" s="253"/>
      <c r="C230" s="254"/>
      <c r="D230" s="233" t="s">
        <v>174</v>
      </c>
      <c r="E230" s="255" t="s">
        <v>1</v>
      </c>
      <c r="F230" s="256" t="s">
        <v>177</v>
      </c>
      <c r="G230" s="254"/>
      <c r="H230" s="257">
        <v>34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3" t="s">
        <v>174</v>
      </c>
      <c r="AU230" s="263" t="s">
        <v>88</v>
      </c>
      <c r="AV230" s="15" t="s">
        <v>172</v>
      </c>
      <c r="AW230" s="15" t="s">
        <v>32</v>
      </c>
      <c r="AX230" s="15" t="s">
        <v>86</v>
      </c>
      <c r="AY230" s="263" t="s">
        <v>165</v>
      </c>
    </row>
    <row r="231" s="2" customFormat="1" ht="37.8" customHeight="1">
      <c r="A231" s="38"/>
      <c r="B231" s="39"/>
      <c r="C231" s="218" t="s">
        <v>279</v>
      </c>
      <c r="D231" s="218" t="s">
        <v>167</v>
      </c>
      <c r="E231" s="219" t="s">
        <v>280</v>
      </c>
      <c r="F231" s="220" t="s">
        <v>281</v>
      </c>
      <c r="G231" s="221" t="s">
        <v>239</v>
      </c>
      <c r="H231" s="222">
        <v>5</v>
      </c>
      <c r="I231" s="223"/>
      <c r="J231" s="224">
        <f>ROUND(I231*H231,2)</f>
        <v>0</v>
      </c>
      <c r="K231" s="220" t="s">
        <v>171</v>
      </c>
      <c r="L231" s="44"/>
      <c r="M231" s="225" t="s">
        <v>1</v>
      </c>
      <c r="N231" s="226" t="s">
        <v>43</v>
      </c>
      <c r="O231" s="91"/>
      <c r="P231" s="227">
        <f>O231*H231</f>
        <v>0</v>
      </c>
      <c r="Q231" s="227">
        <v>0.18142</v>
      </c>
      <c r="R231" s="227">
        <f>Q231*H231</f>
        <v>0.90710000000000002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172</v>
      </c>
      <c r="AT231" s="229" t="s">
        <v>167</v>
      </c>
      <c r="AU231" s="229" t="s">
        <v>88</v>
      </c>
      <c r="AY231" s="17" t="s">
        <v>165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86</v>
      </c>
      <c r="BK231" s="230">
        <f>ROUND(I231*H231,2)</f>
        <v>0</v>
      </c>
      <c r="BL231" s="17" t="s">
        <v>172</v>
      </c>
      <c r="BM231" s="229" t="s">
        <v>282</v>
      </c>
    </row>
    <row r="232" s="14" customFormat="1">
      <c r="A232" s="14"/>
      <c r="B232" s="242"/>
      <c r="C232" s="243"/>
      <c r="D232" s="233" t="s">
        <v>174</v>
      </c>
      <c r="E232" s="244" t="s">
        <v>1</v>
      </c>
      <c r="F232" s="245" t="s">
        <v>283</v>
      </c>
      <c r="G232" s="243"/>
      <c r="H232" s="246">
        <v>3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174</v>
      </c>
      <c r="AU232" s="252" t="s">
        <v>88</v>
      </c>
      <c r="AV232" s="14" t="s">
        <v>88</v>
      </c>
      <c r="AW232" s="14" t="s">
        <v>32</v>
      </c>
      <c r="AX232" s="14" t="s">
        <v>78</v>
      </c>
      <c r="AY232" s="252" t="s">
        <v>165</v>
      </c>
    </row>
    <row r="233" s="14" customFormat="1">
      <c r="A233" s="14"/>
      <c r="B233" s="242"/>
      <c r="C233" s="243"/>
      <c r="D233" s="233" t="s">
        <v>174</v>
      </c>
      <c r="E233" s="244" t="s">
        <v>1</v>
      </c>
      <c r="F233" s="245" t="s">
        <v>284</v>
      </c>
      <c r="G233" s="243"/>
      <c r="H233" s="246">
        <v>2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174</v>
      </c>
      <c r="AU233" s="252" t="s">
        <v>88</v>
      </c>
      <c r="AV233" s="14" t="s">
        <v>88</v>
      </c>
      <c r="AW233" s="14" t="s">
        <v>32</v>
      </c>
      <c r="AX233" s="14" t="s">
        <v>78</v>
      </c>
      <c r="AY233" s="252" t="s">
        <v>165</v>
      </c>
    </row>
    <row r="234" s="15" customFormat="1">
      <c r="A234" s="15"/>
      <c r="B234" s="253"/>
      <c r="C234" s="254"/>
      <c r="D234" s="233" t="s">
        <v>174</v>
      </c>
      <c r="E234" s="255" t="s">
        <v>1</v>
      </c>
      <c r="F234" s="256" t="s">
        <v>177</v>
      </c>
      <c r="G234" s="254"/>
      <c r="H234" s="257">
        <v>5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3" t="s">
        <v>174</v>
      </c>
      <c r="AU234" s="263" t="s">
        <v>88</v>
      </c>
      <c r="AV234" s="15" t="s">
        <v>172</v>
      </c>
      <c r="AW234" s="15" t="s">
        <v>32</v>
      </c>
      <c r="AX234" s="15" t="s">
        <v>86</v>
      </c>
      <c r="AY234" s="263" t="s">
        <v>165</v>
      </c>
    </row>
    <row r="235" s="2" customFormat="1" ht="37.8" customHeight="1">
      <c r="A235" s="38"/>
      <c r="B235" s="39"/>
      <c r="C235" s="218" t="s">
        <v>285</v>
      </c>
      <c r="D235" s="218" t="s">
        <v>167</v>
      </c>
      <c r="E235" s="219" t="s">
        <v>286</v>
      </c>
      <c r="F235" s="220" t="s">
        <v>287</v>
      </c>
      <c r="G235" s="221" t="s">
        <v>239</v>
      </c>
      <c r="H235" s="222">
        <v>4</v>
      </c>
      <c r="I235" s="223"/>
      <c r="J235" s="224">
        <f>ROUND(I235*H235,2)</f>
        <v>0</v>
      </c>
      <c r="K235" s="220" t="s">
        <v>171</v>
      </c>
      <c r="L235" s="44"/>
      <c r="M235" s="225" t="s">
        <v>1</v>
      </c>
      <c r="N235" s="226" t="s">
        <v>43</v>
      </c>
      <c r="O235" s="91"/>
      <c r="P235" s="227">
        <f>O235*H235</f>
        <v>0</v>
      </c>
      <c r="Q235" s="227">
        <v>0.24042</v>
      </c>
      <c r="R235" s="227">
        <f>Q235*H235</f>
        <v>0.96167999999999998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172</v>
      </c>
      <c r="AT235" s="229" t="s">
        <v>167</v>
      </c>
      <c r="AU235" s="229" t="s">
        <v>88</v>
      </c>
      <c r="AY235" s="17" t="s">
        <v>165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86</v>
      </c>
      <c r="BK235" s="230">
        <f>ROUND(I235*H235,2)</f>
        <v>0</v>
      </c>
      <c r="BL235" s="17" t="s">
        <v>172</v>
      </c>
      <c r="BM235" s="229" t="s">
        <v>288</v>
      </c>
    </row>
    <row r="236" s="14" customFormat="1">
      <c r="A236" s="14"/>
      <c r="B236" s="242"/>
      <c r="C236" s="243"/>
      <c r="D236" s="233" t="s">
        <v>174</v>
      </c>
      <c r="E236" s="244" t="s">
        <v>1</v>
      </c>
      <c r="F236" s="245" t="s">
        <v>289</v>
      </c>
      <c r="G236" s="243"/>
      <c r="H236" s="246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174</v>
      </c>
      <c r="AU236" s="252" t="s">
        <v>88</v>
      </c>
      <c r="AV236" s="14" t="s">
        <v>88</v>
      </c>
      <c r="AW236" s="14" t="s">
        <v>32</v>
      </c>
      <c r="AX236" s="14" t="s">
        <v>78</v>
      </c>
      <c r="AY236" s="252" t="s">
        <v>165</v>
      </c>
    </row>
    <row r="237" s="14" customFormat="1">
      <c r="A237" s="14"/>
      <c r="B237" s="242"/>
      <c r="C237" s="243"/>
      <c r="D237" s="233" t="s">
        <v>174</v>
      </c>
      <c r="E237" s="244" t="s">
        <v>1</v>
      </c>
      <c r="F237" s="245" t="s">
        <v>290</v>
      </c>
      <c r="G237" s="243"/>
      <c r="H237" s="246">
        <v>2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174</v>
      </c>
      <c r="AU237" s="252" t="s">
        <v>88</v>
      </c>
      <c r="AV237" s="14" t="s">
        <v>88</v>
      </c>
      <c r="AW237" s="14" t="s">
        <v>32</v>
      </c>
      <c r="AX237" s="14" t="s">
        <v>78</v>
      </c>
      <c r="AY237" s="252" t="s">
        <v>165</v>
      </c>
    </row>
    <row r="238" s="14" customFormat="1">
      <c r="A238" s="14"/>
      <c r="B238" s="242"/>
      <c r="C238" s="243"/>
      <c r="D238" s="233" t="s">
        <v>174</v>
      </c>
      <c r="E238" s="244" t="s">
        <v>1</v>
      </c>
      <c r="F238" s="245" t="s">
        <v>291</v>
      </c>
      <c r="G238" s="243"/>
      <c r="H238" s="246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174</v>
      </c>
      <c r="AU238" s="252" t="s">
        <v>88</v>
      </c>
      <c r="AV238" s="14" t="s">
        <v>88</v>
      </c>
      <c r="AW238" s="14" t="s">
        <v>32</v>
      </c>
      <c r="AX238" s="14" t="s">
        <v>78</v>
      </c>
      <c r="AY238" s="252" t="s">
        <v>165</v>
      </c>
    </row>
    <row r="239" s="15" customFormat="1">
      <c r="A239" s="15"/>
      <c r="B239" s="253"/>
      <c r="C239" s="254"/>
      <c r="D239" s="233" t="s">
        <v>174</v>
      </c>
      <c r="E239" s="255" t="s">
        <v>1</v>
      </c>
      <c r="F239" s="256" t="s">
        <v>177</v>
      </c>
      <c r="G239" s="254"/>
      <c r="H239" s="257">
        <v>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3" t="s">
        <v>174</v>
      </c>
      <c r="AU239" s="263" t="s">
        <v>88</v>
      </c>
      <c r="AV239" s="15" t="s">
        <v>172</v>
      </c>
      <c r="AW239" s="15" t="s">
        <v>32</v>
      </c>
      <c r="AX239" s="15" t="s">
        <v>86</v>
      </c>
      <c r="AY239" s="263" t="s">
        <v>165</v>
      </c>
    </row>
    <row r="240" s="2" customFormat="1" ht="37.8" customHeight="1">
      <c r="A240" s="38"/>
      <c r="B240" s="39"/>
      <c r="C240" s="218" t="s">
        <v>292</v>
      </c>
      <c r="D240" s="218" t="s">
        <v>167</v>
      </c>
      <c r="E240" s="219" t="s">
        <v>293</v>
      </c>
      <c r="F240" s="220" t="s">
        <v>294</v>
      </c>
      <c r="G240" s="221" t="s">
        <v>239</v>
      </c>
      <c r="H240" s="222">
        <v>11</v>
      </c>
      <c r="I240" s="223"/>
      <c r="J240" s="224">
        <f>ROUND(I240*H240,2)</f>
        <v>0</v>
      </c>
      <c r="K240" s="220" t="s">
        <v>171</v>
      </c>
      <c r="L240" s="44"/>
      <c r="M240" s="225" t="s">
        <v>1</v>
      </c>
      <c r="N240" s="226" t="s">
        <v>43</v>
      </c>
      <c r="O240" s="91"/>
      <c r="P240" s="227">
        <f>O240*H240</f>
        <v>0</v>
      </c>
      <c r="Q240" s="227">
        <v>0.32623000000000002</v>
      </c>
      <c r="R240" s="227">
        <f>Q240*H240</f>
        <v>3.5885300000000004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172</v>
      </c>
      <c r="AT240" s="229" t="s">
        <v>167</v>
      </c>
      <c r="AU240" s="229" t="s">
        <v>88</v>
      </c>
      <c r="AY240" s="17" t="s">
        <v>165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86</v>
      </c>
      <c r="BK240" s="230">
        <f>ROUND(I240*H240,2)</f>
        <v>0</v>
      </c>
      <c r="BL240" s="17" t="s">
        <v>172</v>
      </c>
      <c r="BM240" s="229" t="s">
        <v>295</v>
      </c>
    </row>
    <row r="241" s="14" customFormat="1">
      <c r="A241" s="14"/>
      <c r="B241" s="242"/>
      <c r="C241" s="243"/>
      <c r="D241" s="233" t="s">
        <v>174</v>
      </c>
      <c r="E241" s="244" t="s">
        <v>1</v>
      </c>
      <c r="F241" s="245" t="s">
        <v>242</v>
      </c>
      <c r="G241" s="243"/>
      <c r="H241" s="246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174</v>
      </c>
      <c r="AU241" s="252" t="s">
        <v>88</v>
      </c>
      <c r="AV241" s="14" t="s">
        <v>88</v>
      </c>
      <c r="AW241" s="14" t="s">
        <v>32</v>
      </c>
      <c r="AX241" s="14" t="s">
        <v>78</v>
      </c>
      <c r="AY241" s="252" t="s">
        <v>165</v>
      </c>
    </row>
    <row r="242" s="14" customFormat="1">
      <c r="A242" s="14"/>
      <c r="B242" s="242"/>
      <c r="C242" s="243"/>
      <c r="D242" s="233" t="s">
        <v>174</v>
      </c>
      <c r="E242" s="244" t="s">
        <v>1</v>
      </c>
      <c r="F242" s="245" t="s">
        <v>268</v>
      </c>
      <c r="G242" s="243"/>
      <c r="H242" s="246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174</v>
      </c>
      <c r="AU242" s="252" t="s">
        <v>88</v>
      </c>
      <c r="AV242" s="14" t="s">
        <v>88</v>
      </c>
      <c r="AW242" s="14" t="s">
        <v>32</v>
      </c>
      <c r="AX242" s="14" t="s">
        <v>78</v>
      </c>
      <c r="AY242" s="252" t="s">
        <v>165</v>
      </c>
    </row>
    <row r="243" s="14" customFormat="1">
      <c r="A243" s="14"/>
      <c r="B243" s="242"/>
      <c r="C243" s="243"/>
      <c r="D243" s="233" t="s">
        <v>174</v>
      </c>
      <c r="E243" s="244" t="s">
        <v>1</v>
      </c>
      <c r="F243" s="245" t="s">
        <v>296</v>
      </c>
      <c r="G243" s="243"/>
      <c r="H243" s="246">
        <v>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174</v>
      </c>
      <c r="AU243" s="252" t="s">
        <v>88</v>
      </c>
      <c r="AV243" s="14" t="s">
        <v>88</v>
      </c>
      <c r="AW243" s="14" t="s">
        <v>32</v>
      </c>
      <c r="AX243" s="14" t="s">
        <v>78</v>
      </c>
      <c r="AY243" s="252" t="s">
        <v>165</v>
      </c>
    </row>
    <row r="244" s="15" customFormat="1">
      <c r="A244" s="15"/>
      <c r="B244" s="253"/>
      <c r="C244" s="254"/>
      <c r="D244" s="233" t="s">
        <v>174</v>
      </c>
      <c r="E244" s="255" t="s">
        <v>1</v>
      </c>
      <c r="F244" s="256" t="s">
        <v>177</v>
      </c>
      <c r="G244" s="254"/>
      <c r="H244" s="257">
        <v>11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3" t="s">
        <v>174</v>
      </c>
      <c r="AU244" s="263" t="s">
        <v>88</v>
      </c>
      <c r="AV244" s="15" t="s">
        <v>172</v>
      </c>
      <c r="AW244" s="15" t="s">
        <v>32</v>
      </c>
      <c r="AX244" s="15" t="s">
        <v>86</v>
      </c>
      <c r="AY244" s="263" t="s">
        <v>165</v>
      </c>
    </row>
    <row r="245" s="2" customFormat="1" ht="24.15" customHeight="1">
      <c r="A245" s="38"/>
      <c r="B245" s="39"/>
      <c r="C245" s="218" t="s">
        <v>297</v>
      </c>
      <c r="D245" s="218" t="s">
        <v>167</v>
      </c>
      <c r="E245" s="219" t="s">
        <v>298</v>
      </c>
      <c r="F245" s="220" t="s">
        <v>299</v>
      </c>
      <c r="G245" s="221" t="s">
        <v>170</v>
      </c>
      <c r="H245" s="222">
        <v>2.1600000000000001</v>
      </c>
      <c r="I245" s="223"/>
      <c r="J245" s="224">
        <f>ROUND(I245*H245,2)</f>
        <v>0</v>
      </c>
      <c r="K245" s="220" t="s">
        <v>171</v>
      </c>
      <c r="L245" s="44"/>
      <c r="M245" s="225" t="s">
        <v>1</v>
      </c>
      <c r="N245" s="226" t="s">
        <v>43</v>
      </c>
      <c r="O245" s="91"/>
      <c r="P245" s="227">
        <f>O245*H245</f>
        <v>0</v>
      </c>
      <c r="Q245" s="227">
        <v>1.8775</v>
      </c>
      <c r="R245" s="227">
        <f>Q245*H245</f>
        <v>4.0554000000000006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172</v>
      </c>
      <c r="AT245" s="229" t="s">
        <v>167</v>
      </c>
      <c r="AU245" s="229" t="s">
        <v>88</v>
      </c>
      <c r="AY245" s="17" t="s">
        <v>165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86</v>
      </c>
      <c r="BK245" s="230">
        <f>ROUND(I245*H245,2)</f>
        <v>0</v>
      </c>
      <c r="BL245" s="17" t="s">
        <v>172</v>
      </c>
      <c r="BM245" s="229" t="s">
        <v>300</v>
      </c>
    </row>
    <row r="246" s="14" customFormat="1">
      <c r="A246" s="14"/>
      <c r="B246" s="242"/>
      <c r="C246" s="243"/>
      <c r="D246" s="233" t="s">
        <v>174</v>
      </c>
      <c r="E246" s="244" t="s">
        <v>1</v>
      </c>
      <c r="F246" s="245" t="s">
        <v>301</v>
      </c>
      <c r="G246" s="243"/>
      <c r="H246" s="246">
        <v>0.158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174</v>
      </c>
      <c r="AU246" s="252" t="s">
        <v>88</v>
      </c>
      <c r="AV246" s="14" t="s">
        <v>88</v>
      </c>
      <c r="AW246" s="14" t="s">
        <v>32</v>
      </c>
      <c r="AX246" s="14" t="s">
        <v>78</v>
      </c>
      <c r="AY246" s="252" t="s">
        <v>165</v>
      </c>
    </row>
    <row r="247" s="14" customFormat="1">
      <c r="A247" s="14"/>
      <c r="B247" s="242"/>
      <c r="C247" s="243"/>
      <c r="D247" s="233" t="s">
        <v>174</v>
      </c>
      <c r="E247" s="244" t="s">
        <v>1</v>
      </c>
      <c r="F247" s="245" t="s">
        <v>302</v>
      </c>
      <c r="G247" s="243"/>
      <c r="H247" s="246">
        <v>0.158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174</v>
      </c>
      <c r="AU247" s="252" t="s">
        <v>88</v>
      </c>
      <c r="AV247" s="14" t="s">
        <v>88</v>
      </c>
      <c r="AW247" s="14" t="s">
        <v>32</v>
      </c>
      <c r="AX247" s="14" t="s">
        <v>78</v>
      </c>
      <c r="AY247" s="252" t="s">
        <v>165</v>
      </c>
    </row>
    <row r="248" s="14" customFormat="1">
      <c r="A248" s="14"/>
      <c r="B248" s="242"/>
      <c r="C248" s="243"/>
      <c r="D248" s="233" t="s">
        <v>174</v>
      </c>
      <c r="E248" s="244" t="s">
        <v>1</v>
      </c>
      <c r="F248" s="245" t="s">
        <v>303</v>
      </c>
      <c r="G248" s="243"/>
      <c r="H248" s="246">
        <v>1.764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174</v>
      </c>
      <c r="AU248" s="252" t="s">
        <v>88</v>
      </c>
      <c r="AV248" s="14" t="s">
        <v>88</v>
      </c>
      <c r="AW248" s="14" t="s">
        <v>32</v>
      </c>
      <c r="AX248" s="14" t="s">
        <v>78</v>
      </c>
      <c r="AY248" s="252" t="s">
        <v>165</v>
      </c>
    </row>
    <row r="249" s="14" customFormat="1">
      <c r="A249" s="14"/>
      <c r="B249" s="242"/>
      <c r="C249" s="243"/>
      <c r="D249" s="233" t="s">
        <v>174</v>
      </c>
      <c r="E249" s="244" t="s">
        <v>1</v>
      </c>
      <c r="F249" s="245" t="s">
        <v>304</v>
      </c>
      <c r="G249" s="243"/>
      <c r="H249" s="246">
        <v>0.080000000000000002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174</v>
      </c>
      <c r="AU249" s="252" t="s">
        <v>88</v>
      </c>
      <c r="AV249" s="14" t="s">
        <v>88</v>
      </c>
      <c r="AW249" s="14" t="s">
        <v>32</v>
      </c>
      <c r="AX249" s="14" t="s">
        <v>78</v>
      </c>
      <c r="AY249" s="252" t="s">
        <v>165</v>
      </c>
    </row>
    <row r="250" s="15" customFormat="1">
      <c r="A250" s="15"/>
      <c r="B250" s="253"/>
      <c r="C250" s="254"/>
      <c r="D250" s="233" t="s">
        <v>174</v>
      </c>
      <c r="E250" s="255" t="s">
        <v>1</v>
      </c>
      <c r="F250" s="256" t="s">
        <v>177</v>
      </c>
      <c r="G250" s="254"/>
      <c r="H250" s="257">
        <v>2.1600000000000001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174</v>
      </c>
      <c r="AU250" s="263" t="s">
        <v>88</v>
      </c>
      <c r="AV250" s="15" t="s">
        <v>172</v>
      </c>
      <c r="AW250" s="15" t="s">
        <v>32</v>
      </c>
      <c r="AX250" s="15" t="s">
        <v>86</v>
      </c>
      <c r="AY250" s="263" t="s">
        <v>165</v>
      </c>
    </row>
    <row r="251" s="2" customFormat="1" ht="21.75" customHeight="1">
      <c r="A251" s="38"/>
      <c r="B251" s="39"/>
      <c r="C251" s="218" t="s">
        <v>7</v>
      </c>
      <c r="D251" s="218" t="s">
        <v>167</v>
      </c>
      <c r="E251" s="219" t="s">
        <v>305</v>
      </c>
      <c r="F251" s="220" t="s">
        <v>306</v>
      </c>
      <c r="G251" s="221" t="s">
        <v>170</v>
      </c>
      <c r="H251" s="222">
        <v>12.746</v>
      </c>
      <c r="I251" s="223"/>
      <c r="J251" s="224">
        <f>ROUND(I251*H251,2)</f>
        <v>0</v>
      </c>
      <c r="K251" s="220" t="s">
        <v>171</v>
      </c>
      <c r="L251" s="44"/>
      <c r="M251" s="225" t="s">
        <v>1</v>
      </c>
      <c r="N251" s="226" t="s">
        <v>43</v>
      </c>
      <c r="O251" s="91"/>
      <c r="P251" s="227">
        <f>O251*H251</f>
        <v>0</v>
      </c>
      <c r="Q251" s="227">
        <v>1.6285000000000001</v>
      </c>
      <c r="R251" s="227">
        <f>Q251*H251</f>
        <v>20.756861000000001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172</v>
      </c>
      <c r="AT251" s="229" t="s">
        <v>167</v>
      </c>
      <c r="AU251" s="229" t="s">
        <v>88</v>
      </c>
      <c r="AY251" s="17" t="s">
        <v>165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86</v>
      </c>
      <c r="BK251" s="230">
        <f>ROUND(I251*H251,2)</f>
        <v>0</v>
      </c>
      <c r="BL251" s="17" t="s">
        <v>172</v>
      </c>
      <c r="BM251" s="229" t="s">
        <v>307</v>
      </c>
    </row>
    <row r="252" s="13" customFormat="1">
      <c r="A252" s="13"/>
      <c r="B252" s="231"/>
      <c r="C252" s="232"/>
      <c r="D252" s="233" t="s">
        <v>174</v>
      </c>
      <c r="E252" s="234" t="s">
        <v>1</v>
      </c>
      <c r="F252" s="235" t="s">
        <v>308</v>
      </c>
      <c r="G252" s="232"/>
      <c r="H252" s="234" t="s">
        <v>1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174</v>
      </c>
      <c r="AU252" s="241" t="s">
        <v>88</v>
      </c>
      <c r="AV252" s="13" t="s">
        <v>86</v>
      </c>
      <c r="AW252" s="13" t="s">
        <v>32</v>
      </c>
      <c r="AX252" s="13" t="s">
        <v>78</v>
      </c>
      <c r="AY252" s="241" t="s">
        <v>165</v>
      </c>
    </row>
    <row r="253" s="13" customFormat="1">
      <c r="A253" s="13"/>
      <c r="B253" s="231"/>
      <c r="C253" s="232"/>
      <c r="D253" s="233" t="s">
        <v>174</v>
      </c>
      <c r="E253" s="234" t="s">
        <v>1</v>
      </c>
      <c r="F253" s="235" t="s">
        <v>175</v>
      </c>
      <c r="G253" s="232"/>
      <c r="H253" s="234" t="s">
        <v>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174</v>
      </c>
      <c r="AU253" s="241" t="s">
        <v>88</v>
      </c>
      <c r="AV253" s="13" t="s">
        <v>86</v>
      </c>
      <c r="AW253" s="13" t="s">
        <v>32</v>
      </c>
      <c r="AX253" s="13" t="s">
        <v>78</v>
      </c>
      <c r="AY253" s="241" t="s">
        <v>165</v>
      </c>
    </row>
    <row r="254" s="14" customFormat="1">
      <c r="A254" s="14"/>
      <c r="B254" s="242"/>
      <c r="C254" s="243"/>
      <c r="D254" s="233" t="s">
        <v>174</v>
      </c>
      <c r="E254" s="244" t="s">
        <v>1</v>
      </c>
      <c r="F254" s="245" t="s">
        <v>309</v>
      </c>
      <c r="G254" s="243"/>
      <c r="H254" s="246">
        <v>3.4830000000000001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174</v>
      </c>
      <c r="AU254" s="252" t="s">
        <v>88</v>
      </c>
      <c r="AV254" s="14" t="s">
        <v>88</v>
      </c>
      <c r="AW254" s="14" t="s">
        <v>32</v>
      </c>
      <c r="AX254" s="14" t="s">
        <v>78</v>
      </c>
      <c r="AY254" s="252" t="s">
        <v>165</v>
      </c>
    </row>
    <row r="255" s="14" customFormat="1">
      <c r="A255" s="14"/>
      <c r="B255" s="242"/>
      <c r="C255" s="243"/>
      <c r="D255" s="233" t="s">
        <v>174</v>
      </c>
      <c r="E255" s="244" t="s">
        <v>1</v>
      </c>
      <c r="F255" s="245" t="s">
        <v>310</v>
      </c>
      <c r="G255" s="243"/>
      <c r="H255" s="246">
        <v>2.298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174</v>
      </c>
      <c r="AU255" s="252" t="s">
        <v>88</v>
      </c>
      <c r="AV255" s="14" t="s">
        <v>88</v>
      </c>
      <c r="AW255" s="14" t="s">
        <v>32</v>
      </c>
      <c r="AX255" s="14" t="s">
        <v>78</v>
      </c>
      <c r="AY255" s="252" t="s">
        <v>165</v>
      </c>
    </row>
    <row r="256" s="13" customFormat="1">
      <c r="A256" s="13"/>
      <c r="B256" s="231"/>
      <c r="C256" s="232"/>
      <c r="D256" s="233" t="s">
        <v>174</v>
      </c>
      <c r="E256" s="234" t="s">
        <v>1</v>
      </c>
      <c r="F256" s="235" t="s">
        <v>311</v>
      </c>
      <c r="G256" s="232"/>
      <c r="H256" s="234" t="s">
        <v>1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174</v>
      </c>
      <c r="AU256" s="241" t="s">
        <v>88</v>
      </c>
      <c r="AV256" s="13" t="s">
        <v>86</v>
      </c>
      <c r="AW256" s="13" t="s">
        <v>32</v>
      </c>
      <c r="AX256" s="13" t="s">
        <v>78</v>
      </c>
      <c r="AY256" s="241" t="s">
        <v>165</v>
      </c>
    </row>
    <row r="257" s="14" customFormat="1">
      <c r="A257" s="14"/>
      <c r="B257" s="242"/>
      <c r="C257" s="243"/>
      <c r="D257" s="233" t="s">
        <v>174</v>
      </c>
      <c r="E257" s="244" t="s">
        <v>1</v>
      </c>
      <c r="F257" s="245" t="s">
        <v>312</v>
      </c>
      <c r="G257" s="243"/>
      <c r="H257" s="246">
        <v>6.9649999999999999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174</v>
      </c>
      <c r="AU257" s="252" t="s">
        <v>88</v>
      </c>
      <c r="AV257" s="14" t="s">
        <v>88</v>
      </c>
      <c r="AW257" s="14" t="s">
        <v>32</v>
      </c>
      <c r="AX257" s="14" t="s">
        <v>78</v>
      </c>
      <c r="AY257" s="252" t="s">
        <v>165</v>
      </c>
    </row>
    <row r="258" s="15" customFormat="1">
      <c r="A258" s="15"/>
      <c r="B258" s="253"/>
      <c r="C258" s="254"/>
      <c r="D258" s="233" t="s">
        <v>174</v>
      </c>
      <c r="E258" s="255" t="s">
        <v>1</v>
      </c>
      <c r="F258" s="256" t="s">
        <v>177</v>
      </c>
      <c r="G258" s="254"/>
      <c r="H258" s="257">
        <v>12.746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3" t="s">
        <v>174</v>
      </c>
      <c r="AU258" s="263" t="s">
        <v>88</v>
      </c>
      <c r="AV258" s="15" t="s">
        <v>172</v>
      </c>
      <c r="AW258" s="15" t="s">
        <v>32</v>
      </c>
      <c r="AX258" s="15" t="s">
        <v>86</v>
      </c>
      <c r="AY258" s="263" t="s">
        <v>165</v>
      </c>
    </row>
    <row r="259" s="2" customFormat="1" ht="37.8" customHeight="1">
      <c r="A259" s="38"/>
      <c r="B259" s="39"/>
      <c r="C259" s="218" t="s">
        <v>313</v>
      </c>
      <c r="D259" s="218" t="s">
        <v>167</v>
      </c>
      <c r="E259" s="219" t="s">
        <v>314</v>
      </c>
      <c r="F259" s="220" t="s">
        <v>315</v>
      </c>
      <c r="G259" s="221" t="s">
        <v>209</v>
      </c>
      <c r="H259" s="222">
        <v>70.430000000000007</v>
      </c>
      <c r="I259" s="223"/>
      <c r="J259" s="224">
        <f>ROUND(I259*H259,2)</f>
        <v>0</v>
      </c>
      <c r="K259" s="220" t="s">
        <v>171</v>
      </c>
      <c r="L259" s="44"/>
      <c r="M259" s="225" t="s">
        <v>1</v>
      </c>
      <c r="N259" s="226" t="s">
        <v>43</v>
      </c>
      <c r="O259" s="91"/>
      <c r="P259" s="227">
        <f>O259*H259</f>
        <v>0</v>
      </c>
      <c r="Q259" s="227">
        <v>0.15273999999999999</v>
      </c>
      <c r="R259" s="227">
        <f>Q259*H259</f>
        <v>10.7574782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172</v>
      </c>
      <c r="AT259" s="229" t="s">
        <v>167</v>
      </c>
      <c r="AU259" s="229" t="s">
        <v>88</v>
      </c>
      <c r="AY259" s="17" t="s">
        <v>165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86</v>
      </c>
      <c r="BK259" s="230">
        <f>ROUND(I259*H259,2)</f>
        <v>0</v>
      </c>
      <c r="BL259" s="17" t="s">
        <v>172</v>
      </c>
      <c r="BM259" s="229" t="s">
        <v>316</v>
      </c>
    </row>
    <row r="260" s="13" customFormat="1">
      <c r="A260" s="13"/>
      <c r="B260" s="231"/>
      <c r="C260" s="232"/>
      <c r="D260" s="233" t="s">
        <v>174</v>
      </c>
      <c r="E260" s="234" t="s">
        <v>1</v>
      </c>
      <c r="F260" s="235" t="s">
        <v>317</v>
      </c>
      <c r="G260" s="232"/>
      <c r="H260" s="234" t="s">
        <v>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174</v>
      </c>
      <c r="AU260" s="241" t="s">
        <v>88</v>
      </c>
      <c r="AV260" s="13" t="s">
        <v>86</v>
      </c>
      <c r="AW260" s="13" t="s">
        <v>32</v>
      </c>
      <c r="AX260" s="13" t="s">
        <v>78</v>
      </c>
      <c r="AY260" s="241" t="s">
        <v>165</v>
      </c>
    </row>
    <row r="261" s="14" customFormat="1">
      <c r="A261" s="14"/>
      <c r="B261" s="242"/>
      <c r="C261" s="243"/>
      <c r="D261" s="233" t="s">
        <v>174</v>
      </c>
      <c r="E261" s="244" t="s">
        <v>1</v>
      </c>
      <c r="F261" s="245" t="s">
        <v>318</v>
      </c>
      <c r="G261" s="243"/>
      <c r="H261" s="246">
        <v>7.4370000000000003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174</v>
      </c>
      <c r="AU261" s="252" t="s">
        <v>88</v>
      </c>
      <c r="AV261" s="14" t="s">
        <v>88</v>
      </c>
      <c r="AW261" s="14" t="s">
        <v>32</v>
      </c>
      <c r="AX261" s="14" t="s">
        <v>78</v>
      </c>
      <c r="AY261" s="252" t="s">
        <v>165</v>
      </c>
    </row>
    <row r="262" s="13" customFormat="1">
      <c r="A262" s="13"/>
      <c r="B262" s="231"/>
      <c r="C262" s="232"/>
      <c r="D262" s="233" t="s">
        <v>174</v>
      </c>
      <c r="E262" s="234" t="s">
        <v>1</v>
      </c>
      <c r="F262" s="235" t="s">
        <v>175</v>
      </c>
      <c r="G262" s="232"/>
      <c r="H262" s="234" t="s">
        <v>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174</v>
      </c>
      <c r="AU262" s="241" t="s">
        <v>88</v>
      </c>
      <c r="AV262" s="13" t="s">
        <v>86</v>
      </c>
      <c r="AW262" s="13" t="s">
        <v>32</v>
      </c>
      <c r="AX262" s="13" t="s">
        <v>78</v>
      </c>
      <c r="AY262" s="241" t="s">
        <v>165</v>
      </c>
    </row>
    <row r="263" s="14" customFormat="1">
      <c r="A263" s="14"/>
      <c r="B263" s="242"/>
      <c r="C263" s="243"/>
      <c r="D263" s="233" t="s">
        <v>174</v>
      </c>
      <c r="E263" s="244" t="s">
        <v>1</v>
      </c>
      <c r="F263" s="245" t="s">
        <v>319</v>
      </c>
      <c r="G263" s="243"/>
      <c r="H263" s="246">
        <v>62.993000000000002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174</v>
      </c>
      <c r="AU263" s="252" t="s">
        <v>88</v>
      </c>
      <c r="AV263" s="14" t="s">
        <v>88</v>
      </c>
      <c r="AW263" s="14" t="s">
        <v>32</v>
      </c>
      <c r="AX263" s="14" t="s">
        <v>78</v>
      </c>
      <c r="AY263" s="252" t="s">
        <v>165</v>
      </c>
    </row>
    <row r="264" s="15" customFormat="1">
      <c r="A264" s="15"/>
      <c r="B264" s="253"/>
      <c r="C264" s="254"/>
      <c r="D264" s="233" t="s">
        <v>174</v>
      </c>
      <c r="E264" s="255" t="s">
        <v>1</v>
      </c>
      <c r="F264" s="256" t="s">
        <v>177</v>
      </c>
      <c r="G264" s="254"/>
      <c r="H264" s="257">
        <v>70.430000000000007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174</v>
      </c>
      <c r="AU264" s="263" t="s">
        <v>88</v>
      </c>
      <c r="AV264" s="15" t="s">
        <v>172</v>
      </c>
      <c r="AW264" s="15" t="s">
        <v>32</v>
      </c>
      <c r="AX264" s="15" t="s">
        <v>86</v>
      </c>
      <c r="AY264" s="263" t="s">
        <v>165</v>
      </c>
    </row>
    <row r="265" s="2" customFormat="1" ht="24.15" customHeight="1">
      <c r="A265" s="38"/>
      <c r="B265" s="39"/>
      <c r="C265" s="218" t="s">
        <v>320</v>
      </c>
      <c r="D265" s="218" t="s">
        <v>167</v>
      </c>
      <c r="E265" s="219" t="s">
        <v>321</v>
      </c>
      <c r="F265" s="220" t="s">
        <v>322</v>
      </c>
      <c r="G265" s="221" t="s">
        <v>170</v>
      </c>
      <c r="H265" s="222">
        <v>0.29599999999999999</v>
      </c>
      <c r="I265" s="223"/>
      <c r="J265" s="224">
        <f>ROUND(I265*H265,2)</f>
        <v>0</v>
      </c>
      <c r="K265" s="220" t="s">
        <v>171</v>
      </c>
      <c r="L265" s="44"/>
      <c r="M265" s="225" t="s">
        <v>1</v>
      </c>
      <c r="N265" s="226" t="s">
        <v>43</v>
      </c>
      <c r="O265" s="91"/>
      <c r="P265" s="227">
        <f>O265*H265</f>
        <v>0</v>
      </c>
      <c r="Q265" s="227">
        <v>1.6285000000000001</v>
      </c>
      <c r="R265" s="227">
        <f>Q265*H265</f>
        <v>0.48203600000000002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172</v>
      </c>
      <c r="AT265" s="229" t="s">
        <v>167</v>
      </c>
      <c r="AU265" s="229" t="s">
        <v>88</v>
      </c>
      <c r="AY265" s="17" t="s">
        <v>165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86</v>
      </c>
      <c r="BK265" s="230">
        <f>ROUND(I265*H265,2)</f>
        <v>0</v>
      </c>
      <c r="BL265" s="17" t="s">
        <v>172</v>
      </c>
      <c r="BM265" s="229" t="s">
        <v>323</v>
      </c>
    </row>
    <row r="266" s="13" customFormat="1">
      <c r="A266" s="13"/>
      <c r="B266" s="231"/>
      <c r="C266" s="232"/>
      <c r="D266" s="233" t="s">
        <v>174</v>
      </c>
      <c r="E266" s="234" t="s">
        <v>1</v>
      </c>
      <c r="F266" s="235" t="s">
        <v>211</v>
      </c>
      <c r="G266" s="232"/>
      <c r="H266" s="234" t="s">
        <v>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174</v>
      </c>
      <c r="AU266" s="241" t="s">
        <v>88</v>
      </c>
      <c r="AV266" s="13" t="s">
        <v>86</v>
      </c>
      <c r="AW266" s="13" t="s">
        <v>32</v>
      </c>
      <c r="AX266" s="13" t="s">
        <v>78</v>
      </c>
      <c r="AY266" s="241" t="s">
        <v>165</v>
      </c>
    </row>
    <row r="267" s="14" customFormat="1">
      <c r="A267" s="14"/>
      <c r="B267" s="242"/>
      <c r="C267" s="243"/>
      <c r="D267" s="233" t="s">
        <v>174</v>
      </c>
      <c r="E267" s="244" t="s">
        <v>1</v>
      </c>
      <c r="F267" s="245" t="s">
        <v>324</v>
      </c>
      <c r="G267" s="243"/>
      <c r="H267" s="246">
        <v>0.16800000000000001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174</v>
      </c>
      <c r="AU267" s="252" t="s">
        <v>88</v>
      </c>
      <c r="AV267" s="14" t="s">
        <v>88</v>
      </c>
      <c r="AW267" s="14" t="s">
        <v>32</v>
      </c>
      <c r="AX267" s="14" t="s">
        <v>78</v>
      </c>
      <c r="AY267" s="252" t="s">
        <v>165</v>
      </c>
    </row>
    <row r="268" s="13" customFormat="1">
      <c r="A268" s="13"/>
      <c r="B268" s="231"/>
      <c r="C268" s="232"/>
      <c r="D268" s="233" t="s">
        <v>174</v>
      </c>
      <c r="E268" s="234" t="s">
        <v>1</v>
      </c>
      <c r="F268" s="235" t="s">
        <v>325</v>
      </c>
      <c r="G268" s="232"/>
      <c r="H268" s="234" t="s">
        <v>1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174</v>
      </c>
      <c r="AU268" s="241" t="s">
        <v>88</v>
      </c>
      <c r="AV268" s="13" t="s">
        <v>86</v>
      </c>
      <c r="AW268" s="13" t="s">
        <v>32</v>
      </c>
      <c r="AX268" s="13" t="s">
        <v>78</v>
      </c>
      <c r="AY268" s="241" t="s">
        <v>165</v>
      </c>
    </row>
    <row r="269" s="14" customFormat="1">
      <c r="A269" s="14"/>
      <c r="B269" s="242"/>
      <c r="C269" s="243"/>
      <c r="D269" s="233" t="s">
        <v>174</v>
      </c>
      <c r="E269" s="244" t="s">
        <v>1</v>
      </c>
      <c r="F269" s="245" t="s">
        <v>326</v>
      </c>
      <c r="G269" s="243"/>
      <c r="H269" s="246">
        <v>0.128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174</v>
      </c>
      <c r="AU269" s="252" t="s">
        <v>88</v>
      </c>
      <c r="AV269" s="14" t="s">
        <v>88</v>
      </c>
      <c r="AW269" s="14" t="s">
        <v>32</v>
      </c>
      <c r="AX269" s="14" t="s">
        <v>78</v>
      </c>
      <c r="AY269" s="252" t="s">
        <v>165</v>
      </c>
    </row>
    <row r="270" s="15" customFormat="1">
      <c r="A270" s="15"/>
      <c r="B270" s="253"/>
      <c r="C270" s="254"/>
      <c r="D270" s="233" t="s">
        <v>174</v>
      </c>
      <c r="E270" s="255" t="s">
        <v>1</v>
      </c>
      <c r="F270" s="256" t="s">
        <v>177</v>
      </c>
      <c r="G270" s="254"/>
      <c r="H270" s="257">
        <v>0.29599999999999999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3" t="s">
        <v>174</v>
      </c>
      <c r="AU270" s="263" t="s">
        <v>88</v>
      </c>
      <c r="AV270" s="15" t="s">
        <v>172</v>
      </c>
      <c r="AW270" s="15" t="s">
        <v>32</v>
      </c>
      <c r="AX270" s="15" t="s">
        <v>86</v>
      </c>
      <c r="AY270" s="263" t="s">
        <v>165</v>
      </c>
    </row>
    <row r="271" s="2" customFormat="1" ht="21.75" customHeight="1">
      <c r="A271" s="38"/>
      <c r="B271" s="39"/>
      <c r="C271" s="218" t="s">
        <v>327</v>
      </c>
      <c r="D271" s="218" t="s">
        <v>167</v>
      </c>
      <c r="E271" s="219" t="s">
        <v>328</v>
      </c>
      <c r="F271" s="220" t="s">
        <v>329</v>
      </c>
      <c r="G271" s="221" t="s">
        <v>239</v>
      </c>
      <c r="H271" s="222">
        <v>18</v>
      </c>
      <c r="I271" s="223"/>
      <c r="J271" s="224">
        <f>ROUND(I271*H271,2)</f>
        <v>0</v>
      </c>
      <c r="K271" s="220" t="s">
        <v>171</v>
      </c>
      <c r="L271" s="44"/>
      <c r="M271" s="225" t="s">
        <v>1</v>
      </c>
      <c r="N271" s="226" t="s">
        <v>43</v>
      </c>
      <c r="O271" s="91"/>
      <c r="P271" s="227">
        <f>O271*H271</f>
        <v>0</v>
      </c>
      <c r="Q271" s="227">
        <v>0.063549999999999995</v>
      </c>
      <c r="R271" s="227">
        <f>Q271*H271</f>
        <v>1.1438999999999999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172</v>
      </c>
      <c r="AT271" s="229" t="s">
        <v>167</v>
      </c>
      <c r="AU271" s="229" t="s">
        <v>88</v>
      </c>
      <c r="AY271" s="17" t="s">
        <v>165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86</v>
      </c>
      <c r="BK271" s="230">
        <f>ROUND(I271*H271,2)</f>
        <v>0</v>
      </c>
      <c r="BL271" s="17" t="s">
        <v>172</v>
      </c>
      <c r="BM271" s="229" t="s">
        <v>330</v>
      </c>
    </row>
    <row r="272" s="14" customFormat="1">
      <c r="A272" s="14"/>
      <c r="B272" s="242"/>
      <c r="C272" s="243"/>
      <c r="D272" s="233" t="s">
        <v>174</v>
      </c>
      <c r="E272" s="244" t="s">
        <v>1</v>
      </c>
      <c r="F272" s="245" t="s">
        <v>331</v>
      </c>
      <c r="G272" s="243"/>
      <c r="H272" s="246">
        <v>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174</v>
      </c>
      <c r="AU272" s="252" t="s">
        <v>88</v>
      </c>
      <c r="AV272" s="14" t="s">
        <v>88</v>
      </c>
      <c r="AW272" s="14" t="s">
        <v>32</v>
      </c>
      <c r="AX272" s="14" t="s">
        <v>78</v>
      </c>
      <c r="AY272" s="252" t="s">
        <v>165</v>
      </c>
    </row>
    <row r="273" s="14" customFormat="1">
      <c r="A273" s="14"/>
      <c r="B273" s="242"/>
      <c r="C273" s="243"/>
      <c r="D273" s="233" t="s">
        <v>174</v>
      </c>
      <c r="E273" s="244" t="s">
        <v>1</v>
      </c>
      <c r="F273" s="245" t="s">
        <v>332</v>
      </c>
      <c r="G273" s="243"/>
      <c r="H273" s="246">
        <v>12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174</v>
      </c>
      <c r="AU273" s="252" t="s">
        <v>88</v>
      </c>
      <c r="AV273" s="14" t="s">
        <v>88</v>
      </c>
      <c r="AW273" s="14" t="s">
        <v>32</v>
      </c>
      <c r="AX273" s="14" t="s">
        <v>78</v>
      </c>
      <c r="AY273" s="252" t="s">
        <v>165</v>
      </c>
    </row>
    <row r="274" s="15" customFormat="1">
      <c r="A274" s="15"/>
      <c r="B274" s="253"/>
      <c r="C274" s="254"/>
      <c r="D274" s="233" t="s">
        <v>174</v>
      </c>
      <c r="E274" s="255" t="s">
        <v>1</v>
      </c>
      <c r="F274" s="256" t="s">
        <v>177</v>
      </c>
      <c r="G274" s="254"/>
      <c r="H274" s="257">
        <v>18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3" t="s">
        <v>174</v>
      </c>
      <c r="AU274" s="263" t="s">
        <v>88</v>
      </c>
      <c r="AV274" s="15" t="s">
        <v>172</v>
      </c>
      <c r="AW274" s="15" t="s">
        <v>32</v>
      </c>
      <c r="AX274" s="15" t="s">
        <v>86</v>
      </c>
      <c r="AY274" s="263" t="s">
        <v>165</v>
      </c>
    </row>
    <row r="275" s="2" customFormat="1" ht="24.15" customHeight="1">
      <c r="A275" s="38"/>
      <c r="B275" s="39"/>
      <c r="C275" s="218" t="s">
        <v>333</v>
      </c>
      <c r="D275" s="218" t="s">
        <v>167</v>
      </c>
      <c r="E275" s="219" t="s">
        <v>334</v>
      </c>
      <c r="F275" s="220" t="s">
        <v>335</v>
      </c>
      <c r="G275" s="221" t="s">
        <v>209</v>
      </c>
      <c r="H275" s="222">
        <v>6.4219999999999997</v>
      </c>
      <c r="I275" s="223"/>
      <c r="J275" s="224">
        <f>ROUND(I275*H275,2)</f>
        <v>0</v>
      </c>
      <c r="K275" s="220" t="s">
        <v>171</v>
      </c>
      <c r="L275" s="44"/>
      <c r="M275" s="225" t="s">
        <v>1</v>
      </c>
      <c r="N275" s="226" t="s">
        <v>43</v>
      </c>
      <c r="O275" s="91"/>
      <c r="P275" s="227">
        <f>O275*H275</f>
        <v>0</v>
      </c>
      <c r="Q275" s="227">
        <v>0.12335</v>
      </c>
      <c r="R275" s="227">
        <f>Q275*H275</f>
        <v>0.79215369999999996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270</v>
      </c>
      <c r="AT275" s="229" t="s">
        <v>167</v>
      </c>
      <c r="AU275" s="229" t="s">
        <v>88</v>
      </c>
      <c r="AY275" s="17" t="s">
        <v>165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86</v>
      </c>
      <c r="BK275" s="230">
        <f>ROUND(I275*H275,2)</f>
        <v>0</v>
      </c>
      <c r="BL275" s="17" t="s">
        <v>270</v>
      </c>
      <c r="BM275" s="229" t="s">
        <v>336</v>
      </c>
    </row>
    <row r="276" s="13" customFormat="1">
      <c r="A276" s="13"/>
      <c r="B276" s="231"/>
      <c r="C276" s="232"/>
      <c r="D276" s="233" t="s">
        <v>174</v>
      </c>
      <c r="E276" s="234" t="s">
        <v>1</v>
      </c>
      <c r="F276" s="235" t="s">
        <v>337</v>
      </c>
      <c r="G276" s="232"/>
      <c r="H276" s="234" t="s">
        <v>1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174</v>
      </c>
      <c r="AU276" s="241" t="s">
        <v>88</v>
      </c>
      <c r="AV276" s="13" t="s">
        <v>86</v>
      </c>
      <c r="AW276" s="13" t="s">
        <v>32</v>
      </c>
      <c r="AX276" s="13" t="s">
        <v>78</v>
      </c>
      <c r="AY276" s="241" t="s">
        <v>165</v>
      </c>
    </row>
    <row r="277" s="14" customFormat="1">
      <c r="A277" s="14"/>
      <c r="B277" s="242"/>
      <c r="C277" s="243"/>
      <c r="D277" s="233" t="s">
        <v>174</v>
      </c>
      <c r="E277" s="244" t="s">
        <v>1</v>
      </c>
      <c r="F277" s="245" t="s">
        <v>338</v>
      </c>
      <c r="G277" s="243"/>
      <c r="H277" s="246">
        <v>0.45000000000000001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174</v>
      </c>
      <c r="AU277" s="252" t="s">
        <v>88</v>
      </c>
      <c r="AV277" s="14" t="s">
        <v>88</v>
      </c>
      <c r="AW277" s="14" t="s">
        <v>32</v>
      </c>
      <c r="AX277" s="14" t="s">
        <v>78</v>
      </c>
      <c r="AY277" s="252" t="s">
        <v>165</v>
      </c>
    </row>
    <row r="278" s="13" customFormat="1">
      <c r="A278" s="13"/>
      <c r="B278" s="231"/>
      <c r="C278" s="232"/>
      <c r="D278" s="233" t="s">
        <v>174</v>
      </c>
      <c r="E278" s="234" t="s">
        <v>1</v>
      </c>
      <c r="F278" s="235" t="s">
        <v>339</v>
      </c>
      <c r="G278" s="232"/>
      <c r="H278" s="234" t="s">
        <v>1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174</v>
      </c>
      <c r="AU278" s="241" t="s">
        <v>88</v>
      </c>
      <c r="AV278" s="13" t="s">
        <v>86</v>
      </c>
      <c r="AW278" s="13" t="s">
        <v>32</v>
      </c>
      <c r="AX278" s="13" t="s">
        <v>78</v>
      </c>
      <c r="AY278" s="241" t="s">
        <v>165</v>
      </c>
    </row>
    <row r="279" s="14" customFormat="1">
      <c r="A279" s="14"/>
      <c r="B279" s="242"/>
      <c r="C279" s="243"/>
      <c r="D279" s="233" t="s">
        <v>174</v>
      </c>
      <c r="E279" s="244" t="s">
        <v>1</v>
      </c>
      <c r="F279" s="245" t="s">
        <v>340</v>
      </c>
      <c r="G279" s="243"/>
      <c r="H279" s="246">
        <v>0.218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174</v>
      </c>
      <c r="AU279" s="252" t="s">
        <v>88</v>
      </c>
      <c r="AV279" s="14" t="s">
        <v>88</v>
      </c>
      <c r="AW279" s="14" t="s">
        <v>32</v>
      </c>
      <c r="AX279" s="14" t="s">
        <v>78</v>
      </c>
      <c r="AY279" s="252" t="s">
        <v>165</v>
      </c>
    </row>
    <row r="280" s="14" customFormat="1">
      <c r="A280" s="14"/>
      <c r="B280" s="242"/>
      <c r="C280" s="243"/>
      <c r="D280" s="233" t="s">
        <v>174</v>
      </c>
      <c r="E280" s="244" t="s">
        <v>1</v>
      </c>
      <c r="F280" s="245" t="s">
        <v>341</v>
      </c>
      <c r="G280" s="243"/>
      <c r="H280" s="246">
        <v>0.24099999999999999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174</v>
      </c>
      <c r="AU280" s="252" t="s">
        <v>88</v>
      </c>
      <c r="AV280" s="14" t="s">
        <v>88</v>
      </c>
      <c r="AW280" s="14" t="s">
        <v>32</v>
      </c>
      <c r="AX280" s="14" t="s">
        <v>78</v>
      </c>
      <c r="AY280" s="252" t="s">
        <v>165</v>
      </c>
    </row>
    <row r="281" s="13" customFormat="1">
      <c r="A281" s="13"/>
      <c r="B281" s="231"/>
      <c r="C281" s="232"/>
      <c r="D281" s="233" t="s">
        <v>174</v>
      </c>
      <c r="E281" s="234" t="s">
        <v>1</v>
      </c>
      <c r="F281" s="235" t="s">
        <v>342</v>
      </c>
      <c r="G281" s="232"/>
      <c r="H281" s="234" t="s">
        <v>1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174</v>
      </c>
      <c r="AU281" s="241" t="s">
        <v>88</v>
      </c>
      <c r="AV281" s="13" t="s">
        <v>86</v>
      </c>
      <c r="AW281" s="13" t="s">
        <v>32</v>
      </c>
      <c r="AX281" s="13" t="s">
        <v>78</v>
      </c>
      <c r="AY281" s="241" t="s">
        <v>165</v>
      </c>
    </row>
    <row r="282" s="14" customFormat="1">
      <c r="A282" s="14"/>
      <c r="B282" s="242"/>
      <c r="C282" s="243"/>
      <c r="D282" s="233" t="s">
        <v>174</v>
      </c>
      <c r="E282" s="244" t="s">
        <v>1</v>
      </c>
      <c r="F282" s="245" t="s">
        <v>343</v>
      </c>
      <c r="G282" s="243"/>
      <c r="H282" s="246">
        <v>1.3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174</v>
      </c>
      <c r="AU282" s="252" t="s">
        <v>88</v>
      </c>
      <c r="AV282" s="14" t="s">
        <v>88</v>
      </c>
      <c r="AW282" s="14" t="s">
        <v>32</v>
      </c>
      <c r="AX282" s="14" t="s">
        <v>78</v>
      </c>
      <c r="AY282" s="252" t="s">
        <v>165</v>
      </c>
    </row>
    <row r="283" s="14" customFormat="1">
      <c r="A283" s="14"/>
      <c r="B283" s="242"/>
      <c r="C283" s="243"/>
      <c r="D283" s="233" t="s">
        <v>174</v>
      </c>
      <c r="E283" s="244" t="s">
        <v>1</v>
      </c>
      <c r="F283" s="245" t="s">
        <v>344</v>
      </c>
      <c r="G283" s="243"/>
      <c r="H283" s="246">
        <v>0.128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174</v>
      </c>
      <c r="AU283" s="252" t="s">
        <v>88</v>
      </c>
      <c r="AV283" s="14" t="s">
        <v>88</v>
      </c>
      <c r="AW283" s="14" t="s">
        <v>32</v>
      </c>
      <c r="AX283" s="14" t="s">
        <v>78</v>
      </c>
      <c r="AY283" s="252" t="s">
        <v>165</v>
      </c>
    </row>
    <row r="284" s="13" customFormat="1">
      <c r="A284" s="13"/>
      <c r="B284" s="231"/>
      <c r="C284" s="232"/>
      <c r="D284" s="233" t="s">
        <v>174</v>
      </c>
      <c r="E284" s="234" t="s">
        <v>1</v>
      </c>
      <c r="F284" s="235" t="s">
        <v>345</v>
      </c>
      <c r="G284" s="232"/>
      <c r="H284" s="234" t="s">
        <v>1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174</v>
      </c>
      <c r="AU284" s="241" t="s">
        <v>88</v>
      </c>
      <c r="AV284" s="13" t="s">
        <v>86</v>
      </c>
      <c r="AW284" s="13" t="s">
        <v>32</v>
      </c>
      <c r="AX284" s="13" t="s">
        <v>78</v>
      </c>
      <c r="AY284" s="241" t="s">
        <v>165</v>
      </c>
    </row>
    <row r="285" s="14" customFormat="1">
      <c r="A285" s="14"/>
      <c r="B285" s="242"/>
      <c r="C285" s="243"/>
      <c r="D285" s="233" t="s">
        <v>174</v>
      </c>
      <c r="E285" s="244" t="s">
        <v>1</v>
      </c>
      <c r="F285" s="245" t="s">
        <v>346</v>
      </c>
      <c r="G285" s="243"/>
      <c r="H285" s="246">
        <v>0.052999999999999998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174</v>
      </c>
      <c r="AU285" s="252" t="s">
        <v>88</v>
      </c>
      <c r="AV285" s="14" t="s">
        <v>88</v>
      </c>
      <c r="AW285" s="14" t="s">
        <v>32</v>
      </c>
      <c r="AX285" s="14" t="s">
        <v>78</v>
      </c>
      <c r="AY285" s="252" t="s">
        <v>165</v>
      </c>
    </row>
    <row r="286" s="14" customFormat="1">
      <c r="A286" s="14"/>
      <c r="B286" s="242"/>
      <c r="C286" s="243"/>
      <c r="D286" s="233" t="s">
        <v>174</v>
      </c>
      <c r="E286" s="244" t="s">
        <v>1</v>
      </c>
      <c r="F286" s="245" t="s">
        <v>347</v>
      </c>
      <c r="G286" s="243"/>
      <c r="H286" s="246">
        <v>0.27500000000000002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174</v>
      </c>
      <c r="AU286" s="252" t="s">
        <v>88</v>
      </c>
      <c r="AV286" s="14" t="s">
        <v>88</v>
      </c>
      <c r="AW286" s="14" t="s">
        <v>32</v>
      </c>
      <c r="AX286" s="14" t="s">
        <v>78</v>
      </c>
      <c r="AY286" s="252" t="s">
        <v>165</v>
      </c>
    </row>
    <row r="287" s="13" customFormat="1">
      <c r="A287" s="13"/>
      <c r="B287" s="231"/>
      <c r="C287" s="232"/>
      <c r="D287" s="233" t="s">
        <v>174</v>
      </c>
      <c r="E287" s="234" t="s">
        <v>1</v>
      </c>
      <c r="F287" s="235" t="s">
        <v>348</v>
      </c>
      <c r="G287" s="232"/>
      <c r="H287" s="234" t="s">
        <v>1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174</v>
      </c>
      <c r="AU287" s="241" t="s">
        <v>88</v>
      </c>
      <c r="AV287" s="13" t="s">
        <v>86</v>
      </c>
      <c r="AW287" s="13" t="s">
        <v>32</v>
      </c>
      <c r="AX287" s="13" t="s">
        <v>78</v>
      </c>
      <c r="AY287" s="241" t="s">
        <v>165</v>
      </c>
    </row>
    <row r="288" s="14" customFormat="1">
      <c r="A288" s="14"/>
      <c r="B288" s="242"/>
      <c r="C288" s="243"/>
      <c r="D288" s="233" t="s">
        <v>174</v>
      </c>
      <c r="E288" s="244" t="s">
        <v>1</v>
      </c>
      <c r="F288" s="245" t="s">
        <v>349</v>
      </c>
      <c r="G288" s="243"/>
      <c r="H288" s="246">
        <v>0.91000000000000003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174</v>
      </c>
      <c r="AU288" s="252" t="s">
        <v>88</v>
      </c>
      <c r="AV288" s="14" t="s">
        <v>88</v>
      </c>
      <c r="AW288" s="14" t="s">
        <v>32</v>
      </c>
      <c r="AX288" s="14" t="s">
        <v>78</v>
      </c>
      <c r="AY288" s="252" t="s">
        <v>165</v>
      </c>
    </row>
    <row r="289" s="13" customFormat="1">
      <c r="A289" s="13"/>
      <c r="B289" s="231"/>
      <c r="C289" s="232"/>
      <c r="D289" s="233" t="s">
        <v>174</v>
      </c>
      <c r="E289" s="234" t="s">
        <v>1</v>
      </c>
      <c r="F289" s="235" t="s">
        <v>350</v>
      </c>
      <c r="G289" s="232"/>
      <c r="H289" s="234" t="s">
        <v>1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174</v>
      </c>
      <c r="AU289" s="241" t="s">
        <v>88</v>
      </c>
      <c r="AV289" s="13" t="s">
        <v>86</v>
      </c>
      <c r="AW289" s="13" t="s">
        <v>32</v>
      </c>
      <c r="AX289" s="13" t="s">
        <v>78</v>
      </c>
      <c r="AY289" s="241" t="s">
        <v>165</v>
      </c>
    </row>
    <row r="290" s="14" customFormat="1">
      <c r="A290" s="14"/>
      <c r="B290" s="242"/>
      <c r="C290" s="243"/>
      <c r="D290" s="233" t="s">
        <v>174</v>
      </c>
      <c r="E290" s="244" t="s">
        <v>1</v>
      </c>
      <c r="F290" s="245" t="s">
        <v>351</v>
      </c>
      <c r="G290" s="243"/>
      <c r="H290" s="246">
        <v>0.41499999999999998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2" t="s">
        <v>174</v>
      </c>
      <c r="AU290" s="252" t="s">
        <v>88</v>
      </c>
      <c r="AV290" s="14" t="s">
        <v>88</v>
      </c>
      <c r="AW290" s="14" t="s">
        <v>32</v>
      </c>
      <c r="AX290" s="14" t="s">
        <v>78</v>
      </c>
      <c r="AY290" s="252" t="s">
        <v>165</v>
      </c>
    </row>
    <row r="291" s="13" customFormat="1">
      <c r="A291" s="13"/>
      <c r="B291" s="231"/>
      <c r="C291" s="232"/>
      <c r="D291" s="233" t="s">
        <v>174</v>
      </c>
      <c r="E291" s="234" t="s">
        <v>1</v>
      </c>
      <c r="F291" s="235" t="s">
        <v>352</v>
      </c>
      <c r="G291" s="232"/>
      <c r="H291" s="234" t="s">
        <v>1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174</v>
      </c>
      <c r="AU291" s="241" t="s">
        <v>88</v>
      </c>
      <c r="AV291" s="13" t="s">
        <v>86</v>
      </c>
      <c r="AW291" s="13" t="s">
        <v>32</v>
      </c>
      <c r="AX291" s="13" t="s">
        <v>78</v>
      </c>
      <c r="AY291" s="241" t="s">
        <v>165</v>
      </c>
    </row>
    <row r="292" s="14" customFormat="1">
      <c r="A292" s="14"/>
      <c r="B292" s="242"/>
      <c r="C292" s="243"/>
      <c r="D292" s="233" t="s">
        <v>174</v>
      </c>
      <c r="E292" s="244" t="s">
        <v>1</v>
      </c>
      <c r="F292" s="245" t="s">
        <v>353</v>
      </c>
      <c r="G292" s="243"/>
      <c r="H292" s="246">
        <v>0.128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174</v>
      </c>
      <c r="AU292" s="252" t="s">
        <v>88</v>
      </c>
      <c r="AV292" s="14" t="s">
        <v>88</v>
      </c>
      <c r="AW292" s="14" t="s">
        <v>32</v>
      </c>
      <c r="AX292" s="14" t="s">
        <v>78</v>
      </c>
      <c r="AY292" s="252" t="s">
        <v>165</v>
      </c>
    </row>
    <row r="293" s="13" customFormat="1">
      <c r="A293" s="13"/>
      <c r="B293" s="231"/>
      <c r="C293" s="232"/>
      <c r="D293" s="233" t="s">
        <v>174</v>
      </c>
      <c r="E293" s="234" t="s">
        <v>1</v>
      </c>
      <c r="F293" s="235" t="s">
        <v>354</v>
      </c>
      <c r="G293" s="232"/>
      <c r="H293" s="234" t="s">
        <v>1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174</v>
      </c>
      <c r="AU293" s="241" t="s">
        <v>88</v>
      </c>
      <c r="AV293" s="13" t="s">
        <v>86</v>
      </c>
      <c r="AW293" s="13" t="s">
        <v>32</v>
      </c>
      <c r="AX293" s="13" t="s">
        <v>78</v>
      </c>
      <c r="AY293" s="241" t="s">
        <v>165</v>
      </c>
    </row>
    <row r="294" s="14" customFormat="1">
      <c r="A294" s="14"/>
      <c r="B294" s="242"/>
      <c r="C294" s="243"/>
      <c r="D294" s="233" t="s">
        <v>174</v>
      </c>
      <c r="E294" s="244" t="s">
        <v>1</v>
      </c>
      <c r="F294" s="245" t="s">
        <v>355</v>
      </c>
      <c r="G294" s="243"/>
      <c r="H294" s="246">
        <v>0.20000000000000001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174</v>
      </c>
      <c r="AU294" s="252" t="s">
        <v>88</v>
      </c>
      <c r="AV294" s="14" t="s">
        <v>88</v>
      </c>
      <c r="AW294" s="14" t="s">
        <v>32</v>
      </c>
      <c r="AX294" s="14" t="s">
        <v>78</v>
      </c>
      <c r="AY294" s="252" t="s">
        <v>165</v>
      </c>
    </row>
    <row r="295" s="14" customFormat="1">
      <c r="A295" s="14"/>
      <c r="B295" s="242"/>
      <c r="C295" s="243"/>
      <c r="D295" s="233" t="s">
        <v>174</v>
      </c>
      <c r="E295" s="244" t="s">
        <v>1</v>
      </c>
      <c r="F295" s="245" t="s">
        <v>356</v>
      </c>
      <c r="G295" s="243"/>
      <c r="H295" s="246">
        <v>0.33800000000000002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174</v>
      </c>
      <c r="AU295" s="252" t="s">
        <v>88</v>
      </c>
      <c r="AV295" s="14" t="s">
        <v>88</v>
      </c>
      <c r="AW295" s="14" t="s">
        <v>32</v>
      </c>
      <c r="AX295" s="14" t="s">
        <v>78</v>
      </c>
      <c r="AY295" s="252" t="s">
        <v>165</v>
      </c>
    </row>
    <row r="296" s="13" customFormat="1">
      <c r="A296" s="13"/>
      <c r="B296" s="231"/>
      <c r="C296" s="232"/>
      <c r="D296" s="233" t="s">
        <v>174</v>
      </c>
      <c r="E296" s="234" t="s">
        <v>1</v>
      </c>
      <c r="F296" s="235" t="s">
        <v>357</v>
      </c>
      <c r="G296" s="232"/>
      <c r="H296" s="234" t="s">
        <v>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174</v>
      </c>
      <c r="AU296" s="241" t="s">
        <v>88</v>
      </c>
      <c r="AV296" s="13" t="s">
        <v>86</v>
      </c>
      <c r="AW296" s="13" t="s">
        <v>32</v>
      </c>
      <c r="AX296" s="13" t="s">
        <v>78</v>
      </c>
      <c r="AY296" s="241" t="s">
        <v>165</v>
      </c>
    </row>
    <row r="297" s="14" customFormat="1">
      <c r="A297" s="14"/>
      <c r="B297" s="242"/>
      <c r="C297" s="243"/>
      <c r="D297" s="233" t="s">
        <v>174</v>
      </c>
      <c r="E297" s="244" t="s">
        <v>1</v>
      </c>
      <c r="F297" s="245" t="s">
        <v>358</v>
      </c>
      <c r="G297" s="243"/>
      <c r="H297" s="246">
        <v>0.098000000000000004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174</v>
      </c>
      <c r="AU297" s="252" t="s">
        <v>88</v>
      </c>
      <c r="AV297" s="14" t="s">
        <v>88</v>
      </c>
      <c r="AW297" s="14" t="s">
        <v>32</v>
      </c>
      <c r="AX297" s="14" t="s">
        <v>78</v>
      </c>
      <c r="AY297" s="252" t="s">
        <v>165</v>
      </c>
    </row>
    <row r="298" s="14" customFormat="1">
      <c r="A298" s="14"/>
      <c r="B298" s="242"/>
      <c r="C298" s="243"/>
      <c r="D298" s="233" t="s">
        <v>174</v>
      </c>
      <c r="E298" s="244" t="s">
        <v>1</v>
      </c>
      <c r="F298" s="245" t="s">
        <v>359</v>
      </c>
      <c r="G298" s="243"/>
      <c r="H298" s="246">
        <v>0.065000000000000002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174</v>
      </c>
      <c r="AU298" s="252" t="s">
        <v>88</v>
      </c>
      <c r="AV298" s="14" t="s">
        <v>88</v>
      </c>
      <c r="AW298" s="14" t="s">
        <v>32</v>
      </c>
      <c r="AX298" s="14" t="s">
        <v>78</v>
      </c>
      <c r="AY298" s="252" t="s">
        <v>165</v>
      </c>
    </row>
    <row r="299" s="13" customFormat="1">
      <c r="A299" s="13"/>
      <c r="B299" s="231"/>
      <c r="C299" s="232"/>
      <c r="D299" s="233" t="s">
        <v>174</v>
      </c>
      <c r="E299" s="234" t="s">
        <v>1</v>
      </c>
      <c r="F299" s="235" t="s">
        <v>360</v>
      </c>
      <c r="G299" s="232"/>
      <c r="H299" s="234" t="s">
        <v>1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174</v>
      </c>
      <c r="AU299" s="241" t="s">
        <v>88</v>
      </c>
      <c r="AV299" s="13" t="s">
        <v>86</v>
      </c>
      <c r="AW299" s="13" t="s">
        <v>32</v>
      </c>
      <c r="AX299" s="13" t="s">
        <v>78</v>
      </c>
      <c r="AY299" s="241" t="s">
        <v>165</v>
      </c>
    </row>
    <row r="300" s="14" customFormat="1">
      <c r="A300" s="14"/>
      <c r="B300" s="242"/>
      <c r="C300" s="243"/>
      <c r="D300" s="233" t="s">
        <v>174</v>
      </c>
      <c r="E300" s="244" t="s">
        <v>1</v>
      </c>
      <c r="F300" s="245" t="s">
        <v>361</v>
      </c>
      <c r="G300" s="243"/>
      <c r="H300" s="246">
        <v>0.66000000000000003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174</v>
      </c>
      <c r="AU300" s="252" t="s">
        <v>88</v>
      </c>
      <c r="AV300" s="14" t="s">
        <v>88</v>
      </c>
      <c r="AW300" s="14" t="s">
        <v>32</v>
      </c>
      <c r="AX300" s="14" t="s">
        <v>78</v>
      </c>
      <c r="AY300" s="252" t="s">
        <v>165</v>
      </c>
    </row>
    <row r="301" s="14" customFormat="1">
      <c r="A301" s="14"/>
      <c r="B301" s="242"/>
      <c r="C301" s="243"/>
      <c r="D301" s="233" t="s">
        <v>174</v>
      </c>
      <c r="E301" s="244" t="s">
        <v>1</v>
      </c>
      <c r="F301" s="245" t="s">
        <v>362</v>
      </c>
      <c r="G301" s="243"/>
      <c r="H301" s="246">
        <v>0.14999999999999999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174</v>
      </c>
      <c r="AU301" s="252" t="s">
        <v>88</v>
      </c>
      <c r="AV301" s="14" t="s">
        <v>88</v>
      </c>
      <c r="AW301" s="14" t="s">
        <v>32</v>
      </c>
      <c r="AX301" s="14" t="s">
        <v>78</v>
      </c>
      <c r="AY301" s="252" t="s">
        <v>165</v>
      </c>
    </row>
    <row r="302" s="13" customFormat="1">
      <c r="A302" s="13"/>
      <c r="B302" s="231"/>
      <c r="C302" s="232"/>
      <c r="D302" s="233" t="s">
        <v>174</v>
      </c>
      <c r="E302" s="234" t="s">
        <v>1</v>
      </c>
      <c r="F302" s="235" t="s">
        <v>363</v>
      </c>
      <c r="G302" s="232"/>
      <c r="H302" s="234" t="s">
        <v>1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174</v>
      </c>
      <c r="AU302" s="241" t="s">
        <v>88</v>
      </c>
      <c r="AV302" s="13" t="s">
        <v>86</v>
      </c>
      <c r="AW302" s="13" t="s">
        <v>32</v>
      </c>
      <c r="AX302" s="13" t="s">
        <v>78</v>
      </c>
      <c r="AY302" s="241" t="s">
        <v>165</v>
      </c>
    </row>
    <row r="303" s="14" customFormat="1">
      <c r="A303" s="14"/>
      <c r="B303" s="242"/>
      <c r="C303" s="243"/>
      <c r="D303" s="233" t="s">
        <v>174</v>
      </c>
      <c r="E303" s="244" t="s">
        <v>1</v>
      </c>
      <c r="F303" s="245" t="s">
        <v>364</v>
      </c>
      <c r="G303" s="243"/>
      <c r="H303" s="246">
        <v>0.20999999999999999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174</v>
      </c>
      <c r="AU303" s="252" t="s">
        <v>88</v>
      </c>
      <c r="AV303" s="14" t="s">
        <v>88</v>
      </c>
      <c r="AW303" s="14" t="s">
        <v>32</v>
      </c>
      <c r="AX303" s="14" t="s">
        <v>78</v>
      </c>
      <c r="AY303" s="252" t="s">
        <v>165</v>
      </c>
    </row>
    <row r="304" s="14" customFormat="1">
      <c r="A304" s="14"/>
      <c r="B304" s="242"/>
      <c r="C304" s="243"/>
      <c r="D304" s="233" t="s">
        <v>174</v>
      </c>
      <c r="E304" s="244" t="s">
        <v>1</v>
      </c>
      <c r="F304" s="245" t="s">
        <v>365</v>
      </c>
      <c r="G304" s="243"/>
      <c r="H304" s="246">
        <v>0.16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174</v>
      </c>
      <c r="AU304" s="252" t="s">
        <v>88</v>
      </c>
      <c r="AV304" s="14" t="s">
        <v>88</v>
      </c>
      <c r="AW304" s="14" t="s">
        <v>32</v>
      </c>
      <c r="AX304" s="14" t="s">
        <v>78</v>
      </c>
      <c r="AY304" s="252" t="s">
        <v>165</v>
      </c>
    </row>
    <row r="305" s="13" customFormat="1">
      <c r="A305" s="13"/>
      <c r="B305" s="231"/>
      <c r="C305" s="232"/>
      <c r="D305" s="233" t="s">
        <v>174</v>
      </c>
      <c r="E305" s="234" t="s">
        <v>1</v>
      </c>
      <c r="F305" s="235" t="s">
        <v>366</v>
      </c>
      <c r="G305" s="232"/>
      <c r="H305" s="234" t="s">
        <v>1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174</v>
      </c>
      <c r="AU305" s="241" t="s">
        <v>88</v>
      </c>
      <c r="AV305" s="13" t="s">
        <v>86</v>
      </c>
      <c r="AW305" s="13" t="s">
        <v>32</v>
      </c>
      <c r="AX305" s="13" t="s">
        <v>78</v>
      </c>
      <c r="AY305" s="241" t="s">
        <v>165</v>
      </c>
    </row>
    <row r="306" s="14" customFormat="1">
      <c r="A306" s="14"/>
      <c r="B306" s="242"/>
      <c r="C306" s="243"/>
      <c r="D306" s="233" t="s">
        <v>174</v>
      </c>
      <c r="E306" s="244" t="s">
        <v>1</v>
      </c>
      <c r="F306" s="245" t="s">
        <v>367</v>
      </c>
      <c r="G306" s="243"/>
      <c r="H306" s="246">
        <v>0.050000000000000003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174</v>
      </c>
      <c r="AU306" s="252" t="s">
        <v>88</v>
      </c>
      <c r="AV306" s="14" t="s">
        <v>88</v>
      </c>
      <c r="AW306" s="14" t="s">
        <v>32</v>
      </c>
      <c r="AX306" s="14" t="s">
        <v>78</v>
      </c>
      <c r="AY306" s="252" t="s">
        <v>165</v>
      </c>
    </row>
    <row r="307" s="14" customFormat="1">
      <c r="A307" s="14"/>
      <c r="B307" s="242"/>
      <c r="C307" s="243"/>
      <c r="D307" s="233" t="s">
        <v>174</v>
      </c>
      <c r="E307" s="244" t="s">
        <v>1</v>
      </c>
      <c r="F307" s="245" t="s">
        <v>368</v>
      </c>
      <c r="G307" s="243"/>
      <c r="H307" s="246">
        <v>0.074999999999999997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174</v>
      </c>
      <c r="AU307" s="252" t="s">
        <v>88</v>
      </c>
      <c r="AV307" s="14" t="s">
        <v>88</v>
      </c>
      <c r="AW307" s="14" t="s">
        <v>32</v>
      </c>
      <c r="AX307" s="14" t="s">
        <v>78</v>
      </c>
      <c r="AY307" s="252" t="s">
        <v>165</v>
      </c>
    </row>
    <row r="308" s="13" customFormat="1">
      <c r="A308" s="13"/>
      <c r="B308" s="231"/>
      <c r="C308" s="232"/>
      <c r="D308" s="233" t="s">
        <v>174</v>
      </c>
      <c r="E308" s="234" t="s">
        <v>1</v>
      </c>
      <c r="F308" s="235" t="s">
        <v>369</v>
      </c>
      <c r="G308" s="232"/>
      <c r="H308" s="234" t="s">
        <v>1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174</v>
      </c>
      <c r="AU308" s="241" t="s">
        <v>88</v>
      </c>
      <c r="AV308" s="13" t="s">
        <v>86</v>
      </c>
      <c r="AW308" s="13" t="s">
        <v>32</v>
      </c>
      <c r="AX308" s="13" t="s">
        <v>78</v>
      </c>
      <c r="AY308" s="241" t="s">
        <v>165</v>
      </c>
    </row>
    <row r="309" s="14" customFormat="1">
      <c r="A309" s="14"/>
      <c r="B309" s="242"/>
      <c r="C309" s="243"/>
      <c r="D309" s="233" t="s">
        <v>174</v>
      </c>
      <c r="E309" s="244" t="s">
        <v>1</v>
      </c>
      <c r="F309" s="245" t="s">
        <v>370</v>
      </c>
      <c r="G309" s="243"/>
      <c r="H309" s="246">
        <v>0.14000000000000001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174</v>
      </c>
      <c r="AU309" s="252" t="s">
        <v>88</v>
      </c>
      <c r="AV309" s="14" t="s">
        <v>88</v>
      </c>
      <c r="AW309" s="14" t="s">
        <v>32</v>
      </c>
      <c r="AX309" s="14" t="s">
        <v>78</v>
      </c>
      <c r="AY309" s="252" t="s">
        <v>165</v>
      </c>
    </row>
    <row r="310" s="14" customFormat="1">
      <c r="A310" s="14"/>
      <c r="B310" s="242"/>
      <c r="C310" s="243"/>
      <c r="D310" s="233" t="s">
        <v>174</v>
      </c>
      <c r="E310" s="244" t="s">
        <v>1</v>
      </c>
      <c r="F310" s="245" t="s">
        <v>371</v>
      </c>
      <c r="G310" s="243"/>
      <c r="H310" s="246">
        <v>0.158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174</v>
      </c>
      <c r="AU310" s="252" t="s">
        <v>88</v>
      </c>
      <c r="AV310" s="14" t="s">
        <v>88</v>
      </c>
      <c r="AW310" s="14" t="s">
        <v>32</v>
      </c>
      <c r="AX310" s="14" t="s">
        <v>78</v>
      </c>
      <c r="AY310" s="252" t="s">
        <v>165</v>
      </c>
    </row>
    <row r="311" s="15" customFormat="1">
      <c r="A311" s="15"/>
      <c r="B311" s="253"/>
      <c r="C311" s="254"/>
      <c r="D311" s="233" t="s">
        <v>174</v>
      </c>
      <c r="E311" s="255" t="s">
        <v>1</v>
      </c>
      <c r="F311" s="256" t="s">
        <v>177</v>
      </c>
      <c r="G311" s="254"/>
      <c r="H311" s="257">
        <v>6.4219999999999997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3" t="s">
        <v>174</v>
      </c>
      <c r="AU311" s="263" t="s">
        <v>88</v>
      </c>
      <c r="AV311" s="15" t="s">
        <v>172</v>
      </c>
      <c r="AW311" s="15" t="s">
        <v>32</v>
      </c>
      <c r="AX311" s="15" t="s">
        <v>86</v>
      </c>
      <c r="AY311" s="263" t="s">
        <v>165</v>
      </c>
    </row>
    <row r="312" s="2" customFormat="1" ht="16.5" customHeight="1">
      <c r="A312" s="38"/>
      <c r="B312" s="39"/>
      <c r="C312" s="218" t="s">
        <v>372</v>
      </c>
      <c r="D312" s="218" t="s">
        <v>167</v>
      </c>
      <c r="E312" s="219" t="s">
        <v>373</v>
      </c>
      <c r="F312" s="220" t="s">
        <v>374</v>
      </c>
      <c r="G312" s="221" t="s">
        <v>209</v>
      </c>
      <c r="H312" s="222">
        <v>5.5</v>
      </c>
      <c r="I312" s="223"/>
      <c r="J312" s="224">
        <f>ROUND(I312*H312,2)</f>
        <v>0</v>
      </c>
      <c r="K312" s="220" t="s">
        <v>171</v>
      </c>
      <c r="L312" s="44"/>
      <c r="M312" s="225" t="s">
        <v>1</v>
      </c>
      <c r="N312" s="226" t="s">
        <v>43</v>
      </c>
      <c r="O312" s="91"/>
      <c r="P312" s="227">
        <f>O312*H312</f>
        <v>0</v>
      </c>
      <c r="Q312" s="227">
        <v>0.045670000000000002</v>
      </c>
      <c r="R312" s="227">
        <f>Q312*H312</f>
        <v>0.25118499999999999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172</v>
      </c>
      <c r="AT312" s="229" t="s">
        <v>167</v>
      </c>
      <c r="AU312" s="229" t="s">
        <v>88</v>
      </c>
      <c r="AY312" s="17" t="s">
        <v>165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86</v>
      </c>
      <c r="BK312" s="230">
        <f>ROUND(I312*H312,2)</f>
        <v>0</v>
      </c>
      <c r="BL312" s="17" t="s">
        <v>172</v>
      </c>
      <c r="BM312" s="229" t="s">
        <v>375</v>
      </c>
    </row>
    <row r="313" s="13" customFormat="1">
      <c r="A313" s="13"/>
      <c r="B313" s="231"/>
      <c r="C313" s="232"/>
      <c r="D313" s="233" t="s">
        <v>174</v>
      </c>
      <c r="E313" s="234" t="s">
        <v>1</v>
      </c>
      <c r="F313" s="235" t="s">
        <v>376</v>
      </c>
      <c r="G313" s="232"/>
      <c r="H313" s="234" t="s">
        <v>1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174</v>
      </c>
      <c r="AU313" s="241" t="s">
        <v>88</v>
      </c>
      <c r="AV313" s="13" t="s">
        <v>86</v>
      </c>
      <c r="AW313" s="13" t="s">
        <v>32</v>
      </c>
      <c r="AX313" s="13" t="s">
        <v>78</v>
      </c>
      <c r="AY313" s="241" t="s">
        <v>165</v>
      </c>
    </row>
    <row r="314" s="14" customFormat="1">
      <c r="A314" s="14"/>
      <c r="B314" s="242"/>
      <c r="C314" s="243"/>
      <c r="D314" s="233" t="s">
        <v>174</v>
      </c>
      <c r="E314" s="244" t="s">
        <v>1</v>
      </c>
      <c r="F314" s="245" t="s">
        <v>377</v>
      </c>
      <c r="G314" s="243"/>
      <c r="H314" s="246">
        <v>5.5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174</v>
      </c>
      <c r="AU314" s="252" t="s">
        <v>88</v>
      </c>
      <c r="AV314" s="14" t="s">
        <v>88</v>
      </c>
      <c r="AW314" s="14" t="s">
        <v>32</v>
      </c>
      <c r="AX314" s="14" t="s">
        <v>78</v>
      </c>
      <c r="AY314" s="252" t="s">
        <v>165</v>
      </c>
    </row>
    <row r="315" s="15" customFormat="1">
      <c r="A315" s="15"/>
      <c r="B315" s="253"/>
      <c r="C315" s="254"/>
      <c r="D315" s="233" t="s">
        <v>174</v>
      </c>
      <c r="E315" s="255" t="s">
        <v>1</v>
      </c>
      <c r="F315" s="256" t="s">
        <v>177</v>
      </c>
      <c r="G315" s="254"/>
      <c r="H315" s="257">
        <v>5.5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3" t="s">
        <v>174</v>
      </c>
      <c r="AU315" s="263" t="s">
        <v>88</v>
      </c>
      <c r="AV315" s="15" t="s">
        <v>172</v>
      </c>
      <c r="AW315" s="15" t="s">
        <v>32</v>
      </c>
      <c r="AX315" s="15" t="s">
        <v>86</v>
      </c>
      <c r="AY315" s="263" t="s">
        <v>165</v>
      </c>
    </row>
    <row r="316" s="12" customFormat="1" ht="22.8" customHeight="1">
      <c r="A316" s="12"/>
      <c r="B316" s="202"/>
      <c r="C316" s="203"/>
      <c r="D316" s="204" t="s">
        <v>77</v>
      </c>
      <c r="E316" s="216" t="s">
        <v>172</v>
      </c>
      <c r="F316" s="216" t="s">
        <v>378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SUM(P317:P408)</f>
        <v>0</v>
      </c>
      <c r="Q316" s="210"/>
      <c r="R316" s="211">
        <f>SUM(R317:R408)</f>
        <v>78.957890499999991</v>
      </c>
      <c r="S316" s="210"/>
      <c r="T316" s="212">
        <f>SUM(T317:T408)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86</v>
      </c>
      <c r="AT316" s="214" t="s">
        <v>77</v>
      </c>
      <c r="AU316" s="214" t="s">
        <v>86</v>
      </c>
      <c r="AY316" s="213" t="s">
        <v>165</v>
      </c>
      <c r="BK316" s="215">
        <f>SUM(BK317:BK408)</f>
        <v>0</v>
      </c>
    </row>
    <row r="317" s="2" customFormat="1" ht="16.5" customHeight="1">
      <c r="A317" s="38"/>
      <c r="B317" s="39"/>
      <c r="C317" s="218" t="s">
        <v>379</v>
      </c>
      <c r="D317" s="218" t="s">
        <v>167</v>
      </c>
      <c r="E317" s="219" t="s">
        <v>380</v>
      </c>
      <c r="F317" s="220" t="s">
        <v>381</v>
      </c>
      <c r="G317" s="221" t="s">
        <v>170</v>
      </c>
      <c r="H317" s="222">
        <v>23.195</v>
      </c>
      <c r="I317" s="223"/>
      <c r="J317" s="224">
        <f>ROUND(I317*H317,2)</f>
        <v>0</v>
      </c>
      <c r="K317" s="220" t="s">
        <v>171</v>
      </c>
      <c r="L317" s="44"/>
      <c r="M317" s="225" t="s">
        <v>1</v>
      </c>
      <c r="N317" s="226" t="s">
        <v>43</v>
      </c>
      <c r="O317" s="91"/>
      <c r="P317" s="227">
        <f>O317*H317</f>
        <v>0</v>
      </c>
      <c r="Q317" s="227">
        <v>2.5020099999999998</v>
      </c>
      <c r="R317" s="227">
        <f>Q317*H317</f>
        <v>58.034121949999999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172</v>
      </c>
      <c r="AT317" s="229" t="s">
        <v>167</v>
      </c>
      <c r="AU317" s="229" t="s">
        <v>88</v>
      </c>
      <c r="AY317" s="17" t="s">
        <v>165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86</v>
      </c>
      <c r="BK317" s="230">
        <f>ROUND(I317*H317,2)</f>
        <v>0</v>
      </c>
      <c r="BL317" s="17" t="s">
        <v>172</v>
      </c>
      <c r="BM317" s="229" t="s">
        <v>382</v>
      </c>
    </row>
    <row r="318" s="13" customFormat="1">
      <c r="A318" s="13"/>
      <c r="B318" s="231"/>
      <c r="C318" s="232"/>
      <c r="D318" s="233" t="s">
        <v>174</v>
      </c>
      <c r="E318" s="234" t="s">
        <v>1</v>
      </c>
      <c r="F318" s="235" t="s">
        <v>383</v>
      </c>
      <c r="G318" s="232"/>
      <c r="H318" s="234" t="s">
        <v>1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174</v>
      </c>
      <c r="AU318" s="241" t="s">
        <v>88</v>
      </c>
      <c r="AV318" s="13" t="s">
        <v>86</v>
      </c>
      <c r="AW318" s="13" t="s">
        <v>32</v>
      </c>
      <c r="AX318" s="13" t="s">
        <v>78</v>
      </c>
      <c r="AY318" s="241" t="s">
        <v>165</v>
      </c>
    </row>
    <row r="319" s="14" customFormat="1">
      <c r="A319" s="14"/>
      <c r="B319" s="242"/>
      <c r="C319" s="243"/>
      <c r="D319" s="233" t="s">
        <v>174</v>
      </c>
      <c r="E319" s="244" t="s">
        <v>1</v>
      </c>
      <c r="F319" s="245" t="s">
        <v>384</v>
      </c>
      <c r="G319" s="243"/>
      <c r="H319" s="246">
        <v>7.3949999999999996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174</v>
      </c>
      <c r="AU319" s="252" t="s">
        <v>88</v>
      </c>
      <c r="AV319" s="14" t="s">
        <v>88</v>
      </c>
      <c r="AW319" s="14" t="s">
        <v>32</v>
      </c>
      <c r="AX319" s="14" t="s">
        <v>78</v>
      </c>
      <c r="AY319" s="252" t="s">
        <v>165</v>
      </c>
    </row>
    <row r="320" s="13" customFormat="1">
      <c r="A320" s="13"/>
      <c r="B320" s="231"/>
      <c r="C320" s="232"/>
      <c r="D320" s="233" t="s">
        <v>174</v>
      </c>
      <c r="E320" s="234" t="s">
        <v>1</v>
      </c>
      <c r="F320" s="235" t="s">
        <v>385</v>
      </c>
      <c r="G320" s="232"/>
      <c r="H320" s="234" t="s">
        <v>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174</v>
      </c>
      <c r="AU320" s="241" t="s">
        <v>88</v>
      </c>
      <c r="AV320" s="13" t="s">
        <v>86</v>
      </c>
      <c r="AW320" s="13" t="s">
        <v>32</v>
      </c>
      <c r="AX320" s="13" t="s">
        <v>78</v>
      </c>
      <c r="AY320" s="241" t="s">
        <v>165</v>
      </c>
    </row>
    <row r="321" s="14" customFormat="1">
      <c r="A321" s="14"/>
      <c r="B321" s="242"/>
      <c r="C321" s="243"/>
      <c r="D321" s="233" t="s">
        <v>174</v>
      </c>
      <c r="E321" s="244" t="s">
        <v>1</v>
      </c>
      <c r="F321" s="245" t="s">
        <v>386</v>
      </c>
      <c r="G321" s="243"/>
      <c r="H321" s="246">
        <v>8.3000000000000007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174</v>
      </c>
      <c r="AU321" s="252" t="s">
        <v>88</v>
      </c>
      <c r="AV321" s="14" t="s">
        <v>88</v>
      </c>
      <c r="AW321" s="14" t="s">
        <v>32</v>
      </c>
      <c r="AX321" s="14" t="s">
        <v>78</v>
      </c>
      <c r="AY321" s="252" t="s">
        <v>165</v>
      </c>
    </row>
    <row r="322" s="13" customFormat="1">
      <c r="A322" s="13"/>
      <c r="B322" s="231"/>
      <c r="C322" s="232"/>
      <c r="D322" s="233" t="s">
        <v>174</v>
      </c>
      <c r="E322" s="234" t="s">
        <v>1</v>
      </c>
      <c r="F322" s="235" t="s">
        <v>387</v>
      </c>
      <c r="G322" s="232"/>
      <c r="H322" s="234" t="s">
        <v>1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174</v>
      </c>
      <c r="AU322" s="241" t="s">
        <v>88</v>
      </c>
      <c r="AV322" s="13" t="s">
        <v>86</v>
      </c>
      <c r="AW322" s="13" t="s">
        <v>32</v>
      </c>
      <c r="AX322" s="13" t="s">
        <v>78</v>
      </c>
      <c r="AY322" s="241" t="s">
        <v>165</v>
      </c>
    </row>
    <row r="323" s="14" customFormat="1">
      <c r="A323" s="14"/>
      <c r="B323" s="242"/>
      <c r="C323" s="243"/>
      <c r="D323" s="233" t="s">
        <v>174</v>
      </c>
      <c r="E323" s="244" t="s">
        <v>1</v>
      </c>
      <c r="F323" s="245" t="s">
        <v>388</v>
      </c>
      <c r="G323" s="243"/>
      <c r="H323" s="246">
        <v>7.5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174</v>
      </c>
      <c r="AU323" s="252" t="s">
        <v>88</v>
      </c>
      <c r="AV323" s="14" t="s">
        <v>88</v>
      </c>
      <c r="AW323" s="14" t="s">
        <v>32</v>
      </c>
      <c r="AX323" s="14" t="s">
        <v>78</v>
      </c>
      <c r="AY323" s="252" t="s">
        <v>165</v>
      </c>
    </row>
    <row r="324" s="15" customFormat="1">
      <c r="A324" s="15"/>
      <c r="B324" s="253"/>
      <c r="C324" s="254"/>
      <c r="D324" s="233" t="s">
        <v>174</v>
      </c>
      <c r="E324" s="255" t="s">
        <v>1</v>
      </c>
      <c r="F324" s="256" t="s">
        <v>177</v>
      </c>
      <c r="G324" s="254"/>
      <c r="H324" s="257">
        <v>23.195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3" t="s">
        <v>174</v>
      </c>
      <c r="AU324" s="263" t="s">
        <v>88</v>
      </c>
      <c r="AV324" s="15" t="s">
        <v>172</v>
      </c>
      <c r="AW324" s="15" t="s">
        <v>32</v>
      </c>
      <c r="AX324" s="15" t="s">
        <v>86</v>
      </c>
      <c r="AY324" s="263" t="s">
        <v>165</v>
      </c>
    </row>
    <row r="325" s="2" customFormat="1" ht="24.15" customHeight="1">
      <c r="A325" s="38"/>
      <c r="B325" s="39"/>
      <c r="C325" s="218" t="s">
        <v>389</v>
      </c>
      <c r="D325" s="218" t="s">
        <v>167</v>
      </c>
      <c r="E325" s="219" t="s">
        <v>390</v>
      </c>
      <c r="F325" s="220" t="s">
        <v>391</v>
      </c>
      <c r="G325" s="221" t="s">
        <v>209</v>
      </c>
      <c r="H325" s="222">
        <v>158</v>
      </c>
      <c r="I325" s="223"/>
      <c r="J325" s="224">
        <f>ROUND(I325*H325,2)</f>
        <v>0</v>
      </c>
      <c r="K325" s="220" t="s">
        <v>171</v>
      </c>
      <c r="L325" s="44"/>
      <c r="M325" s="225" t="s">
        <v>1</v>
      </c>
      <c r="N325" s="226" t="s">
        <v>43</v>
      </c>
      <c r="O325" s="91"/>
      <c r="P325" s="227">
        <f>O325*H325</f>
        <v>0</v>
      </c>
      <c r="Q325" s="227">
        <v>0.01</v>
      </c>
      <c r="R325" s="227">
        <f>Q325*H325</f>
        <v>1.5800000000000001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172</v>
      </c>
      <c r="AT325" s="229" t="s">
        <v>167</v>
      </c>
      <c r="AU325" s="229" t="s">
        <v>88</v>
      </c>
      <c r="AY325" s="17" t="s">
        <v>165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86</v>
      </c>
      <c r="BK325" s="230">
        <f>ROUND(I325*H325,2)</f>
        <v>0</v>
      </c>
      <c r="BL325" s="17" t="s">
        <v>172</v>
      </c>
      <c r="BM325" s="229" t="s">
        <v>392</v>
      </c>
    </row>
    <row r="326" s="13" customFormat="1">
      <c r="A326" s="13"/>
      <c r="B326" s="231"/>
      <c r="C326" s="232"/>
      <c r="D326" s="233" t="s">
        <v>174</v>
      </c>
      <c r="E326" s="234" t="s">
        <v>1</v>
      </c>
      <c r="F326" s="235" t="s">
        <v>385</v>
      </c>
      <c r="G326" s="232"/>
      <c r="H326" s="234" t="s">
        <v>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174</v>
      </c>
      <c r="AU326" s="241" t="s">
        <v>88</v>
      </c>
      <c r="AV326" s="13" t="s">
        <v>86</v>
      </c>
      <c r="AW326" s="13" t="s">
        <v>32</v>
      </c>
      <c r="AX326" s="13" t="s">
        <v>78</v>
      </c>
      <c r="AY326" s="241" t="s">
        <v>165</v>
      </c>
    </row>
    <row r="327" s="14" customFormat="1">
      <c r="A327" s="14"/>
      <c r="B327" s="242"/>
      <c r="C327" s="243"/>
      <c r="D327" s="233" t="s">
        <v>174</v>
      </c>
      <c r="E327" s="244" t="s">
        <v>1</v>
      </c>
      <c r="F327" s="245" t="s">
        <v>393</v>
      </c>
      <c r="G327" s="243"/>
      <c r="H327" s="246">
        <v>83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2" t="s">
        <v>174</v>
      </c>
      <c r="AU327" s="252" t="s">
        <v>88</v>
      </c>
      <c r="AV327" s="14" t="s">
        <v>88</v>
      </c>
      <c r="AW327" s="14" t="s">
        <v>32</v>
      </c>
      <c r="AX327" s="14" t="s">
        <v>78</v>
      </c>
      <c r="AY327" s="252" t="s">
        <v>165</v>
      </c>
    </row>
    <row r="328" s="13" customFormat="1">
      <c r="A328" s="13"/>
      <c r="B328" s="231"/>
      <c r="C328" s="232"/>
      <c r="D328" s="233" t="s">
        <v>174</v>
      </c>
      <c r="E328" s="234" t="s">
        <v>1</v>
      </c>
      <c r="F328" s="235" t="s">
        <v>387</v>
      </c>
      <c r="G328" s="232"/>
      <c r="H328" s="234" t="s">
        <v>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174</v>
      </c>
      <c r="AU328" s="241" t="s">
        <v>88</v>
      </c>
      <c r="AV328" s="13" t="s">
        <v>86</v>
      </c>
      <c r="AW328" s="13" t="s">
        <v>32</v>
      </c>
      <c r="AX328" s="13" t="s">
        <v>78</v>
      </c>
      <c r="AY328" s="241" t="s">
        <v>165</v>
      </c>
    </row>
    <row r="329" s="14" customFormat="1">
      <c r="A329" s="14"/>
      <c r="B329" s="242"/>
      <c r="C329" s="243"/>
      <c r="D329" s="233" t="s">
        <v>174</v>
      </c>
      <c r="E329" s="244" t="s">
        <v>1</v>
      </c>
      <c r="F329" s="245" t="s">
        <v>394</v>
      </c>
      <c r="G329" s="243"/>
      <c r="H329" s="246">
        <v>75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174</v>
      </c>
      <c r="AU329" s="252" t="s">
        <v>88</v>
      </c>
      <c r="AV329" s="14" t="s">
        <v>88</v>
      </c>
      <c r="AW329" s="14" t="s">
        <v>32</v>
      </c>
      <c r="AX329" s="14" t="s">
        <v>78</v>
      </c>
      <c r="AY329" s="252" t="s">
        <v>165</v>
      </c>
    </row>
    <row r="330" s="15" customFormat="1">
      <c r="A330" s="15"/>
      <c r="B330" s="253"/>
      <c r="C330" s="254"/>
      <c r="D330" s="233" t="s">
        <v>174</v>
      </c>
      <c r="E330" s="255" t="s">
        <v>1</v>
      </c>
      <c r="F330" s="256" t="s">
        <v>177</v>
      </c>
      <c r="G330" s="254"/>
      <c r="H330" s="257">
        <v>158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3" t="s">
        <v>174</v>
      </c>
      <c r="AU330" s="263" t="s">
        <v>88</v>
      </c>
      <c r="AV330" s="15" t="s">
        <v>172</v>
      </c>
      <c r="AW330" s="15" t="s">
        <v>32</v>
      </c>
      <c r="AX330" s="15" t="s">
        <v>86</v>
      </c>
      <c r="AY330" s="263" t="s">
        <v>165</v>
      </c>
    </row>
    <row r="331" s="2" customFormat="1" ht="24.15" customHeight="1">
      <c r="A331" s="38"/>
      <c r="B331" s="39"/>
      <c r="C331" s="218" t="s">
        <v>395</v>
      </c>
      <c r="D331" s="218" t="s">
        <v>167</v>
      </c>
      <c r="E331" s="219" t="s">
        <v>396</v>
      </c>
      <c r="F331" s="220" t="s">
        <v>397</v>
      </c>
      <c r="G331" s="221" t="s">
        <v>209</v>
      </c>
      <c r="H331" s="222">
        <v>87</v>
      </c>
      <c r="I331" s="223"/>
      <c r="J331" s="224">
        <f>ROUND(I331*H331,2)</f>
        <v>0</v>
      </c>
      <c r="K331" s="220" t="s">
        <v>1</v>
      </c>
      <c r="L331" s="44"/>
      <c r="M331" s="225" t="s">
        <v>1</v>
      </c>
      <c r="N331" s="226" t="s">
        <v>43</v>
      </c>
      <c r="O331" s="91"/>
      <c r="P331" s="227">
        <f>O331*H331</f>
        <v>0</v>
      </c>
      <c r="Q331" s="227">
        <v>0.01</v>
      </c>
      <c r="R331" s="227">
        <f>Q331*H331</f>
        <v>0.87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172</v>
      </c>
      <c r="AT331" s="229" t="s">
        <v>167</v>
      </c>
      <c r="AU331" s="229" t="s">
        <v>88</v>
      </c>
      <c r="AY331" s="17" t="s">
        <v>165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86</v>
      </c>
      <c r="BK331" s="230">
        <f>ROUND(I331*H331,2)</f>
        <v>0</v>
      </c>
      <c r="BL331" s="17" t="s">
        <v>172</v>
      </c>
      <c r="BM331" s="229" t="s">
        <v>398</v>
      </c>
    </row>
    <row r="332" s="13" customFormat="1">
      <c r="A332" s="13"/>
      <c r="B332" s="231"/>
      <c r="C332" s="232"/>
      <c r="D332" s="233" t="s">
        <v>174</v>
      </c>
      <c r="E332" s="234" t="s">
        <v>1</v>
      </c>
      <c r="F332" s="235" t="s">
        <v>383</v>
      </c>
      <c r="G332" s="232"/>
      <c r="H332" s="234" t="s">
        <v>1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174</v>
      </c>
      <c r="AU332" s="241" t="s">
        <v>88</v>
      </c>
      <c r="AV332" s="13" t="s">
        <v>86</v>
      </c>
      <c r="AW332" s="13" t="s">
        <v>32</v>
      </c>
      <c r="AX332" s="13" t="s">
        <v>78</v>
      </c>
      <c r="AY332" s="241" t="s">
        <v>165</v>
      </c>
    </row>
    <row r="333" s="14" customFormat="1">
      <c r="A333" s="14"/>
      <c r="B333" s="242"/>
      <c r="C333" s="243"/>
      <c r="D333" s="233" t="s">
        <v>174</v>
      </c>
      <c r="E333" s="244" t="s">
        <v>1</v>
      </c>
      <c r="F333" s="245" t="s">
        <v>399</v>
      </c>
      <c r="G333" s="243"/>
      <c r="H333" s="246">
        <v>87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2" t="s">
        <v>174</v>
      </c>
      <c r="AU333" s="252" t="s">
        <v>88</v>
      </c>
      <c r="AV333" s="14" t="s">
        <v>88</v>
      </c>
      <c r="AW333" s="14" t="s">
        <v>32</v>
      </c>
      <c r="AX333" s="14" t="s">
        <v>78</v>
      </c>
      <c r="AY333" s="252" t="s">
        <v>165</v>
      </c>
    </row>
    <row r="334" s="15" customFormat="1">
      <c r="A334" s="15"/>
      <c r="B334" s="253"/>
      <c r="C334" s="254"/>
      <c r="D334" s="233" t="s">
        <v>174</v>
      </c>
      <c r="E334" s="255" t="s">
        <v>1</v>
      </c>
      <c r="F334" s="256" t="s">
        <v>177</v>
      </c>
      <c r="G334" s="254"/>
      <c r="H334" s="257">
        <v>87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3" t="s">
        <v>174</v>
      </c>
      <c r="AU334" s="263" t="s">
        <v>88</v>
      </c>
      <c r="AV334" s="15" t="s">
        <v>172</v>
      </c>
      <c r="AW334" s="15" t="s">
        <v>32</v>
      </c>
      <c r="AX334" s="15" t="s">
        <v>86</v>
      </c>
      <c r="AY334" s="263" t="s">
        <v>165</v>
      </c>
    </row>
    <row r="335" s="2" customFormat="1" ht="16.5" customHeight="1">
      <c r="A335" s="38"/>
      <c r="B335" s="39"/>
      <c r="C335" s="218" t="s">
        <v>400</v>
      </c>
      <c r="D335" s="218" t="s">
        <v>167</v>
      </c>
      <c r="E335" s="219" t="s">
        <v>401</v>
      </c>
      <c r="F335" s="220" t="s">
        <v>402</v>
      </c>
      <c r="G335" s="221" t="s">
        <v>199</v>
      </c>
      <c r="H335" s="222">
        <v>0.69299999999999995</v>
      </c>
      <c r="I335" s="223"/>
      <c r="J335" s="224">
        <f>ROUND(I335*H335,2)</f>
        <v>0</v>
      </c>
      <c r="K335" s="220" t="s">
        <v>171</v>
      </c>
      <c r="L335" s="44"/>
      <c r="M335" s="225" t="s">
        <v>1</v>
      </c>
      <c r="N335" s="226" t="s">
        <v>43</v>
      </c>
      <c r="O335" s="91"/>
      <c r="P335" s="227">
        <f>O335*H335</f>
        <v>0</v>
      </c>
      <c r="Q335" s="227">
        <v>1.05555</v>
      </c>
      <c r="R335" s="227">
        <f>Q335*H335</f>
        <v>0.7314961499999999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172</v>
      </c>
      <c r="AT335" s="229" t="s">
        <v>167</v>
      </c>
      <c r="AU335" s="229" t="s">
        <v>88</v>
      </c>
      <c r="AY335" s="17" t="s">
        <v>165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86</v>
      </c>
      <c r="BK335" s="230">
        <f>ROUND(I335*H335,2)</f>
        <v>0</v>
      </c>
      <c r="BL335" s="17" t="s">
        <v>172</v>
      </c>
      <c r="BM335" s="229" t="s">
        <v>403</v>
      </c>
    </row>
    <row r="336" s="13" customFormat="1">
      <c r="A336" s="13"/>
      <c r="B336" s="231"/>
      <c r="C336" s="232"/>
      <c r="D336" s="233" t="s">
        <v>174</v>
      </c>
      <c r="E336" s="234" t="s">
        <v>1</v>
      </c>
      <c r="F336" s="235" t="s">
        <v>383</v>
      </c>
      <c r="G336" s="232"/>
      <c r="H336" s="234" t="s">
        <v>1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174</v>
      </c>
      <c r="AU336" s="241" t="s">
        <v>88</v>
      </c>
      <c r="AV336" s="13" t="s">
        <v>86</v>
      </c>
      <c r="AW336" s="13" t="s">
        <v>32</v>
      </c>
      <c r="AX336" s="13" t="s">
        <v>78</v>
      </c>
      <c r="AY336" s="241" t="s">
        <v>165</v>
      </c>
    </row>
    <row r="337" s="14" customFormat="1">
      <c r="A337" s="14"/>
      <c r="B337" s="242"/>
      <c r="C337" s="243"/>
      <c r="D337" s="233" t="s">
        <v>174</v>
      </c>
      <c r="E337" s="244" t="s">
        <v>1</v>
      </c>
      <c r="F337" s="245" t="s">
        <v>404</v>
      </c>
      <c r="G337" s="243"/>
      <c r="H337" s="246">
        <v>0.23699999999999999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2" t="s">
        <v>174</v>
      </c>
      <c r="AU337" s="252" t="s">
        <v>88</v>
      </c>
      <c r="AV337" s="14" t="s">
        <v>88</v>
      </c>
      <c r="AW337" s="14" t="s">
        <v>32</v>
      </c>
      <c r="AX337" s="14" t="s">
        <v>78</v>
      </c>
      <c r="AY337" s="252" t="s">
        <v>165</v>
      </c>
    </row>
    <row r="338" s="13" customFormat="1">
      <c r="A338" s="13"/>
      <c r="B338" s="231"/>
      <c r="C338" s="232"/>
      <c r="D338" s="233" t="s">
        <v>174</v>
      </c>
      <c r="E338" s="234" t="s">
        <v>1</v>
      </c>
      <c r="F338" s="235" t="s">
        <v>385</v>
      </c>
      <c r="G338" s="232"/>
      <c r="H338" s="234" t="s">
        <v>1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174</v>
      </c>
      <c r="AU338" s="241" t="s">
        <v>88</v>
      </c>
      <c r="AV338" s="13" t="s">
        <v>86</v>
      </c>
      <c r="AW338" s="13" t="s">
        <v>32</v>
      </c>
      <c r="AX338" s="13" t="s">
        <v>78</v>
      </c>
      <c r="AY338" s="241" t="s">
        <v>165</v>
      </c>
    </row>
    <row r="339" s="14" customFormat="1">
      <c r="A339" s="14"/>
      <c r="B339" s="242"/>
      <c r="C339" s="243"/>
      <c r="D339" s="233" t="s">
        <v>174</v>
      </c>
      <c r="E339" s="244" t="s">
        <v>1</v>
      </c>
      <c r="F339" s="245" t="s">
        <v>405</v>
      </c>
      <c r="G339" s="243"/>
      <c r="H339" s="246">
        <v>0.24199999999999999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2" t="s">
        <v>174</v>
      </c>
      <c r="AU339" s="252" t="s">
        <v>88</v>
      </c>
      <c r="AV339" s="14" t="s">
        <v>88</v>
      </c>
      <c r="AW339" s="14" t="s">
        <v>32</v>
      </c>
      <c r="AX339" s="14" t="s">
        <v>78</v>
      </c>
      <c r="AY339" s="252" t="s">
        <v>165</v>
      </c>
    </row>
    <row r="340" s="13" customFormat="1">
      <c r="A340" s="13"/>
      <c r="B340" s="231"/>
      <c r="C340" s="232"/>
      <c r="D340" s="233" t="s">
        <v>174</v>
      </c>
      <c r="E340" s="234" t="s">
        <v>1</v>
      </c>
      <c r="F340" s="235" t="s">
        <v>387</v>
      </c>
      <c r="G340" s="232"/>
      <c r="H340" s="234" t="s">
        <v>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174</v>
      </c>
      <c r="AU340" s="241" t="s">
        <v>88</v>
      </c>
      <c r="AV340" s="13" t="s">
        <v>86</v>
      </c>
      <c r="AW340" s="13" t="s">
        <v>32</v>
      </c>
      <c r="AX340" s="13" t="s">
        <v>78</v>
      </c>
      <c r="AY340" s="241" t="s">
        <v>165</v>
      </c>
    </row>
    <row r="341" s="14" customFormat="1">
      <c r="A341" s="14"/>
      <c r="B341" s="242"/>
      <c r="C341" s="243"/>
      <c r="D341" s="233" t="s">
        <v>174</v>
      </c>
      <c r="E341" s="244" t="s">
        <v>1</v>
      </c>
      <c r="F341" s="245" t="s">
        <v>406</v>
      </c>
      <c r="G341" s="243"/>
      <c r="H341" s="246">
        <v>0.214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2" t="s">
        <v>174</v>
      </c>
      <c r="AU341" s="252" t="s">
        <v>88</v>
      </c>
      <c r="AV341" s="14" t="s">
        <v>88</v>
      </c>
      <c r="AW341" s="14" t="s">
        <v>32</v>
      </c>
      <c r="AX341" s="14" t="s">
        <v>78</v>
      </c>
      <c r="AY341" s="252" t="s">
        <v>165</v>
      </c>
    </row>
    <row r="342" s="15" customFormat="1">
      <c r="A342" s="15"/>
      <c r="B342" s="253"/>
      <c r="C342" s="254"/>
      <c r="D342" s="233" t="s">
        <v>174</v>
      </c>
      <c r="E342" s="255" t="s">
        <v>1</v>
      </c>
      <c r="F342" s="256" t="s">
        <v>177</v>
      </c>
      <c r="G342" s="254"/>
      <c r="H342" s="257">
        <v>0.69299999999999995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3" t="s">
        <v>174</v>
      </c>
      <c r="AU342" s="263" t="s">
        <v>88</v>
      </c>
      <c r="AV342" s="15" t="s">
        <v>172</v>
      </c>
      <c r="AW342" s="15" t="s">
        <v>32</v>
      </c>
      <c r="AX342" s="15" t="s">
        <v>86</v>
      </c>
      <c r="AY342" s="263" t="s">
        <v>165</v>
      </c>
    </row>
    <row r="343" s="2" customFormat="1" ht="16.5" customHeight="1">
      <c r="A343" s="38"/>
      <c r="B343" s="39"/>
      <c r="C343" s="218" t="s">
        <v>407</v>
      </c>
      <c r="D343" s="218" t="s">
        <v>167</v>
      </c>
      <c r="E343" s="219" t="s">
        <v>408</v>
      </c>
      <c r="F343" s="220" t="s">
        <v>409</v>
      </c>
      <c r="G343" s="221" t="s">
        <v>199</v>
      </c>
      <c r="H343" s="222">
        <v>1.1990000000000001</v>
      </c>
      <c r="I343" s="223"/>
      <c r="J343" s="224">
        <f>ROUND(I343*H343,2)</f>
        <v>0</v>
      </c>
      <c r="K343" s="220" t="s">
        <v>171</v>
      </c>
      <c r="L343" s="44"/>
      <c r="M343" s="225" t="s">
        <v>1</v>
      </c>
      <c r="N343" s="226" t="s">
        <v>43</v>
      </c>
      <c r="O343" s="91"/>
      <c r="P343" s="227">
        <f>O343*H343</f>
        <v>0</v>
      </c>
      <c r="Q343" s="227">
        <v>1.06277</v>
      </c>
      <c r="R343" s="227">
        <f>Q343*H343</f>
        <v>1.27426123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172</v>
      </c>
      <c r="AT343" s="229" t="s">
        <v>167</v>
      </c>
      <c r="AU343" s="229" t="s">
        <v>88</v>
      </c>
      <c r="AY343" s="17" t="s">
        <v>165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86</v>
      </c>
      <c r="BK343" s="230">
        <f>ROUND(I343*H343,2)</f>
        <v>0</v>
      </c>
      <c r="BL343" s="17" t="s">
        <v>172</v>
      </c>
      <c r="BM343" s="229" t="s">
        <v>410</v>
      </c>
    </row>
    <row r="344" s="13" customFormat="1">
      <c r="A344" s="13"/>
      <c r="B344" s="231"/>
      <c r="C344" s="232"/>
      <c r="D344" s="233" t="s">
        <v>174</v>
      </c>
      <c r="E344" s="234" t="s">
        <v>1</v>
      </c>
      <c r="F344" s="235" t="s">
        <v>383</v>
      </c>
      <c r="G344" s="232"/>
      <c r="H344" s="234" t="s">
        <v>1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174</v>
      </c>
      <c r="AU344" s="241" t="s">
        <v>88</v>
      </c>
      <c r="AV344" s="13" t="s">
        <v>86</v>
      </c>
      <c r="AW344" s="13" t="s">
        <v>32</v>
      </c>
      <c r="AX344" s="13" t="s">
        <v>78</v>
      </c>
      <c r="AY344" s="241" t="s">
        <v>165</v>
      </c>
    </row>
    <row r="345" s="14" customFormat="1">
      <c r="A345" s="14"/>
      <c r="B345" s="242"/>
      <c r="C345" s="243"/>
      <c r="D345" s="233" t="s">
        <v>174</v>
      </c>
      <c r="E345" s="244" t="s">
        <v>1</v>
      </c>
      <c r="F345" s="245" t="s">
        <v>411</v>
      </c>
      <c r="G345" s="243"/>
      <c r="H345" s="246">
        <v>0.40000000000000002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2" t="s">
        <v>174</v>
      </c>
      <c r="AU345" s="252" t="s">
        <v>88</v>
      </c>
      <c r="AV345" s="14" t="s">
        <v>88</v>
      </c>
      <c r="AW345" s="14" t="s">
        <v>32</v>
      </c>
      <c r="AX345" s="14" t="s">
        <v>78</v>
      </c>
      <c r="AY345" s="252" t="s">
        <v>165</v>
      </c>
    </row>
    <row r="346" s="13" customFormat="1">
      <c r="A346" s="13"/>
      <c r="B346" s="231"/>
      <c r="C346" s="232"/>
      <c r="D346" s="233" t="s">
        <v>174</v>
      </c>
      <c r="E346" s="234" t="s">
        <v>1</v>
      </c>
      <c r="F346" s="235" t="s">
        <v>385</v>
      </c>
      <c r="G346" s="232"/>
      <c r="H346" s="234" t="s">
        <v>1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174</v>
      </c>
      <c r="AU346" s="241" t="s">
        <v>88</v>
      </c>
      <c r="AV346" s="13" t="s">
        <v>86</v>
      </c>
      <c r="AW346" s="13" t="s">
        <v>32</v>
      </c>
      <c r="AX346" s="13" t="s">
        <v>78</v>
      </c>
      <c r="AY346" s="241" t="s">
        <v>165</v>
      </c>
    </row>
    <row r="347" s="14" customFormat="1">
      <c r="A347" s="14"/>
      <c r="B347" s="242"/>
      <c r="C347" s="243"/>
      <c r="D347" s="233" t="s">
        <v>174</v>
      </c>
      <c r="E347" s="244" t="s">
        <v>1</v>
      </c>
      <c r="F347" s="245" t="s">
        <v>412</v>
      </c>
      <c r="G347" s="243"/>
      <c r="H347" s="246">
        <v>0.42599999999999999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174</v>
      </c>
      <c r="AU347" s="252" t="s">
        <v>88</v>
      </c>
      <c r="AV347" s="14" t="s">
        <v>88</v>
      </c>
      <c r="AW347" s="14" t="s">
        <v>32</v>
      </c>
      <c r="AX347" s="14" t="s">
        <v>78</v>
      </c>
      <c r="AY347" s="252" t="s">
        <v>165</v>
      </c>
    </row>
    <row r="348" s="13" customFormat="1">
      <c r="A348" s="13"/>
      <c r="B348" s="231"/>
      <c r="C348" s="232"/>
      <c r="D348" s="233" t="s">
        <v>174</v>
      </c>
      <c r="E348" s="234" t="s">
        <v>1</v>
      </c>
      <c r="F348" s="235" t="s">
        <v>387</v>
      </c>
      <c r="G348" s="232"/>
      <c r="H348" s="234" t="s">
        <v>1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174</v>
      </c>
      <c r="AU348" s="241" t="s">
        <v>88</v>
      </c>
      <c r="AV348" s="13" t="s">
        <v>86</v>
      </c>
      <c r="AW348" s="13" t="s">
        <v>32</v>
      </c>
      <c r="AX348" s="13" t="s">
        <v>78</v>
      </c>
      <c r="AY348" s="241" t="s">
        <v>165</v>
      </c>
    </row>
    <row r="349" s="14" customFormat="1">
      <c r="A349" s="14"/>
      <c r="B349" s="242"/>
      <c r="C349" s="243"/>
      <c r="D349" s="233" t="s">
        <v>174</v>
      </c>
      <c r="E349" s="244" t="s">
        <v>1</v>
      </c>
      <c r="F349" s="245" t="s">
        <v>413</v>
      </c>
      <c r="G349" s="243"/>
      <c r="H349" s="246">
        <v>0.373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174</v>
      </c>
      <c r="AU349" s="252" t="s">
        <v>88</v>
      </c>
      <c r="AV349" s="14" t="s">
        <v>88</v>
      </c>
      <c r="AW349" s="14" t="s">
        <v>32</v>
      </c>
      <c r="AX349" s="14" t="s">
        <v>78</v>
      </c>
      <c r="AY349" s="252" t="s">
        <v>165</v>
      </c>
    </row>
    <row r="350" s="15" customFormat="1">
      <c r="A350" s="15"/>
      <c r="B350" s="253"/>
      <c r="C350" s="254"/>
      <c r="D350" s="233" t="s">
        <v>174</v>
      </c>
      <c r="E350" s="255" t="s">
        <v>1</v>
      </c>
      <c r="F350" s="256" t="s">
        <v>177</v>
      </c>
      <c r="G350" s="254"/>
      <c r="H350" s="257">
        <v>1.1990000000000001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3" t="s">
        <v>174</v>
      </c>
      <c r="AU350" s="263" t="s">
        <v>88</v>
      </c>
      <c r="AV350" s="15" t="s">
        <v>172</v>
      </c>
      <c r="AW350" s="15" t="s">
        <v>32</v>
      </c>
      <c r="AX350" s="15" t="s">
        <v>86</v>
      </c>
      <c r="AY350" s="263" t="s">
        <v>165</v>
      </c>
    </row>
    <row r="351" s="2" customFormat="1" ht="33" customHeight="1">
      <c r="A351" s="38"/>
      <c r="B351" s="39"/>
      <c r="C351" s="218" t="s">
        <v>414</v>
      </c>
      <c r="D351" s="218" t="s">
        <v>167</v>
      </c>
      <c r="E351" s="219" t="s">
        <v>415</v>
      </c>
      <c r="F351" s="220" t="s">
        <v>416</v>
      </c>
      <c r="G351" s="221" t="s">
        <v>199</v>
      </c>
      <c r="H351" s="222">
        <v>1.9430000000000001</v>
      </c>
      <c r="I351" s="223"/>
      <c r="J351" s="224">
        <f>ROUND(I351*H351,2)</f>
        <v>0</v>
      </c>
      <c r="K351" s="220" t="s">
        <v>171</v>
      </c>
      <c r="L351" s="44"/>
      <c r="M351" s="225" t="s">
        <v>1</v>
      </c>
      <c r="N351" s="226" t="s">
        <v>43</v>
      </c>
      <c r="O351" s="91"/>
      <c r="P351" s="227">
        <f>O351*H351</f>
        <v>0</v>
      </c>
      <c r="Q351" s="227">
        <v>0.019539999999999998</v>
      </c>
      <c r="R351" s="227">
        <f>Q351*H351</f>
        <v>0.037966219999999995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172</v>
      </c>
      <c r="AT351" s="229" t="s">
        <v>167</v>
      </c>
      <c r="AU351" s="229" t="s">
        <v>88</v>
      </c>
      <c r="AY351" s="17" t="s">
        <v>165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86</v>
      </c>
      <c r="BK351" s="230">
        <f>ROUND(I351*H351,2)</f>
        <v>0</v>
      </c>
      <c r="BL351" s="17" t="s">
        <v>172</v>
      </c>
      <c r="BM351" s="229" t="s">
        <v>417</v>
      </c>
    </row>
    <row r="352" s="13" customFormat="1">
      <c r="A352" s="13"/>
      <c r="B352" s="231"/>
      <c r="C352" s="232"/>
      <c r="D352" s="233" t="s">
        <v>174</v>
      </c>
      <c r="E352" s="234" t="s">
        <v>1</v>
      </c>
      <c r="F352" s="235" t="s">
        <v>383</v>
      </c>
      <c r="G352" s="232"/>
      <c r="H352" s="234" t="s">
        <v>1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174</v>
      </c>
      <c r="AU352" s="241" t="s">
        <v>88</v>
      </c>
      <c r="AV352" s="13" t="s">
        <v>86</v>
      </c>
      <c r="AW352" s="13" t="s">
        <v>32</v>
      </c>
      <c r="AX352" s="13" t="s">
        <v>78</v>
      </c>
      <c r="AY352" s="241" t="s">
        <v>165</v>
      </c>
    </row>
    <row r="353" s="14" customFormat="1">
      <c r="A353" s="14"/>
      <c r="B353" s="242"/>
      <c r="C353" s="243"/>
      <c r="D353" s="233" t="s">
        <v>174</v>
      </c>
      <c r="E353" s="244" t="s">
        <v>1</v>
      </c>
      <c r="F353" s="245" t="s">
        <v>418</v>
      </c>
      <c r="G353" s="243"/>
      <c r="H353" s="246">
        <v>0.621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174</v>
      </c>
      <c r="AU353" s="252" t="s">
        <v>88</v>
      </c>
      <c r="AV353" s="14" t="s">
        <v>88</v>
      </c>
      <c r="AW353" s="14" t="s">
        <v>32</v>
      </c>
      <c r="AX353" s="14" t="s">
        <v>78</v>
      </c>
      <c r="AY353" s="252" t="s">
        <v>165</v>
      </c>
    </row>
    <row r="354" s="14" customFormat="1">
      <c r="A354" s="14"/>
      <c r="B354" s="242"/>
      <c r="C354" s="243"/>
      <c r="D354" s="233" t="s">
        <v>174</v>
      </c>
      <c r="E354" s="244" t="s">
        <v>1</v>
      </c>
      <c r="F354" s="245" t="s">
        <v>419</v>
      </c>
      <c r="G354" s="243"/>
      <c r="H354" s="246">
        <v>0.68999999999999995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2" t="s">
        <v>174</v>
      </c>
      <c r="AU354" s="252" t="s">
        <v>88</v>
      </c>
      <c r="AV354" s="14" t="s">
        <v>88</v>
      </c>
      <c r="AW354" s="14" t="s">
        <v>32</v>
      </c>
      <c r="AX354" s="14" t="s">
        <v>78</v>
      </c>
      <c r="AY354" s="252" t="s">
        <v>165</v>
      </c>
    </row>
    <row r="355" s="14" customFormat="1">
      <c r="A355" s="14"/>
      <c r="B355" s="242"/>
      <c r="C355" s="243"/>
      <c r="D355" s="233" t="s">
        <v>174</v>
      </c>
      <c r="E355" s="244" t="s">
        <v>1</v>
      </c>
      <c r="F355" s="245" t="s">
        <v>420</v>
      </c>
      <c r="G355" s="243"/>
      <c r="H355" s="246">
        <v>0.019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174</v>
      </c>
      <c r="AU355" s="252" t="s">
        <v>88</v>
      </c>
      <c r="AV355" s="14" t="s">
        <v>88</v>
      </c>
      <c r="AW355" s="14" t="s">
        <v>32</v>
      </c>
      <c r="AX355" s="14" t="s">
        <v>78</v>
      </c>
      <c r="AY355" s="252" t="s">
        <v>165</v>
      </c>
    </row>
    <row r="356" s="13" customFormat="1">
      <c r="A356" s="13"/>
      <c r="B356" s="231"/>
      <c r="C356" s="232"/>
      <c r="D356" s="233" t="s">
        <v>174</v>
      </c>
      <c r="E356" s="234" t="s">
        <v>1</v>
      </c>
      <c r="F356" s="235" t="s">
        <v>421</v>
      </c>
      <c r="G356" s="232"/>
      <c r="H356" s="234" t="s">
        <v>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174</v>
      </c>
      <c r="AU356" s="241" t="s">
        <v>88</v>
      </c>
      <c r="AV356" s="13" t="s">
        <v>86</v>
      </c>
      <c r="AW356" s="13" t="s">
        <v>32</v>
      </c>
      <c r="AX356" s="13" t="s">
        <v>78</v>
      </c>
      <c r="AY356" s="241" t="s">
        <v>165</v>
      </c>
    </row>
    <row r="357" s="14" customFormat="1">
      <c r="A357" s="14"/>
      <c r="B357" s="242"/>
      <c r="C357" s="243"/>
      <c r="D357" s="233" t="s">
        <v>174</v>
      </c>
      <c r="E357" s="244" t="s">
        <v>1</v>
      </c>
      <c r="F357" s="245" t="s">
        <v>422</v>
      </c>
      <c r="G357" s="243"/>
      <c r="H357" s="246">
        <v>0.21099999999999999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174</v>
      </c>
      <c r="AU357" s="252" t="s">
        <v>88</v>
      </c>
      <c r="AV357" s="14" t="s">
        <v>88</v>
      </c>
      <c r="AW357" s="14" t="s">
        <v>32</v>
      </c>
      <c r="AX357" s="14" t="s">
        <v>78</v>
      </c>
      <c r="AY357" s="252" t="s">
        <v>165</v>
      </c>
    </row>
    <row r="358" s="13" customFormat="1">
      <c r="A358" s="13"/>
      <c r="B358" s="231"/>
      <c r="C358" s="232"/>
      <c r="D358" s="233" t="s">
        <v>174</v>
      </c>
      <c r="E358" s="234" t="s">
        <v>1</v>
      </c>
      <c r="F358" s="235" t="s">
        <v>387</v>
      </c>
      <c r="G358" s="232"/>
      <c r="H358" s="234" t="s">
        <v>1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174</v>
      </c>
      <c r="AU358" s="241" t="s">
        <v>88</v>
      </c>
      <c r="AV358" s="13" t="s">
        <v>86</v>
      </c>
      <c r="AW358" s="13" t="s">
        <v>32</v>
      </c>
      <c r="AX358" s="13" t="s">
        <v>78</v>
      </c>
      <c r="AY358" s="241" t="s">
        <v>165</v>
      </c>
    </row>
    <row r="359" s="14" customFormat="1">
      <c r="A359" s="14"/>
      <c r="B359" s="242"/>
      <c r="C359" s="243"/>
      <c r="D359" s="233" t="s">
        <v>174</v>
      </c>
      <c r="E359" s="244" t="s">
        <v>1</v>
      </c>
      <c r="F359" s="245" t="s">
        <v>423</v>
      </c>
      <c r="G359" s="243"/>
      <c r="H359" s="246">
        <v>0.156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174</v>
      </c>
      <c r="AU359" s="252" t="s">
        <v>88</v>
      </c>
      <c r="AV359" s="14" t="s">
        <v>88</v>
      </c>
      <c r="AW359" s="14" t="s">
        <v>32</v>
      </c>
      <c r="AX359" s="14" t="s">
        <v>78</v>
      </c>
      <c r="AY359" s="252" t="s">
        <v>165</v>
      </c>
    </row>
    <row r="360" s="14" customFormat="1">
      <c r="A360" s="14"/>
      <c r="B360" s="242"/>
      <c r="C360" s="243"/>
      <c r="D360" s="233" t="s">
        <v>174</v>
      </c>
      <c r="E360" s="244" t="s">
        <v>1</v>
      </c>
      <c r="F360" s="245" t="s">
        <v>424</v>
      </c>
      <c r="G360" s="243"/>
      <c r="H360" s="246">
        <v>0.246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174</v>
      </c>
      <c r="AU360" s="252" t="s">
        <v>88</v>
      </c>
      <c r="AV360" s="14" t="s">
        <v>88</v>
      </c>
      <c r="AW360" s="14" t="s">
        <v>32</v>
      </c>
      <c r="AX360" s="14" t="s">
        <v>78</v>
      </c>
      <c r="AY360" s="252" t="s">
        <v>165</v>
      </c>
    </row>
    <row r="361" s="15" customFormat="1">
      <c r="A361" s="15"/>
      <c r="B361" s="253"/>
      <c r="C361" s="254"/>
      <c r="D361" s="233" t="s">
        <v>174</v>
      </c>
      <c r="E361" s="255" t="s">
        <v>1</v>
      </c>
      <c r="F361" s="256" t="s">
        <v>177</v>
      </c>
      <c r="G361" s="254"/>
      <c r="H361" s="257">
        <v>1.9430000000000001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3" t="s">
        <v>174</v>
      </c>
      <c r="AU361" s="263" t="s">
        <v>88</v>
      </c>
      <c r="AV361" s="15" t="s">
        <v>172</v>
      </c>
      <c r="AW361" s="15" t="s">
        <v>32</v>
      </c>
      <c r="AX361" s="15" t="s">
        <v>86</v>
      </c>
      <c r="AY361" s="263" t="s">
        <v>165</v>
      </c>
    </row>
    <row r="362" s="2" customFormat="1" ht="24.15" customHeight="1">
      <c r="A362" s="38"/>
      <c r="B362" s="39"/>
      <c r="C362" s="264" t="s">
        <v>425</v>
      </c>
      <c r="D362" s="264" t="s">
        <v>426</v>
      </c>
      <c r="E362" s="265" t="s">
        <v>427</v>
      </c>
      <c r="F362" s="266" t="s">
        <v>428</v>
      </c>
      <c r="G362" s="267" t="s">
        <v>199</v>
      </c>
      <c r="H362" s="268">
        <v>0.85499999999999998</v>
      </c>
      <c r="I362" s="269"/>
      <c r="J362" s="270">
        <f>ROUND(I362*H362,2)</f>
        <v>0</v>
      </c>
      <c r="K362" s="266" t="s">
        <v>171</v>
      </c>
      <c r="L362" s="271"/>
      <c r="M362" s="272" t="s">
        <v>1</v>
      </c>
      <c r="N362" s="273" t="s">
        <v>43</v>
      </c>
      <c r="O362" s="91"/>
      <c r="P362" s="227">
        <f>O362*H362</f>
        <v>0</v>
      </c>
      <c r="Q362" s="227">
        <v>1</v>
      </c>
      <c r="R362" s="227">
        <f>Q362*H362</f>
        <v>0.85499999999999998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206</v>
      </c>
      <c r="AT362" s="229" t="s">
        <v>426</v>
      </c>
      <c r="AU362" s="229" t="s">
        <v>88</v>
      </c>
      <c r="AY362" s="17" t="s">
        <v>165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86</v>
      </c>
      <c r="BK362" s="230">
        <f>ROUND(I362*H362,2)</f>
        <v>0</v>
      </c>
      <c r="BL362" s="17" t="s">
        <v>172</v>
      </c>
      <c r="BM362" s="229" t="s">
        <v>429</v>
      </c>
    </row>
    <row r="363" s="14" customFormat="1">
      <c r="A363" s="14"/>
      <c r="B363" s="242"/>
      <c r="C363" s="243"/>
      <c r="D363" s="233" t="s">
        <v>174</v>
      </c>
      <c r="E363" s="243"/>
      <c r="F363" s="245" t="s">
        <v>430</v>
      </c>
      <c r="G363" s="243"/>
      <c r="H363" s="246">
        <v>0.85499999999999998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2" t="s">
        <v>174</v>
      </c>
      <c r="AU363" s="252" t="s">
        <v>88</v>
      </c>
      <c r="AV363" s="14" t="s">
        <v>88</v>
      </c>
      <c r="AW363" s="14" t="s">
        <v>4</v>
      </c>
      <c r="AX363" s="14" t="s">
        <v>86</v>
      </c>
      <c r="AY363" s="252" t="s">
        <v>165</v>
      </c>
    </row>
    <row r="364" s="2" customFormat="1" ht="24.15" customHeight="1">
      <c r="A364" s="38"/>
      <c r="B364" s="39"/>
      <c r="C364" s="264" t="s">
        <v>431</v>
      </c>
      <c r="D364" s="264" t="s">
        <v>426</v>
      </c>
      <c r="E364" s="265" t="s">
        <v>432</v>
      </c>
      <c r="F364" s="266" t="s">
        <v>433</v>
      </c>
      <c r="G364" s="267" t="s">
        <v>199</v>
      </c>
      <c r="H364" s="268">
        <v>0.75900000000000001</v>
      </c>
      <c r="I364" s="269"/>
      <c r="J364" s="270">
        <f>ROUND(I364*H364,2)</f>
        <v>0</v>
      </c>
      <c r="K364" s="266" t="s">
        <v>1</v>
      </c>
      <c r="L364" s="271"/>
      <c r="M364" s="272" t="s">
        <v>1</v>
      </c>
      <c r="N364" s="273" t="s">
        <v>43</v>
      </c>
      <c r="O364" s="91"/>
      <c r="P364" s="227">
        <f>O364*H364</f>
        <v>0</v>
      </c>
      <c r="Q364" s="227">
        <v>1</v>
      </c>
      <c r="R364" s="227">
        <f>Q364*H364</f>
        <v>0.75900000000000001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206</v>
      </c>
      <c r="AT364" s="229" t="s">
        <v>426</v>
      </c>
      <c r="AU364" s="229" t="s">
        <v>88</v>
      </c>
      <c r="AY364" s="17" t="s">
        <v>165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86</v>
      </c>
      <c r="BK364" s="230">
        <f>ROUND(I364*H364,2)</f>
        <v>0</v>
      </c>
      <c r="BL364" s="17" t="s">
        <v>172</v>
      </c>
      <c r="BM364" s="229" t="s">
        <v>434</v>
      </c>
    </row>
    <row r="365" s="14" customFormat="1">
      <c r="A365" s="14"/>
      <c r="B365" s="242"/>
      <c r="C365" s="243"/>
      <c r="D365" s="233" t="s">
        <v>174</v>
      </c>
      <c r="E365" s="243"/>
      <c r="F365" s="245" t="s">
        <v>435</v>
      </c>
      <c r="G365" s="243"/>
      <c r="H365" s="246">
        <v>0.75900000000000001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174</v>
      </c>
      <c r="AU365" s="252" t="s">
        <v>88</v>
      </c>
      <c r="AV365" s="14" t="s">
        <v>88</v>
      </c>
      <c r="AW365" s="14" t="s">
        <v>4</v>
      </c>
      <c r="AX365" s="14" t="s">
        <v>86</v>
      </c>
      <c r="AY365" s="252" t="s">
        <v>165</v>
      </c>
    </row>
    <row r="366" s="2" customFormat="1" ht="24.15" customHeight="1">
      <c r="A366" s="38"/>
      <c r="B366" s="39"/>
      <c r="C366" s="264" t="s">
        <v>436</v>
      </c>
      <c r="D366" s="264" t="s">
        <v>426</v>
      </c>
      <c r="E366" s="265" t="s">
        <v>437</v>
      </c>
      <c r="F366" s="266" t="s">
        <v>438</v>
      </c>
      <c r="G366" s="267" t="s">
        <v>199</v>
      </c>
      <c r="H366" s="268">
        <v>0.27100000000000002</v>
      </c>
      <c r="I366" s="269"/>
      <c r="J366" s="270">
        <f>ROUND(I366*H366,2)</f>
        <v>0</v>
      </c>
      <c r="K366" s="266" t="s">
        <v>171</v>
      </c>
      <c r="L366" s="271"/>
      <c r="M366" s="272" t="s">
        <v>1</v>
      </c>
      <c r="N366" s="273" t="s">
        <v>43</v>
      </c>
      <c r="O366" s="91"/>
      <c r="P366" s="227">
        <f>O366*H366</f>
        <v>0</v>
      </c>
      <c r="Q366" s="227">
        <v>1</v>
      </c>
      <c r="R366" s="227">
        <f>Q366*H366</f>
        <v>0.27100000000000002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206</v>
      </c>
      <c r="AT366" s="229" t="s">
        <v>426</v>
      </c>
      <c r="AU366" s="229" t="s">
        <v>88</v>
      </c>
      <c r="AY366" s="17" t="s">
        <v>165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86</v>
      </c>
      <c r="BK366" s="230">
        <f>ROUND(I366*H366,2)</f>
        <v>0</v>
      </c>
      <c r="BL366" s="17" t="s">
        <v>172</v>
      </c>
      <c r="BM366" s="229" t="s">
        <v>439</v>
      </c>
    </row>
    <row r="367" s="14" customFormat="1">
      <c r="A367" s="14"/>
      <c r="B367" s="242"/>
      <c r="C367" s="243"/>
      <c r="D367" s="233" t="s">
        <v>174</v>
      </c>
      <c r="E367" s="243"/>
      <c r="F367" s="245" t="s">
        <v>440</v>
      </c>
      <c r="G367" s="243"/>
      <c r="H367" s="246">
        <v>0.27100000000000002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2" t="s">
        <v>174</v>
      </c>
      <c r="AU367" s="252" t="s">
        <v>88</v>
      </c>
      <c r="AV367" s="14" t="s">
        <v>88</v>
      </c>
      <c r="AW367" s="14" t="s">
        <v>4</v>
      </c>
      <c r="AX367" s="14" t="s">
        <v>86</v>
      </c>
      <c r="AY367" s="252" t="s">
        <v>165</v>
      </c>
    </row>
    <row r="368" s="2" customFormat="1" ht="24.15" customHeight="1">
      <c r="A368" s="38"/>
      <c r="B368" s="39"/>
      <c r="C368" s="264" t="s">
        <v>441</v>
      </c>
      <c r="D368" s="264" t="s">
        <v>426</v>
      </c>
      <c r="E368" s="265" t="s">
        <v>442</v>
      </c>
      <c r="F368" s="266" t="s">
        <v>443</v>
      </c>
      <c r="G368" s="267" t="s">
        <v>199</v>
      </c>
      <c r="H368" s="268">
        <v>0.23200000000000001</v>
      </c>
      <c r="I368" s="269"/>
      <c r="J368" s="270">
        <f>ROUND(I368*H368,2)</f>
        <v>0</v>
      </c>
      <c r="K368" s="266" t="s">
        <v>1</v>
      </c>
      <c r="L368" s="271"/>
      <c r="M368" s="272" t="s">
        <v>1</v>
      </c>
      <c r="N368" s="273" t="s">
        <v>43</v>
      </c>
      <c r="O368" s="91"/>
      <c r="P368" s="227">
        <f>O368*H368</f>
        <v>0</v>
      </c>
      <c r="Q368" s="227">
        <v>1</v>
      </c>
      <c r="R368" s="227">
        <f>Q368*H368</f>
        <v>0.23200000000000001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206</v>
      </c>
      <c r="AT368" s="229" t="s">
        <v>426</v>
      </c>
      <c r="AU368" s="229" t="s">
        <v>88</v>
      </c>
      <c r="AY368" s="17" t="s">
        <v>165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86</v>
      </c>
      <c r="BK368" s="230">
        <f>ROUND(I368*H368,2)</f>
        <v>0</v>
      </c>
      <c r="BL368" s="17" t="s">
        <v>172</v>
      </c>
      <c r="BM368" s="229" t="s">
        <v>444</v>
      </c>
    </row>
    <row r="369" s="14" customFormat="1">
      <c r="A369" s="14"/>
      <c r="B369" s="242"/>
      <c r="C369" s="243"/>
      <c r="D369" s="233" t="s">
        <v>174</v>
      </c>
      <c r="E369" s="243"/>
      <c r="F369" s="245" t="s">
        <v>445</v>
      </c>
      <c r="G369" s="243"/>
      <c r="H369" s="246">
        <v>0.23200000000000001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2" t="s">
        <v>174</v>
      </c>
      <c r="AU369" s="252" t="s">
        <v>88</v>
      </c>
      <c r="AV369" s="14" t="s">
        <v>88</v>
      </c>
      <c r="AW369" s="14" t="s">
        <v>4</v>
      </c>
      <c r="AX369" s="14" t="s">
        <v>86</v>
      </c>
      <c r="AY369" s="252" t="s">
        <v>165</v>
      </c>
    </row>
    <row r="370" s="2" customFormat="1" ht="16.5" customHeight="1">
      <c r="A370" s="38"/>
      <c r="B370" s="39"/>
      <c r="C370" s="264" t="s">
        <v>446</v>
      </c>
      <c r="D370" s="264" t="s">
        <v>426</v>
      </c>
      <c r="E370" s="265" t="s">
        <v>447</v>
      </c>
      <c r="F370" s="266" t="s">
        <v>448</v>
      </c>
      <c r="G370" s="267" t="s">
        <v>199</v>
      </c>
      <c r="H370" s="268">
        <v>0.021000000000000001</v>
      </c>
      <c r="I370" s="269"/>
      <c r="J370" s="270">
        <f>ROUND(I370*H370,2)</f>
        <v>0</v>
      </c>
      <c r="K370" s="266" t="s">
        <v>1</v>
      </c>
      <c r="L370" s="271"/>
      <c r="M370" s="272" t="s">
        <v>1</v>
      </c>
      <c r="N370" s="273" t="s">
        <v>43</v>
      </c>
      <c r="O370" s="91"/>
      <c r="P370" s="227">
        <f>O370*H370</f>
        <v>0</v>
      </c>
      <c r="Q370" s="227">
        <v>1</v>
      </c>
      <c r="R370" s="227">
        <f>Q370*H370</f>
        <v>0.021000000000000001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206</v>
      </c>
      <c r="AT370" s="229" t="s">
        <v>426</v>
      </c>
      <c r="AU370" s="229" t="s">
        <v>88</v>
      </c>
      <c r="AY370" s="17" t="s">
        <v>165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86</v>
      </c>
      <c r="BK370" s="230">
        <f>ROUND(I370*H370,2)</f>
        <v>0</v>
      </c>
      <c r="BL370" s="17" t="s">
        <v>172</v>
      </c>
      <c r="BM370" s="229" t="s">
        <v>449</v>
      </c>
    </row>
    <row r="371" s="14" customFormat="1">
      <c r="A371" s="14"/>
      <c r="B371" s="242"/>
      <c r="C371" s="243"/>
      <c r="D371" s="233" t="s">
        <v>174</v>
      </c>
      <c r="E371" s="243"/>
      <c r="F371" s="245" t="s">
        <v>450</v>
      </c>
      <c r="G371" s="243"/>
      <c r="H371" s="246">
        <v>0.021000000000000001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2" t="s">
        <v>174</v>
      </c>
      <c r="AU371" s="252" t="s">
        <v>88</v>
      </c>
      <c r="AV371" s="14" t="s">
        <v>88</v>
      </c>
      <c r="AW371" s="14" t="s">
        <v>4</v>
      </c>
      <c r="AX371" s="14" t="s">
        <v>86</v>
      </c>
      <c r="AY371" s="252" t="s">
        <v>165</v>
      </c>
    </row>
    <row r="372" s="2" customFormat="1" ht="37.8" customHeight="1">
      <c r="A372" s="38"/>
      <c r="B372" s="39"/>
      <c r="C372" s="218" t="s">
        <v>451</v>
      </c>
      <c r="D372" s="218" t="s">
        <v>167</v>
      </c>
      <c r="E372" s="219" t="s">
        <v>452</v>
      </c>
      <c r="F372" s="220" t="s">
        <v>453</v>
      </c>
      <c r="G372" s="221" t="s">
        <v>199</v>
      </c>
      <c r="H372" s="222">
        <v>0.66100000000000003</v>
      </c>
      <c r="I372" s="223"/>
      <c r="J372" s="224">
        <f>ROUND(I372*H372,2)</f>
        <v>0</v>
      </c>
      <c r="K372" s="220" t="s">
        <v>171</v>
      </c>
      <c r="L372" s="44"/>
      <c r="M372" s="225" t="s">
        <v>1</v>
      </c>
      <c r="N372" s="226" t="s">
        <v>43</v>
      </c>
      <c r="O372" s="91"/>
      <c r="P372" s="227">
        <f>O372*H372</f>
        <v>0</v>
      </c>
      <c r="Q372" s="227">
        <v>0.017090000000000001</v>
      </c>
      <c r="R372" s="227">
        <f>Q372*H372</f>
        <v>0.011296490000000001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172</v>
      </c>
      <c r="AT372" s="229" t="s">
        <v>167</v>
      </c>
      <c r="AU372" s="229" t="s">
        <v>88</v>
      </c>
      <c r="AY372" s="17" t="s">
        <v>165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86</v>
      </c>
      <c r="BK372" s="230">
        <f>ROUND(I372*H372,2)</f>
        <v>0</v>
      </c>
      <c r="BL372" s="17" t="s">
        <v>172</v>
      </c>
      <c r="BM372" s="229" t="s">
        <v>454</v>
      </c>
    </row>
    <row r="373" s="13" customFormat="1">
      <c r="A373" s="13"/>
      <c r="B373" s="231"/>
      <c r="C373" s="232"/>
      <c r="D373" s="233" t="s">
        <v>174</v>
      </c>
      <c r="E373" s="234" t="s">
        <v>1</v>
      </c>
      <c r="F373" s="235" t="s">
        <v>387</v>
      </c>
      <c r="G373" s="232"/>
      <c r="H373" s="234" t="s">
        <v>1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174</v>
      </c>
      <c r="AU373" s="241" t="s">
        <v>88</v>
      </c>
      <c r="AV373" s="13" t="s">
        <v>86</v>
      </c>
      <c r="AW373" s="13" t="s">
        <v>32</v>
      </c>
      <c r="AX373" s="13" t="s">
        <v>78</v>
      </c>
      <c r="AY373" s="241" t="s">
        <v>165</v>
      </c>
    </row>
    <row r="374" s="14" customFormat="1">
      <c r="A374" s="14"/>
      <c r="B374" s="242"/>
      <c r="C374" s="243"/>
      <c r="D374" s="233" t="s">
        <v>174</v>
      </c>
      <c r="E374" s="244" t="s">
        <v>1</v>
      </c>
      <c r="F374" s="245" t="s">
        <v>455</v>
      </c>
      <c r="G374" s="243"/>
      <c r="H374" s="246">
        <v>0.26700000000000002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2" t="s">
        <v>174</v>
      </c>
      <c r="AU374" s="252" t="s">
        <v>88</v>
      </c>
      <c r="AV374" s="14" t="s">
        <v>88</v>
      </c>
      <c r="AW374" s="14" t="s">
        <v>32</v>
      </c>
      <c r="AX374" s="14" t="s">
        <v>78</v>
      </c>
      <c r="AY374" s="252" t="s">
        <v>165</v>
      </c>
    </row>
    <row r="375" s="14" customFormat="1">
      <c r="A375" s="14"/>
      <c r="B375" s="242"/>
      <c r="C375" s="243"/>
      <c r="D375" s="233" t="s">
        <v>174</v>
      </c>
      <c r="E375" s="244" t="s">
        <v>1</v>
      </c>
      <c r="F375" s="245" t="s">
        <v>456</v>
      </c>
      <c r="G375" s="243"/>
      <c r="H375" s="246">
        <v>0.39400000000000002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174</v>
      </c>
      <c r="AU375" s="252" t="s">
        <v>88</v>
      </c>
      <c r="AV375" s="14" t="s">
        <v>88</v>
      </c>
      <c r="AW375" s="14" t="s">
        <v>32</v>
      </c>
      <c r="AX375" s="14" t="s">
        <v>78</v>
      </c>
      <c r="AY375" s="252" t="s">
        <v>165</v>
      </c>
    </row>
    <row r="376" s="15" customFormat="1">
      <c r="A376" s="15"/>
      <c r="B376" s="253"/>
      <c r="C376" s="254"/>
      <c r="D376" s="233" t="s">
        <v>174</v>
      </c>
      <c r="E376" s="255" t="s">
        <v>1</v>
      </c>
      <c r="F376" s="256" t="s">
        <v>177</v>
      </c>
      <c r="G376" s="254"/>
      <c r="H376" s="257">
        <v>0.66100000000000003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3" t="s">
        <v>174</v>
      </c>
      <c r="AU376" s="263" t="s">
        <v>88</v>
      </c>
      <c r="AV376" s="15" t="s">
        <v>172</v>
      </c>
      <c r="AW376" s="15" t="s">
        <v>32</v>
      </c>
      <c r="AX376" s="15" t="s">
        <v>86</v>
      </c>
      <c r="AY376" s="263" t="s">
        <v>165</v>
      </c>
    </row>
    <row r="377" s="2" customFormat="1" ht="24.15" customHeight="1">
      <c r="A377" s="38"/>
      <c r="B377" s="39"/>
      <c r="C377" s="264" t="s">
        <v>457</v>
      </c>
      <c r="D377" s="264" t="s">
        <v>426</v>
      </c>
      <c r="E377" s="265" t="s">
        <v>458</v>
      </c>
      <c r="F377" s="266" t="s">
        <v>459</v>
      </c>
      <c r="G377" s="267" t="s">
        <v>199</v>
      </c>
      <c r="H377" s="268">
        <v>0.29399999999999998</v>
      </c>
      <c r="I377" s="269"/>
      <c r="J377" s="270">
        <f>ROUND(I377*H377,2)</f>
        <v>0</v>
      </c>
      <c r="K377" s="266" t="s">
        <v>171</v>
      </c>
      <c r="L377" s="271"/>
      <c r="M377" s="272" t="s">
        <v>1</v>
      </c>
      <c r="N377" s="273" t="s">
        <v>43</v>
      </c>
      <c r="O377" s="91"/>
      <c r="P377" s="227">
        <f>O377*H377</f>
        <v>0</v>
      </c>
      <c r="Q377" s="227">
        <v>1</v>
      </c>
      <c r="R377" s="227">
        <f>Q377*H377</f>
        <v>0.29399999999999998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206</v>
      </c>
      <c r="AT377" s="229" t="s">
        <v>426</v>
      </c>
      <c r="AU377" s="229" t="s">
        <v>88</v>
      </c>
      <c r="AY377" s="17" t="s">
        <v>165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86</v>
      </c>
      <c r="BK377" s="230">
        <f>ROUND(I377*H377,2)</f>
        <v>0</v>
      </c>
      <c r="BL377" s="17" t="s">
        <v>172</v>
      </c>
      <c r="BM377" s="229" t="s">
        <v>460</v>
      </c>
    </row>
    <row r="378" s="14" customFormat="1">
      <c r="A378" s="14"/>
      <c r="B378" s="242"/>
      <c r="C378" s="243"/>
      <c r="D378" s="233" t="s">
        <v>174</v>
      </c>
      <c r="E378" s="243"/>
      <c r="F378" s="245" t="s">
        <v>461</v>
      </c>
      <c r="G378" s="243"/>
      <c r="H378" s="246">
        <v>0.29399999999999998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174</v>
      </c>
      <c r="AU378" s="252" t="s">
        <v>88</v>
      </c>
      <c r="AV378" s="14" t="s">
        <v>88</v>
      </c>
      <c r="AW378" s="14" t="s">
        <v>4</v>
      </c>
      <c r="AX378" s="14" t="s">
        <v>86</v>
      </c>
      <c r="AY378" s="252" t="s">
        <v>165</v>
      </c>
    </row>
    <row r="379" s="2" customFormat="1" ht="24.15" customHeight="1">
      <c r="A379" s="38"/>
      <c r="B379" s="39"/>
      <c r="C379" s="264" t="s">
        <v>462</v>
      </c>
      <c r="D379" s="264" t="s">
        <v>426</v>
      </c>
      <c r="E379" s="265" t="s">
        <v>463</v>
      </c>
      <c r="F379" s="266" t="s">
        <v>464</v>
      </c>
      <c r="G379" s="267" t="s">
        <v>199</v>
      </c>
      <c r="H379" s="268">
        <v>0.433</v>
      </c>
      <c r="I379" s="269"/>
      <c r="J379" s="270">
        <f>ROUND(I379*H379,2)</f>
        <v>0</v>
      </c>
      <c r="K379" s="266" t="s">
        <v>171</v>
      </c>
      <c r="L379" s="271"/>
      <c r="M379" s="272" t="s">
        <v>1</v>
      </c>
      <c r="N379" s="273" t="s">
        <v>43</v>
      </c>
      <c r="O379" s="91"/>
      <c r="P379" s="227">
        <f>O379*H379</f>
        <v>0</v>
      </c>
      <c r="Q379" s="227">
        <v>1</v>
      </c>
      <c r="R379" s="227">
        <f>Q379*H379</f>
        <v>0.433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206</v>
      </c>
      <c r="AT379" s="229" t="s">
        <v>426</v>
      </c>
      <c r="AU379" s="229" t="s">
        <v>88</v>
      </c>
      <c r="AY379" s="17" t="s">
        <v>165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86</v>
      </c>
      <c r="BK379" s="230">
        <f>ROUND(I379*H379,2)</f>
        <v>0</v>
      </c>
      <c r="BL379" s="17" t="s">
        <v>172</v>
      </c>
      <c r="BM379" s="229" t="s">
        <v>465</v>
      </c>
    </row>
    <row r="380" s="14" customFormat="1">
      <c r="A380" s="14"/>
      <c r="B380" s="242"/>
      <c r="C380" s="243"/>
      <c r="D380" s="233" t="s">
        <v>174</v>
      </c>
      <c r="E380" s="243"/>
      <c r="F380" s="245" t="s">
        <v>466</v>
      </c>
      <c r="G380" s="243"/>
      <c r="H380" s="246">
        <v>0.433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2" t="s">
        <v>174</v>
      </c>
      <c r="AU380" s="252" t="s">
        <v>88</v>
      </c>
      <c r="AV380" s="14" t="s">
        <v>88</v>
      </c>
      <c r="AW380" s="14" t="s">
        <v>4</v>
      </c>
      <c r="AX380" s="14" t="s">
        <v>86</v>
      </c>
      <c r="AY380" s="252" t="s">
        <v>165</v>
      </c>
    </row>
    <row r="381" s="2" customFormat="1" ht="33" customHeight="1">
      <c r="A381" s="38"/>
      <c r="B381" s="39"/>
      <c r="C381" s="218" t="s">
        <v>467</v>
      </c>
      <c r="D381" s="218" t="s">
        <v>167</v>
      </c>
      <c r="E381" s="219" t="s">
        <v>468</v>
      </c>
      <c r="F381" s="220" t="s">
        <v>469</v>
      </c>
      <c r="G381" s="221" t="s">
        <v>199</v>
      </c>
      <c r="H381" s="222">
        <v>4.694</v>
      </c>
      <c r="I381" s="223"/>
      <c r="J381" s="224">
        <f>ROUND(I381*H381,2)</f>
        <v>0</v>
      </c>
      <c r="K381" s="220" t="s">
        <v>171</v>
      </c>
      <c r="L381" s="44"/>
      <c r="M381" s="225" t="s">
        <v>1</v>
      </c>
      <c r="N381" s="226" t="s">
        <v>43</v>
      </c>
      <c r="O381" s="91"/>
      <c r="P381" s="227">
        <f>O381*H381</f>
        <v>0</v>
      </c>
      <c r="Q381" s="227">
        <v>0.01221</v>
      </c>
      <c r="R381" s="227">
        <f>Q381*H381</f>
        <v>0.057313740000000002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172</v>
      </c>
      <c r="AT381" s="229" t="s">
        <v>167</v>
      </c>
      <c r="AU381" s="229" t="s">
        <v>88</v>
      </c>
      <c r="AY381" s="17" t="s">
        <v>165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86</v>
      </c>
      <c r="BK381" s="230">
        <f>ROUND(I381*H381,2)</f>
        <v>0</v>
      </c>
      <c r="BL381" s="17" t="s">
        <v>172</v>
      </c>
      <c r="BM381" s="229" t="s">
        <v>470</v>
      </c>
    </row>
    <row r="382" s="13" customFormat="1">
      <c r="A382" s="13"/>
      <c r="B382" s="231"/>
      <c r="C382" s="232"/>
      <c r="D382" s="233" t="s">
        <v>174</v>
      </c>
      <c r="E382" s="234" t="s">
        <v>1</v>
      </c>
      <c r="F382" s="235" t="s">
        <v>385</v>
      </c>
      <c r="G382" s="232"/>
      <c r="H382" s="234" t="s">
        <v>1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174</v>
      </c>
      <c r="AU382" s="241" t="s">
        <v>88</v>
      </c>
      <c r="AV382" s="13" t="s">
        <v>86</v>
      </c>
      <c r="AW382" s="13" t="s">
        <v>32</v>
      </c>
      <c r="AX382" s="13" t="s">
        <v>78</v>
      </c>
      <c r="AY382" s="241" t="s">
        <v>165</v>
      </c>
    </row>
    <row r="383" s="14" customFormat="1">
      <c r="A383" s="14"/>
      <c r="B383" s="242"/>
      <c r="C383" s="243"/>
      <c r="D383" s="233" t="s">
        <v>174</v>
      </c>
      <c r="E383" s="244" t="s">
        <v>1</v>
      </c>
      <c r="F383" s="245" t="s">
        <v>471</v>
      </c>
      <c r="G383" s="243"/>
      <c r="H383" s="246">
        <v>2.5289999999999999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174</v>
      </c>
      <c r="AU383" s="252" t="s">
        <v>88</v>
      </c>
      <c r="AV383" s="14" t="s">
        <v>88</v>
      </c>
      <c r="AW383" s="14" t="s">
        <v>32</v>
      </c>
      <c r="AX383" s="14" t="s">
        <v>78</v>
      </c>
      <c r="AY383" s="252" t="s">
        <v>165</v>
      </c>
    </row>
    <row r="384" s="13" customFormat="1">
      <c r="A384" s="13"/>
      <c r="B384" s="231"/>
      <c r="C384" s="232"/>
      <c r="D384" s="233" t="s">
        <v>174</v>
      </c>
      <c r="E384" s="234" t="s">
        <v>1</v>
      </c>
      <c r="F384" s="235" t="s">
        <v>387</v>
      </c>
      <c r="G384" s="232"/>
      <c r="H384" s="234" t="s">
        <v>1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174</v>
      </c>
      <c r="AU384" s="241" t="s">
        <v>88</v>
      </c>
      <c r="AV384" s="13" t="s">
        <v>86</v>
      </c>
      <c r="AW384" s="13" t="s">
        <v>32</v>
      </c>
      <c r="AX384" s="13" t="s">
        <v>78</v>
      </c>
      <c r="AY384" s="241" t="s">
        <v>165</v>
      </c>
    </row>
    <row r="385" s="14" customFormat="1">
      <c r="A385" s="14"/>
      <c r="B385" s="242"/>
      <c r="C385" s="243"/>
      <c r="D385" s="233" t="s">
        <v>174</v>
      </c>
      <c r="E385" s="244" t="s">
        <v>1</v>
      </c>
      <c r="F385" s="245" t="s">
        <v>472</v>
      </c>
      <c r="G385" s="243"/>
      <c r="H385" s="246">
        <v>2.165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2" t="s">
        <v>174</v>
      </c>
      <c r="AU385" s="252" t="s">
        <v>88</v>
      </c>
      <c r="AV385" s="14" t="s">
        <v>88</v>
      </c>
      <c r="AW385" s="14" t="s">
        <v>32</v>
      </c>
      <c r="AX385" s="14" t="s">
        <v>78</v>
      </c>
      <c r="AY385" s="252" t="s">
        <v>165</v>
      </c>
    </row>
    <row r="386" s="15" customFormat="1">
      <c r="A386" s="15"/>
      <c r="B386" s="253"/>
      <c r="C386" s="254"/>
      <c r="D386" s="233" t="s">
        <v>174</v>
      </c>
      <c r="E386" s="255" t="s">
        <v>1</v>
      </c>
      <c r="F386" s="256" t="s">
        <v>177</v>
      </c>
      <c r="G386" s="254"/>
      <c r="H386" s="257">
        <v>4.694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3" t="s">
        <v>174</v>
      </c>
      <c r="AU386" s="263" t="s">
        <v>88</v>
      </c>
      <c r="AV386" s="15" t="s">
        <v>172</v>
      </c>
      <c r="AW386" s="15" t="s">
        <v>32</v>
      </c>
      <c r="AX386" s="15" t="s">
        <v>86</v>
      </c>
      <c r="AY386" s="263" t="s">
        <v>165</v>
      </c>
    </row>
    <row r="387" s="2" customFormat="1" ht="24.15" customHeight="1">
      <c r="A387" s="38"/>
      <c r="B387" s="39"/>
      <c r="C387" s="264" t="s">
        <v>473</v>
      </c>
      <c r="D387" s="264" t="s">
        <v>426</v>
      </c>
      <c r="E387" s="265" t="s">
        <v>474</v>
      </c>
      <c r="F387" s="266" t="s">
        <v>475</v>
      </c>
      <c r="G387" s="267" t="s">
        <v>199</v>
      </c>
      <c r="H387" s="268">
        <v>2.782</v>
      </c>
      <c r="I387" s="269"/>
      <c r="J387" s="270">
        <f>ROUND(I387*H387,2)</f>
        <v>0</v>
      </c>
      <c r="K387" s="266" t="s">
        <v>171</v>
      </c>
      <c r="L387" s="271"/>
      <c r="M387" s="272" t="s">
        <v>1</v>
      </c>
      <c r="N387" s="273" t="s">
        <v>43</v>
      </c>
      <c r="O387" s="91"/>
      <c r="P387" s="227">
        <f>O387*H387</f>
        <v>0</v>
      </c>
      <c r="Q387" s="227">
        <v>1</v>
      </c>
      <c r="R387" s="227">
        <f>Q387*H387</f>
        <v>2.782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206</v>
      </c>
      <c r="AT387" s="229" t="s">
        <v>426</v>
      </c>
      <c r="AU387" s="229" t="s">
        <v>88</v>
      </c>
      <c r="AY387" s="17" t="s">
        <v>165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86</v>
      </c>
      <c r="BK387" s="230">
        <f>ROUND(I387*H387,2)</f>
        <v>0</v>
      </c>
      <c r="BL387" s="17" t="s">
        <v>172</v>
      </c>
      <c r="BM387" s="229" t="s">
        <v>476</v>
      </c>
    </row>
    <row r="388" s="14" customFormat="1">
      <c r="A388" s="14"/>
      <c r="B388" s="242"/>
      <c r="C388" s="243"/>
      <c r="D388" s="233" t="s">
        <v>174</v>
      </c>
      <c r="E388" s="243"/>
      <c r="F388" s="245" t="s">
        <v>477</v>
      </c>
      <c r="G388" s="243"/>
      <c r="H388" s="246">
        <v>2.782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2" t="s">
        <v>174</v>
      </c>
      <c r="AU388" s="252" t="s">
        <v>88</v>
      </c>
      <c r="AV388" s="14" t="s">
        <v>88</v>
      </c>
      <c r="AW388" s="14" t="s">
        <v>4</v>
      </c>
      <c r="AX388" s="14" t="s">
        <v>86</v>
      </c>
      <c r="AY388" s="252" t="s">
        <v>165</v>
      </c>
    </row>
    <row r="389" s="2" customFormat="1" ht="24.15" customHeight="1">
      <c r="A389" s="38"/>
      <c r="B389" s="39"/>
      <c r="C389" s="264" t="s">
        <v>478</v>
      </c>
      <c r="D389" s="264" t="s">
        <v>426</v>
      </c>
      <c r="E389" s="265" t="s">
        <v>479</v>
      </c>
      <c r="F389" s="266" t="s">
        <v>480</v>
      </c>
      <c r="G389" s="267" t="s">
        <v>199</v>
      </c>
      <c r="H389" s="268">
        <v>2.3820000000000001</v>
      </c>
      <c r="I389" s="269"/>
      <c r="J389" s="270">
        <f>ROUND(I389*H389,2)</f>
        <v>0</v>
      </c>
      <c r="K389" s="266" t="s">
        <v>171</v>
      </c>
      <c r="L389" s="271"/>
      <c r="M389" s="272" t="s">
        <v>1</v>
      </c>
      <c r="N389" s="273" t="s">
        <v>43</v>
      </c>
      <c r="O389" s="91"/>
      <c r="P389" s="227">
        <f>O389*H389</f>
        <v>0</v>
      </c>
      <c r="Q389" s="227">
        <v>1</v>
      </c>
      <c r="R389" s="227">
        <f>Q389*H389</f>
        <v>2.3820000000000001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206</v>
      </c>
      <c r="AT389" s="229" t="s">
        <v>426</v>
      </c>
      <c r="AU389" s="229" t="s">
        <v>88</v>
      </c>
      <c r="AY389" s="17" t="s">
        <v>165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86</v>
      </c>
      <c r="BK389" s="230">
        <f>ROUND(I389*H389,2)</f>
        <v>0</v>
      </c>
      <c r="BL389" s="17" t="s">
        <v>172</v>
      </c>
      <c r="BM389" s="229" t="s">
        <v>481</v>
      </c>
    </row>
    <row r="390" s="14" customFormat="1">
      <c r="A390" s="14"/>
      <c r="B390" s="242"/>
      <c r="C390" s="243"/>
      <c r="D390" s="233" t="s">
        <v>174</v>
      </c>
      <c r="E390" s="243"/>
      <c r="F390" s="245" t="s">
        <v>482</v>
      </c>
      <c r="G390" s="243"/>
      <c r="H390" s="246">
        <v>2.3820000000000001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2" t="s">
        <v>174</v>
      </c>
      <c r="AU390" s="252" t="s">
        <v>88</v>
      </c>
      <c r="AV390" s="14" t="s">
        <v>88</v>
      </c>
      <c r="AW390" s="14" t="s">
        <v>4</v>
      </c>
      <c r="AX390" s="14" t="s">
        <v>86</v>
      </c>
      <c r="AY390" s="252" t="s">
        <v>165</v>
      </c>
    </row>
    <row r="391" s="2" customFormat="1" ht="24.15" customHeight="1">
      <c r="A391" s="38"/>
      <c r="B391" s="39"/>
      <c r="C391" s="218" t="s">
        <v>483</v>
      </c>
      <c r="D391" s="218" t="s">
        <v>167</v>
      </c>
      <c r="E391" s="219" t="s">
        <v>484</v>
      </c>
      <c r="F391" s="220" t="s">
        <v>485</v>
      </c>
      <c r="G391" s="221" t="s">
        <v>199</v>
      </c>
      <c r="H391" s="222">
        <v>1.573</v>
      </c>
      <c r="I391" s="223"/>
      <c r="J391" s="224">
        <f>ROUND(I391*H391,2)</f>
        <v>0</v>
      </c>
      <c r="K391" s="220" t="s">
        <v>171</v>
      </c>
      <c r="L391" s="44"/>
      <c r="M391" s="225" t="s">
        <v>1</v>
      </c>
      <c r="N391" s="226" t="s">
        <v>43</v>
      </c>
      <c r="O391" s="91"/>
      <c r="P391" s="227">
        <f>O391*H391</f>
        <v>0</v>
      </c>
      <c r="Q391" s="227">
        <v>0.0085500000000000003</v>
      </c>
      <c r="R391" s="227">
        <f>Q391*H391</f>
        <v>0.01344915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172</v>
      </c>
      <c r="AT391" s="229" t="s">
        <v>167</v>
      </c>
      <c r="AU391" s="229" t="s">
        <v>88</v>
      </c>
      <c r="AY391" s="17" t="s">
        <v>165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86</v>
      </c>
      <c r="BK391" s="230">
        <f>ROUND(I391*H391,2)</f>
        <v>0</v>
      </c>
      <c r="BL391" s="17" t="s">
        <v>172</v>
      </c>
      <c r="BM391" s="229" t="s">
        <v>486</v>
      </c>
    </row>
    <row r="392" s="13" customFormat="1">
      <c r="A392" s="13"/>
      <c r="B392" s="231"/>
      <c r="C392" s="232"/>
      <c r="D392" s="233" t="s">
        <v>174</v>
      </c>
      <c r="E392" s="234" t="s">
        <v>1</v>
      </c>
      <c r="F392" s="235" t="s">
        <v>385</v>
      </c>
      <c r="G392" s="232"/>
      <c r="H392" s="234" t="s">
        <v>1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174</v>
      </c>
      <c r="AU392" s="241" t="s">
        <v>88</v>
      </c>
      <c r="AV392" s="13" t="s">
        <v>86</v>
      </c>
      <c r="AW392" s="13" t="s">
        <v>32</v>
      </c>
      <c r="AX392" s="13" t="s">
        <v>78</v>
      </c>
      <c r="AY392" s="241" t="s">
        <v>165</v>
      </c>
    </row>
    <row r="393" s="14" customFormat="1">
      <c r="A393" s="14"/>
      <c r="B393" s="242"/>
      <c r="C393" s="243"/>
      <c r="D393" s="233" t="s">
        <v>174</v>
      </c>
      <c r="E393" s="244" t="s">
        <v>1</v>
      </c>
      <c r="F393" s="245" t="s">
        <v>487</v>
      </c>
      <c r="G393" s="243"/>
      <c r="H393" s="246">
        <v>1.573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174</v>
      </c>
      <c r="AU393" s="252" t="s">
        <v>88</v>
      </c>
      <c r="AV393" s="14" t="s">
        <v>88</v>
      </c>
      <c r="AW393" s="14" t="s">
        <v>32</v>
      </c>
      <c r="AX393" s="14" t="s">
        <v>78</v>
      </c>
      <c r="AY393" s="252" t="s">
        <v>165</v>
      </c>
    </row>
    <row r="394" s="15" customFormat="1">
      <c r="A394" s="15"/>
      <c r="B394" s="253"/>
      <c r="C394" s="254"/>
      <c r="D394" s="233" t="s">
        <v>174</v>
      </c>
      <c r="E394" s="255" t="s">
        <v>1</v>
      </c>
      <c r="F394" s="256" t="s">
        <v>177</v>
      </c>
      <c r="G394" s="254"/>
      <c r="H394" s="257">
        <v>1.573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3" t="s">
        <v>174</v>
      </c>
      <c r="AU394" s="263" t="s">
        <v>88</v>
      </c>
      <c r="AV394" s="15" t="s">
        <v>172</v>
      </c>
      <c r="AW394" s="15" t="s">
        <v>32</v>
      </c>
      <c r="AX394" s="15" t="s">
        <v>86</v>
      </c>
      <c r="AY394" s="263" t="s">
        <v>165</v>
      </c>
    </row>
    <row r="395" s="2" customFormat="1" ht="21.75" customHeight="1">
      <c r="A395" s="38"/>
      <c r="B395" s="39"/>
      <c r="C395" s="264" t="s">
        <v>488</v>
      </c>
      <c r="D395" s="264" t="s">
        <v>426</v>
      </c>
      <c r="E395" s="265" t="s">
        <v>489</v>
      </c>
      <c r="F395" s="266" t="s">
        <v>490</v>
      </c>
      <c r="G395" s="267" t="s">
        <v>199</v>
      </c>
      <c r="H395" s="268">
        <v>1.73</v>
      </c>
      <c r="I395" s="269"/>
      <c r="J395" s="270">
        <f>ROUND(I395*H395,2)</f>
        <v>0</v>
      </c>
      <c r="K395" s="266" t="s">
        <v>171</v>
      </c>
      <c r="L395" s="271"/>
      <c r="M395" s="272" t="s">
        <v>1</v>
      </c>
      <c r="N395" s="273" t="s">
        <v>43</v>
      </c>
      <c r="O395" s="91"/>
      <c r="P395" s="227">
        <f>O395*H395</f>
        <v>0</v>
      </c>
      <c r="Q395" s="227">
        <v>1</v>
      </c>
      <c r="R395" s="227">
        <f>Q395*H395</f>
        <v>1.73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206</v>
      </c>
      <c r="AT395" s="229" t="s">
        <v>426</v>
      </c>
      <c r="AU395" s="229" t="s">
        <v>88</v>
      </c>
      <c r="AY395" s="17" t="s">
        <v>165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86</v>
      </c>
      <c r="BK395" s="230">
        <f>ROUND(I395*H395,2)</f>
        <v>0</v>
      </c>
      <c r="BL395" s="17" t="s">
        <v>172</v>
      </c>
      <c r="BM395" s="229" t="s">
        <v>491</v>
      </c>
    </row>
    <row r="396" s="14" customFormat="1">
      <c r="A396" s="14"/>
      <c r="B396" s="242"/>
      <c r="C396" s="243"/>
      <c r="D396" s="233" t="s">
        <v>174</v>
      </c>
      <c r="E396" s="243"/>
      <c r="F396" s="245" t="s">
        <v>492</v>
      </c>
      <c r="G396" s="243"/>
      <c r="H396" s="246">
        <v>1.73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2" t="s">
        <v>174</v>
      </c>
      <c r="AU396" s="252" t="s">
        <v>88</v>
      </c>
      <c r="AV396" s="14" t="s">
        <v>88</v>
      </c>
      <c r="AW396" s="14" t="s">
        <v>4</v>
      </c>
      <c r="AX396" s="14" t="s">
        <v>86</v>
      </c>
      <c r="AY396" s="252" t="s">
        <v>165</v>
      </c>
    </row>
    <row r="397" s="2" customFormat="1" ht="16.5" customHeight="1">
      <c r="A397" s="38"/>
      <c r="B397" s="39"/>
      <c r="C397" s="218" t="s">
        <v>493</v>
      </c>
      <c r="D397" s="218" t="s">
        <v>167</v>
      </c>
      <c r="E397" s="219" t="s">
        <v>494</v>
      </c>
      <c r="F397" s="220" t="s">
        <v>495</v>
      </c>
      <c r="G397" s="221" t="s">
        <v>170</v>
      </c>
      <c r="H397" s="222">
        <v>2.4489999999999998</v>
      </c>
      <c r="I397" s="223"/>
      <c r="J397" s="224">
        <f>ROUND(I397*H397,2)</f>
        <v>0</v>
      </c>
      <c r="K397" s="220" t="s">
        <v>171</v>
      </c>
      <c r="L397" s="44"/>
      <c r="M397" s="225" t="s">
        <v>1</v>
      </c>
      <c r="N397" s="226" t="s">
        <v>43</v>
      </c>
      <c r="O397" s="91"/>
      <c r="P397" s="227">
        <f>O397*H397</f>
        <v>0</v>
      </c>
      <c r="Q397" s="227">
        <v>2.5019800000000001</v>
      </c>
      <c r="R397" s="227">
        <f>Q397*H397</f>
        <v>6.1273490199999996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172</v>
      </c>
      <c r="AT397" s="229" t="s">
        <v>167</v>
      </c>
      <c r="AU397" s="229" t="s">
        <v>88</v>
      </c>
      <c r="AY397" s="17" t="s">
        <v>165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86</v>
      </c>
      <c r="BK397" s="230">
        <f>ROUND(I397*H397,2)</f>
        <v>0</v>
      </c>
      <c r="BL397" s="17" t="s">
        <v>172</v>
      </c>
      <c r="BM397" s="229" t="s">
        <v>496</v>
      </c>
    </row>
    <row r="398" s="14" customFormat="1">
      <c r="A398" s="14"/>
      <c r="B398" s="242"/>
      <c r="C398" s="243"/>
      <c r="D398" s="233" t="s">
        <v>174</v>
      </c>
      <c r="E398" s="244" t="s">
        <v>1</v>
      </c>
      <c r="F398" s="245" t="s">
        <v>497</v>
      </c>
      <c r="G398" s="243"/>
      <c r="H398" s="246">
        <v>2.0430000000000001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2" t="s">
        <v>174</v>
      </c>
      <c r="AU398" s="252" t="s">
        <v>88</v>
      </c>
      <c r="AV398" s="14" t="s">
        <v>88</v>
      </c>
      <c r="AW398" s="14" t="s">
        <v>32</v>
      </c>
      <c r="AX398" s="14" t="s">
        <v>78</v>
      </c>
      <c r="AY398" s="252" t="s">
        <v>165</v>
      </c>
    </row>
    <row r="399" s="14" customFormat="1">
      <c r="A399" s="14"/>
      <c r="B399" s="242"/>
      <c r="C399" s="243"/>
      <c r="D399" s="233" t="s">
        <v>174</v>
      </c>
      <c r="E399" s="244" t="s">
        <v>1</v>
      </c>
      <c r="F399" s="245" t="s">
        <v>498</v>
      </c>
      <c r="G399" s="243"/>
      <c r="H399" s="246">
        <v>0.40600000000000003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2" t="s">
        <v>174</v>
      </c>
      <c r="AU399" s="252" t="s">
        <v>88</v>
      </c>
      <c r="AV399" s="14" t="s">
        <v>88</v>
      </c>
      <c r="AW399" s="14" t="s">
        <v>32</v>
      </c>
      <c r="AX399" s="14" t="s">
        <v>78</v>
      </c>
      <c r="AY399" s="252" t="s">
        <v>165</v>
      </c>
    </row>
    <row r="400" s="15" customFormat="1">
      <c r="A400" s="15"/>
      <c r="B400" s="253"/>
      <c r="C400" s="254"/>
      <c r="D400" s="233" t="s">
        <v>174</v>
      </c>
      <c r="E400" s="255" t="s">
        <v>1</v>
      </c>
      <c r="F400" s="256" t="s">
        <v>177</v>
      </c>
      <c r="G400" s="254"/>
      <c r="H400" s="257">
        <v>2.4489999999999998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3" t="s">
        <v>174</v>
      </c>
      <c r="AU400" s="263" t="s">
        <v>88</v>
      </c>
      <c r="AV400" s="15" t="s">
        <v>172</v>
      </c>
      <c r="AW400" s="15" t="s">
        <v>32</v>
      </c>
      <c r="AX400" s="15" t="s">
        <v>86</v>
      </c>
      <c r="AY400" s="263" t="s">
        <v>165</v>
      </c>
    </row>
    <row r="401" s="2" customFormat="1" ht="16.5" customHeight="1">
      <c r="A401" s="38"/>
      <c r="B401" s="39"/>
      <c r="C401" s="218" t="s">
        <v>499</v>
      </c>
      <c r="D401" s="218" t="s">
        <v>167</v>
      </c>
      <c r="E401" s="219" t="s">
        <v>500</v>
      </c>
      <c r="F401" s="220" t="s">
        <v>501</v>
      </c>
      <c r="G401" s="221" t="s">
        <v>209</v>
      </c>
      <c r="H401" s="222">
        <v>35.359999999999999</v>
      </c>
      <c r="I401" s="223"/>
      <c r="J401" s="224">
        <f>ROUND(I401*H401,2)</f>
        <v>0</v>
      </c>
      <c r="K401" s="220" t="s">
        <v>171</v>
      </c>
      <c r="L401" s="44"/>
      <c r="M401" s="225" t="s">
        <v>1</v>
      </c>
      <c r="N401" s="226" t="s">
        <v>43</v>
      </c>
      <c r="O401" s="91"/>
      <c r="P401" s="227">
        <f>O401*H401</f>
        <v>0</v>
      </c>
      <c r="Q401" s="227">
        <v>0.0057600000000000004</v>
      </c>
      <c r="R401" s="227">
        <f>Q401*H401</f>
        <v>0.20367360000000001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172</v>
      </c>
      <c r="AT401" s="229" t="s">
        <v>167</v>
      </c>
      <c r="AU401" s="229" t="s">
        <v>88</v>
      </c>
      <c r="AY401" s="17" t="s">
        <v>165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86</v>
      </c>
      <c r="BK401" s="230">
        <f>ROUND(I401*H401,2)</f>
        <v>0</v>
      </c>
      <c r="BL401" s="17" t="s">
        <v>172</v>
      </c>
      <c r="BM401" s="229" t="s">
        <v>502</v>
      </c>
    </row>
    <row r="402" s="14" customFormat="1">
      <c r="A402" s="14"/>
      <c r="B402" s="242"/>
      <c r="C402" s="243"/>
      <c r="D402" s="233" t="s">
        <v>174</v>
      </c>
      <c r="E402" s="244" t="s">
        <v>1</v>
      </c>
      <c r="F402" s="245" t="s">
        <v>503</v>
      </c>
      <c r="G402" s="243"/>
      <c r="H402" s="246">
        <v>27.239999999999998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2" t="s">
        <v>174</v>
      </c>
      <c r="AU402" s="252" t="s">
        <v>88</v>
      </c>
      <c r="AV402" s="14" t="s">
        <v>88</v>
      </c>
      <c r="AW402" s="14" t="s">
        <v>32</v>
      </c>
      <c r="AX402" s="14" t="s">
        <v>78</v>
      </c>
      <c r="AY402" s="252" t="s">
        <v>165</v>
      </c>
    </row>
    <row r="403" s="14" customFormat="1">
      <c r="A403" s="14"/>
      <c r="B403" s="242"/>
      <c r="C403" s="243"/>
      <c r="D403" s="233" t="s">
        <v>174</v>
      </c>
      <c r="E403" s="244" t="s">
        <v>1</v>
      </c>
      <c r="F403" s="245" t="s">
        <v>504</v>
      </c>
      <c r="G403" s="243"/>
      <c r="H403" s="246">
        <v>8.1199999999999992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174</v>
      </c>
      <c r="AU403" s="252" t="s">
        <v>88</v>
      </c>
      <c r="AV403" s="14" t="s">
        <v>88</v>
      </c>
      <c r="AW403" s="14" t="s">
        <v>32</v>
      </c>
      <c r="AX403" s="14" t="s">
        <v>78</v>
      </c>
      <c r="AY403" s="252" t="s">
        <v>165</v>
      </c>
    </row>
    <row r="404" s="15" customFormat="1">
      <c r="A404" s="15"/>
      <c r="B404" s="253"/>
      <c r="C404" s="254"/>
      <c r="D404" s="233" t="s">
        <v>174</v>
      </c>
      <c r="E404" s="255" t="s">
        <v>1</v>
      </c>
      <c r="F404" s="256" t="s">
        <v>177</v>
      </c>
      <c r="G404" s="254"/>
      <c r="H404" s="257">
        <v>35.359999999999999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3" t="s">
        <v>174</v>
      </c>
      <c r="AU404" s="263" t="s">
        <v>88</v>
      </c>
      <c r="AV404" s="15" t="s">
        <v>172</v>
      </c>
      <c r="AW404" s="15" t="s">
        <v>32</v>
      </c>
      <c r="AX404" s="15" t="s">
        <v>86</v>
      </c>
      <c r="AY404" s="263" t="s">
        <v>165</v>
      </c>
    </row>
    <row r="405" s="2" customFormat="1" ht="16.5" customHeight="1">
      <c r="A405" s="38"/>
      <c r="B405" s="39"/>
      <c r="C405" s="218" t="s">
        <v>505</v>
      </c>
      <c r="D405" s="218" t="s">
        <v>167</v>
      </c>
      <c r="E405" s="219" t="s">
        <v>506</v>
      </c>
      <c r="F405" s="220" t="s">
        <v>507</v>
      </c>
      <c r="G405" s="221" t="s">
        <v>209</v>
      </c>
      <c r="H405" s="222">
        <v>35.359999999999999</v>
      </c>
      <c r="I405" s="223"/>
      <c r="J405" s="224">
        <f>ROUND(I405*H405,2)</f>
        <v>0</v>
      </c>
      <c r="K405" s="220" t="s">
        <v>171</v>
      </c>
      <c r="L405" s="44"/>
      <c r="M405" s="225" t="s">
        <v>1</v>
      </c>
      <c r="N405" s="226" t="s">
        <v>43</v>
      </c>
      <c r="O405" s="9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172</v>
      </c>
      <c r="AT405" s="229" t="s">
        <v>167</v>
      </c>
      <c r="AU405" s="229" t="s">
        <v>88</v>
      </c>
      <c r="AY405" s="17" t="s">
        <v>165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86</v>
      </c>
      <c r="BK405" s="230">
        <f>ROUND(I405*H405,2)</f>
        <v>0</v>
      </c>
      <c r="BL405" s="17" t="s">
        <v>172</v>
      </c>
      <c r="BM405" s="229" t="s">
        <v>508</v>
      </c>
    </row>
    <row r="406" s="2" customFormat="1" ht="24.15" customHeight="1">
      <c r="A406" s="38"/>
      <c r="B406" s="39"/>
      <c r="C406" s="218" t="s">
        <v>509</v>
      </c>
      <c r="D406" s="218" t="s">
        <v>167</v>
      </c>
      <c r="E406" s="219" t="s">
        <v>510</v>
      </c>
      <c r="F406" s="220" t="s">
        <v>511</v>
      </c>
      <c r="G406" s="221" t="s">
        <v>199</v>
      </c>
      <c r="H406" s="222">
        <v>0.245</v>
      </c>
      <c r="I406" s="223"/>
      <c r="J406" s="224">
        <f>ROUND(I406*H406,2)</f>
        <v>0</v>
      </c>
      <c r="K406" s="220" t="s">
        <v>171</v>
      </c>
      <c r="L406" s="44"/>
      <c r="M406" s="225" t="s">
        <v>1</v>
      </c>
      <c r="N406" s="226" t="s">
        <v>43</v>
      </c>
      <c r="O406" s="91"/>
      <c r="P406" s="227">
        <f>O406*H406</f>
        <v>0</v>
      </c>
      <c r="Q406" s="227">
        <v>1.05291</v>
      </c>
      <c r="R406" s="227">
        <f>Q406*H406</f>
        <v>0.25796295000000002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172</v>
      </c>
      <c r="AT406" s="229" t="s">
        <v>167</v>
      </c>
      <c r="AU406" s="229" t="s">
        <v>88</v>
      </c>
      <c r="AY406" s="17" t="s">
        <v>165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86</v>
      </c>
      <c r="BK406" s="230">
        <f>ROUND(I406*H406,2)</f>
        <v>0</v>
      </c>
      <c r="BL406" s="17" t="s">
        <v>172</v>
      </c>
      <c r="BM406" s="229" t="s">
        <v>512</v>
      </c>
    </row>
    <row r="407" s="14" customFormat="1">
      <c r="A407" s="14"/>
      <c r="B407" s="242"/>
      <c r="C407" s="243"/>
      <c r="D407" s="233" t="s">
        <v>174</v>
      </c>
      <c r="E407" s="244" t="s">
        <v>1</v>
      </c>
      <c r="F407" s="245" t="s">
        <v>513</v>
      </c>
      <c r="G407" s="243"/>
      <c r="H407" s="246">
        <v>0.245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174</v>
      </c>
      <c r="AU407" s="252" t="s">
        <v>88</v>
      </c>
      <c r="AV407" s="14" t="s">
        <v>88</v>
      </c>
      <c r="AW407" s="14" t="s">
        <v>32</v>
      </c>
      <c r="AX407" s="14" t="s">
        <v>78</v>
      </c>
      <c r="AY407" s="252" t="s">
        <v>165</v>
      </c>
    </row>
    <row r="408" s="15" customFormat="1">
      <c r="A408" s="15"/>
      <c r="B408" s="253"/>
      <c r="C408" s="254"/>
      <c r="D408" s="233" t="s">
        <v>174</v>
      </c>
      <c r="E408" s="255" t="s">
        <v>1</v>
      </c>
      <c r="F408" s="256" t="s">
        <v>177</v>
      </c>
      <c r="G408" s="254"/>
      <c r="H408" s="257">
        <v>0.245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3" t="s">
        <v>174</v>
      </c>
      <c r="AU408" s="263" t="s">
        <v>88</v>
      </c>
      <c r="AV408" s="15" t="s">
        <v>172</v>
      </c>
      <c r="AW408" s="15" t="s">
        <v>32</v>
      </c>
      <c r="AX408" s="15" t="s">
        <v>86</v>
      </c>
      <c r="AY408" s="263" t="s">
        <v>165</v>
      </c>
    </row>
    <row r="409" s="12" customFormat="1" ht="22.8" customHeight="1">
      <c r="A409" s="12"/>
      <c r="B409" s="202"/>
      <c r="C409" s="203"/>
      <c r="D409" s="204" t="s">
        <v>77</v>
      </c>
      <c r="E409" s="216" t="s">
        <v>196</v>
      </c>
      <c r="F409" s="216" t="s">
        <v>514</v>
      </c>
      <c r="G409" s="203"/>
      <c r="H409" s="203"/>
      <c r="I409" s="206"/>
      <c r="J409" s="217">
        <f>BK409</f>
        <v>0</v>
      </c>
      <c r="K409" s="203"/>
      <c r="L409" s="208"/>
      <c r="M409" s="209"/>
      <c r="N409" s="210"/>
      <c r="O409" s="210"/>
      <c r="P409" s="211">
        <f>SUM(P410:P566)</f>
        <v>0</v>
      </c>
      <c r="Q409" s="210"/>
      <c r="R409" s="211">
        <f>SUM(R410:R566)</f>
        <v>69.682301649999999</v>
      </c>
      <c r="S409" s="210"/>
      <c r="T409" s="212">
        <f>SUM(T410:T566)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3" t="s">
        <v>86</v>
      </c>
      <c r="AT409" s="214" t="s">
        <v>77</v>
      </c>
      <c r="AU409" s="214" t="s">
        <v>86</v>
      </c>
      <c r="AY409" s="213" t="s">
        <v>165</v>
      </c>
      <c r="BK409" s="215">
        <f>SUM(BK410:BK566)</f>
        <v>0</v>
      </c>
    </row>
    <row r="410" s="2" customFormat="1" ht="21.75" customHeight="1">
      <c r="A410" s="38"/>
      <c r="B410" s="39"/>
      <c r="C410" s="218" t="s">
        <v>515</v>
      </c>
      <c r="D410" s="218" t="s">
        <v>167</v>
      </c>
      <c r="E410" s="219" t="s">
        <v>516</v>
      </c>
      <c r="F410" s="220" t="s">
        <v>517</v>
      </c>
      <c r="G410" s="221" t="s">
        <v>209</v>
      </c>
      <c r="H410" s="222">
        <v>19.5</v>
      </c>
      <c r="I410" s="223"/>
      <c r="J410" s="224">
        <f>ROUND(I410*H410,2)</f>
        <v>0</v>
      </c>
      <c r="K410" s="220" t="s">
        <v>171</v>
      </c>
      <c r="L410" s="44"/>
      <c r="M410" s="225" t="s">
        <v>1</v>
      </c>
      <c r="N410" s="226" t="s">
        <v>43</v>
      </c>
      <c r="O410" s="91"/>
      <c r="P410" s="227">
        <f>O410*H410</f>
        <v>0</v>
      </c>
      <c r="Q410" s="227">
        <v>0.040629999999999999</v>
      </c>
      <c r="R410" s="227">
        <f>Q410*H410</f>
        <v>0.79228500000000002</v>
      </c>
      <c r="S410" s="227">
        <v>0</v>
      </c>
      <c r="T410" s="22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172</v>
      </c>
      <c r="AT410" s="229" t="s">
        <v>167</v>
      </c>
      <c r="AU410" s="229" t="s">
        <v>88</v>
      </c>
      <c r="AY410" s="17" t="s">
        <v>165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86</v>
      </c>
      <c r="BK410" s="230">
        <f>ROUND(I410*H410,2)</f>
        <v>0</v>
      </c>
      <c r="BL410" s="17" t="s">
        <v>172</v>
      </c>
      <c r="BM410" s="229" t="s">
        <v>518</v>
      </c>
    </row>
    <row r="411" s="13" customFormat="1">
      <c r="A411" s="13"/>
      <c r="B411" s="231"/>
      <c r="C411" s="232"/>
      <c r="D411" s="233" t="s">
        <v>174</v>
      </c>
      <c r="E411" s="234" t="s">
        <v>1</v>
      </c>
      <c r="F411" s="235" t="s">
        <v>519</v>
      </c>
      <c r="G411" s="232"/>
      <c r="H411" s="234" t="s">
        <v>1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174</v>
      </c>
      <c r="AU411" s="241" t="s">
        <v>88</v>
      </c>
      <c r="AV411" s="13" t="s">
        <v>86</v>
      </c>
      <c r="AW411" s="13" t="s">
        <v>32</v>
      </c>
      <c r="AX411" s="13" t="s">
        <v>78</v>
      </c>
      <c r="AY411" s="241" t="s">
        <v>165</v>
      </c>
    </row>
    <row r="412" s="14" customFormat="1">
      <c r="A412" s="14"/>
      <c r="B412" s="242"/>
      <c r="C412" s="243"/>
      <c r="D412" s="233" t="s">
        <v>174</v>
      </c>
      <c r="E412" s="244" t="s">
        <v>1</v>
      </c>
      <c r="F412" s="245" t="s">
        <v>520</v>
      </c>
      <c r="G412" s="243"/>
      <c r="H412" s="246">
        <v>19.5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2" t="s">
        <v>174</v>
      </c>
      <c r="AU412" s="252" t="s">
        <v>88</v>
      </c>
      <c r="AV412" s="14" t="s">
        <v>88</v>
      </c>
      <c r="AW412" s="14" t="s">
        <v>32</v>
      </c>
      <c r="AX412" s="14" t="s">
        <v>78</v>
      </c>
      <c r="AY412" s="252" t="s">
        <v>165</v>
      </c>
    </row>
    <row r="413" s="15" customFormat="1">
      <c r="A413" s="15"/>
      <c r="B413" s="253"/>
      <c r="C413" s="254"/>
      <c r="D413" s="233" t="s">
        <v>174</v>
      </c>
      <c r="E413" s="255" t="s">
        <v>1</v>
      </c>
      <c r="F413" s="256" t="s">
        <v>177</v>
      </c>
      <c r="G413" s="254"/>
      <c r="H413" s="257">
        <v>19.5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3" t="s">
        <v>174</v>
      </c>
      <c r="AU413" s="263" t="s">
        <v>88</v>
      </c>
      <c r="AV413" s="15" t="s">
        <v>172</v>
      </c>
      <c r="AW413" s="15" t="s">
        <v>32</v>
      </c>
      <c r="AX413" s="15" t="s">
        <v>86</v>
      </c>
      <c r="AY413" s="263" t="s">
        <v>165</v>
      </c>
    </row>
    <row r="414" s="2" customFormat="1" ht="24.15" customHeight="1">
      <c r="A414" s="38"/>
      <c r="B414" s="39"/>
      <c r="C414" s="218" t="s">
        <v>521</v>
      </c>
      <c r="D414" s="218" t="s">
        <v>167</v>
      </c>
      <c r="E414" s="219" t="s">
        <v>522</v>
      </c>
      <c r="F414" s="220" t="s">
        <v>523</v>
      </c>
      <c r="G414" s="221" t="s">
        <v>239</v>
      </c>
      <c r="H414" s="222">
        <v>2</v>
      </c>
      <c r="I414" s="223"/>
      <c r="J414" s="224">
        <f>ROUND(I414*H414,2)</f>
        <v>0</v>
      </c>
      <c r="K414" s="220" t="s">
        <v>171</v>
      </c>
      <c r="L414" s="44"/>
      <c r="M414" s="225" t="s">
        <v>1</v>
      </c>
      <c r="N414" s="226" t="s">
        <v>43</v>
      </c>
      <c r="O414" s="91"/>
      <c r="P414" s="227">
        <f>O414*H414</f>
        <v>0</v>
      </c>
      <c r="Q414" s="227">
        <v>0.0035999999999999999</v>
      </c>
      <c r="R414" s="227">
        <f>Q414*H414</f>
        <v>0.0071999999999999998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172</v>
      </c>
      <c r="AT414" s="229" t="s">
        <v>167</v>
      </c>
      <c r="AU414" s="229" t="s">
        <v>88</v>
      </c>
      <c r="AY414" s="17" t="s">
        <v>165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86</v>
      </c>
      <c r="BK414" s="230">
        <f>ROUND(I414*H414,2)</f>
        <v>0</v>
      </c>
      <c r="BL414" s="17" t="s">
        <v>172</v>
      </c>
      <c r="BM414" s="229" t="s">
        <v>524</v>
      </c>
    </row>
    <row r="415" s="14" customFormat="1">
      <c r="A415" s="14"/>
      <c r="B415" s="242"/>
      <c r="C415" s="243"/>
      <c r="D415" s="233" t="s">
        <v>174</v>
      </c>
      <c r="E415" s="244" t="s">
        <v>1</v>
      </c>
      <c r="F415" s="245" t="s">
        <v>525</v>
      </c>
      <c r="G415" s="243"/>
      <c r="H415" s="246">
        <v>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2" t="s">
        <v>174</v>
      </c>
      <c r="AU415" s="252" t="s">
        <v>88</v>
      </c>
      <c r="AV415" s="14" t="s">
        <v>88</v>
      </c>
      <c r="AW415" s="14" t="s">
        <v>32</v>
      </c>
      <c r="AX415" s="14" t="s">
        <v>78</v>
      </c>
      <c r="AY415" s="252" t="s">
        <v>165</v>
      </c>
    </row>
    <row r="416" s="14" customFormat="1">
      <c r="A416" s="14"/>
      <c r="B416" s="242"/>
      <c r="C416" s="243"/>
      <c r="D416" s="233" t="s">
        <v>174</v>
      </c>
      <c r="E416" s="244" t="s">
        <v>1</v>
      </c>
      <c r="F416" s="245" t="s">
        <v>242</v>
      </c>
      <c r="G416" s="243"/>
      <c r="H416" s="246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174</v>
      </c>
      <c r="AU416" s="252" t="s">
        <v>88</v>
      </c>
      <c r="AV416" s="14" t="s">
        <v>88</v>
      </c>
      <c r="AW416" s="14" t="s">
        <v>32</v>
      </c>
      <c r="AX416" s="14" t="s">
        <v>78</v>
      </c>
      <c r="AY416" s="252" t="s">
        <v>165</v>
      </c>
    </row>
    <row r="417" s="15" customFormat="1">
      <c r="A417" s="15"/>
      <c r="B417" s="253"/>
      <c r="C417" s="254"/>
      <c r="D417" s="233" t="s">
        <v>174</v>
      </c>
      <c r="E417" s="255" t="s">
        <v>1</v>
      </c>
      <c r="F417" s="256" t="s">
        <v>177</v>
      </c>
      <c r="G417" s="254"/>
      <c r="H417" s="257">
        <v>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3" t="s">
        <v>174</v>
      </c>
      <c r="AU417" s="263" t="s">
        <v>88</v>
      </c>
      <c r="AV417" s="15" t="s">
        <v>172</v>
      </c>
      <c r="AW417" s="15" t="s">
        <v>32</v>
      </c>
      <c r="AX417" s="15" t="s">
        <v>86</v>
      </c>
      <c r="AY417" s="263" t="s">
        <v>165</v>
      </c>
    </row>
    <row r="418" s="2" customFormat="1" ht="16.5" customHeight="1">
      <c r="A418" s="38"/>
      <c r="B418" s="39"/>
      <c r="C418" s="218" t="s">
        <v>526</v>
      </c>
      <c r="D418" s="218" t="s">
        <v>167</v>
      </c>
      <c r="E418" s="219" t="s">
        <v>527</v>
      </c>
      <c r="F418" s="220" t="s">
        <v>528</v>
      </c>
      <c r="G418" s="221" t="s">
        <v>209</v>
      </c>
      <c r="H418" s="222">
        <v>82.840000000000003</v>
      </c>
      <c r="I418" s="223"/>
      <c r="J418" s="224">
        <f>ROUND(I418*H418,2)</f>
        <v>0</v>
      </c>
      <c r="K418" s="220" t="s">
        <v>171</v>
      </c>
      <c r="L418" s="44"/>
      <c r="M418" s="225" t="s">
        <v>1</v>
      </c>
      <c r="N418" s="226" t="s">
        <v>43</v>
      </c>
      <c r="O418" s="91"/>
      <c r="P418" s="227">
        <f>O418*H418</f>
        <v>0</v>
      </c>
      <c r="Q418" s="227">
        <v>0.0064999999999999997</v>
      </c>
      <c r="R418" s="227">
        <f>Q418*H418</f>
        <v>0.53846000000000005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172</v>
      </c>
      <c r="AT418" s="229" t="s">
        <v>167</v>
      </c>
      <c r="AU418" s="229" t="s">
        <v>88</v>
      </c>
      <c r="AY418" s="17" t="s">
        <v>165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86</v>
      </c>
      <c r="BK418" s="230">
        <f>ROUND(I418*H418,2)</f>
        <v>0</v>
      </c>
      <c r="BL418" s="17" t="s">
        <v>172</v>
      </c>
      <c r="BM418" s="229" t="s">
        <v>529</v>
      </c>
    </row>
    <row r="419" s="14" customFormat="1">
      <c r="A419" s="14"/>
      <c r="B419" s="242"/>
      <c r="C419" s="243"/>
      <c r="D419" s="233" t="s">
        <v>174</v>
      </c>
      <c r="E419" s="244" t="s">
        <v>1</v>
      </c>
      <c r="F419" s="245" t="s">
        <v>530</v>
      </c>
      <c r="G419" s="243"/>
      <c r="H419" s="246">
        <v>82.840000000000003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2" t="s">
        <v>174</v>
      </c>
      <c r="AU419" s="252" t="s">
        <v>88</v>
      </c>
      <c r="AV419" s="14" t="s">
        <v>88</v>
      </c>
      <c r="AW419" s="14" t="s">
        <v>32</v>
      </c>
      <c r="AX419" s="14" t="s">
        <v>78</v>
      </c>
      <c r="AY419" s="252" t="s">
        <v>165</v>
      </c>
    </row>
    <row r="420" s="15" customFormat="1">
      <c r="A420" s="15"/>
      <c r="B420" s="253"/>
      <c r="C420" s="254"/>
      <c r="D420" s="233" t="s">
        <v>174</v>
      </c>
      <c r="E420" s="255" t="s">
        <v>1</v>
      </c>
      <c r="F420" s="256" t="s">
        <v>177</v>
      </c>
      <c r="G420" s="254"/>
      <c r="H420" s="257">
        <v>82.840000000000003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3" t="s">
        <v>174</v>
      </c>
      <c r="AU420" s="263" t="s">
        <v>88</v>
      </c>
      <c r="AV420" s="15" t="s">
        <v>172</v>
      </c>
      <c r="AW420" s="15" t="s">
        <v>32</v>
      </c>
      <c r="AX420" s="15" t="s">
        <v>86</v>
      </c>
      <c r="AY420" s="263" t="s">
        <v>165</v>
      </c>
    </row>
    <row r="421" s="2" customFormat="1" ht="21.75" customHeight="1">
      <c r="A421" s="38"/>
      <c r="B421" s="39"/>
      <c r="C421" s="218" t="s">
        <v>531</v>
      </c>
      <c r="D421" s="218" t="s">
        <v>167</v>
      </c>
      <c r="E421" s="219" t="s">
        <v>532</v>
      </c>
      <c r="F421" s="220" t="s">
        <v>533</v>
      </c>
      <c r="G421" s="221" t="s">
        <v>209</v>
      </c>
      <c r="H421" s="222">
        <v>48.146000000000001</v>
      </c>
      <c r="I421" s="223"/>
      <c r="J421" s="224">
        <f>ROUND(I421*H421,2)</f>
        <v>0</v>
      </c>
      <c r="K421" s="220" t="s">
        <v>171</v>
      </c>
      <c r="L421" s="44"/>
      <c r="M421" s="225" t="s">
        <v>1</v>
      </c>
      <c r="N421" s="226" t="s">
        <v>43</v>
      </c>
      <c r="O421" s="91"/>
      <c r="P421" s="227">
        <f>O421*H421</f>
        <v>0</v>
      </c>
      <c r="Q421" s="227">
        <v>0.040629999999999999</v>
      </c>
      <c r="R421" s="227">
        <f>Q421*H421</f>
        <v>1.9561719799999999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172</v>
      </c>
      <c r="AT421" s="229" t="s">
        <v>167</v>
      </c>
      <c r="AU421" s="229" t="s">
        <v>88</v>
      </c>
      <c r="AY421" s="17" t="s">
        <v>165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86</v>
      </c>
      <c r="BK421" s="230">
        <f>ROUND(I421*H421,2)</f>
        <v>0</v>
      </c>
      <c r="BL421" s="17" t="s">
        <v>172</v>
      </c>
      <c r="BM421" s="229" t="s">
        <v>534</v>
      </c>
    </row>
    <row r="422" s="13" customFormat="1">
      <c r="A422" s="13"/>
      <c r="B422" s="231"/>
      <c r="C422" s="232"/>
      <c r="D422" s="233" t="s">
        <v>174</v>
      </c>
      <c r="E422" s="234" t="s">
        <v>1</v>
      </c>
      <c r="F422" s="235" t="s">
        <v>535</v>
      </c>
      <c r="G422" s="232"/>
      <c r="H422" s="234" t="s">
        <v>1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1" t="s">
        <v>174</v>
      </c>
      <c r="AU422" s="241" t="s">
        <v>88</v>
      </c>
      <c r="AV422" s="13" t="s">
        <v>86</v>
      </c>
      <c r="AW422" s="13" t="s">
        <v>32</v>
      </c>
      <c r="AX422" s="13" t="s">
        <v>78</v>
      </c>
      <c r="AY422" s="241" t="s">
        <v>165</v>
      </c>
    </row>
    <row r="423" s="14" customFormat="1">
      <c r="A423" s="14"/>
      <c r="B423" s="242"/>
      <c r="C423" s="243"/>
      <c r="D423" s="233" t="s">
        <v>174</v>
      </c>
      <c r="E423" s="244" t="s">
        <v>1</v>
      </c>
      <c r="F423" s="245" t="s">
        <v>536</v>
      </c>
      <c r="G423" s="243"/>
      <c r="H423" s="246">
        <v>17.550000000000001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2" t="s">
        <v>174</v>
      </c>
      <c r="AU423" s="252" t="s">
        <v>88</v>
      </c>
      <c r="AV423" s="14" t="s">
        <v>88</v>
      </c>
      <c r="AW423" s="14" t="s">
        <v>32</v>
      </c>
      <c r="AX423" s="14" t="s">
        <v>78</v>
      </c>
      <c r="AY423" s="252" t="s">
        <v>165</v>
      </c>
    </row>
    <row r="424" s="13" customFormat="1">
      <c r="A424" s="13"/>
      <c r="B424" s="231"/>
      <c r="C424" s="232"/>
      <c r="D424" s="233" t="s">
        <v>174</v>
      </c>
      <c r="E424" s="234" t="s">
        <v>1</v>
      </c>
      <c r="F424" s="235" t="s">
        <v>337</v>
      </c>
      <c r="G424" s="232"/>
      <c r="H424" s="234" t="s">
        <v>1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1" t="s">
        <v>174</v>
      </c>
      <c r="AU424" s="241" t="s">
        <v>88</v>
      </c>
      <c r="AV424" s="13" t="s">
        <v>86</v>
      </c>
      <c r="AW424" s="13" t="s">
        <v>32</v>
      </c>
      <c r="AX424" s="13" t="s">
        <v>78</v>
      </c>
      <c r="AY424" s="241" t="s">
        <v>165</v>
      </c>
    </row>
    <row r="425" s="14" customFormat="1">
      <c r="A425" s="14"/>
      <c r="B425" s="242"/>
      <c r="C425" s="243"/>
      <c r="D425" s="233" t="s">
        <v>174</v>
      </c>
      <c r="E425" s="244" t="s">
        <v>1</v>
      </c>
      <c r="F425" s="245" t="s">
        <v>537</v>
      </c>
      <c r="G425" s="243"/>
      <c r="H425" s="246">
        <v>0.59999999999999998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2" t="s">
        <v>174</v>
      </c>
      <c r="AU425" s="252" t="s">
        <v>88</v>
      </c>
      <c r="AV425" s="14" t="s">
        <v>88</v>
      </c>
      <c r="AW425" s="14" t="s">
        <v>32</v>
      </c>
      <c r="AX425" s="14" t="s">
        <v>78</v>
      </c>
      <c r="AY425" s="252" t="s">
        <v>165</v>
      </c>
    </row>
    <row r="426" s="13" customFormat="1">
      <c r="A426" s="13"/>
      <c r="B426" s="231"/>
      <c r="C426" s="232"/>
      <c r="D426" s="233" t="s">
        <v>174</v>
      </c>
      <c r="E426" s="234" t="s">
        <v>1</v>
      </c>
      <c r="F426" s="235" t="s">
        <v>538</v>
      </c>
      <c r="G426" s="232"/>
      <c r="H426" s="234" t="s">
        <v>1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174</v>
      </c>
      <c r="AU426" s="241" t="s">
        <v>88</v>
      </c>
      <c r="AV426" s="13" t="s">
        <v>86</v>
      </c>
      <c r="AW426" s="13" t="s">
        <v>32</v>
      </c>
      <c r="AX426" s="13" t="s">
        <v>78</v>
      </c>
      <c r="AY426" s="241" t="s">
        <v>165</v>
      </c>
    </row>
    <row r="427" s="14" customFormat="1">
      <c r="A427" s="14"/>
      <c r="B427" s="242"/>
      <c r="C427" s="243"/>
      <c r="D427" s="233" t="s">
        <v>174</v>
      </c>
      <c r="E427" s="244" t="s">
        <v>1</v>
      </c>
      <c r="F427" s="245" t="s">
        <v>539</v>
      </c>
      <c r="G427" s="243"/>
      <c r="H427" s="246">
        <v>0.28999999999999998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2" t="s">
        <v>174</v>
      </c>
      <c r="AU427" s="252" t="s">
        <v>88</v>
      </c>
      <c r="AV427" s="14" t="s">
        <v>88</v>
      </c>
      <c r="AW427" s="14" t="s">
        <v>32</v>
      </c>
      <c r="AX427" s="14" t="s">
        <v>78</v>
      </c>
      <c r="AY427" s="252" t="s">
        <v>165</v>
      </c>
    </row>
    <row r="428" s="14" customFormat="1">
      <c r="A428" s="14"/>
      <c r="B428" s="242"/>
      <c r="C428" s="243"/>
      <c r="D428" s="233" t="s">
        <v>174</v>
      </c>
      <c r="E428" s="244" t="s">
        <v>1</v>
      </c>
      <c r="F428" s="245" t="s">
        <v>540</v>
      </c>
      <c r="G428" s="243"/>
      <c r="H428" s="246">
        <v>0.48199999999999998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2" t="s">
        <v>174</v>
      </c>
      <c r="AU428" s="252" t="s">
        <v>88</v>
      </c>
      <c r="AV428" s="14" t="s">
        <v>88</v>
      </c>
      <c r="AW428" s="14" t="s">
        <v>32</v>
      </c>
      <c r="AX428" s="14" t="s">
        <v>78</v>
      </c>
      <c r="AY428" s="252" t="s">
        <v>165</v>
      </c>
    </row>
    <row r="429" s="13" customFormat="1">
      <c r="A429" s="13"/>
      <c r="B429" s="231"/>
      <c r="C429" s="232"/>
      <c r="D429" s="233" t="s">
        <v>174</v>
      </c>
      <c r="E429" s="234" t="s">
        <v>1</v>
      </c>
      <c r="F429" s="235" t="s">
        <v>541</v>
      </c>
      <c r="G429" s="232"/>
      <c r="H429" s="234" t="s">
        <v>1</v>
      </c>
      <c r="I429" s="236"/>
      <c r="J429" s="232"/>
      <c r="K429" s="232"/>
      <c r="L429" s="237"/>
      <c r="M429" s="238"/>
      <c r="N429" s="239"/>
      <c r="O429" s="239"/>
      <c r="P429" s="239"/>
      <c r="Q429" s="239"/>
      <c r="R429" s="239"/>
      <c r="S429" s="239"/>
      <c r="T429" s="24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1" t="s">
        <v>174</v>
      </c>
      <c r="AU429" s="241" t="s">
        <v>88</v>
      </c>
      <c r="AV429" s="13" t="s">
        <v>86</v>
      </c>
      <c r="AW429" s="13" t="s">
        <v>32</v>
      </c>
      <c r="AX429" s="13" t="s">
        <v>78</v>
      </c>
      <c r="AY429" s="241" t="s">
        <v>165</v>
      </c>
    </row>
    <row r="430" s="14" customFormat="1">
      <c r="A430" s="14"/>
      <c r="B430" s="242"/>
      <c r="C430" s="243"/>
      <c r="D430" s="233" t="s">
        <v>174</v>
      </c>
      <c r="E430" s="244" t="s">
        <v>1</v>
      </c>
      <c r="F430" s="245" t="s">
        <v>542</v>
      </c>
      <c r="G430" s="243"/>
      <c r="H430" s="246">
        <v>2.6000000000000001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2" t="s">
        <v>174</v>
      </c>
      <c r="AU430" s="252" t="s">
        <v>88</v>
      </c>
      <c r="AV430" s="14" t="s">
        <v>88</v>
      </c>
      <c r="AW430" s="14" t="s">
        <v>32</v>
      </c>
      <c r="AX430" s="14" t="s">
        <v>78</v>
      </c>
      <c r="AY430" s="252" t="s">
        <v>165</v>
      </c>
    </row>
    <row r="431" s="14" customFormat="1">
      <c r="A431" s="14"/>
      <c r="B431" s="242"/>
      <c r="C431" s="243"/>
      <c r="D431" s="233" t="s">
        <v>174</v>
      </c>
      <c r="E431" s="244" t="s">
        <v>1</v>
      </c>
      <c r="F431" s="245" t="s">
        <v>543</v>
      </c>
      <c r="G431" s="243"/>
      <c r="H431" s="246">
        <v>0.17000000000000001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2" t="s">
        <v>174</v>
      </c>
      <c r="AU431" s="252" t="s">
        <v>88</v>
      </c>
      <c r="AV431" s="14" t="s">
        <v>88</v>
      </c>
      <c r="AW431" s="14" t="s">
        <v>32</v>
      </c>
      <c r="AX431" s="14" t="s">
        <v>78</v>
      </c>
      <c r="AY431" s="252" t="s">
        <v>165</v>
      </c>
    </row>
    <row r="432" s="13" customFormat="1">
      <c r="A432" s="13"/>
      <c r="B432" s="231"/>
      <c r="C432" s="232"/>
      <c r="D432" s="233" t="s">
        <v>174</v>
      </c>
      <c r="E432" s="234" t="s">
        <v>1</v>
      </c>
      <c r="F432" s="235" t="s">
        <v>544</v>
      </c>
      <c r="G432" s="232"/>
      <c r="H432" s="234" t="s">
        <v>1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1" t="s">
        <v>174</v>
      </c>
      <c r="AU432" s="241" t="s">
        <v>88</v>
      </c>
      <c r="AV432" s="13" t="s">
        <v>86</v>
      </c>
      <c r="AW432" s="13" t="s">
        <v>32</v>
      </c>
      <c r="AX432" s="13" t="s">
        <v>78</v>
      </c>
      <c r="AY432" s="241" t="s">
        <v>165</v>
      </c>
    </row>
    <row r="433" s="14" customFormat="1">
      <c r="A433" s="14"/>
      <c r="B433" s="242"/>
      <c r="C433" s="243"/>
      <c r="D433" s="233" t="s">
        <v>174</v>
      </c>
      <c r="E433" s="244" t="s">
        <v>1</v>
      </c>
      <c r="F433" s="245" t="s">
        <v>545</v>
      </c>
      <c r="G433" s="243"/>
      <c r="H433" s="246">
        <v>0.070000000000000007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2" t="s">
        <v>174</v>
      </c>
      <c r="AU433" s="252" t="s">
        <v>88</v>
      </c>
      <c r="AV433" s="14" t="s">
        <v>88</v>
      </c>
      <c r="AW433" s="14" t="s">
        <v>32</v>
      </c>
      <c r="AX433" s="14" t="s">
        <v>78</v>
      </c>
      <c r="AY433" s="252" t="s">
        <v>165</v>
      </c>
    </row>
    <row r="434" s="14" customFormat="1">
      <c r="A434" s="14"/>
      <c r="B434" s="242"/>
      <c r="C434" s="243"/>
      <c r="D434" s="233" t="s">
        <v>174</v>
      </c>
      <c r="E434" s="244" t="s">
        <v>1</v>
      </c>
      <c r="F434" s="245" t="s">
        <v>537</v>
      </c>
      <c r="G434" s="243"/>
      <c r="H434" s="246">
        <v>0.59999999999999998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2" t="s">
        <v>174</v>
      </c>
      <c r="AU434" s="252" t="s">
        <v>88</v>
      </c>
      <c r="AV434" s="14" t="s">
        <v>88</v>
      </c>
      <c r="AW434" s="14" t="s">
        <v>32</v>
      </c>
      <c r="AX434" s="14" t="s">
        <v>78</v>
      </c>
      <c r="AY434" s="252" t="s">
        <v>165</v>
      </c>
    </row>
    <row r="435" s="13" customFormat="1">
      <c r="A435" s="13"/>
      <c r="B435" s="231"/>
      <c r="C435" s="232"/>
      <c r="D435" s="233" t="s">
        <v>174</v>
      </c>
      <c r="E435" s="234" t="s">
        <v>1</v>
      </c>
      <c r="F435" s="235" t="s">
        <v>348</v>
      </c>
      <c r="G435" s="232"/>
      <c r="H435" s="234" t="s">
        <v>1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1" t="s">
        <v>174</v>
      </c>
      <c r="AU435" s="241" t="s">
        <v>88</v>
      </c>
      <c r="AV435" s="13" t="s">
        <v>86</v>
      </c>
      <c r="AW435" s="13" t="s">
        <v>32</v>
      </c>
      <c r="AX435" s="13" t="s">
        <v>78</v>
      </c>
      <c r="AY435" s="241" t="s">
        <v>165</v>
      </c>
    </row>
    <row r="436" s="14" customFormat="1">
      <c r="A436" s="14"/>
      <c r="B436" s="242"/>
      <c r="C436" s="243"/>
      <c r="D436" s="233" t="s">
        <v>174</v>
      </c>
      <c r="E436" s="244" t="s">
        <v>1</v>
      </c>
      <c r="F436" s="245" t="s">
        <v>546</v>
      </c>
      <c r="G436" s="243"/>
      <c r="H436" s="246">
        <v>1.8200000000000001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174</v>
      </c>
      <c r="AU436" s="252" t="s">
        <v>88</v>
      </c>
      <c r="AV436" s="14" t="s">
        <v>88</v>
      </c>
      <c r="AW436" s="14" t="s">
        <v>32</v>
      </c>
      <c r="AX436" s="14" t="s">
        <v>78</v>
      </c>
      <c r="AY436" s="252" t="s">
        <v>165</v>
      </c>
    </row>
    <row r="437" s="13" customFormat="1">
      <c r="A437" s="13"/>
      <c r="B437" s="231"/>
      <c r="C437" s="232"/>
      <c r="D437" s="233" t="s">
        <v>174</v>
      </c>
      <c r="E437" s="234" t="s">
        <v>1</v>
      </c>
      <c r="F437" s="235" t="s">
        <v>350</v>
      </c>
      <c r="G437" s="232"/>
      <c r="H437" s="234" t="s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174</v>
      </c>
      <c r="AU437" s="241" t="s">
        <v>88</v>
      </c>
      <c r="AV437" s="13" t="s">
        <v>86</v>
      </c>
      <c r="AW437" s="13" t="s">
        <v>32</v>
      </c>
      <c r="AX437" s="13" t="s">
        <v>78</v>
      </c>
      <c r="AY437" s="241" t="s">
        <v>165</v>
      </c>
    </row>
    <row r="438" s="14" customFormat="1">
      <c r="A438" s="14"/>
      <c r="B438" s="242"/>
      <c r="C438" s="243"/>
      <c r="D438" s="233" t="s">
        <v>174</v>
      </c>
      <c r="E438" s="244" t="s">
        <v>1</v>
      </c>
      <c r="F438" s="245" t="s">
        <v>547</v>
      </c>
      <c r="G438" s="243"/>
      <c r="H438" s="246">
        <v>0.82999999999999996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174</v>
      </c>
      <c r="AU438" s="252" t="s">
        <v>88</v>
      </c>
      <c r="AV438" s="14" t="s">
        <v>88</v>
      </c>
      <c r="AW438" s="14" t="s">
        <v>32</v>
      </c>
      <c r="AX438" s="14" t="s">
        <v>78</v>
      </c>
      <c r="AY438" s="252" t="s">
        <v>165</v>
      </c>
    </row>
    <row r="439" s="13" customFormat="1">
      <c r="A439" s="13"/>
      <c r="B439" s="231"/>
      <c r="C439" s="232"/>
      <c r="D439" s="233" t="s">
        <v>174</v>
      </c>
      <c r="E439" s="234" t="s">
        <v>1</v>
      </c>
      <c r="F439" s="235" t="s">
        <v>352</v>
      </c>
      <c r="G439" s="232"/>
      <c r="H439" s="234" t="s">
        <v>1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1" t="s">
        <v>174</v>
      </c>
      <c r="AU439" s="241" t="s">
        <v>88</v>
      </c>
      <c r="AV439" s="13" t="s">
        <v>86</v>
      </c>
      <c r="AW439" s="13" t="s">
        <v>32</v>
      </c>
      <c r="AX439" s="13" t="s">
        <v>78</v>
      </c>
      <c r="AY439" s="241" t="s">
        <v>165</v>
      </c>
    </row>
    <row r="440" s="14" customFormat="1">
      <c r="A440" s="14"/>
      <c r="B440" s="242"/>
      <c r="C440" s="243"/>
      <c r="D440" s="233" t="s">
        <v>174</v>
      </c>
      <c r="E440" s="244" t="s">
        <v>1</v>
      </c>
      <c r="F440" s="245" t="s">
        <v>543</v>
      </c>
      <c r="G440" s="243"/>
      <c r="H440" s="246">
        <v>0.17000000000000001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2" t="s">
        <v>174</v>
      </c>
      <c r="AU440" s="252" t="s">
        <v>88</v>
      </c>
      <c r="AV440" s="14" t="s">
        <v>88</v>
      </c>
      <c r="AW440" s="14" t="s">
        <v>32</v>
      </c>
      <c r="AX440" s="14" t="s">
        <v>78</v>
      </c>
      <c r="AY440" s="252" t="s">
        <v>165</v>
      </c>
    </row>
    <row r="441" s="13" customFormat="1">
      <c r="A441" s="13"/>
      <c r="B441" s="231"/>
      <c r="C441" s="232"/>
      <c r="D441" s="233" t="s">
        <v>174</v>
      </c>
      <c r="E441" s="234" t="s">
        <v>1</v>
      </c>
      <c r="F441" s="235" t="s">
        <v>354</v>
      </c>
      <c r="G441" s="232"/>
      <c r="H441" s="234" t="s">
        <v>1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4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1" t="s">
        <v>174</v>
      </c>
      <c r="AU441" s="241" t="s">
        <v>88</v>
      </c>
      <c r="AV441" s="13" t="s">
        <v>86</v>
      </c>
      <c r="AW441" s="13" t="s">
        <v>32</v>
      </c>
      <c r="AX441" s="13" t="s">
        <v>78</v>
      </c>
      <c r="AY441" s="241" t="s">
        <v>165</v>
      </c>
    </row>
    <row r="442" s="14" customFormat="1">
      <c r="A442" s="14"/>
      <c r="B442" s="242"/>
      <c r="C442" s="243"/>
      <c r="D442" s="233" t="s">
        <v>174</v>
      </c>
      <c r="E442" s="244" t="s">
        <v>1</v>
      </c>
      <c r="F442" s="245" t="s">
        <v>548</v>
      </c>
      <c r="G442" s="243"/>
      <c r="H442" s="246">
        <v>0.84999999999999998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2" t="s">
        <v>174</v>
      </c>
      <c r="AU442" s="252" t="s">
        <v>88</v>
      </c>
      <c r="AV442" s="14" t="s">
        <v>88</v>
      </c>
      <c r="AW442" s="14" t="s">
        <v>32</v>
      </c>
      <c r="AX442" s="14" t="s">
        <v>78</v>
      </c>
      <c r="AY442" s="252" t="s">
        <v>165</v>
      </c>
    </row>
    <row r="443" s="13" customFormat="1">
      <c r="A443" s="13"/>
      <c r="B443" s="231"/>
      <c r="C443" s="232"/>
      <c r="D443" s="233" t="s">
        <v>174</v>
      </c>
      <c r="E443" s="234" t="s">
        <v>1</v>
      </c>
      <c r="F443" s="235" t="s">
        <v>549</v>
      </c>
      <c r="G443" s="232"/>
      <c r="H443" s="234" t="s">
        <v>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1" t="s">
        <v>174</v>
      </c>
      <c r="AU443" s="241" t="s">
        <v>88</v>
      </c>
      <c r="AV443" s="13" t="s">
        <v>86</v>
      </c>
      <c r="AW443" s="13" t="s">
        <v>32</v>
      </c>
      <c r="AX443" s="13" t="s">
        <v>78</v>
      </c>
      <c r="AY443" s="241" t="s">
        <v>165</v>
      </c>
    </row>
    <row r="444" s="14" customFormat="1">
      <c r="A444" s="14"/>
      <c r="B444" s="242"/>
      <c r="C444" s="243"/>
      <c r="D444" s="233" t="s">
        <v>174</v>
      </c>
      <c r="E444" s="244" t="s">
        <v>1</v>
      </c>
      <c r="F444" s="245" t="s">
        <v>550</v>
      </c>
      <c r="G444" s="243"/>
      <c r="H444" s="246">
        <v>0.26000000000000001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2" t="s">
        <v>174</v>
      </c>
      <c r="AU444" s="252" t="s">
        <v>88</v>
      </c>
      <c r="AV444" s="14" t="s">
        <v>88</v>
      </c>
      <c r="AW444" s="14" t="s">
        <v>32</v>
      </c>
      <c r="AX444" s="14" t="s">
        <v>78</v>
      </c>
      <c r="AY444" s="252" t="s">
        <v>165</v>
      </c>
    </row>
    <row r="445" s="13" customFormat="1">
      <c r="A445" s="13"/>
      <c r="B445" s="231"/>
      <c r="C445" s="232"/>
      <c r="D445" s="233" t="s">
        <v>174</v>
      </c>
      <c r="E445" s="234" t="s">
        <v>1</v>
      </c>
      <c r="F445" s="235" t="s">
        <v>551</v>
      </c>
      <c r="G445" s="232"/>
      <c r="H445" s="234" t="s">
        <v>1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174</v>
      </c>
      <c r="AU445" s="241" t="s">
        <v>88</v>
      </c>
      <c r="AV445" s="13" t="s">
        <v>86</v>
      </c>
      <c r="AW445" s="13" t="s">
        <v>32</v>
      </c>
      <c r="AX445" s="13" t="s">
        <v>78</v>
      </c>
      <c r="AY445" s="241" t="s">
        <v>165</v>
      </c>
    </row>
    <row r="446" s="14" customFormat="1">
      <c r="A446" s="14"/>
      <c r="B446" s="242"/>
      <c r="C446" s="243"/>
      <c r="D446" s="233" t="s">
        <v>174</v>
      </c>
      <c r="E446" s="244" t="s">
        <v>1</v>
      </c>
      <c r="F446" s="245" t="s">
        <v>552</v>
      </c>
      <c r="G446" s="243"/>
      <c r="H446" s="246">
        <v>1.52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2" t="s">
        <v>174</v>
      </c>
      <c r="AU446" s="252" t="s">
        <v>88</v>
      </c>
      <c r="AV446" s="14" t="s">
        <v>88</v>
      </c>
      <c r="AW446" s="14" t="s">
        <v>32</v>
      </c>
      <c r="AX446" s="14" t="s">
        <v>78</v>
      </c>
      <c r="AY446" s="252" t="s">
        <v>165</v>
      </c>
    </row>
    <row r="447" s="13" customFormat="1">
      <c r="A447" s="13"/>
      <c r="B447" s="231"/>
      <c r="C447" s="232"/>
      <c r="D447" s="233" t="s">
        <v>174</v>
      </c>
      <c r="E447" s="234" t="s">
        <v>1</v>
      </c>
      <c r="F447" s="235" t="s">
        <v>553</v>
      </c>
      <c r="G447" s="232"/>
      <c r="H447" s="234" t="s">
        <v>1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1" t="s">
        <v>174</v>
      </c>
      <c r="AU447" s="241" t="s">
        <v>88</v>
      </c>
      <c r="AV447" s="13" t="s">
        <v>86</v>
      </c>
      <c r="AW447" s="13" t="s">
        <v>32</v>
      </c>
      <c r="AX447" s="13" t="s">
        <v>78</v>
      </c>
      <c r="AY447" s="241" t="s">
        <v>165</v>
      </c>
    </row>
    <row r="448" s="14" customFormat="1">
      <c r="A448" s="14"/>
      <c r="B448" s="242"/>
      <c r="C448" s="243"/>
      <c r="D448" s="233" t="s">
        <v>174</v>
      </c>
      <c r="E448" s="244" t="s">
        <v>1</v>
      </c>
      <c r="F448" s="245" t="s">
        <v>537</v>
      </c>
      <c r="G448" s="243"/>
      <c r="H448" s="246">
        <v>0.59999999999999998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2" t="s">
        <v>174</v>
      </c>
      <c r="AU448" s="252" t="s">
        <v>88</v>
      </c>
      <c r="AV448" s="14" t="s">
        <v>88</v>
      </c>
      <c r="AW448" s="14" t="s">
        <v>32</v>
      </c>
      <c r="AX448" s="14" t="s">
        <v>78</v>
      </c>
      <c r="AY448" s="252" t="s">
        <v>165</v>
      </c>
    </row>
    <row r="449" s="13" customFormat="1">
      <c r="A449" s="13"/>
      <c r="B449" s="231"/>
      <c r="C449" s="232"/>
      <c r="D449" s="233" t="s">
        <v>174</v>
      </c>
      <c r="E449" s="234" t="s">
        <v>1</v>
      </c>
      <c r="F449" s="235" t="s">
        <v>554</v>
      </c>
      <c r="G449" s="232"/>
      <c r="H449" s="234" t="s">
        <v>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1" t="s">
        <v>174</v>
      </c>
      <c r="AU449" s="241" t="s">
        <v>88</v>
      </c>
      <c r="AV449" s="13" t="s">
        <v>86</v>
      </c>
      <c r="AW449" s="13" t="s">
        <v>32</v>
      </c>
      <c r="AX449" s="13" t="s">
        <v>78</v>
      </c>
      <c r="AY449" s="241" t="s">
        <v>165</v>
      </c>
    </row>
    <row r="450" s="14" customFormat="1">
      <c r="A450" s="14"/>
      <c r="B450" s="242"/>
      <c r="C450" s="243"/>
      <c r="D450" s="233" t="s">
        <v>174</v>
      </c>
      <c r="E450" s="244" t="s">
        <v>1</v>
      </c>
      <c r="F450" s="245" t="s">
        <v>555</v>
      </c>
      <c r="G450" s="243"/>
      <c r="H450" s="246">
        <v>0.48999999999999999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2" t="s">
        <v>174</v>
      </c>
      <c r="AU450" s="252" t="s">
        <v>88</v>
      </c>
      <c r="AV450" s="14" t="s">
        <v>88</v>
      </c>
      <c r="AW450" s="14" t="s">
        <v>32</v>
      </c>
      <c r="AX450" s="14" t="s">
        <v>78</v>
      </c>
      <c r="AY450" s="252" t="s">
        <v>165</v>
      </c>
    </row>
    <row r="451" s="14" customFormat="1">
      <c r="A451" s="14"/>
      <c r="B451" s="242"/>
      <c r="C451" s="243"/>
      <c r="D451" s="233" t="s">
        <v>174</v>
      </c>
      <c r="E451" s="244" t="s">
        <v>1</v>
      </c>
      <c r="F451" s="245" t="s">
        <v>556</v>
      </c>
      <c r="G451" s="243"/>
      <c r="H451" s="246">
        <v>19.244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174</v>
      </c>
      <c r="AU451" s="252" t="s">
        <v>88</v>
      </c>
      <c r="AV451" s="14" t="s">
        <v>88</v>
      </c>
      <c r="AW451" s="14" t="s">
        <v>32</v>
      </c>
      <c r="AX451" s="14" t="s">
        <v>78</v>
      </c>
      <c r="AY451" s="252" t="s">
        <v>165</v>
      </c>
    </row>
    <row r="452" s="15" customFormat="1">
      <c r="A452" s="15"/>
      <c r="B452" s="253"/>
      <c r="C452" s="254"/>
      <c r="D452" s="233" t="s">
        <v>174</v>
      </c>
      <c r="E452" s="255" t="s">
        <v>1</v>
      </c>
      <c r="F452" s="256" t="s">
        <v>177</v>
      </c>
      <c r="G452" s="254"/>
      <c r="H452" s="257">
        <v>48.146000000000001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3" t="s">
        <v>174</v>
      </c>
      <c r="AU452" s="263" t="s">
        <v>88</v>
      </c>
      <c r="AV452" s="15" t="s">
        <v>172</v>
      </c>
      <c r="AW452" s="15" t="s">
        <v>32</v>
      </c>
      <c r="AX452" s="15" t="s">
        <v>86</v>
      </c>
      <c r="AY452" s="263" t="s">
        <v>165</v>
      </c>
    </row>
    <row r="453" s="2" customFormat="1" ht="24.15" customHeight="1">
      <c r="A453" s="38"/>
      <c r="B453" s="39"/>
      <c r="C453" s="218" t="s">
        <v>557</v>
      </c>
      <c r="D453" s="218" t="s">
        <v>167</v>
      </c>
      <c r="E453" s="219" t="s">
        <v>558</v>
      </c>
      <c r="F453" s="220" t="s">
        <v>559</v>
      </c>
      <c r="G453" s="221" t="s">
        <v>239</v>
      </c>
      <c r="H453" s="222">
        <v>57</v>
      </c>
      <c r="I453" s="223"/>
      <c r="J453" s="224">
        <f>ROUND(I453*H453,2)</f>
        <v>0</v>
      </c>
      <c r="K453" s="220" t="s">
        <v>171</v>
      </c>
      <c r="L453" s="44"/>
      <c r="M453" s="225" t="s">
        <v>1</v>
      </c>
      <c r="N453" s="226" t="s">
        <v>43</v>
      </c>
      <c r="O453" s="91"/>
      <c r="P453" s="227">
        <f>O453*H453</f>
        <v>0</v>
      </c>
      <c r="Q453" s="227">
        <v>0.0036600000000000001</v>
      </c>
      <c r="R453" s="227">
        <f>Q453*H453</f>
        <v>0.20862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172</v>
      </c>
      <c r="AT453" s="229" t="s">
        <v>167</v>
      </c>
      <c r="AU453" s="229" t="s">
        <v>88</v>
      </c>
      <c r="AY453" s="17" t="s">
        <v>165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86</v>
      </c>
      <c r="BK453" s="230">
        <f>ROUND(I453*H453,2)</f>
        <v>0</v>
      </c>
      <c r="BL453" s="17" t="s">
        <v>172</v>
      </c>
      <c r="BM453" s="229" t="s">
        <v>560</v>
      </c>
    </row>
    <row r="454" s="14" customFormat="1">
      <c r="A454" s="14"/>
      <c r="B454" s="242"/>
      <c r="C454" s="243"/>
      <c r="D454" s="233" t="s">
        <v>174</v>
      </c>
      <c r="E454" s="244" t="s">
        <v>1</v>
      </c>
      <c r="F454" s="245" t="s">
        <v>561</v>
      </c>
      <c r="G454" s="243"/>
      <c r="H454" s="246">
        <v>10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2" t="s">
        <v>174</v>
      </c>
      <c r="AU454" s="252" t="s">
        <v>88</v>
      </c>
      <c r="AV454" s="14" t="s">
        <v>88</v>
      </c>
      <c r="AW454" s="14" t="s">
        <v>32</v>
      </c>
      <c r="AX454" s="14" t="s">
        <v>78</v>
      </c>
      <c r="AY454" s="252" t="s">
        <v>165</v>
      </c>
    </row>
    <row r="455" s="14" customFormat="1">
      <c r="A455" s="14"/>
      <c r="B455" s="242"/>
      <c r="C455" s="243"/>
      <c r="D455" s="233" t="s">
        <v>174</v>
      </c>
      <c r="E455" s="244" t="s">
        <v>1</v>
      </c>
      <c r="F455" s="245" t="s">
        <v>260</v>
      </c>
      <c r="G455" s="243"/>
      <c r="H455" s="246">
        <v>2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2" t="s">
        <v>174</v>
      </c>
      <c r="AU455" s="252" t="s">
        <v>88</v>
      </c>
      <c r="AV455" s="14" t="s">
        <v>88</v>
      </c>
      <c r="AW455" s="14" t="s">
        <v>32</v>
      </c>
      <c r="AX455" s="14" t="s">
        <v>78</v>
      </c>
      <c r="AY455" s="252" t="s">
        <v>165</v>
      </c>
    </row>
    <row r="456" s="14" customFormat="1">
      <c r="A456" s="14"/>
      <c r="B456" s="242"/>
      <c r="C456" s="243"/>
      <c r="D456" s="233" t="s">
        <v>174</v>
      </c>
      <c r="E456" s="244" t="s">
        <v>1</v>
      </c>
      <c r="F456" s="245" t="s">
        <v>562</v>
      </c>
      <c r="G456" s="243"/>
      <c r="H456" s="246">
        <v>7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2" t="s">
        <v>174</v>
      </c>
      <c r="AU456" s="252" t="s">
        <v>88</v>
      </c>
      <c r="AV456" s="14" t="s">
        <v>88</v>
      </c>
      <c r="AW456" s="14" t="s">
        <v>32</v>
      </c>
      <c r="AX456" s="14" t="s">
        <v>78</v>
      </c>
      <c r="AY456" s="252" t="s">
        <v>165</v>
      </c>
    </row>
    <row r="457" s="14" customFormat="1">
      <c r="A457" s="14"/>
      <c r="B457" s="242"/>
      <c r="C457" s="243"/>
      <c r="D457" s="233" t="s">
        <v>174</v>
      </c>
      <c r="E457" s="244" t="s">
        <v>1</v>
      </c>
      <c r="F457" s="245" t="s">
        <v>262</v>
      </c>
      <c r="G457" s="243"/>
      <c r="H457" s="246">
        <v>6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2" t="s">
        <v>174</v>
      </c>
      <c r="AU457" s="252" t="s">
        <v>88</v>
      </c>
      <c r="AV457" s="14" t="s">
        <v>88</v>
      </c>
      <c r="AW457" s="14" t="s">
        <v>32</v>
      </c>
      <c r="AX457" s="14" t="s">
        <v>78</v>
      </c>
      <c r="AY457" s="252" t="s">
        <v>165</v>
      </c>
    </row>
    <row r="458" s="14" customFormat="1">
      <c r="A458" s="14"/>
      <c r="B458" s="242"/>
      <c r="C458" s="243"/>
      <c r="D458" s="233" t="s">
        <v>174</v>
      </c>
      <c r="E458" s="244" t="s">
        <v>1</v>
      </c>
      <c r="F458" s="245" t="s">
        <v>563</v>
      </c>
      <c r="G458" s="243"/>
      <c r="H458" s="246">
        <v>4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2" t="s">
        <v>174</v>
      </c>
      <c r="AU458" s="252" t="s">
        <v>88</v>
      </c>
      <c r="AV458" s="14" t="s">
        <v>88</v>
      </c>
      <c r="AW458" s="14" t="s">
        <v>32</v>
      </c>
      <c r="AX458" s="14" t="s">
        <v>78</v>
      </c>
      <c r="AY458" s="252" t="s">
        <v>165</v>
      </c>
    </row>
    <row r="459" s="14" customFormat="1">
      <c r="A459" s="14"/>
      <c r="B459" s="242"/>
      <c r="C459" s="243"/>
      <c r="D459" s="233" t="s">
        <v>174</v>
      </c>
      <c r="E459" s="244" t="s">
        <v>1</v>
      </c>
      <c r="F459" s="245" t="s">
        <v>253</v>
      </c>
      <c r="G459" s="243"/>
      <c r="H459" s="246">
        <v>2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2" t="s">
        <v>174</v>
      </c>
      <c r="AU459" s="252" t="s">
        <v>88</v>
      </c>
      <c r="AV459" s="14" t="s">
        <v>88</v>
      </c>
      <c r="AW459" s="14" t="s">
        <v>32</v>
      </c>
      <c r="AX459" s="14" t="s">
        <v>78</v>
      </c>
      <c r="AY459" s="252" t="s">
        <v>165</v>
      </c>
    </row>
    <row r="460" s="14" customFormat="1">
      <c r="A460" s="14"/>
      <c r="B460" s="242"/>
      <c r="C460" s="243"/>
      <c r="D460" s="233" t="s">
        <v>174</v>
      </c>
      <c r="E460" s="244" t="s">
        <v>1</v>
      </c>
      <c r="F460" s="245" t="s">
        <v>245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2" t="s">
        <v>174</v>
      </c>
      <c r="AU460" s="252" t="s">
        <v>88</v>
      </c>
      <c r="AV460" s="14" t="s">
        <v>88</v>
      </c>
      <c r="AW460" s="14" t="s">
        <v>32</v>
      </c>
      <c r="AX460" s="14" t="s">
        <v>78</v>
      </c>
      <c r="AY460" s="252" t="s">
        <v>165</v>
      </c>
    </row>
    <row r="461" s="14" customFormat="1">
      <c r="A461" s="14"/>
      <c r="B461" s="242"/>
      <c r="C461" s="243"/>
      <c r="D461" s="233" t="s">
        <v>174</v>
      </c>
      <c r="E461" s="244" t="s">
        <v>1</v>
      </c>
      <c r="F461" s="245" t="s">
        <v>265</v>
      </c>
      <c r="G461" s="243"/>
      <c r="H461" s="246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2" t="s">
        <v>174</v>
      </c>
      <c r="AU461" s="252" t="s">
        <v>88</v>
      </c>
      <c r="AV461" s="14" t="s">
        <v>88</v>
      </c>
      <c r="AW461" s="14" t="s">
        <v>32</v>
      </c>
      <c r="AX461" s="14" t="s">
        <v>78</v>
      </c>
      <c r="AY461" s="252" t="s">
        <v>165</v>
      </c>
    </row>
    <row r="462" s="14" customFormat="1">
      <c r="A462" s="14"/>
      <c r="B462" s="242"/>
      <c r="C462" s="243"/>
      <c r="D462" s="233" t="s">
        <v>174</v>
      </c>
      <c r="E462" s="244" t="s">
        <v>1</v>
      </c>
      <c r="F462" s="245" t="s">
        <v>266</v>
      </c>
      <c r="G462" s="243"/>
      <c r="H462" s="246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2" t="s">
        <v>174</v>
      </c>
      <c r="AU462" s="252" t="s">
        <v>88</v>
      </c>
      <c r="AV462" s="14" t="s">
        <v>88</v>
      </c>
      <c r="AW462" s="14" t="s">
        <v>32</v>
      </c>
      <c r="AX462" s="14" t="s">
        <v>78</v>
      </c>
      <c r="AY462" s="252" t="s">
        <v>165</v>
      </c>
    </row>
    <row r="463" s="14" customFormat="1">
      <c r="A463" s="14"/>
      <c r="B463" s="242"/>
      <c r="C463" s="243"/>
      <c r="D463" s="233" t="s">
        <v>174</v>
      </c>
      <c r="E463" s="244" t="s">
        <v>1</v>
      </c>
      <c r="F463" s="245" t="s">
        <v>267</v>
      </c>
      <c r="G463" s="243"/>
      <c r="H463" s="246">
        <v>3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2" t="s">
        <v>174</v>
      </c>
      <c r="AU463" s="252" t="s">
        <v>88</v>
      </c>
      <c r="AV463" s="14" t="s">
        <v>88</v>
      </c>
      <c r="AW463" s="14" t="s">
        <v>32</v>
      </c>
      <c r="AX463" s="14" t="s">
        <v>78</v>
      </c>
      <c r="AY463" s="252" t="s">
        <v>165</v>
      </c>
    </row>
    <row r="464" s="14" customFormat="1">
      <c r="A464" s="14"/>
      <c r="B464" s="242"/>
      <c r="C464" s="243"/>
      <c r="D464" s="233" t="s">
        <v>174</v>
      </c>
      <c r="E464" s="244" t="s">
        <v>1</v>
      </c>
      <c r="F464" s="245" t="s">
        <v>254</v>
      </c>
      <c r="G464" s="243"/>
      <c r="H464" s="246">
        <v>2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2" t="s">
        <v>174</v>
      </c>
      <c r="AU464" s="252" t="s">
        <v>88</v>
      </c>
      <c r="AV464" s="14" t="s">
        <v>88</v>
      </c>
      <c r="AW464" s="14" t="s">
        <v>32</v>
      </c>
      <c r="AX464" s="14" t="s">
        <v>78</v>
      </c>
      <c r="AY464" s="252" t="s">
        <v>165</v>
      </c>
    </row>
    <row r="465" s="14" customFormat="1">
      <c r="A465" s="14"/>
      <c r="B465" s="242"/>
      <c r="C465" s="243"/>
      <c r="D465" s="233" t="s">
        <v>174</v>
      </c>
      <c r="E465" s="244" t="s">
        <v>1</v>
      </c>
      <c r="F465" s="245" t="s">
        <v>268</v>
      </c>
      <c r="G465" s="243"/>
      <c r="H465" s="246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2" t="s">
        <v>174</v>
      </c>
      <c r="AU465" s="252" t="s">
        <v>88</v>
      </c>
      <c r="AV465" s="14" t="s">
        <v>88</v>
      </c>
      <c r="AW465" s="14" t="s">
        <v>32</v>
      </c>
      <c r="AX465" s="14" t="s">
        <v>78</v>
      </c>
      <c r="AY465" s="252" t="s">
        <v>165</v>
      </c>
    </row>
    <row r="466" s="14" customFormat="1">
      <c r="A466" s="14"/>
      <c r="B466" s="242"/>
      <c r="C466" s="243"/>
      <c r="D466" s="233" t="s">
        <v>174</v>
      </c>
      <c r="E466" s="244" t="s">
        <v>1</v>
      </c>
      <c r="F466" s="245" t="s">
        <v>564</v>
      </c>
      <c r="G466" s="243"/>
      <c r="H466" s="246">
        <v>8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2" t="s">
        <v>174</v>
      </c>
      <c r="AU466" s="252" t="s">
        <v>88</v>
      </c>
      <c r="AV466" s="14" t="s">
        <v>88</v>
      </c>
      <c r="AW466" s="14" t="s">
        <v>32</v>
      </c>
      <c r="AX466" s="14" t="s">
        <v>78</v>
      </c>
      <c r="AY466" s="252" t="s">
        <v>165</v>
      </c>
    </row>
    <row r="467" s="14" customFormat="1">
      <c r="A467" s="14"/>
      <c r="B467" s="242"/>
      <c r="C467" s="243"/>
      <c r="D467" s="233" t="s">
        <v>174</v>
      </c>
      <c r="E467" s="244" t="s">
        <v>1</v>
      </c>
      <c r="F467" s="245" t="s">
        <v>565</v>
      </c>
      <c r="G467" s="243"/>
      <c r="H467" s="246">
        <v>3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2" t="s">
        <v>174</v>
      </c>
      <c r="AU467" s="252" t="s">
        <v>88</v>
      </c>
      <c r="AV467" s="14" t="s">
        <v>88</v>
      </c>
      <c r="AW467" s="14" t="s">
        <v>32</v>
      </c>
      <c r="AX467" s="14" t="s">
        <v>78</v>
      </c>
      <c r="AY467" s="252" t="s">
        <v>165</v>
      </c>
    </row>
    <row r="468" s="14" customFormat="1">
      <c r="A468" s="14"/>
      <c r="B468" s="242"/>
      <c r="C468" s="243"/>
      <c r="D468" s="233" t="s">
        <v>174</v>
      </c>
      <c r="E468" s="244" t="s">
        <v>1</v>
      </c>
      <c r="F468" s="245" t="s">
        <v>566</v>
      </c>
      <c r="G468" s="243"/>
      <c r="H468" s="246">
        <v>4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174</v>
      </c>
      <c r="AU468" s="252" t="s">
        <v>88</v>
      </c>
      <c r="AV468" s="14" t="s">
        <v>88</v>
      </c>
      <c r="AW468" s="14" t="s">
        <v>32</v>
      </c>
      <c r="AX468" s="14" t="s">
        <v>78</v>
      </c>
      <c r="AY468" s="252" t="s">
        <v>165</v>
      </c>
    </row>
    <row r="469" s="14" customFormat="1">
      <c r="A469" s="14"/>
      <c r="B469" s="242"/>
      <c r="C469" s="243"/>
      <c r="D469" s="233" t="s">
        <v>174</v>
      </c>
      <c r="E469" s="244" t="s">
        <v>1</v>
      </c>
      <c r="F469" s="245" t="s">
        <v>248</v>
      </c>
      <c r="G469" s="243"/>
      <c r="H469" s="246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2" t="s">
        <v>174</v>
      </c>
      <c r="AU469" s="252" t="s">
        <v>88</v>
      </c>
      <c r="AV469" s="14" t="s">
        <v>88</v>
      </c>
      <c r="AW469" s="14" t="s">
        <v>32</v>
      </c>
      <c r="AX469" s="14" t="s">
        <v>78</v>
      </c>
      <c r="AY469" s="252" t="s">
        <v>165</v>
      </c>
    </row>
    <row r="470" s="14" customFormat="1">
      <c r="A470" s="14"/>
      <c r="B470" s="242"/>
      <c r="C470" s="243"/>
      <c r="D470" s="233" t="s">
        <v>174</v>
      </c>
      <c r="E470" s="244" t="s">
        <v>1</v>
      </c>
      <c r="F470" s="245" t="s">
        <v>269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2" t="s">
        <v>174</v>
      </c>
      <c r="AU470" s="252" t="s">
        <v>88</v>
      </c>
      <c r="AV470" s="14" t="s">
        <v>88</v>
      </c>
      <c r="AW470" s="14" t="s">
        <v>32</v>
      </c>
      <c r="AX470" s="14" t="s">
        <v>78</v>
      </c>
      <c r="AY470" s="252" t="s">
        <v>165</v>
      </c>
    </row>
    <row r="471" s="15" customFormat="1">
      <c r="A471" s="15"/>
      <c r="B471" s="253"/>
      <c r="C471" s="254"/>
      <c r="D471" s="233" t="s">
        <v>174</v>
      </c>
      <c r="E471" s="255" t="s">
        <v>1</v>
      </c>
      <c r="F471" s="256" t="s">
        <v>177</v>
      </c>
      <c r="G471" s="254"/>
      <c r="H471" s="257">
        <v>57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3" t="s">
        <v>174</v>
      </c>
      <c r="AU471" s="263" t="s">
        <v>88</v>
      </c>
      <c r="AV471" s="15" t="s">
        <v>172</v>
      </c>
      <c r="AW471" s="15" t="s">
        <v>32</v>
      </c>
      <c r="AX471" s="15" t="s">
        <v>86</v>
      </c>
      <c r="AY471" s="263" t="s">
        <v>165</v>
      </c>
    </row>
    <row r="472" s="2" customFormat="1" ht="24.15" customHeight="1">
      <c r="A472" s="38"/>
      <c r="B472" s="39"/>
      <c r="C472" s="218" t="s">
        <v>567</v>
      </c>
      <c r="D472" s="218" t="s">
        <v>167</v>
      </c>
      <c r="E472" s="219" t="s">
        <v>568</v>
      </c>
      <c r="F472" s="220" t="s">
        <v>569</v>
      </c>
      <c r="G472" s="221" t="s">
        <v>239</v>
      </c>
      <c r="H472" s="222">
        <v>46</v>
      </c>
      <c r="I472" s="223"/>
      <c r="J472" s="224">
        <f>ROUND(I472*H472,2)</f>
        <v>0</v>
      </c>
      <c r="K472" s="220" t="s">
        <v>171</v>
      </c>
      <c r="L472" s="44"/>
      <c r="M472" s="225" t="s">
        <v>1</v>
      </c>
      <c r="N472" s="226" t="s">
        <v>43</v>
      </c>
      <c r="O472" s="91"/>
      <c r="P472" s="227">
        <f>O472*H472</f>
        <v>0</v>
      </c>
      <c r="Q472" s="227">
        <v>0.01</v>
      </c>
      <c r="R472" s="227">
        <f>Q472*H472</f>
        <v>0.46000000000000002</v>
      </c>
      <c r="S472" s="227">
        <v>0</v>
      </c>
      <c r="T472" s="22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9" t="s">
        <v>172</v>
      </c>
      <c r="AT472" s="229" t="s">
        <v>167</v>
      </c>
      <c r="AU472" s="229" t="s">
        <v>88</v>
      </c>
      <c r="AY472" s="17" t="s">
        <v>165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7" t="s">
        <v>86</v>
      </c>
      <c r="BK472" s="230">
        <f>ROUND(I472*H472,2)</f>
        <v>0</v>
      </c>
      <c r="BL472" s="17" t="s">
        <v>172</v>
      </c>
      <c r="BM472" s="229" t="s">
        <v>570</v>
      </c>
    </row>
    <row r="473" s="13" customFormat="1">
      <c r="A473" s="13"/>
      <c r="B473" s="231"/>
      <c r="C473" s="232"/>
      <c r="D473" s="233" t="s">
        <v>174</v>
      </c>
      <c r="E473" s="234" t="s">
        <v>1</v>
      </c>
      <c r="F473" s="235" t="s">
        <v>571</v>
      </c>
      <c r="G473" s="232"/>
      <c r="H473" s="234" t="s">
        <v>1</v>
      </c>
      <c r="I473" s="236"/>
      <c r="J473" s="232"/>
      <c r="K473" s="232"/>
      <c r="L473" s="237"/>
      <c r="M473" s="238"/>
      <c r="N473" s="239"/>
      <c r="O473" s="239"/>
      <c r="P473" s="239"/>
      <c r="Q473" s="239"/>
      <c r="R473" s="239"/>
      <c r="S473" s="239"/>
      <c r="T473" s="24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1" t="s">
        <v>174</v>
      </c>
      <c r="AU473" s="241" t="s">
        <v>88</v>
      </c>
      <c r="AV473" s="13" t="s">
        <v>86</v>
      </c>
      <c r="AW473" s="13" t="s">
        <v>32</v>
      </c>
      <c r="AX473" s="13" t="s">
        <v>78</v>
      </c>
      <c r="AY473" s="241" t="s">
        <v>165</v>
      </c>
    </row>
    <row r="474" s="14" customFormat="1">
      <c r="A474" s="14"/>
      <c r="B474" s="242"/>
      <c r="C474" s="243"/>
      <c r="D474" s="233" t="s">
        <v>174</v>
      </c>
      <c r="E474" s="244" t="s">
        <v>1</v>
      </c>
      <c r="F474" s="245" t="s">
        <v>572</v>
      </c>
      <c r="G474" s="243"/>
      <c r="H474" s="246">
        <v>12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2" t="s">
        <v>174</v>
      </c>
      <c r="AU474" s="252" t="s">
        <v>88</v>
      </c>
      <c r="AV474" s="14" t="s">
        <v>88</v>
      </c>
      <c r="AW474" s="14" t="s">
        <v>32</v>
      </c>
      <c r="AX474" s="14" t="s">
        <v>78</v>
      </c>
      <c r="AY474" s="252" t="s">
        <v>165</v>
      </c>
    </row>
    <row r="475" s="13" customFormat="1">
      <c r="A475" s="13"/>
      <c r="B475" s="231"/>
      <c r="C475" s="232"/>
      <c r="D475" s="233" t="s">
        <v>174</v>
      </c>
      <c r="E475" s="234" t="s">
        <v>1</v>
      </c>
      <c r="F475" s="235" t="s">
        <v>387</v>
      </c>
      <c r="G475" s="232"/>
      <c r="H475" s="234" t="s">
        <v>1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1" t="s">
        <v>174</v>
      </c>
      <c r="AU475" s="241" t="s">
        <v>88</v>
      </c>
      <c r="AV475" s="13" t="s">
        <v>86</v>
      </c>
      <c r="AW475" s="13" t="s">
        <v>32</v>
      </c>
      <c r="AX475" s="13" t="s">
        <v>78</v>
      </c>
      <c r="AY475" s="241" t="s">
        <v>165</v>
      </c>
    </row>
    <row r="476" s="14" customFormat="1">
      <c r="A476" s="14"/>
      <c r="B476" s="242"/>
      <c r="C476" s="243"/>
      <c r="D476" s="233" t="s">
        <v>174</v>
      </c>
      <c r="E476" s="244" t="s">
        <v>1</v>
      </c>
      <c r="F476" s="245" t="s">
        <v>573</v>
      </c>
      <c r="G476" s="243"/>
      <c r="H476" s="246">
        <v>16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2" t="s">
        <v>174</v>
      </c>
      <c r="AU476" s="252" t="s">
        <v>88</v>
      </c>
      <c r="AV476" s="14" t="s">
        <v>88</v>
      </c>
      <c r="AW476" s="14" t="s">
        <v>32</v>
      </c>
      <c r="AX476" s="14" t="s">
        <v>78</v>
      </c>
      <c r="AY476" s="252" t="s">
        <v>165</v>
      </c>
    </row>
    <row r="477" s="14" customFormat="1">
      <c r="A477" s="14"/>
      <c r="B477" s="242"/>
      <c r="C477" s="243"/>
      <c r="D477" s="233" t="s">
        <v>174</v>
      </c>
      <c r="E477" s="244" t="s">
        <v>1</v>
      </c>
      <c r="F477" s="245" t="s">
        <v>574</v>
      </c>
      <c r="G477" s="243"/>
      <c r="H477" s="246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2" t="s">
        <v>174</v>
      </c>
      <c r="AU477" s="252" t="s">
        <v>88</v>
      </c>
      <c r="AV477" s="14" t="s">
        <v>88</v>
      </c>
      <c r="AW477" s="14" t="s">
        <v>32</v>
      </c>
      <c r="AX477" s="14" t="s">
        <v>78</v>
      </c>
      <c r="AY477" s="252" t="s">
        <v>165</v>
      </c>
    </row>
    <row r="478" s="14" customFormat="1">
      <c r="A478" s="14"/>
      <c r="B478" s="242"/>
      <c r="C478" s="243"/>
      <c r="D478" s="233" t="s">
        <v>174</v>
      </c>
      <c r="E478" s="244" t="s">
        <v>1</v>
      </c>
      <c r="F478" s="245" t="s">
        <v>289</v>
      </c>
      <c r="G478" s="243"/>
      <c r="H478" s="246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2" t="s">
        <v>174</v>
      </c>
      <c r="AU478" s="252" t="s">
        <v>88</v>
      </c>
      <c r="AV478" s="14" t="s">
        <v>88</v>
      </c>
      <c r="AW478" s="14" t="s">
        <v>32</v>
      </c>
      <c r="AX478" s="14" t="s">
        <v>78</v>
      </c>
      <c r="AY478" s="252" t="s">
        <v>165</v>
      </c>
    </row>
    <row r="479" s="14" customFormat="1">
      <c r="A479" s="14"/>
      <c r="B479" s="242"/>
      <c r="C479" s="243"/>
      <c r="D479" s="233" t="s">
        <v>174</v>
      </c>
      <c r="E479" s="244" t="s">
        <v>1</v>
      </c>
      <c r="F479" s="245" t="s">
        <v>331</v>
      </c>
      <c r="G479" s="243"/>
      <c r="H479" s="246">
        <v>6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2" t="s">
        <v>174</v>
      </c>
      <c r="AU479" s="252" t="s">
        <v>88</v>
      </c>
      <c r="AV479" s="14" t="s">
        <v>88</v>
      </c>
      <c r="AW479" s="14" t="s">
        <v>32</v>
      </c>
      <c r="AX479" s="14" t="s">
        <v>78</v>
      </c>
      <c r="AY479" s="252" t="s">
        <v>165</v>
      </c>
    </row>
    <row r="480" s="14" customFormat="1">
      <c r="A480" s="14"/>
      <c r="B480" s="242"/>
      <c r="C480" s="243"/>
      <c r="D480" s="233" t="s">
        <v>174</v>
      </c>
      <c r="E480" s="244" t="s">
        <v>1</v>
      </c>
      <c r="F480" s="245" t="s">
        <v>291</v>
      </c>
      <c r="G480" s="243"/>
      <c r="H480" s="246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2" t="s">
        <v>174</v>
      </c>
      <c r="AU480" s="252" t="s">
        <v>88</v>
      </c>
      <c r="AV480" s="14" t="s">
        <v>88</v>
      </c>
      <c r="AW480" s="14" t="s">
        <v>32</v>
      </c>
      <c r="AX480" s="14" t="s">
        <v>78</v>
      </c>
      <c r="AY480" s="252" t="s">
        <v>165</v>
      </c>
    </row>
    <row r="481" s="14" customFormat="1">
      <c r="A481" s="14"/>
      <c r="B481" s="242"/>
      <c r="C481" s="243"/>
      <c r="D481" s="233" t="s">
        <v>174</v>
      </c>
      <c r="E481" s="244" t="s">
        <v>1</v>
      </c>
      <c r="F481" s="245" t="s">
        <v>575</v>
      </c>
      <c r="G481" s="243"/>
      <c r="H481" s="246">
        <v>2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2" t="s">
        <v>174</v>
      </c>
      <c r="AU481" s="252" t="s">
        <v>88</v>
      </c>
      <c r="AV481" s="14" t="s">
        <v>88</v>
      </c>
      <c r="AW481" s="14" t="s">
        <v>32</v>
      </c>
      <c r="AX481" s="14" t="s">
        <v>78</v>
      </c>
      <c r="AY481" s="252" t="s">
        <v>165</v>
      </c>
    </row>
    <row r="482" s="14" customFormat="1">
      <c r="A482" s="14"/>
      <c r="B482" s="242"/>
      <c r="C482" s="243"/>
      <c r="D482" s="233" t="s">
        <v>174</v>
      </c>
      <c r="E482" s="244" t="s">
        <v>1</v>
      </c>
      <c r="F482" s="245" t="s">
        <v>277</v>
      </c>
      <c r="G482" s="243"/>
      <c r="H482" s="246">
        <v>2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2" t="s">
        <v>174</v>
      </c>
      <c r="AU482" s="252" t="s">
        <v>88</v>
      </c>
      <c r="AV482" s="14" t="s">
        <v>88</v>
      </c>
      <c r="AW482" s="14" t="s">
        <v>32</v>
      </c>
      <c r="AX482" s="14" t="s">
        <v>78</v>
      </c>
      <c r="AY482" s="252" t="s">
        <v>165</v>
      </c>
    </row>
    <row r="483" s="14" customFormat="1">
      <c r="A483" s="14"/>
      <c r="B483" s="242"/>
      <c r="C483" s="243"/>
      <c r="D483" s="233" t="s">
        <v>174</v>
      </c>
      <c r="E483" s="244" t="s">
        <v>1</v>
      </c>
      <c r="F483" s="245" t="s">
        <v>576</v>
      </c>
      <c r="G483" s="243"/>
      <c r="H483" s="246">
        <v>5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2" t="s">
        <v>174</v>
      </c>
      <c r="AU483" s="252" t="s">
        <v>88</v>
      </c>
      <c r="AV483" s="14" t="s">
        <v>88</v>
      </c>
      <c r="AW483" s="14" t="s">
        <v>32</v>
      </c>
      <c r="AX483" s="14" t="s">
        <v>78</v>
      </c>
      <c r="AY483" s="252" t="s">
        <v>165</v>
      </c>
    </row>
    <row r="484" s="15" customFormat="1">
      <c r="A484" s="15"/>
      <c r="B484" s="253"/>
      <c r="C484" s="254"/>
      <c r="D484" s="233" t="s">
        <v>174</v>
      </c>
      <c r="E484" s="255" t="s">
        <v>1</v>
      </c>
      <c r="F484" s="256" t="s">
        <v>177</v>
      </c>
      <c r="G484" s="254"/>
      <c r="H484" s="257">
        <v>46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3" t="s">
        <v>174</v>
      </c>
      <c r="AU484" s="263" t="s">
        <v>88</v>
      </c>
      <c r="AV484" s="15" t="s">
        <v>172</v>
      </c>
      <c r="AW484" s="15" t="s">
        <v>32</v>
      </c>
      <c r="AX484" s="15" t="s">
        <v>86</v>
      </c>
      <c r="AY484" s="263" t="s">
        <v>165</v>
      </c>
    </row>
    <row r="485" s="2" customFormat="1" ht="24.15" customHeight="1">
      <c r="A485" s="38"/>
      <c r="B485" s="39"/>
      <c r="C485" s="218" t="s">
        <v>577</v>
      </c>
      <c r="D485" s="218" t="s">
        <v>167</v>
      </c>
      <c r="E485" s="219" t="s">
        <v>578</v>
      </c>
      <c r="F485" s="220" t="s">
        <v>579</v>
      </c>
      <c r="G485" s="221" t="s">
        <v>239</v>
      </c>
      <c r="H485" s="222">
        <v>13</v>
      </c>
      <c r="I485" s="223"/>
      <c r="J485" s="224">
        <f>ROUND(I485*H485,2)</f>
        <v>0</v>
      </c>
      <c r="K485" s="220" t="s">
        <v>171</v>
      </c>
      <c r="L485" s="44"/>
      <c r="M485" s="225" t="s">
        <v>1</v>
      </c>
      <c r="N485" s="226" t="s">
        <v>43</v>
      </c>
      <c r="O485" s="91"/>
      <c r="P485" s="227">
        <f>O485*H485</f>
        <v>0</v>
      </c>
      <c r="Q485" s="227">
        <v>0.040599999999999997</v>
      </c>
      <c r="R485" s="227">
        <f>Q485*H485</f>
        <v>0.52779999999999994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172</v>
      </c>
      <c r="AT485" s="229" t="s">
        <v>167</v>
      </c>
      <c r="AU485" s="229" t="s">
        <v>88</v>
      </c>
      <c r="AY485" s="17" t="s">
        <v>165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86</v>
      </c>
      <c r="BK485" s="230">
        <f>ROUND(I485*H485,2)</f>
        <v>0</v>
      </c>
      <c r="BL485" s="17" t="s">
        <v>172</v>
      </c>
      <c r="BM485" s="229" t="s">
        <v>580</v>
      </c>
    </row>
    <row r="486" s="14" customFormat="1">
      <c r="A486" s="14"/>
      <c r="B486" s="242"/>
      <c r="C486" s="243"/>
      <c r="D486" s="233" t="s">
        <v>174</v>
      </c>
      <c r="E486" s="244" t="s">
        <v>1</v>
      </c>
      <c r="F486" s="245" t="s">
        <v>581</v>
      </c>
      <c r="G486" s="243"/>
      <c r="H486" s="246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2" t="s">
        <v>174</v>
      </c>
      <c r="AU486" s="252" t="s">
        <v>88</v>
      </c>
      <c r="AV486" s="14" t="s">
        <v>88</v>
      </c>
      <c r="AW486" s="14" t="s">
        <v>32</v>
      </c>
      <c r="AX486" s="14" t="s">
        <v>78</v>
      </c>
      <c r="AY486" s="252" t="s">
        <v>165</v>
      </c>
    </row>
    <row r="487" s="14" customFormat="1">
      <c r="A487" s="14"/>
      <c r="B487" s="242"/>
      <c r="C487" s="243"/>
      <c r="D487" s="233" t="s">
        <v>174</v>
      </c>
      <c r="E487" s="244" t="s">
        <v>1</v>
      </c>
      <c r="F487" s="245" t="s">
        <v>253</v>
      </c>
      <c r="G487" s="243"/>
      <c r="H487" s="246">
        <v>2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2" t="s">
        <v>174</v>
      </c>
      <c r="AU487" s="252" t="s">
        <v>88</v>
      </c>
      <c r="AV487" s="14" t="s">
        <v>88</v>
      </c>
      <c r="AW487" s="14" t="s">
        <v>32</v>
      </c>
      <c r="AX487" s="14" t="s">
        <v>78</v>
      </c>
      <c r="AY487" s="252" t="s">
        <v>165</v>
      </c>
    </row>
    <row r="488" s="14" customFormat="1">
      <c r="A488" s="14"/>
      <c r="B488" s="242"/>
      <c r="C488" s="243"/>
      <c r="D488" s="233" t="s">
        <v>174</v>
      </c>
      <c r="E488" s="244" t="s">
        <v>1</v>
      </c>
      <c r="F488" s="245" t="s">
        <v>289</v>
      </c>
      <c r="G488" s="243"/>
      <c r="H488" s="246">
        <v>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2" t="s">
        <v>174</v>
      </c>
      <c r="AU488" s="252" t="s">
        <v>88</v>
      </c>
      <c r="AV488" s="14" t="s">
        <v>88</v>
      </c>
      <c r="AW488" s="14" t="s">
        <v>32</v>
      </c>
      <c r="AX488" s="14" t="s">
        <v>78</v>
      </c>
      <c r="AY488" s="252" t="s">
        <v>165</v>
      </c>
    </row>
    <row r="489" s="14" customFormat="1">
      <c r="A489" s="14"/>
      <c r="B489" s="242"/>
      <c r="C489" s="243"/>
      <c r="D489" s="233" t="s">
        <v>174</v>
      </c>
      <c r="E489" s="244" t="s">
        <v>1</v>
      </c>
      <c r="F489" s="245" t="s">
        <v>564</v>
      </c>
      <c r="G489" s="243"/>
      <c r="H489" s="246">
        <v>8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2" t="s">
        <v>174</v>
      </c>
      <c r="AU489" s="252" t="s">
        <v>88</v>
      </c>
      <c r="AV489" s="14" t="s">
        <v>88</v>
      </c>
      <c r="AW489" s="14" t="s">
        <v>32</v>
      </c>
      <c r="AX489" s="14" t="s">
        <v>78</v>
      </c>
      <c r="AY489" s="252" t="s">
        <v>165</v>
      </c>
    </row>
    <row r="490" s="14" customFormat="1">
      <c r="A490" s="14"/>
      <c r="B490" s="242"/>
      <c r="C490" s="243"/>
      <c r="D490" s="233" t="s">
        <v>174</v>
      </c>
      <c r="E490" s="244" t="s">
        <v>1</v>
      </c>
      <c r="F490" s="245" t="s">
        <v>248</v>
      </c>
      <c r="G490" s="243"/>
      <c r="H490" s="246">
        <v>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2" t="s">
        <v>174</v>
      </c>
      <c r="AU490" s="252" t="s">
        <v>88</v>
      </c>
      <c r="AV490" s="14" t="s">
        <v>88</v>
      </c>
      <c r="AW490" s="14" t="s">
        <v>32</v>
      </c>
      <c r="AX490" s="14" t="s">
        <v>78</v>
      </c>
      <c r="AY490" s="252" t="s">
        <v>165</v>
      </c>
    </row>
    <row r="491" s="15" customFormat="1">
      <c r="A491" s="15"/>
      <c r="B491" s="253"/>
      <c r="C491" s="254"/>
      <c r="D491" s="233" t="s">
        <v>174</v>
      </c>
      <c r="E491" s="255" t="s">
        <v>1</v>
      </c>
      <c r="F491" s="256" t="s">
        <v>177</v>
      </c>
      <c r="G491" s="254"/>
      <c r="H491" s="257">
        <v>13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3" t="s">
        <v>174</v>
      </c>
      <c r="AU491" s="263" t="s">
        <v>88</v>
      </c>
      <c r="AV491" s="15" t="s">
        <v>172</v>
      </c>
      <c r="AW491" s="15" t="s">
        <v>32</v>
      </c>
      <c r="AX491" s="15" t="s">
        <v>86</v>
      </c>
      <c r="AY491" s="263" t="s">
        <v>165</v>
      </c>
    </row>
    <row r="492" s="2" customFormat="1" ht="24.15" customHeight="1">
      <c r="A492" s="38"/>
      <c r="B492" s="39"/>
      <c r="C492" s="218" t="s">
        <v>582</v>
      </c>
      <c r="D492" s="218" t="s">
        <v>167</v>
      </c>
      <c r="E492" s="219" t="s">
        <v>583</v>
      </c>
      <c r="F492" s="220" t="s">
        <v>584</v>
      </c>
      <c r="G492" s="221" t="s">
        <v>239</v>
      </c>
      <c r="H492" s="222">
        <v>2</v>
      </c>
      <c r="I492" s="223"/>
      <c r="J492" s="224">
        <f>ROUND(I492*H492,2)</f>
        <v>0</v>
      </c>
      <c r="K492" s="220" t="s">
        <v>171</v>
      </c>
      <c r="L492" s="44"/>
      <c r="M492" s="225" t="s">
        <v>1</v>
      </c>
      <c r="N492" s="226" t="s">
        <v>43</v>
      </c>
      <c r="O492" s="91"/>
      <c r="P492" s="227">
        <f>O492*H492</f>
        <v>0</v>
      </c>
      <c r="Q492" s="227">
        <v>0.15409999999999999</v>
      </c>
      <c r="R492" s="227">
        <f>Q492*H492</f>
        <v>0.30819999999999997</v>
      </c>
      <c r="S492" s="227">
        <v>0</v>
      </c>
      <c r="T492" s="22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9" t="s">
        <v>172</v>
      </c>
      <c r="AT492" s="229" t="s">
        <v>167</v>
      </c>
      <c r="AU492" s="229" t="s">
        <v>88</v>
      </c>
      <c r="AY492" s="17" t="s">
        <v>165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17" t="s">
        <v>86</v>
      </c>
      <c r="BK492" s="230">
        <f>ROUND(I492*H492,2)</f>
        <v>0</v>
      </c>
      <c r="BL492" s="17" t="s">
        <v>172</v>
      </c>
      <c r="BM492" s="229" t="s">
        <v>585</v>
      </c>
    </row>
    <row r="493" s="13" customFormat="1">
      <c r="A493" s="13"/>
      <c r="B493" s="231"/>
      <c r="C493" s="232"/>
      <c r="D493" s="233" t="s">
        <v>174</v>
      </c>
      <c r="E493" s="234" t="s">
        <v>1</v>
      </c>
      <c r="F493" s="235" t="s">
        <v>586</v>
      </c>
      <c r="G493" s="232"/>
      <c r="H493" s="234" t="s">
        <v>1</v>
      </c>
      <c r="I493" s="236"/>
      <c r="J493" s="232"/>
      <c r="K493" s="232"/>
      <c r="L493" s="237"/>
      <c r="M493" s="238"/>
      <c r="N493" s="239"/>
      <c r="O493" s="239"/>
      <c r="P493" s="239"/>
      <c r="Q493" s="239"/>
      <c r="R493" s="239"/>
      <c r="S493" s="239"/>
      <c r="T493" s="24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1" t="s">
        <v>174</v>
      </c>
      <c r="AU493" s="241" t="s">
        <v>88</v>
      </c>
      <c r="AV493" s="13" t="s">
        <v>86</v>
      </c>
      <c r="AW493" s="13" t="s">
        <v>32</v>
      </c>
      <c r="AX493" s="13" t="s">
        <v>78</v>
      </c>
      <c r="AY493" s="241" t="s">
        <v>165</v>
      </c>
    </row>
    <row r="494" s="14" customFormat="1">
      <c r="A494" s="14"/>
      <c r="B494" s="242"/>
      <c r="C494" s="243"/>
      <c r="D494" s="233" t="s">
        <v>174</v>
      </c>
      <c r="E494" s="244" t="s">
        <v>1</v>
      </c>
      <c r="F494" s="245" t="s">
        <v>587</v>
      </c>
      <c r="G494" s="243"/>
      <c r="H494" s="246">
        <v>2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2" t="s">
        <v>174</v>
      </c>
      <c r="AU494" s="252" t="s">
        <v>88</v>
      </c>
      <c r="AV494" s="14" t="s">
        <v>88</v>
      </c>
      <c r="AW494" s="14" t="s">
        <v>32</v>
      </c>
      <c r="AX494" s="14" t="s">
        <v>78</v>
      </c>
      <c r="AY494" s="252" t="s">
        <v>165</v>
      </c>
    </row>
    <row r="495" s="15" customFormat="1">
      <c r="A495" s="15"/>
      <c r="B495" s="253"/>
      <c r="C495" s="254"/>
      <c r="D495" s="233" t="s">
        <v>174</v>
      </c>
      <c r="E495" s="255" t="s">
        <v>1</v>
      </c>
      <c r="F495" s="256" t="s">
        <v>177</v>
      </c>
      <c r="G495" s="254"/>
      <c r="H495" s="257">
        <v>2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3" t="s">
        <v>174</v>
      </c>
      <c r="AU495" s="263" t="s">
        <v>88</v>
      </c>
      <c r="AV495" s="15" t="s">
        <v>172</v>
      </c>
      <c r="AW495" s="15" t="s">
        <v>32</v>
      </c>
      <c r="AX495" s="15" t="s">
        <v>86</v>
      </c>
      <c r="AY495" s="263" t="s">
        <v>165</v>
      </c>
    </row>
    <row r="496" s="2" customFormat="1" ht="16.5" customHeight="1">
      <c r="A496" s="38"/>
      <c r="B496" s="39"/>
      <c r="C496" s="218" t="s">
        <v>588</v>
      </c>
      <c r="D496" s="218" t="s">
        <v>167</v>
      </c>
      <c r="E496" s="219" t="s">
        <v>589</v>
      </c>
      <c r="F496" s="220" t="s">
        <v>590</v>
      </c>
      <c r="G496" s="221" t="s">
        <v>209</v>
      </c>
      <c r="H496" s="222">
        <v>31.559999999999999</v>
      </c>
      <c r="I496" s="223"/>
      <c r="J496" s="224">
        <f>ROUND(I496*H496,2)</f>
        <v>0</v>
      </c>
      <c r="K496" s="220" t="s">
        <v>171</v>
      </c>
      <c r="L496" s="44"/>
      <c r="M496" s="225" t="s">
        <v>1</v>
      </c>
      <c r="N496" s="226" t="s">
        <v>43</v>
      </c>
      <c r="O496" s="91"/>
      <c r="P496" s="227">
        <f>O496*H496</f>
        <v>0</v>
      </c>
      <c r="Q496" s="227">
        <v>0.032730000000000002</v>
      </c>
      <c r="R496" s="227">
        <f>Q496*H496</f>
        <v>1.0329588000000001</v>
      </c>
      <c r="S496" s="227">
        <v>0</v>
      </c>
      <c r="T496" s="22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9" t="s">
        <v>172</v>
      </c>
      <c r="AT496" s="229" t="s">
        <v>167</v>
      </c>
      <c r="AU496" s="229" t="s">
        <v>88</v>
      </c>
      <c r="AY496" s="17" t="s">
        <v>165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7" t="s">
        <v>86</v>
      </c>
      <c r="BK496" s="230">
        <f>ROUND(I496*H496,2)</f>
        <v>0</v>
      </c>
      <c r="BL496" s="17" t="s">
        <v>172</v>
      </c>
      <c r="BM496" s="229" t="s">
        <v>591</v>
      </c>
    </row>
    <row r="497" s="13" customFormat="1">
      <c r="A497" s="13"/>
      <c r="B497" s="231"/>
      <c r="C497" s="232"/>
      <c r="D497" s="233" t="s">
        <v>174</v>
      </c>
      <c r="E497" s="234" t="s">
        <v>1</v>
      </c>
      <c r="F497" s="235" t="s">
        <v>592</v>
      </c>
      <c r="G497" s="232"/>
      <c r="H497" s="234" t="s">
        <v>1</v>
      </c>
      <c r="I497" s="236"/>
      <c r="J497" s="232"/>
      <c r="K497" s="232"/>
      <c r="L497" s="237"/>
      <c r="M497" s="238"/>
      <c r="N497" s="239"/>
      <c r="O497" s="239"/>
      <c r="P497" s="239"/>
      <c r="Q497" s="239"/>
      <c r="R497" s="239"/>
      <c r="S497" s="239"/>
      <c r="T497" s="24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1" t="s">
        <v>174</v>
      </c>
      <c r="AU497" s="241" t="s">
        <v>88</v>
      </c>
      <c r="AV497" s="13" t="s">
        <v>86</v>
      </c>
      <c r="AW497" s="13" t="s">
        <v>32</v>
      </c>
      <c r="AX497" s="13" t="s">
        <v>78</v>
      </c>
      <c r="AY497" s="241" t="s">
        <v>165</v>
      </c>
    </row>
    <row r="498" s="13" customFormat="1">
      <c r="A498" s="13"/>
      <c r="B498" s="231"/>
      <c r="C498" s="232"/>
      <c r="D498" s="233" t="s">
        <v>174</v>
      </c>
      <c r="E498" s="234" t="s">
        <v>1</v>
      </c>
      <c r="F498" s="235" t="s">
        <v>593</v>
      </c>
      <c r="G498" s="232"/>
      <c r="H498" s="234" t="s">
        <v>1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1" t="s">
        <v>174</v>
      </c>
      <c r="AU498" s="241" t="s">
        <v>88</v>
      </c>
      <c r="AV498" s="13" t="s">
        <v>86</v>
      </c>
      <c r="AW498" s="13" t="s">
        <v>32</v>
      </c>
      <c r="AX498" s="13" t="s">
        <v>78</v>
      </c>
      <c r="AY498" s="241" t="s">
        <v>165</v>
      </c>
    </row>
    <row r="499" s="14" customFormat="1">
      <c r="A499" s="14"/>
      <c r="B499" s="242"/>
      <c r="C499" s="243"/>
      <c r="D499" s="233" t="s">
        <v>174</v>
      </c>
      <c r="E499" s="244" t="s">
        <v>1</v>
      </c>
      <c r="F499" s="245" t="s">
        <v>594</v>
      </c>
      <c r="G499" s="243"/>
      <c r="H499" s="246">
        <v>9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2" t="s">
        <v>174</v>
      </c>
      <c r="AU499" s="252" t="s">
        <v>88</v>
      </c>
      <c r="AV499" s="14" t="s">
        <v>88</v>
      </c>
      <c r="AW499" s="14" t="s">
        <v>32</v>
      </c>
      <c r="AX499" s="14" t="s">
        <v>78</v>
      </c>
      <c r="AY499" s="252" t="s">
        <v>165</v>
      </c>
    </row>
    <row r="500" s="13" customFormat="1">
      <c r="A500" s="13"/>
      <c r="B500" s="231"/>
      <c r="C500" s="232"/>
      <c r="D500" s="233" t="s">
        <v>174</v>
      </c>
      <c r="E500" s="234" t="s">
        <v>1</v>
      </c>
      <c r="F500" s="235" t="s">
        <v>595</v>
      </c>
      <c r="G500" s="232"/>
      <c r="H500" s="234" t="s">
        <v>1</v>
      </c>
      <c r="I500" s="236"/>
      <c r="J500" s="232"/>
      <c r="K500" s="232"/>
      <c r="L500" s="237"/>
      <c r="M500" s="238"/>
      <c r="N500" s="239"/>
      <c r="O500" s="239"/>
      <c r="P500" s="239"/>
      <c r="Q500" s="239"/>
      <c r="R500" s="239"/>
      <c r="S500" s="239"/>
      <c r="T500" s="24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1" t="s">
        <v>174</v>
      </c>
      <c r="AU500" s="241" t="s">
        <v>88</v>
      </c>
      <c r="AV500" s="13" t="s">
        <v>86</v>
      </c>
      <c r="AW500" s="13" t="s">
        <v>32</v>
      </c>
      <c r="AX500" s="13" t="s">
        <v>78</v>
      </c>
      <c r="AY500" s="241" t="s">
        <v>165</v>
      </c>
    </row>
    <row r="501" s="13" customFormat="1">
      <c r="A501" s="13"/>
      <c r="B501" s="231"/>
      <c r="C501" s="232"/>
      <c r="D501" s="233" t="s">
        <v>174</v>
      </c>
      <c r="E501" s="234" t="s">
        <v>1</v>
      </c>
      <c r="F501" s="235" t="s">
        <v>596</v>
      </c>
      <c r="G501" s="232"/>
      <c r="H501" s="234" t="s">
        <v>1</v>
      </c>
      <c r="I501" s="236"/>
      <c r="J501" s="232"/>
      <c r="K501" s="232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174</v>
      </c>
      <c r="AU501" s="241" t="s">
        <v>88</v>
      </c>
      <c r="AV501" s="13" t="s">
        <v>86</v>
      </c>
      <c r="AW501" s="13" t="s">
        <v>32</v>
      </c>
      <c r="AX501" s="13" t="s">
        <v>78</v>
      </c>
      <c r="AY501" s="241" t="s">
        <v>165</v>
      </c>
    </row>
    <row r="502" s="14" customFormat="1">
      <c r="A502" s="14"/>
      <c r="B502" s="242"/>
      <c r="C502" s="243"/>
      <c r="D502" s="233" t="s">
        <v>174</v>
      </c>
      <c r="E502" s="244" t="s">
        <v>1</v>
      </c>
      <c r="F502" s="245" t="s">
        <v>597</v>
      </c>
      <c r="G502" s="243"/>
      <c r="H502" s="246">
        <v>22.559999999999999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2" t="s">
        <v>174</v>
      </c>
      <c r="AU502" s="252" t="s">
        <v>88</v>
      </c>
      <c r="AV502" s="14" t="s">
        <v>88</v>
      </c>
      <c r="AW502" s="14" t="s">
        <v>32</v>
      </c>
      <c r="AX502" s="14" t="s">
        <v>78</v>
      </c>
      <c r="AY502" s="252" t="s">
        <v>165</v>
      </c>
    </row>
    <row r="503" s="15" customFormat="1">
      <c r="A503" s="15"/>
      <c r="B503" s="253"/>
      <c r="C503" s="254"/>
      <c r="D503" s="233" t="s">
        <v>174</v>
      </c>
      <c r="E503" s="255" t="s">
        <v>1</v>
      </c>
      <c r="F503" s="256" t="s">
        <v>177</v>
      </c>
      <c r="G503" s="254"/>
      <c r="H503" s="257">
        <v>31.559999999999999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3" t="s">
        <v>174</v>
      </c>
      <c r="AU503" s="263" t="s">
        <v>88</v>
      </c>
      <c r="AV503" s="15" t="s">
        <v>172</v>
      </c>
      <c r="AW503" s="15" t="s">
        <v>32</v>
      </c>
      <c r="AX503" s="15" t="s">
        <v>86</v>
      </c>
      <c r="AY503" s="263" t="s">
        <v>165</v>
      </c>
    </row>
    <row r="504" s="2" customFormat="1" ht="24.15" customHeight="1">
      <c r="A504" s="38"/>
      <c r="B504" s="39"/>
      <c r="C504" s="218" t="s">
        <v>598</v>
      </c>
      <c r="D504" s="218" t="s">
        <v>167</v>
      </c>
      <c r="E504" s="219" t="s">
        <v>599</v>
      </c>
      <c r="F504" s="220" t="s">
        <v>600</v>
      </c>
      <c r="G504" s="221" t="s">
        <v>209</v>
      </c>
      <c r="H504" s="222">
        <v>82.840000000000003</v>
      </c>
      <c r="I504" s="223"/>
      <c r="J504" s="224">
        <f>ROUND(I504*H504,2)</f>
        <v>0</v>
      </c>
      <c r="K504" s="220" t="s">
        <v>171</v>
      </c>
      <c r="L504" s="44"/>
      <c r="M504" s="225" t="s">
        <v>1</v>
      </c>
      <c r="N504" s="226" t="s">
        <v>43</v>
      </c>
      <c r="O504" s="91"/>
      <c r="P504" s="227">
        <f>O504*H504</f>
        <v>0</v>
      </c>
      <c r="Q504" s="227">
        <v>0.018380000000000001</v>
      </c>
      <c r="R504" s="227">
        <f>Q504*H504</f>
        <v>1.5225992000000002</v>
      </c>
      <c r="S504" s="227">
        <v>0</v>
      </c>
      <c r="T504" s="22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172</v>
      </c>
      <c r="AT504" s="229" t="s">
        <v>167</v>
      </c>
      <c r="AU504" s="229" t="s">
        <v>88</v>
      </c>
      <c r="AY504" s="17" t="s">
        <v>165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86</v>
      </c>
      <c r="BK504" s="230">
        <f>ROUND(I504*H504,2)</f>
        <v>0</v>
      </c>
      <c r="BL504" s="17" t="s">
        <v>172</v>
      </c>
      <c r="BM504" s="229" t="s">
        <v>601</v>
      </c>
    </row>
    <row r="505" s="14" customFormat="1">
      <c r="A505" s="14"/>
      <c r="B505" s="242"/>
      <c r="C505" s="243"/>
      <c r="D505" s="233" t="s">
        <v>174</v>
      </c>
      <c r="E505" s="244" t="s">
        <v>1</v>
      </c>
      <c r="F505" s="245" t="s">
        <v>530</v>
      </c>
      <c r="G505" s="243"/>
      <c r="H505" s="246">
        <v>82.840000000000003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2" t="s">
        <v>174</v>
      </c>
      <c r="AU505" s="252" t="s">
        <v>88</v>
      </c>
      <c r="AV505" s="14" t="s">
        <v>88</v>
      </c>
      <c r="AW505" s="14" t="s">
        <v>32</v>
      </c>
      <c r="AX505" s="14" t="s">
        <v>78</v>
      </c>
      <c r="AY505" s="252" t="s">
        <v>165</v>
      </c>
    </row>
    <row r="506" s="15" customFormat="1">
      <c r="A506" s="15"/>
      <c r="B506" s="253"/>
      <c r="C506" s="254"/>
      <c r="D506" s="233" t="s">
        <v>174</v>
      </c>
      <c r="E506" s="255" t="s">
        <v>1</v>
      </c>
      <c r="F506" s="256" t="s">
        <v>177</v>
      </c>
      <c r="G506" s="254"/>
      <c r="H506" s="257">
        <v>82.840000000000003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3" t="s">
        <v>174</v>
      </c>
      <c r="AU506" s="263" t="s">
        <v>88</v>
      </c>
      <c r="AV506" s="15" t="s">
        <v>172</v>
      </c>
      <c r="AW506" s="15" t="s">
        <v>32</v>
      </c>
      <c r="AX506" s="15" t="s">
        <v>86</v>
      </c>
      <c r="AY506" s="263" t="s">
        <v>165</v>
      </c>
    </row>
    <row r="507" s="2" customFormat="1" ht="24.15" customHeight="1">
      <c r="A507" s="38"/>
      <c r="B507" s="39"/>
      <c r="C507" s="218" t="s">
        <v>602</v>
      </c>
      <c r="D507" s="218" t="s">
        <v>167</v>
      </c>
      <c r="E507" s="219" t="s">
        <v>603</v>
      </c>
      <c r="F507" s="220" t="s">
        <v>604</v>
      </c>
      <c r="G507" s="221" t="s">
        <v>209</v>
      </c>
      <c r="H507" s="222">
        <v>5.5</v>
      </c>
      <c r="I507" s="223"/>
      <c r="J507" s="224">
        <f>ROUND(I507*H507,2)</f>
        <v>0</v>
      </c>
      <c r="K507" s="220" t="s">
        <v>171</v>
      </c>
      <c r="L507" s="44"/>
      <c r="M507" s="225" t="s">
        <v>1</v>
      </c>
      <c r="N507" s="226" t="s">
        <v>43</v>
      </c>
      <c r="O507" s="91"/>
      <c r="P507" s="227">
        <f>O507*H507</f>
        <v>0</v>
      </c>
      <c r="Q507" s="227">
        <v>0.0043800000000000002</v>
      </c>
      <c r="R507" s="227">
        <f>Q507*H507</f>
        <v>0.02409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172</v>
      </c>
      <c r="AT507" s="229" t="s">
        <v>167</v>
      </c>
      <c r="AU507" s="229" t="s">
        <v>88</v>
      </c>
      <c r="AY507" s="17" t="s">
        <v>165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86</v>
      </c>
      <c r="BK507" s="230">
        <f>ROUND(I507*H507,2)</f>
        <v>0</v>
      </c>
      <c r="BL507" s="17" t="s">
        <v>172</v>
      </c>
      <c r="BM507" s="229" t="s">
        <v>605</v>
      </c>
    </row>
    <row r="508" s="14" customFormat="1">
      <c r="A508" s="14"/>
      <c r="B508" s="242"/>
      <c r="C508" s="243"/>
      <c r="D508" s="233" t="s">
        <v>174</v>
      </c>
      <c r="E508" s="244" t="s">
        <v>1</v>
      </c>
      <c r="F508" s="245" t="s">
        <v>606</v>
      </c>
      <c r="G508" s="243"/>
      <c r="H508" s="246">
        <v>5.5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174</v>
      </c>
      <c r="AU508" s="252" t="s">
        <v>88</v>
      </c>
      <c r="AV508" s="14" t="s">
        <v>88</v>
      </c>
      <c r="AW508" s="14" t="s">
        <v>32</v>
      </c>
      <c r="AX508" s="14" t="s">
        <v>78</v>
      </c>
      <c r="AY508" s="252" t="s">
        <v>165</v>
      </c>
    </row>
    <row r="509" s="15" customFormat="1">
      <c r="A509" s="15"/>
      <c r="B509" s="253"/>
      <c r="C509" s="254"/>
      <c r="D509" s="233" t="s">
        <v>174</v>
      </c>
      <c r="E509" s="255" t="s">
        <v>1</v>
      </c>
      <c r="F509" s="256" t="s">
        <v>177</v>
      </c>
      <c r="G509" s="254"/>
      <c r="H509" s="257">
        <v>5.5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3" t="s">
        <v>174</v>
      </c>
      <c r="AU509" s="263" t="s">
        <v>88</v>
      </c>
      <c r="AV509" s="15" t="s">
        <v>172</v>
      </c>
      <c r="AW509" s="15" t="s">
        <v>32</v>
      </c>
      <c r="AX509" s="15" t="s">
        <v>86</v>
      </c>
      <c r="AY509" s="263" t="s">
        <v>165</v>
      </c>
    </row>
    <row r="510" s="2" customFormat="1" ht="24.15" customHeight="1">
      <c r="A510" s="38"/>
      <c r="B510" s="39"/>
      <c r="C510" s="218" t="s">
        <v>607</v>
      </c>
      <c r="D510" s="218" t="s">
        <v>167</v>
      </c>
      <c r="E510" s="219" t="s">
        <v>608</v>
      </c>
      <c r="F510" s="220" t="s">
        <v>609</v>
      </c>
      <c r="G510" s="221" t="s">
        <v>209</v>
      </c>
      <c r="H510" s="222">
        <v>72.799999999999997</v>
      </c>
      <c r="I510" s="223"/>
      <c r="J510" s="224">
        <f>ROUND(I510*H510,2)</f>
        <v>0</v>
      </c>
      <c r="K510" s="220" t="s">
        <v>171</v>
      </c>
      <c r="L510" s="44"/>
      <c r="M510" s="225" t="s">
        <v>1</v>
      </c>
      <c r="N510" s="226" t="s">
        <v>43</v>
      </c>
      <c r="O510" s="91"/>
      <c r="P510" s="227">
        <f>O510*H510</f>
        <v>0</v>
      </c>
      <c r="Q510" s="227">
        <v>0.0040000000000000001</v>
      </c>
      <c r="R510" s="227">
        <f>Q510*H510</f>
        <v>0.29120000000000001</v>
      </c>
      <c r="S510" s="227">
        <v>0</v>
      </c>
      <c r="T510" s="22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9" t="s">
        <v>172</v>
      </c>
      <c r="AT510" s="229" t="s">
        <v>167</v>
      </c>
      <c r="AU510" s="229" t="s">
        <v>88</v>
      </c>
      <c r="AY510" s="17" t="s">
        <v>165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7" t="s">
        <v>86</v>
      </c>
      <c r="BK510" s="230">
        <f>ROUND(I510*H510,2)</f>
        <v>0</v>
      </c>
      <c r="BL510" s="17" t="s">
        <v>172</v>
      </c>
      <c r="BM510" s="229" t="s">
        <v>610</v>
      </c>
    </row>
    <row r="511" s="14" customFormat="1">
      <c r="A511" s="14"/>
      <c r="B511" s="242"/>
      <c r="C511" s="243"/>
      <c r="D511" s="233" t="s">
        <v>174</v>
      </c>
      <c r="E511" s="244" t="s">
        <v>1</v>
      </c>
      <c r="F511" s="245" t="s">
        <v>611</v>
      </c>
      <c r="G511" s="243"/>
      <c r="H511" s="246">
        <v>72.799999999999997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2" t="s">
        <v>174</v>
      </c>
      <c r="AU511" s="252" t="s">
        <v>88</v>
      </c>
      <c r="AV511" s="14" t="s">
        <v>88</v>
      </c>
      <c r="AW511" s="14" t="s">
        <v>32</v>
      </c>
      <c r="AX511" s="14" t="s">
        <v>78</v>
      </c>
      <c r="AY511" s="252" t="s">
        <v>165</v>
      </c>
    </row>
    <row r="512" s="15" customFormat="1">
      <c r="A512" s="15"/>
      <c r="B512" s="253"/>
      <c r="C512" s="254"/>
      <c r="D512" s="233" t="s">
        <v>174</v>
      </c>
      <c r="E512" s="255" t="s">
        <v>1</v>
      </c>
      <c r="F512" s="256" t="s">
        <v>177</v>
      </c>
      <c r="G512" s="254"/>
      <c r="H512" s="257">
        <v>72.799999999999997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3" t="s">
        <v>174</v>
      </c>
      <c r="AU512" s="263" t="s">
        <v>88</v>
      </c>
      <c r="AV512" s="15" t="s">
        <v>172</v>
      </c>
      <c r="AW512" s="15" t="s">
        <v>32</v>
      </c>
      <c r="AX512" s="15" t="s">
        <v>86</v>
      </c>
      <c r="AY512" s="263" t="s">
        <v>165</v>
      </c>
    </row>
    <row r="513" s="2" customFormat="1" ht="24.15" customHeight="1">
      <c r="A513" s="38"/>
      <c r="B513" s="39"/>
      <c r="C513" s="218" t="s">
        <v>612</v>
      </c>
      <c r="D513" s="218" t="s">
        <v>167</v>
      </c>
      <c r="E513" s="219" t="s">
        <v>613</v>
      </c>
      <c r="F513" s="220" t="s">
        <v>614</v>
      </c>
      <c r="G513" s="221" t="s">
        <v>209</v>
      </c>
      <c r="H513" s="222">
        <v>5.5</v>
      </c>
      <c r="I513" s="223"/>
      <c r="J513" s="224">
        <f>ROUND(I513*H513,2)</f>
        <v>0</v>
      </c>
      <c r="K513" s="220" t="s">
        <v>171</v>
      </c>
      <c r="L513" s="44"/>
      <c r="M513" s="225" t="s">
        <v>1</v>
      </c>
      <c r="N513" s="226" t="s">
        <v>43</v>
      </c>
      <c r="O513" s="91"/>
      <c r="P513" s="227">
        <f>O513*H513</f>
        <v>0</v>
      </c>
      <c r="Q513" s="227">
        <v>0.0027000000000000001</v>
      </c>
      <c r="R513" s="227">
        <f>Q513*H513</f>
        <v>0.01485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172</v>
      </c>
      <c r="AT513" s="229" t="s">
        <v>167</v>
      </c>
      <c r="AU513" s="229" t="s">
        <v>88</v>
      </c>
      <c r="AY513" s="17" t="s">
        <v>165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86</v>
      </c>
      <c r="BK513" s="230">
        <f>ROUND(I513*H513,2)</f>
        <v>0</v>
      </c>
      <c r="BL513" s="17" t="s">
        <v>172</v>
      </c>
      <c r="BM513" s="229" t="s">
        <v>615</v>
      </c>
    </row>
    <row r="514" s="2" customFormat="1">
      <c r="A514" s="38"/>
      <c r="B514" s="39"/>
      <c r="C514" s="40"/>
      <c r="D514" s="233" t="s">
        <v>616</v>
      </c>
      <c r="E514" s="40"/>
      <c r="F514" s="274" t="s">
        <v>617</v>
      </c>
      <c r="G514" s="40"/>
      <c r="H514" s="40"/>
      <c r="I514" s="275"/>
      <c r="J514" s="40"/>
      <c r="K514" s="40"/>
      <c r="L514" s="44"/>
      <c r="M514" s="276"/>
      <c r="N514" s="277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616</v>
      </c>
      <c r="AU514" s="17" t="s">
        <v>88</v>
      </c>
    </row>
    <row r="515" s="14" customFormat="1">
      <c r="A515" s="14"/>
      <c r="B515" s="242"/>
      <c r="C515" s="243"/>
      <c r="D515" s="233" t="s">
        <v>174</v>
      </c>
      <c r="E515" s="244" t="s">
        <v>1</v>
      </c>
      <c r="F515" s="245" t="s">
        <v>606</v>
      </c>
      <c r="G515" s="243"/>
      <c r="H515" s="246">
        <v>5.5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2" t="s">
        <v>174</v>
      </c>
      <c r="AU515" s="252" t="s">
        <v>88</v>
      </c>
      <c r="AV515" s="14" t="s">
        <v>88</v>
      </c>
      <c r="AW515" s="14" t="s">
        <v>32</v>
      </c>
      <c r="AX515" s="14" t="s">
        <v>78</v>
      </c>
      <c r="AY515" s="252" t="s">
        <v>165</v>
      </c>
    </row>
    <row r="516" s="15" customFormat="1">
      <c r="A516" s="15"/>
      <c r="B516" s="253"/>
      <c r="C516" s="254"/>
      <c r="D516" s="233" t="s">
        <v>174</v>
      </c>
      <c r="E516" s="255" t="s">
        <v>1</v>
      </c>
      <c r="F516" s="256" t="s">
        <v>177</v>
      </c>
      <c r="G516" s="254"/>
      <c r="H516" s="257">
        <v>5.5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3" t="s">
        <v>174</v>
      </c>
      <c r="AU516" s="263" t="s">
        <v>88</v>
      </c>
      <c r="AV516" s="15" t="s">
        <v>172</v>
      </c>
      <c r="AW516" s="15" t="s">
        <v>32</v>
      </c>
      <c r="AX516" s="15" t="s">
        <v>86</v>
      </c>
      <c r="AY516" s="263" t="s">
        <v>165</v>
      </c>
    </row>
    <row r="517" s="2" customFormat="1" ht="33" customHeight="1">
      <c r="A517" s="38"/>
      <c r="B517" s="39"/>
      <c r="C517" s="218" t="s">
        <v>618</v>
      </c>
      <c r="D517" s="218" t="s">
        <v>167</v>
      </c>
      <c r="E517" s="219" t="s">
        <v>619</v>
      </c>
      <c r="F517" s="220" t="s">
        <v>620</v>
      </c>
      <c r="G517" s="221" t="s">
        <v>170</v>
      </c>
      <c r="H517" s="222">
        <v>6.3479999999999999</v>
      </c>
      <c r="I517" s="223"/>
      <c r="J517" s="224">
        <f>ROUND(I517*H517,2)</f>
        <v>0</v>
      </c>
      <c r="K517" s="220" t="s">
        <v>171</v>
      </c>
      <c r="L517" s="44"/>
      <c r="M517" s="225" t="s">
        <v>1</v>
      </c>
      <c r="N517" s="226" t="s">
        <v>43</v>
      </c>
      <c r="O517" s="91"/>
      <c r="P517" s="227">
        <f>O517*H517</f>
        <v>0</v>
      </c>
      <c r="Q517" s="227">
        <v>2.5018699999999998</v>
      </c>
      <c r="R517" s="227">
        <f>Q517*H517</f>
        <v>15.881870759999998</v>
      </c>
      <c r="S517" s="227">
        <v>0</v>
      </c>
      <c r="T517" s="22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9" t="s">
        <v>172</v>
      </c>
      <c r="AT517" s="229" t="s">
        <v>167</v>
      </c>
      <c r="AU517" s="229" t="s">
        <v>88</v>
      </c>
      <c r="AY517" s="17" t="s">
        <v>165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7" t="s">
        <v>86</v>
      </c>
      <c r="BK517" s="230">
        <f>ROUND(I517*H517,2)</f>
        <v>0</v>
      </c>
      <c r="BL517" s="17" t="s">
        <v>172</v>
      </c>
      <c r="BM517" s="229" t="s">
        <v>621</v>
      </c>
    </row>
    <row r="518" s="14" customFormat="1">
      <c r="A518" s="14"/>
      <c r="B518" s="242"/>
      <c r="C518" s="243"/>
      <c r="D518" s="233" t="s">
        <v>174</v>
      </c>
      <c r="E518" s="244" t="s">
        <v>1</v>
      </c>
      <c r="F518" s="245" t="s">
        <v>622</v>
      </c>
      <c r="G518" s="243"/>
      <c r="H518" s="246">
        <v>1.6619999999999999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2" t="s">
        <v>174</v>
      </c>
      <c r="AU518" s="252" t="s">
        <v>88</v>
      </c>
      <c r="AV518" s="14" t="s">
        <v>88</v>
      </c>
      <c r="AW518" s="14" t="s">
        <v>32</v>
      </c>
      <c r="AX518" s="14" t="s">
        <v>78</v>
      </c>
      <c r="AY518" s="252" t="s">
        <v>165</v>
      </c>
    </row>
    <row r="519" s="14" customFormat="1">
      <c r="A519" s="14"/>
      <c r="B519" s="242"/>
      <c r="C519" s="243"/>
      <c r="D519" s="233" t="s">
        <v>174</v>
      </c>
      <c r="E519" s="244" t="s">
        <v>1</v>
      </c>
      <c r="F519" s="245" t="s">
        <v>623</v>
      </c>
      <c r="G519" s="243"/>
      <c r="H519" s="246">
        <v>3.4279999999999999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2" t="s">
        <v>174</v>
      </c>
      <c r="AU519" s="252" t="s">
        <v>88</v>
      </c>
      <c r="AV519" s="14" t="s">
        <v>88</v>
      </c>
      <c r="AW519" s="14" t="s">
        <v>32</v>
      </c>
      <c r="AX519" s="14" t="s">
        <v>78</v>
      </c>
      <c r="AY519" s="252" t="s">
        <v>165</v>
      </c>
    </row>
    <row r="520" s="14" customFormat="1">
      <c r="A520" s="14"/>
      <c r="B520" s="242"/>
      <c r="C520" s="243"/>
      <c r="D520" s="233" t="s">
        <v>174</v>
      </c>
      <c r="E520" s="244" t="s">
        <v>1</v>
      </c>
      <c r="F520" s="245" t="s">
        <v>624</v>
      </c>
      <c r="G520" s="243"/>
      <c r="H520" s="246">
        <v>1.258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2" t="s">
        <v>174</v>
      </c>
      <c r="AU520" s="252" t="s">
        <v>88</v>
      </c>
      <c r="AV520" s="14" t="s">
        <v>88</v>
      </c>
      <c r="AW520" s="14" t="s">
        <v>32</v>
      </c>
      <c r="AX520" s="14" t="s">
        <v>78</v>
      </c>
      <c r="AY520" s="252" t="s">
        <v>165</v>
      </c>
    </row>
    <row r="521" s="15" customFormat="1">
      <c r="A521" s="15"/>
      <c r="B521" s="253"/>
      <c r="C521" s="254"/>
      <c r="D521" s="233" t="s">
        <v>174</v>
      </c>
      <c r="E521" s="255" t="s">
        <v>1</v>
      </c>
      <c r="F521" s="256" t="s">
        <v>177</v>
      </c>
      <c r="G521" s="254"/>
      <c r="H521" s="257">
        <v>6.3479999999999999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3" t="s">
        <v>174</v>
      </c>
      <c r="AU521" s="263" t="s">
        <v>88</v>
      </c>
      <c r="AV521" s="15" t="s">
        <v>172</v>
      </c>
      <c r="AW521" s="15" t="s">
        <v>32</v>
      </c>
      <c r="AX521" s="15" t="s">
        <v>86</v>
      </c>
      <c r="AY521" s="263" t="s">
        <v>165</v>
      </c>
    </row>
    <row r="522" s="2" customFormat="1" ht="24.15" customHeight="1">
      <c r="A522" s="38"/>
      <c r="B522" s="39"/>
      <c r="C522" s="218" t="s">
        <v>625</v>
      </c>
      <c r="D522" s="218" t="s">
        <v>167</v>
      </c>
      <c r="E522" s="219" t="s">
        <v>626</v>
      </c>
      <c r="F522" s="220" t="s">
        <v>627</v>
      </c>
      <c r="G522" s="221" t="s">
        <v>170</v>
      </c>
      <c r="H522" s="222">
        <v>4.9290000000000003</v>
      </c>
      <c r="I522" s="223"/>
      <c r="J522" s="224">
        <f>ROUND(I522*H522,2)</f>
        <v>0</v>
      </c>
      <c r="K522" s="220" t="s">
        <v>171</v>
      </c>
      <c r="L522" s="44"/>
      <c r="M522" s="225" t="s">
        <v>1</v>
      </c>
      <c r="N522" s="226" t="s">
        <v>43</v>
      </c>
      <c r="O522" s="91"/>
      <c r="P522" s="227">
        <f>O522*H522</f>
        <v>0</v>
      </c>
      <c r="Q522" s="227">
        <v>2.3010199999999998</v>
      </c>
      <c r="R522" s="227">
        <f>Q522*H522</f>
        <v>11.341727580000001</v>
      </c>
      <c r="S522" s="227">
        <v>0</v>
      </c>
      <c r="T522" s="22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9" t="s">
        <v>172</v>
      </c>
      <c r="AT522" s="229" t="s">
        <v>167</v>
      </c>
      <c r="AU522" s="229" t="s">
        <v>88</v>
      </c>
      <c r="AY522" s="17" t="s">
        <v>165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17" t="s">
        <v>86</v>
      </c>
      <c r="BK522" s="230">
        <f>ROUND(I522*H522,2)</f>
        <v>0</v>
      </c>
      <c r="BL522" s="17" t="s">
        <v>172</v>
      </c>
      <c r="BM522" s="229" t="s">
        <v>628</v>
      </c>
    </row>
    <row r="523" s="13" customFormat="1">
      <c r="A523" s="13"/>
      <c r="B523" s="231"/>
      <c r="C523" s="232"/>
      <c r="D523" s="233" t="s">
        <v>174</v>
      </c>
      <c r="E523" s="234" t="s">
        <v>1</v>
      </c>
      <c r="F523" s="235" t="s">
        <v>535</v>
      </c>
      <c r="G523" s="232"/>
      <c r="H523" s="234" t="s">
        <v>1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174</v>
      </c>
      <c r="AU523" s="241" t="s">
        <v>88</v>
      </c>
      <c r="AV523" s="13" t="s">
        <v>86</v>
      </c>
      <c r="AW523" s="13" t="s">
        <v>32</v>
      </c>
      <c r="AX523" s="13" t="s">
        <v>78</v>
      </c>
      <c r="AY523" s="241" t="s">
        <v>165</v>
      </c>
    </row>
    <row r="524" s="14" customFormat="1">
      <c r="A524" s="14"/>
      <c r="B524" s="242"/>
      <c r="C524" s="243"/>
      <c r="D524" s="233" t="s">
        <v>174</v>
      </c>
      <c r="E524" s="244" t="s">
        <v>1</v>
      </c>
      <c r="F524" s="245" t="s">
        <v>629</v>
      </c>
      <c r="G524" s="243"/>
      <c r="H524" s="246">
        <v>0.125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2" t="s">
        <v>174</v>
      </c>
      <c r="AU524" s="252" t="s">
        <v>88</v>
      </c>
      <c r="AV524" s="14" t="s">
        <v>88</v>
      </c>
      <c r="AW524" s="14" t="s">
        <v>32</v>
      </c>
      <c r="AX524" s="14" t="s">
        <v>78</v>
      </c>
      <c r="AY524" s="252" t="s">
        <v>165</v>
      </c>
    </row>
    <row r="525" s="14" customFormat="1">
      <c r="A525" s="14"/>
      <c r="B525" s="242"/>
      <c r="C525" s="243"/>
      <c r="D525" s="233" t="s">
        <v>174</v>
      </c>
      <c r="E525" s="244" t="s">
        <v>1</v>
      </c>
      <c r="F525" s="245" t="s">
        <v>630</v>
      </c>
      <c r="G525" s="243"/>
      <c r="H525" s="246">
        <v>0.29999999999999999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2" t="s">
        <v>174</v>
      </c>
      <c r="AU525" s="252" t="s">
        <v>88</v>
      </c>
      <c r="AV525" s="14" t="s">
        <v>88</v>
      </c>
      <c r="AW525" s="14" t="s">
        <v>32</v>
      </c>
      <c r="AX525" s="14" t="s">
        <v>78</v>
      </c>
      <c r="AY525" s="252" t="s">
        <v>165</v>
      </c>
    </row>
    <row r="526" s="14" customFormat="1">
      <c r="A526" s="14"/>
      <c r="B526" s="242"/>
      <c r="C526" s="243"/>
      <c r="D526" s="233" t="s">
        <v>174</v>
      </c>
      <c r="E526" s="244" t="s">
        <v>1</v>
      </c>
      <c r="F526" s="245" t="s">
        <v>631</v>
      </c>
      <c r="G526" s="243"/>
      <c r="H526" s="246">
        <v>0.375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2" t="s">
        <v>174</v>
      </c>
      <c r="AU526" s="252" t="s">
        <v>88</v>
      </c>
      <c r="AV526" s="14" t="s">
        <v>88</v>
      </c>
      <c r="AW526" s="14" t="s">
        <v>32</v>
      </c>
      <c r="AX526" s="14" t="s">
        <v>78</v>
      </c>
      <c r="AY526" s="252" t="s">
        <v>165</v>
      </c>
    </row>
    <row r="527" s="14" customFormat="1">
      <c r="A527" s="14"/>
      <c r="B527" s="242"/>
      <c r="C527" s="243"/>
      <c r="D527" s="233" t="s">
        <v>174</v>
      </c>
      <c r="E527" s="244" t="s">
        <v>1</v>
      </c>
      <c r="F527" s="245" t="s">
        <v>632</v>
      </c>
      <c r="G527" s="243"/>
      <c r="H527" s="246">
        <v>0.063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2" t="s">
        <v>174</v>
      </c>
      <c r="AU527" s="252" t="s">
        <v>88</v>
      </c>
      <c r="AV527" s="14" t="s">
        <v>88</v>
      </c>
      <c r="AW527" s="14" t="s">
        <v>32</v>
      </c>
      <c r="AX527" s="14" t="s">
        <v>78</v>
      </c>
      <c r="AY527" s="252" t="s">
        <v>165</v>
      </c>
    </row>
    <row r="528" s="14" customFormat="1">
      <c r="A528" s="14"/>
      <c r="B528" s="242"/>
      <c r="C528" s="243"/>
      <c r="D528" s="233" t="s">
        <v>174</v>
      </c>
      <c r="E528" s="244" t="s">
        <v>1</v>
      </c>
      <c r="F528" s="245" t="s">
        <v>633</v>
      </c>
      <c r="G528" s="243"/>
      <c r="H528" s="246">
        <v>0.45000000000000001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2" t="s">
        <v>174</v>
      </c>
      <c r="AU528" s="252" t="s">
        <v>88</v>
      </c>
      <c r="AV528" s="14" t="s">
        <v>88</v>
      </c>
      <c r="AW528" s="14" t="s">
        <v>32</v>
      </c>
      <c r="AX528" s="14" t="s">
        <v>78</v>
      </c>
      <c r="AY528" s="252" t="s">
        <v>165</v>
      </c>
    </row>
    <row r="529" s="14" customFormat="1">
      <c r="A529" s="14"/>
      <c r="B529" s="242"/>
      <c r="C529" s="243"/>
      <c r="D529" s="233" t="s">
        <v>174</v>
      </c>
      <c r="E529" s="244" t="s">
        <v>1</v>
      </c>
      <c r="F529" s="245" t="s">
        <v>634</v>
      </c>
      <c r="G529" s="243"/>
      <c r="H529" s="246">
        <v>0.71299999999999997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2" t="s">
        <v>174</v>
      </c>
      <c r="AU529" s="252" t="s">
        <v>88</v>
      </c>
      <c r="AV529" s="14" t="s">
        <v>88</v>
      </c>
      <c r="AW529" s="14" t="s">
        <v>32</v>
      </c>
      <c r="AX529" s="14" t="s">
        <v>78</v>
      </c>
      <c r="AY529" s="252" t="s">
        <v>165</v>
      </c>
    </row>
    <row r="530" s="14" customFormat="1">
      <c r="A530" s="14"/>
      <c r="B530" s="242"/>
      <c r="C530" s="243"/>
      <c r="D530" s="233" t="s">
        <v>174</v>
      </c>
      <c r="E530" s="244" t="s">
        <v>1</v>
      </c>
      <c r="F530" s="245" t="s">
        <v>635</v>
      </c>
      <c r="G530" s="243"/>
      <c r="H530" s="246">
        <v>0.92500000000000004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2" t="s">
        <v>174</v>
      </c>
      <c r="AU530" s="252" t="s">
        <v>88</v>
      </c>
      <c r="AV530" s="14" t="s">
        <v>88</v>
      </c>
      <c r="AW530" s="14" t="s">
        <v>32</v>
      </c>
      <c r="AX530" s="14" t="s">
        <v>78</v>
      </c>
      <c r="AY530" s="252" t="s">
        <v>165</v>
      </c>
    </row>
    <row r="531" s="14" customFormat="1">
      <c r="A531" s="14"/>
      <c r="B531" s="242"/>
      <c r="C531" s="243"/>
      <c r="D531" s="233" t="s">
        <v>174</v>
      </c>
      <c r="E531" s="244" t="s">
        <v>1</v>
      </c>
      <c r="F531" s="245" t="s">
        <v>636</v>
      </c>
      <c r="G531" s="243"/>
      <c r="H531" s="246">
        <v>0.074999999999999997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2" t="s">
        <v>174</v>
      </c>
      <c r="AU531" s="252" t="s">
        <v>88</v>
      </c>
      <c r="AV531" s="14" t="s">
        <v>88</v>
      </c>
      <c r="AW531" s="14" t="s">
        <v>32</v>
      </c>
      <c r="AX531" s="14" t="s">
        <v>78</v>
      </c>
      <c r="AY531" s="252" t="s">
        <v>165</v>
      </c>
    </row>
    <row r="532" s="13" customFormat="1">
      <c r="A532" s="13"/>
      <c r="B532" s="231"/>
      <c r="C532" s="232"/>
      <c r="D532" s="233" t="s">
        <v>174</v>
      </c>
      <c r="E532" s="234" t="s">
        <v>1</v>
      </c>
      <c r="F532" s="235" t="s">
        <v>637</v>
      </c>
      <c r="G532" s="232"/>
      <c r="H532" s="234" t="s">
        <v>1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1" t="s">
        <v>174</v>
      </c>
      <c r="AU532" s="241" t="s">
        <v>88</v>
      </c>
      <c r="AV532" s="13" t="s">
        <v>86</v>
      </c>
      <c r="AW532" s="13" t="s">
        <v>32</v>
      </c>
      <c r="AX532" s="13" t="s">
        <v>78</v>
      </c>
      <c r="AY532" s="241" t="s">
        <v>165</v>
      </c>
    </row>
    <row r="533" s="14" customFormat="1">
      <c r="A533" s="14"/>
      <c r="B533" s="242"/>
      <c r="C533" s="243"/>
      <c r="D533" s="233" t="s">
        <v>174</v>
      </c>
      <c r="E533" s="244" t="s">
        <v>1</v>
      </c>
      <c r="F533" s="245" t="s">
        <v>638</v>
      </c>
      <c r="G533" s="243"/>
      <c r="H533" s="246">
        <v>0.12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2" t="s">
        <v>174</v>
      </c>
      <c r="AU533" s="252" t="s">
        <v>88</v>
      </c>
      <c r="AV533" s="14" t="s">
        <v>88</v>
      </c>
      <c r="AW533" s="14" t="s">
        <v>32</v>
      </c>
      <c r="AX533" s="14" t="s">
        <v>78</v>
      </c>
      <c r="AY533" s="252" t="s">
        <v>165</v>
      </c>
    </row>
    <row r="534" s="14" customFormat="1">
      <c r="A534" s="14"/>
      <c r="B534" s="242"/>
      <c r="C534" s="243"/>
      <c r="D534" s="233" t="s">
        <v>174</v>
      </c>
      <c r="E534" s="244" t="s">
        <v>1</v>
      </c>
      <c r="F534" s="245" t="s">
        <v>639</v>
      </c>
      <c r="G534" s="243"/>
      <c r="H534" s="246">
        <v>0.044999999999999998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2" t="s">
        <v>174</v>
      </c>
      <c r="AU534" s="252" t="s">
        <v>88</v>
      </c>
      <c r="AV534" s="14" t="s">
        <v>88</v>
      </c>
      <c r="AW534" s="14" t="s">
        <v>32</v>
      </c>
      <c r="AX534" s="14" t="s">
        <v>78</v>
      </c>
      <c r="AY534" s="252" t="s">
        <v>165</v>
      </c>
    </row>
    <row r="535" s="14" customFormat="1">
      <c r="A535" s="14"/>
      <c r="B535" s="242"/>
      <c r="C535" s="243"/>
      <c r="D535" s="233" t="s">
        <v>174</v>
      </c>
      <c r="E535" s="244" t="s">
        <v>1</v>
      </c>
      <c r="F535" s="245" t="s">
        <v>640</v>
      </c>
      <c r="G535" s="243"/>
      <c r="H535" s="246">
        <v>0.01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2" t="s">
        <v>174</v>
      </c>
      <c r="AU535" s="252" t="s">
        <v>88</v>
      </c>
      <c r="AV535" s="14" t="s">
        <v>88</v>
      </c>
      <c r="AW535" s="14" t="s">
        <v>32</v>
      </c>
      <c r="AX535" s="14" t="s">
        <v>78</v>
      </c>
      <c r="AY535" s="252" t="s">
        <v>165</v>
      </c>
    </row>
    <row r="536" s="14" customFormat="1">
      <c r="A536" s="14"/>
      <c r="B536" s="242"/>
      <c r="C536" s="243"/>
      <c r="D536" s="233" t="s">
        <v>174</v>
      </c>
      <c r="E536" s="244" t="s">
        <v>1</v>
      </c>
      <c r="F536" s="245" t="s">
        <v>641</v>
      </c>
      <c r="G536" s="243"/>
      <c r="H536" s="246">
        <v>0.044999999999999998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2" t="s">
        <v>174</v>
      </c>
      <c r="AU536" s="252" t="s">
        <v>88</v>
      </c>
      <c r="AV536" s="14" t="s">
        <v>88</v>
      </c>
      <c r="AW536" s="14" t="s">
        <v>32</v>
      </c>
      <c r="AX536" s="14" t="s">
        <v>78</v>
      </c>
      <c r="AY536" s="252" t="s">
        <v>165</v>
      </c>
    </row>
    <row r="537" s="14" customFormat="1">
      <c r="A537" s="14"/>
      <c r="B537" s="242"/>
      <c r="C537" s="243"/>
      <c r="D537" s="233" t="s">
        <v>174</v>
      </c>
      <c r="E537" s="244" t="s">
        <v>1</v>
      </c>
      <c r="F537" s="245" t="s">
        <v>642</v>
      </c>
      <c r="G537" s="243"/>
      <c r="H537" s="246">
        <v>0.017999999999999999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2" t="s">
        <v>174</v>
      </c>
      <c r="AU537" s="252" t="s">
        <v>88</v>
      </c>
      <c r="AV537" s="14" t="s">
        <v>88</v>
      </c>
      <c r="AW537" s="14" t="s">
        <v>32</v>
      </c>
      <c r="AX537" s="14" t="s">
        <v>78</v>
      </c>
      <c r="AY537" s="252" t="s">
        <v>165</v>
      </c>
    </row>
    <row r="538" s="14" customFormat="1">
      <c r="A538" s="14"/>
      <c r="B538" s="242"/>
      <c r="C538" s="243"/>
      <c r="D538" s="233" t="s">
        <v>174</v>
      </c>
      <c r="E538" s="244" t="s">
        <v>1</v>
      </c>
      <c r="F538" s="245" t="s">
        <v>643</v>
      </c>
      <c r="G538" s="243"/>
      <c r="H538" s="246">
        <v>0.059999999999999998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2" t="s">
        <v>174</v>
      </c>
      <c r="AU538" s="252" t="s">
        <v>88</v>
      </c>
      <c r="AV538" s="14" t="s">
        <v>88</v>
      </c>
      <c r="AW538" s="14" t="s">
        <v>32</v>
      </c>
      <c r="AX538" s="14" t="s">
        <v>78</v>
      </c>
      <c r="AY538" s="252" t="s">
        <v>165</v>
      </c>
    </row>
    <row r="539" s="14" customFormat="1">
      <c r="A539" s="14"/>
      <c r="B539" s="242"/>
      <c r="C539" s="243"/>
      <c r="D539" s="233" t="s">
        <v>174</v>
      </c>
      <c r="E539" s="244" t="s">
        <v>1</v>
      </c>
      <c r="F539" s="245" t="s">
        <v>644</v>
      </c>
      <c r="G539" s="243"/>
      <c r="H539" s="246">
        <v>0.73999999999999999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2" t="s">
        <v>174</v>
      </c>
      <c r="AU539" s="252" t="s">
        <v>88</v>
      </c>
      <c r="AV539" s="14" t="s">
        <v>88</v>
      </c>
      <c r="AW539" s="14" t="s">
        <v>32</v>
      </c>
      <c r="AX539" s="14" t="s">
        <v>78</v>
      </c>
      <c r="AY539" s="252" t="s">
        <v>165</v>
      </c>
    </row>
    <row r="540" s="14" customFormat="1">
      <c r="A540" s="14"/>
      <c r="B540" s="242"/>
      <c r="C540" s="243"/>
      <c r="D540" s="233" t="s">
        <v>174</v>
      </c>
      <c r="E540" s="244" t="s">
        <v>1</v>
      </c>
      <c r="F540" s="245" t="s">
        <v>645</v>
      </c>
      <c r="G540" s="243"/>
      <c r="H540" s="246">
        <v>0.22500000000000001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2" t="s">
        <v>174</v>
      </c>
      <c r="AU540" s="252" t="s">
        <v>88</v>
      </c>
      <c r="AV540" s="14" t="s">
        <v>88</v>
      </c>
      <c r="AW540" s="14" t="s">
        <v>32</v>
      </c>
      <c r="AX540" s="14" t="s">
        <v>78</v>
      </c>
      <c r="AY540" s="252" t="s">
        <v>165</v>
      </c>
    </row>
    <row r="541" s="14" customFormat="1">
      <c r="A541" s="14"/>
      <c r="B541" s="242"/>
      <c r="C541" s="243"/>
      <c r="D541" s="233" t="s">
        <v>174</v>
      </c>
      <c r="E541" s="244" t="s">
        <v>1</v>
      </c>
      <c r="F541" s="245" t="s">
        <v>646</v>
      </c>
      <c r="G541" s="243"/>
      <c r="H541" s="246">
        <v>0.123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2" t="s">
        <v>174</v>
      </c>
      <c r="AU541" s="252" t="s">
        <v>88</v>
      </c>
      <c r="AV541" s="14" t="s">
        <v>88</v>
      </c>
      <c r="AW541" s="14" t="s">
        <v>32</v>
      </c>
      <c r="AX541" s="14" t="s">
        <v>78</v>
      </c>
      <c r="AY541" s="252" t="s">
        <v>165</v>
      </c>
    </row>
    <row r="542" s="14" customFormat="1">
      <c r="A542" s="14"/>
      <c r="B542" s="242"/>
      <c r="C542" s="243"/>
      <c r="D542" s="233" t="s">
        <v>174</v>
      </c>
      <c r="E542" s="244" t="s">
        <v>1</v>
      </c>
      <c r="F542" s="245" t="s">
        <v>647</v>
      </c>
      <c r="G542" s="243"/>
      <c r="H542" s="246">
        <v>0.031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2" t="s">
        <v>174</v>
      </c>
      <c r="AU542" s="252" t="s">
        <v>88</v>
      </c>
      <c r="AV542" s="14" t="s">
        <v>88</v>
      </c>
      <c r="AW542" s="14" t="s">
        <v>32</v>
      </c>
      <c r="AX542" s="14" t="s">
        <v>78</v>
      </c>
      <c r="AY542" s="252" t="s">
        <v>165</v>
      </c>
    </row>
    <row r="543" s="14" customFormat="1">
      <c r="A543" s="14"/>
      <c r="B543" s="242"/>
      <c r="C543" s="243"/>
      <c r="D543" s="233" t="s">
        <v>174</v>
      </c>
      <c r="E543" s="244" t="s">
        <v>1</v>
      </c>
      <c r="F543" s="245" t="s">
        <v>648</v>
      </c>
      <c r="G543" s="243"/>
      <c r="H543" s="246">
        <v>0.40500000000000003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2" t="s">
        <v>174</v>
      </c>
      <c r="AU543" s="252" t="s">
        <v>88</v>
      </c>
      <c r="AV543" s="14" t="s">
        <v>88</v>
      </c>
      <c r="AW543" s="14" t="s">
        <v>32</v>
      </c>
      <c r="AX543" s="14" t="s">
        <v>78</v>
      </c>
      <c r="AY543" s="252" t="s">
        <v>165</v>
      </c>
    </row>
    <row r="544" s="14" customFormat="1">
      <c r="A544" s="14"/>
      <c r="B544" s="242"/>
      <c r="C544" s="243"/>
      <c r="D544" s="233" t="s">
        <v>174</v>
      </c>
      <c r="E544" s="244" t="s">
        <v>1</v>
      </c>
      <c r="F544" s="245" t="s">
        <v>649</v>
      </c>
      <c r="G544" s="243"/>
      <c r="H544" s="246">
        <v>0.074999999999999997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2" t="s">
        <v>174</v>
      </c>
      <c r="AU544" s="252" t="s">
        <v>88</v>
      </c>
      <c r="AV544" s="14" t="s">
        <v>88</v>
      </c>
      <c r="AW544" s="14" t="s">
        <v>32</v>
      </c>
      <c r="AX544" s="14" t="s">
        <v>78</v>
      </c>
      <c r="AY544" s="252" t="s">
        <v>165</v>
      </c>
    </row>
    <row r="545" s="14" customFormat="1">
      <c r="A545" s="14"/>
      <c r="B545" s="242"/>
      <c r="C545" s="243"/>
      <c r="D545" s="233" t="s">
        <v>174</v>
      </c>
      <c r="E545" s="244" t="s">
        <v>1</v>
      </c>
      <c r="F545" s="245" t="s">
        <v>650</v>
      </c>
      <c r="G545" s="243"/>
      <c r="H545" s="246">
        <v>0.0060000000000000001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2" t="s">
        <v>174</v>
      </c>
      <c r="AU545" s="252" t="s">
        <v>88</v>
      </c>
      <c r="AV545" s="14" t="s">
        <v>88</v>
      </c>
      <c r="AW545" s="14" t="s">
        <v>32</v>
      </c>
      <c r="AX545" s="14" t="s">
        <v>78</v>
      </c>
      <c r="AY545" s="252" t="s">
        <v>165</v>
      </c>
    </row>
    <row r="546" s="15" customFormat="1">
      <c r="A546" s="15"/>
      <c r="B546" s="253"/>
      <c r="C546" s="254"/>
      <c r="D546" s="233" t="s">
        <v>174</v>
      </c>
      <c r="E546" s="255" t="s">
        <v>1</v>
      </c>
      <c r="F546" s="256" t="s">
        <v>177</v>
      </c>
      <c r="G546" s="254"/>
      <c r="H546" s="257">
        <v>4.9290000000000003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3" t="s">
        <v>174</v>
      </c>
      <c r="AU546" s="263" t="s">
        <v>88</v>
      </c>
      <c r="AV546" s="15" t="s">
        <v>172</v>
      </c>
      <c r="AW546" s="15" t="s">
        <v>32</v>
      </c>
      <c r="AX546" s="15" t="s">
        <v>86</v>
      </c>
      <c r="AY546" s="263" t="s">
        <v>165</v>
      </c>
    </row>
    <row r="547" s="2" customFormat="1" ht="33" customHeight="1">
      <c r="A547" s="38"/>
      <c r="B547" s="39"/>
      <c r="C547" s="218" t="s">
        <v>651</v>
      </c>
      <c r="D547" s="218" t="s">
        <v>167</v>
      </c>
      <c r="E547" s="219" t="s">
        <v>652</v>
      </c>
      <c r="F547" s="220" t="s">
        <v>653</v>
      </c>
      <c r="G547" s="221" t="s">
        <v>170</v>
      </c>
      <c r="H547" s="222">
        <v>6.3479999999999999</v>
      </c>
      <c r="I547" s="223"/>
      <c r="J547" s="224">
        <f>ROUND(I547*H547,2)</f>
        <v>0</v>
      </c>
      <c r="K547" s="220" t="s">
        <v>171</v>
      </c>
      <c r="L547" s="44"/>
      <c r="M547" s="225" t="s">
        <v>1</v>
      </c>
      <c r="N547" s="226" t="s">
        <v>43</v>
      </c>
      <c r="O547" s="91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9" t="s">
        <v>172</v>
      </c>
      <c r="AT547" s="229" t="s">
        <v>167</v>
      </c>
      <c r="AU547" s="229" t="s">
        <v>88</v>
      </c>
      <c r="AY547" s="17" t="s">
        <v>165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7" t="s">
        <v>86</v>
      </c>
      <c r="BK547" s="230">
        <f>ROUND(I547*H547,2)</f>
        <v>0</v>
      </c>
      <c r="BL547" s="17" t="s">
        <v>172</v>
      </c>
      <c r="BM547" s="229" t="s">
        <v>654</v>
      </c>
    </row>
    <row r="548" s="14" customFormat="1">
      <c r="A548" s="14"/>
      <c r="B548" s="242"/>
      <c r="C548" s="243"/>
      <c r="D548" s="233" t="s">
        <v>174</v>
      </c>
      <c r="E548" s="244" t="s">
        <v>1</v>
      </c>
      <c r="F548" s="245" t="s">
        <v>622</v>
      </c>
      <c r="G548" s="243"/>
      <c r="H548" s="246">
        <v>1.6619999999999999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2" t="s">
        <v>174</v>
      </c>
      <c r="AU548" s="252" t="s">
        <v>88</v>
      </c>
      <c r="AV548" s="14" t="s">
        <v>88</v>
      </c>
      <c r="AW548" s="14" t="s">
        <v>32</v>
      </c>
      <c r="AX548" s="14" t="s">
        <v>78</v>
      </c>
      <c r="AY548" s="252" t="s">
        <v>165</v>
      </c>
    </row>
    <row r="549" s="14" customFormat="1">
      <c r="A549" s="14"/>
      <c r="B549" s="242"/>
      <c r="C549" s="243"/>
      <c r="D549" s="233" t="s">
        <v>174</v>
      </c>
      <c r="E549" s="244" t="s">
        <v>1</v>
      </c>
      <c r="F549" s="245" t="s">
        <v>623</v>
      </c>
      <c r="G549" s="243"/>
      <c r="H549" s="246">
        <v>3.4279999999999999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2" t="s">
        <v>174</v>
      </c>
      <c r="AU549" s="252" t="s">
        <v>88</v>
      </c>
      <c r="AV549" s="14" t="s">
        <v>88</v>
      </c>
      <c r="AW549" s="14" t="s">
        <v>32</v>
      </c>
      <c r="AX549" s="14" t="s">
        <v>78</v>
      </c>
      <c r="AY549" s="252" t="s">
        <v>165</v>
      </c>
    </row>
    <row r="550" s="14" customFormat="1">
      <c r="A550" s="14"/>
      <c r="B550" s="242"/>
      <c r="C550" s="243"/>
      <c r="D550" s="233" t="s">
        <v>174</v>
      </c>
      <c r="E550" s="244" t="s">
        <v>1</v>
      </c>
      <c r="F550" s="245" t="s">
        <v>624</v>
      </c>
      <c r="G550" s="243"/>
      <c r="H550" s="246">
        <v>1.258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2" t="s">
        <v>174</v>
      </c>
      <c r="AU550" s="252" t="s">
        <v>88</v>
      </c>
      <c r="AV550" s="14" t="s">
        <v>88</v>
      </c>
      <c r="AW550" s="14" t="s">
        <v>32</v>
      </c>
      <c r="AX550" s="14" t="s">
        <v>78</v>
      </c>
      <c r="AY550" s="252" t="s">
        <v>165</v>
      </c>
    </row>
    <row r="551" s="15" customFormat="1">
      <c r="A551" s="15"/>
      <c r="B551" s="253"/>
      <c r="C551" s="254"/>
      <c r="D551" s="233" t="s">
        <v>174</v>
      </c>
      <c r="E551" s="255" t="s">
        <v>1</v>
      </c>
      <c r="F551" s="256" t="s">
        <v>177</v>
      </c>
      <c r="G551" s="254"/>
      <c r="H551" s="257">
        <v>6.3479999999999999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3" t="s">
        <v>174</v>
      </c>
      <c r="AU551" s="263" t="s">
        <v>88</v>
      </c>
      <c r="AV551" s="15" t="s">
        <v>172</v>
      </c>
      <c r="AW551" s="15" t="s">
        <v>32</v>
      </c>
      <c r="AX551" s="15" t="s">
        <v>86</v>
      </c>
      <c r="AY551" s="263" t="s">
        <v>165</v>
      </c>
    </row>
    <row r="552" s="2" customFormat="1" ht="24.15" customHeight="1">
      <c r="A552" s="38"/>
      <c r="B552" s="39"/>
      <c r="C552" s="218" t="s">
        <v>655</v>
      </c>
      <c r="D552" s="218" t="s">
        <v>167</v>
      </c>
      <c r="E552" s="219" t="s">
        <v>656</v>
      </c>
      <c r="F552" s="220" t="s">
        <v>657</v>
      </c>
      <c r="G552" s="221" t="s">
        <v>170</v>
      </c>
      <c r="H552" s="222">
        <v>4.1150000000000002</v>
      </c>
      <c r="I552" s="223"/>
      <c r="J552" s="224">
        <f>ROUND(I552*H552,2)</f>
        <v>0</v>
      </c>
      <c r="K552" s="220" t="s">
        <v>171</v>
      </c>
      <c r="L552" s="44"/>
      <c r="M552" s="225" t="s">
        <v>1</v>
      </c>
      <c r="N552" s="226" t="s">
        <v>43</v>
      </c>
      <c r="O552" s="91"/>
      <c r="P552" s="227">
        <f>O552*H552</f>
        <v>0</v>
      </c>
      <c r="Q552" s="227">
        <v>1.6479999999999999</v>
      </c>
      <c r="R552" s="227">
        <f>Q552*H552</f>
        <v>6.7815199999999995</v>
      </c>
      <c r="S552" s="227">
        <v>0</v>
      </c>
      <c r="T552" s="22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9" t="s">
        <v>172</v>
      </c>
      <c r="AT552" s="229" t="s">
        <v>167</v>
      </c>
      <c r="AU552" s="229" t="s">
        <v>88</v>
      </c>
      <c r="AY552" s="17" t="s">
        <v>165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7" t="s">
        <v>86</v>
      </c>
      <c r="BK552" s="230">
        <f>ROUND(I552*H552,2)</f>
        <v>0</v>
      </c>
      <c r="BL552" s="17" t="s">
        <v>172</v>
      </c>
      <c r="BM552" s="229" t="s">
        <v>658</v>
      </c>
    </row>
    <row r="553" s="2" customFormat="1">
      <c r="A553" s="38"/>
      <c r="B553" s="39"/>
      <c r="C553" s="40"/>
      <c r="D553" s="233" t="s">
        <v>616</v>
      </c>
      <c r="E553" s="40"/>
      <c r="F553" s="274" t="s">
        <v>659</v>
      </c>
      <c r="G553" s="40"/>
      <c r="H553" s="40"/>
      <c r="I553" s="275"/>
      <c r="J553" s="40"/>
      <c r="K553" s="40"/>
      <c r="L553" s="44"/>
      <c r="M553" s="276"/>
      <c r="N553" s="277"/>
      <c r="O553" s="91"/>
      <c r="P553" s="91"/>
      <c r="Q553" s="91"/>
      <c r="R553" s="91"/>
      <c r="S553" s="91"/>
      <c r="T553" s="92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616</v>
      </c>
      <c r="AU553" s="17" t="s">
        <v>88</v>
      </c>
    </row>
    <row r="554" s="14" customFormat="1">
      <c r="A554" s="14"/>
      <c r="B554" s="242"/>
      <c r="C554" s="243"/>
      <c r="D554" s="233" t="s">
        <v>174</v>
      </c>
      <c r="E554" s="244" t="s">
        <v>1</v>
      </c>
      <c r="F554" s="245" t="s">
        <v>660</v>
      </c>
      <c r="G554" s="243"/>
      <c r="H554" s="246">
        <v>3.234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2" t="s">
        <v>174</v>
      </c>
      <c r="AU554" s="252" t="s">
        <v>88</v>
      </c>
      <c r="AV554" s="14" t="s">
        <v>88</v>
      </c>
      <c r="AW554" s="14" t="s">
        <v>32</v>
      </c>
      <c r="AX554" s="14" t="s">
        <v>78</v>
      </c>
      <c r="AY554" s="252" t="s">
        <v>165</v>
      </c>
    </row>
    <row r="555" s="14" customFormat="1">
      <c r="A555" s="14"/>
      <c r="B555" s="242"/>
      <c r="C555" s="243"/>
      <c r="D555" s="233" t="s">
        <v>174</v>
      </c>
      <c r="E555" s="244" t="s">
        <v>1</v>
      </c>
      <c r="F555" s="245" t="s">
        <v>661</v>
      </c>
      <c r="G555" s="243"/>
      <c r="H555" s="246">
        <v>0.88100000000000001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2" t="s">
        <v>174</v>
      </c>
      <c r="AU555" s="252" t="s">
        <v>88</v>
      </c>
      <c r="AV555" s="14" t="s">
        <v>88</v>
      </c>
      <c r="AW555" s="14" t="s">
        <v>32</v>
      </c>
      <c r="AX555" s="14" t="s">
        <v>78</v>
      </c>
      <c r="AY555" s="252" t="s">
        <v>165</v>
      </c>
    </row>
    <row r="556" s="15" customFormat="1">
      <c r="A556" s="15"/>
      <c r="B556" s="253"/>
      <c r="C556" s="254"/>
      <c r="D556" s="233" t="s">
        <v>174</v>
      </c>
      <c r="E556" s="255" t="s">
        <v>1</v>
      </c>
      <c r="F556" s="256" t="s">
        <v>177</v>
      </c>
      <c r="G556" s="254"/>
      <c r="H556" s="257">
        <v>4.1150000000000002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3" t="s">
        <v>174</v>
      </c>
      <c r="AU556" s="263" t="s">
        <v>88</v>
      </c>
      <c r="AV556" s="15" t="s">
        <v>172</v>
      </c>
      <c r="AW556" s="15" t="s">
        <v>32</v>
      </c>
      <c r="AX556" s="15" t="s">
        <v>86</v>
      </c>
      <c r="AY556" s="263" t="s">
        <v>165</v>
      </c>
    </row>
    <row r="557" s="2" customFormat="1" ht="16.5" customHeight="1">
      <c r="A557" s="38"/>
      <c r="B557" s="39"/>
      <c r="C557" s="218" t="s">
        <v>662</v>
      </c>
      <c r="D557" s="218" t="s">
        <v>167</v>
      </c>
      <c r="E557" s="219" t="s">
        <v>663</v>
      </c>
      <c r="F557" s="220" t="s">
        <v>664</v>
      </c>
      <c r="G557" s="221" t="s">
        <v>199</v>
      </c>
      <c r="H557" s="222">
        <v>0.42899999999999999</v>
      </c>
      <c r="I557" s="223"/>
      <c r="J557" s="224">
        <f>ROUND(I557*H557,2)</f>
        <v>0</v>
      </c>
      <c r="K557" s="220" t="s">
        <v>171</v>
      </c>
      <c r="L557" s="44"/>
      <c r="M557" s="225" t="s">
        <v>1</v>
      </c>
      <c r="N557" s="226" t="s">
        <v>43</v>
      </c>
      <c r="O557" s="91"/>
      <c r="P557" s="227">
        <f>O557*H557</f>
        <v>0</v>
      </c>
      <c r="Q557" s="227">
        <v>1.06277</v>
      </c>
      <c r="R557" s="227">
        <f>Q557*H557</f>
        <v>0.45592832999999999</v>
      </c>
      <c r="S557" s="227">
        <v>0</v>
      </c>
      <c r="T557" s="22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9" t="s">
        <v>172</v>
      </c>
      <c r="AT557" s="229" t="s">
        <v>167</v>
      </c>
      <c r="AU557" s="229" t="s">
        <v>88</v>
      </c>
      <c r="AY557" s="17" t="s">
        <v>165</v>
      </c>
      <c r="BE557" s="230">
        <f>IF(N557="základní",J557,0)</f>
        <v>0</v>
      </c>
      <c r="BF557" s="230">
        <f>IF(N557="snížená",J557,0)</f>
        <v>0</v>
      </c>
      <c r="BG557" s="230">
        <f>IF(N557="zákl. přenesená",J557,0)</f>
        <v>0</v>
      </c>
      <c r="BH557" s="230">
        <f>IF(N557="sníž. přenesená",J557,0)</f>
        <v>0</v>
      </c>
      <c r="BI557" s="230">
        <f>IF(N557="nulová",J557,0)</f>
        <v>0</v>
      </c>
      <c r="BJ557" s="17" t="s">
        <v>86</v>
      </c>
      <c r="BK557" s="230">
        <f>ROUND(I557*H557,2)</f>
        <v>0</v>
      </c>
      <c r="BL557" s="17" t="s">
        <v>172</v>
      </c>
      <c r="BM557" s="229" t="s">
        <v>665</v>
      </c>
    </row>
    <row r="558" s="14" customFormat="1">
      <c r="A558" s="14"/>
      <c r="B558" s="242"/>
      <c r="C558" s="243"/>
      <c r="D558" s="233" t="s">
        <v>174</v>
      </c>
      <c r="E558" s="244" t="s">
        <v>1</v>
      </c>
      <c r="F558" s="245" t="s">
        <v>666</v>
      </c>
      <c r="G558" s="243"/>
      <c r="H558" s="246">
        <v>0.11600000000000001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2" t="s">
        <v>174</v>
      </c>
      <c r="AU558" s="252" t="s">
        <v>88</v>
      </c>
      <c r="AV558" s="14" t="s">
        <v>88</v>
      </c>
      <c r="AW558" s="14" t="s">
        <v>32</v>
      </c>
      <c r="AX558" s="14" t="s">
        <v>78</v>
      </c>
      <c r="AY558" s="252" t="s">
        <v>165</v>
      </c>
    </row>
    <row r="559" s="14" customFormat="1">
      <c r="A559" s="14"/>
      <c r="B559" s="242"/>
      <c r="C559" s="243"/>
      <c r="D559" s="233" t="s">
        <v>174</v>
      </c>
      <c r="E559" s="244" t="s">
        <v>1</v>
      </c>
      <c r="F559" s="245" t="s">
        <v>667</v>
      </c>
      <c r="G559" s="243"/>
      <c r="H559" s="246">
        <v>0.22500000000000001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2" t="s">
        <v>174</v>
      </c>
      <c r="AU559" s="252" t="s">
        <v>88</v>
      </c>
      <c r="AV559" s="14" t="s">
        <v>88</v>
      </c>
      <c r="AW559" s="14" t="s">
        <v>32</v>
      </c>
      <c r="AX559" s="14" t="s">
        <v>78</v>
      </c>
      <c r="AY559" s="252" t="s">
        <v>165</v>
      </c>
    </row>
    <row r="560" s="14" customFormat="1">
      <c r="A560" s="14"/>
      <c r="B560" s="242"/>
      <c r="C560" s="243"/>
      <c r="D560" s="233" t="s">
        <v>174</v>
      </c>
      <c r="E560" s="244" t="s">
        <v>1</v>
      </c>
      <c r="F560" s="245" t="s">
        <v>668</v>
      </c>
      <c r="G560" s="243"/>
      <c r="H560" s="246">
        <v>0.087999999999999995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2" t="s">
        <v>174</v>
      </c>
      <c r="AU560" s="252" t="s">
        <v>88</v>
      </c>
      <c r="AV560" s="14" t="s">
        <v>88</v>
      </c>
      <c r="AW560" s="14" t="s">
        <v>32</v>
      </c>
      <c r="AX560" s="14" t="s">
        <v>78</v>
      </c>
      <c r="AY560" s="252" t="s">
        <v>165</v>
      </c>
    </row>
    <row r="561" s="15" customFormat="1">
      <c r="A561" s="15"/>
      <c r="B561" s="253"/>
      <c r="C561" s="254"/>
      <c r="D561" s="233" t="s">
        <v>174</v>
      </c>
      <c r="E561" s="255" t="s">
        <v>1</v>
      </c>
      <c r="F561" s="256" t="s">
        <v>177</v>
      </c>
      <c r="G561" s="254"/>
      <c r="H561" s="257">
        <v>0.42899999999999999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3" t="s">
        <v>174</v>
      </c>
      <c r="AU561" s="263" t="s">
        <v>88</v>
      </c>
      <c r="AV561" s="15" t="s">
        <v>172</v>
      </c>
      <c r="AW561" s="15" t="s">
        <v>32</v>
      </c>
      <c r="AX561" s="15" t="s">
        <v>86</v>
      </c>
      <c r="AY561" s="263" t="s">
        <v>165</v>
      </c>
    </row>
    <row r="562" s="2" customFormat="1" ht="24.15" customHeight="1">
      <c r="A562" s="38"/>
      <c r="B562" s="39"/>
      <c r="C562" s="218" t="s">
        <v>669</v>
      </c>
      <c r="D562" s="218" t="s">
        <v>167</v>
      </c>
      <c r="E562" s="219" t="s">
        <v>670</v>
      </c>
      <c r="F562" s="220" t="s">
        <v>671</v>
      </c>
      <c r="G562" s="221" t="s">
        <v>209</v>
      </c>
      <c r="H562" s="222">
        <v>655.58000000000004</v>
      </c>
      <c r="I562" s="223"/>
      <c r="J562" s="224">
        <f>ROUND(I562*H562,2)</f>
        <v>0</v>
      </c>
      <c r="K562" s="220" t="s">
        <v>171</v>
      </c>
      <c r="L562" s="44"/>
      <c r="M562" s="225" t="s">
        <v>1</v>
      </c>
      <c r="N562" s="226" t="s">
        <v>43</v>
      </c>
      <c r="O562" s="91"/>
      <c r="P562" s="227">
        <f>O562*H562</f>
        <v>0</v>
      </c>
      <c r="Q562" s="227">
        <v>0.042000000000000003</v>
      </c>
      <c r="R562" s="227">
        <f>Q562*H562</f>
        <v>27.534360000000003</v>
      </c>
      <c r="S562" s="227">
        <v>0</v>
      </c>
      <c r="T562" s="22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9" t="s">
        <v>172</v>
      </c>
      <c r="AT562" s="229" t="s">
        <v>167</v>
      </c>
      <c r="AU562" s="229" t="s">
        <v>88</v>
      </c>
      <c r="AY562" s="17" t="s">
        <v>165</v>
      </c>
      <c r="BE562" s="230">
        <f>IF(N562="základní",J562,0)</f>
        <v>0</v>
      </c>
      <c r="BF562" s="230">
        <f>IF(N562="snížená",J562,0)</f>
        <v>0</v>
      </c>
      <c r="BG562" s="230">
        <f>IF(N562="zákl. přenesená",J562,0)</f>
        <v>0</v>
      </c>
      <c r="BH562" s="230">
        <f>IF(N562="sníž. přenesená",J562,0)</f>
        <v>0</v>
      </c>
      <c r="BI562" s="230">
        <f>IF(N562="nulová",J562,0)</f>
        <v>0</v>
      </c>
      <c r="BJ562" s="17" t="s">
        <v>86</v>
      </c>
      <c r="BK562" s="230">
        <f>ROUND(I562*H562,2)</f>
        <v>0</v>
      </c>
      <c r="BL562" s="17" t="s">
        <v>172</v>
      </c>
      <c r="BM562" s="229" t="s">
        <v>672</v>
      </c>
    </row>
    <row r="563" s="14" customFormat="1">
      <c r="A563" s="14"/>
      <c r="B563" s="242"/>
      <c r="C563" s="243"/>
      <c r="D563" s="233" t="s">
        <v>174</v>
      </c>
      <c r="E563" s="244" t="s">
        <v>1</v>
      </c>
      <c r="F563" s="245" t="s">
        <v>673</v>
      </c>
      <c r="G563" s="243"/>
      <c r="H563" s="246">
        <v>339.85000000000002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2" t="s">
        <v>174</v>
      </c>
      <c r="AU563" s="252" t="s">
        <v>88</v>
      </c>
      <c r="AV563" s="14" t="s">
        <v>88</v>
      </c>
      <c r="AW563" s="14" t="s">
        <v>32</v>
      </c>
      <c r="AX563" s="14" t="s">
        <v>78</v>
      </c>
      <c r="AY563" s="252" t="s">
        <v>165</v>
      </c>
    </row>
    <row r="564" s="14" customFormat="1">
      <c r="A564" s="14"/>
      <c r="B564" s="242"/>
      <c r="C564" s="243"/>
      <c r="D564" s="233" t="s">
        <v>174</v>
      </c>
      <c r="E564" s="244" t="s">
        <v>1</v>
      </c>
      <c r="F564" s="245" t="s">
        <v>674</v>
      </c>
      <c r="G564" s="243"/>
      <c r="H564" s="246">
        <v>315.73000000000002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2" t="s">
        <v>174</v>
      </c>
      <c r="AU564" s="252" t="s">
        <v>88</v>
      </c>
      <c r="AV564" s="14" t="s">
        <v>88</v>
      </c>
      <c r="AW564" s="14" t="s">
        <v>32</v>
      </c>
      <c r="AX564" s="14" t="s">
        <v>78</v>
      </c>
      <c r="AY564" s="252" t="s">
        <v>165</v>
      </c>
    </row>
    <row r="565" s="15" customFormat="1">
      <c r="A565" s="15"/>
      <c r="B565" s="253"/>
      <c r="C565" s="254"/>
      <c r="D565" s="233" t="s">
        <v>174</v>
      </c>
      <c r="E565" s="255" t="s">
        <v>1</v>
      </c>
      <c r="F565" s="256" t="s">
        <v>177</v>
      </c>
      <c r="G565" s="254"/>
      <c r="H565" s="257">
        <v>655.58000000000004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3" t="s">
        <v>174</v>
      </c>
      <c r="AU565" s="263" t="s">
        <v>88</v>
      </c>
      <c r="AV565" s="15" t="s">
        <v>172</v>
      </c>
      <c r="AW565" s="15" t="s">
        <v>32</v>
      </c>
      <c r="AX565" s="15" t="s">
        <v>86</v>
      </c>
      <c r="AY565" s="263" t="s">
        <v>165</v>
      </c>
    </row>
    <row r="566" s="2" customFormat="1" ht="24.15" customHeight="1">
      <c r="A566" s="38"/>
      <c r="B566" s="39"/>
      <c r="C566" s="218" t="s">
        <v>675</v>
      </c>
      <c r="D566" s="218" t="s">
        <v>167</v>
      </c>
      <c r="E566" s="219" t="s">
        <v>676</v>
      </c>
      <c r="F566" s="220" t="s">
        <v>677</v>
      </c>
      <c r="G566" s="221" t="s">
        <v>678</v>
      </c>
      <c r="H566" s="222">
        <v>123</v>
      </c>
      <c r="I566" s="223"/>
      <c r="J566" s="224">
        <f>ROUND(I566*H566,2)</f>
        <v>0</v>
      </c>
      <c r="K566" s="220" t="s">
        <v>171</v>
      </c>
      <c r="L566" s="44"/>
      <c r="M566" s="225" t="s">
        <v>1</v>
      </c>
      <c r="N566" s="226" t="s">
        <v>43</v>
      </c>
      <c r="O566" s="91"/>
      <c r="P566" s="227">
        <f>O566*H566</f>
        <v>0</v>
      </c>
      <c r="Q566" s="227">
        <v>2.0000000000000002E-05</v>
      </c>
      <c r="R566" s="227">
        <f>Q566*H566</f>
        <v>0.0024600000000000004</v>
      </c>
      <c r="S566" s="227">
        <v>0</v>
      </c>
      <c r="T566" s="22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9" t="s">
        <v>172</v>
      </c>
      <c r="AT566" s="229" t="s">
        <v>167</v>
      </c>
      <c r="AU566" s="229" t="s">
        <v>88</v>
      </c>
      <c r="AY566" s="17" t="s">
        <v>165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17" t="s">
        <v>86</v>
      </c>
      <c r="BK566" s="230">
        <f>ROUND(I566*H566,2)</f>
        <v>0</v>
      </c>
      <c r="BL566" s="17" t="s">
        <v>172</v>
      </c>
      <c r="BM566" s="229" t="s">
        <v>679</v>
      </c>
    </row>
    <row r="567" s="12" customFormat="1" ht="22.8" customHeight="1">
      <c r="A567" s="12"/>
      <c r="B567" s="202"/>
      <c r="C567" s="203"/>
      <c r="D567" s="204" t="s">
        <v>77</v>
      </c>
      <c r="E567" s="216" t="s">
        <v>214</v>
      </c>
      <c r="F567" s="216" t="s">
        <v>680</v>
      </c>
      <c r="G567" s="203"/>
      <c r="H567" s="203"/>
      <c r="I567" s="206"/>
      <c r="J567" s="217">
        <f>BK567</f>
        <v>0</v>
      </c>
      <c r="K567" s="203"/>
      <c r="L567" s="208"/>
      <c r="M567" s="209"/>
      <c r="N567" s="210"/>
      <c r="O567" s="210"/>
      <c r="P567" s="211">
        <f>SUM(P568:P918)</f>
        <v>0</v>
      </c>
      <c r="Q567" s="210"/>
      <c r="R567" s="211">
        <f>SUM(R568:R918)</f>
        <v>14.4618415</v>
      </c>
      <c r="S567" s="210"/>
      <c r="T567" s="212">
        <f>SUM(T568:T918)</f>
        <v>125.895848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3" t="s">
        <v>86</v>
      </c>
      <c r="AT567" s="214" t="s">
        <v>77</v>
      </c>
      <c r="AU567" s="214" t="s">
        <v>86</v>
      </c>
      <c r="AY567" s="213" t="s">
        <v>165</v>
      </c>
      <c r="BK567" s="215">
        <f>SUM(BK568:BK918)</f>
        <v>0</v>
      </c>
    </row>
    <row r="568" s="2" customFormat="1" ht="33" customHeight="1">
      <c r="A568" s="38"/>
      <c r="B568" s="39"/>
      <c r="C568" s="218" t="s">
        <v>681</v>
      </c>
      <c r="D568" s="218" t="s">
        <v>167</v>
      </c>
      <c r="E568" s="219" t="s">
        <v>682</v>
      </c>
      <c r="F568" s="220" t="s">
        <v>683</v>
      </c>
      <c r="G568" s="221" t="s">
        <v>209</v>
      </c>
      <c r="H568" s="222">
        <v>14.91</v>
      </c>
      <c r="I568" s="223"/>
      <c r="J568" s="224">
        <f>ROUND(I568*H568,2)</f>
        <v>0</v>
      </c>
      <c r="K568" s="220" t="s">
        <v>1</v>
      </c>
      <c r="L568" s="44"/>
      <c r="M568" s="225" t="s">
        <v>1</v>
      </c>
      <c r="N568" s="226" t="s">
        <v>43</v>
      </c>
      <c r="O568" s="91"/>
      <c r="P568" s="227">
        <f>O568*H568</f>
        <v>0</v>
      </c>
      <c r="Q568" s="227">
        <v>0</v>
      </c>
      <c r="R568" s="227">
        <f>Q568*H568</f>
        <v>0</v>
      </c>
      <c r="S568" s="227">
        <v>0</v>
      </c>
      <c r="T568" s="22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9" t="s">
        <v>172</v>
      </c>
      <c r="AT568" s="229" t="s">
        <v>167</v>
      </c>
      <c r="AU568" s="229" t="s">
        <v>88</v>
      </c>
      <c r="AY568" s="17" t="s">
        <v>165</v>
      </c>
      <c r="BE568" s="230">
        <f>IF(N568="základní",J568,0)</f>
        <v>0</v>
      </c>
      <c r="BF568" s="230">
        <f>IF(N568="snížená",J568,0)</f>
        <v>0</v>
      </c>
      <c r="BG568" s="230">
        <f>IF(N568="zákl. přenesená",J568,0)</f>
        <v>0</v>
      </c>
      <c r="BH568" s="230">
        <f>IF(N568="sníž. přenesená",J568,0)</f>
        <v>0</v>
      </c>
      <c r="BI568" s="230">
        <f>IF(N568="nulová",J568,0)</f>
        <v>0</v>
      </c>
      <c r="BJ568" s="17" t="s">
        <v>86</v>
      </c>
      <c r="BK568" s="230">
        <f>ROUND(I568*H568,2)</f>
        <v>0</v>
      </c>
      <c r="BL568" s="17" t="s">
        <v>172</v>
      </c>
      <c r="BM568" s="229" t="s">
        <v>684</v>
      </c>
    </row>
    <row r="569" s="14" customFormat="1">
      <c r="A569" s="14"/>
      <c r="B569" s="242"/>
      <c r="C569" s="243"/>
      <c r="D569" s="233" t="s">
        <v>174</v>
      </c>
      <c r="E569" s="244" t="s">
        <v>1</v>
      </c>
      <c r="F569" s="245" t="s">
        <v>685</v>
      </c>
      <c r="G569" s="243"/>
      <c r="H569" s="246">
        <v>8.0649999999999995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2" t="s">
        <v>174</v>
      </c>
      <c r="AU569" s="252" t="s">
        <v>88</v>
      </c>
      <c r="AV569" s="14" t="s">
        <v>88</v>
      </c>
      <c r="AW569" s="14" t="s">
        <v>32</v>
      </c>
      <c r="AX569" s="14" t="s">
        <v>78</v>
      </c>
      <c r="AY569" s="252" t="s">
        <v>165</v>
      </c>
    </row>
    <row r="570" s="14" customFormat="1">
      <c r="A570" s="14"/>
      <c r="B570" s="242"/>
      <c r="C570" s="243"/>
      <c r="D570" s="233" t="s">
        <v>174</v>
      </c>
      <c r="E570" s="244" t="s">
        <v>1</v>
      </c>
      <c r="F570" s="245" t="s">
        <v>686</v>
      </c>
      <c r="G570" s="243"/>
      <c r="H570" s="246">
        <v>6.8449999999999998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2" t="s">
        <v>174</v>
      </c>
      <c r="AU570" s="252" t="s">
        <v>88</v>
      </c>
      <c r="AV570" s="14" t="s">
        <v>88</v>
      </c>
      <c r="AW570" s="14" t="s">
        <v>32</v>
      </c>
      <c r="AX570" s="14" t="s">
        <v>78</v>
      </c>
      <c r="AY570" s="252" t="s">
        <v>165</v>
      </c>
    </row>
    <row r="571" s="15" customFormat="1">
      <c r="A571" s="15"/>
      <c r="B571" s="253"/>
      <c r="C571" s="254"/>
      <c r="D571" s="233" t="s">
        <v>174</v>
      </c>
      <c r="E571" s="255" t="s">
        <v>1</v>
      </c>
      <c r="F571" s="256" t="s">
        <v>177</v>
      </c>
      <c r="G571" s="254"/>
      <c r="H571" s="257">
        <v>14.91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3" t="s">
        <v>174</v>
      </c>
      <c r="AU571" s="263" t="s">
        <v>88</v>
      </c>
      <c r="AV571" s="15" t="s">
        <v>172</v>
      </c>
      <c r="AW571" s="15" t="s">
        <v>32</v>
      </c>
      <c r="AX571" s="15" t="s">
        <v>86</v>
      </c>
      <c r="AY571" s="263" t="s">
        <v>165</v>
      </c>
    </row>
    <row r="572" s="2" customFormat="1" ht="24.15" customHeight="1">
      <c r="A572" s="38"/>
      <c r="B572" s="39"/>
      <c r="C572" s="218" t="s">
        <v>687</v>
      </c>
      <c r="D572" s="218" t="s">
        <v>167</v>
      </c>
      <c r="E572" s="219" t="s">
        <v>688</v>
      </c>
      <c r="F572" s="220" t="s">
        <v>689</v>
      </c>
      <c r="G572" s="221" t="s">
        <v>239</v>
      </c>
      <c r="H572" s="222">
        <v>1</v>
      </c>
      <c r="I572" s="223"/>
      <c r="J572" s="224">
        <f>ROUND(I572*H572,2)</f>
        <v>0</v>
      </c>
      <c r="K572" s="220" t="s">
        <v>1</v>
      </c>
      <c r="L572" s="44"/>
      <c r="M572" s="225" t="s">
        <v>1</v>
      </c>
      <c r="N572" s="226" t="s">
        <v>43</v>
      </c>
      <c r="O572" s="91"/>
      <c r="P572" s="227">
        <f>O572*H572</f>
        <v>0</v>
      </c>
      <c r="Q572" s="227">
        <v>0</v>
      </c>
      <c r="R572" s="227">
        <f>Q572*H572</f>
        <v>0</v>
      </c>
      <c r="S572" s="227">
        <v>0</v>
      </c>
      <c r="T572" s="228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9" t="s">
        <v>172</v>
      </c>
      <c r="AT572" s="229" t="s">
        <v>167</v>
      </c>
      <c r="AU572" s="229" t="s">
        <v>88</v>
      </c>
      <c r="AY572" s="17" t="s">
        <v>165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17" t="s">
        <v>86</v>
      </c>
      <c r="BK572" s="230">
        <f>ROUND(I572*H572,2)</f>
        <v>0</v>
      </c>
      <c r="BL572" s="17" t="s">
        <v>172</v>
      </c>
      <c r="BM572" s="229" t="s">
        <v>690</v>
      </c>
    </row>
    <row r="573" s="14" customFormat="1">
      <c r="A573" s="14"/>
      <c r="B573" s="242"/>
      <c r="C573" s="243"/>
      <c r="D573" s="233" t="s">
        <v>174</v>
      </c>
      <c r="E573" s="244" t="s">
        <v>1</v>
      </c>
      <c r="F573" s="245" t="s">
        <v>691</v>
      </c>
      <c r="G573" s="243"/>
      <c r="H573" s="246">
        <v>1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2" t="s">
        <v>174</v>
      </c>
      <c r="AU573" s="252" t="s">
        <v>88</v>
      </c>
      <c r="AV573" s="14" t="s">
        <v>88</v>
      </c>
      <c r="AW573" s="14" t="s">
        <v>32</v>
      </c>
      <c r="AX573" s="14" t="s">
        <v>78</v>
      </c>
      <c r="AY573" s="252" t="s">
        <v>165</v>
      </c>
    </row>
    <row r="574" s="15" customFormat="1">
      <c r="A574" s="15"/>
      <c r="B574" s="253"/>
      <c r="C574" s="254"/>
      <c r="D574" s="233" t="s">
        <v>174</v>
      </c>
      <c r="E574" s="255" t="s">
        <v>1</v>
      </c>
      <c r="F574" s="256" t="s">
        <v>177</v>
      </c>
      <c r="G574" s="254"/>
      <c r="H574" s="257">
        <v>1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3" t="s">
        <v>174</v>
      </c>
      <c r="AU574" s="263" t="s">
        <v>88</v>
      </c>
      <c r="AV574" s="15" t="s">
        <v>172</v>
      </c>
      <c r="AW574" s="15" t="s">
        <v>32</v>
      </c>
      <c r="AX574" s="15" t="s">
        <v>86</v>
      </c>
      <c r="AY574" s="263" t="s">
        <v>165</v>
      </c>
    </row>
    <row r="575" s="2" customFormat="1" ht="16.5" customHeight="1">
      <c r="A575" s="38"/>
      <c r="B575" s="39"/>
      <c r="C575" s="218" t="s">
        <v>692</v>
      </c>
      <c r="D575" s="218" t="s">
        <v>167</v>
      </c>
      <c r="E575" s="219" t="s">
        <v>693</v>
      </c>
      <c r="F575" s="220" t="s">
        <v>694</v>
      </c>
      <c r="G575" s="221" t="s">
        <v>239</v>
      </c>
      <c r="H575" s="222">
        <v>22</v>
      </c>
      <c r="I575" s="223"/>
      <c r="J575" s="224">
        <f>ROUND(I575*H575,2)</f>
        <v>0</v>
      </c>
      <c r="K575" s="220" t="s">
        <v>1</v>
      </c>
      <c r="L575" s="44"/>
      <c r="M575" s="225" t="s">
        <v>1</v>
      </c>
      <c r="N575" s="226" t="s">
        <v>43</v>
      </c>
      <c r="O575" s="91"/>
      <c r="P575" s="227">
        <f>O575*H575</f>
        <v>0</v>
      </c>
      <c r="Q575" s="227">
        <v>0.0070000000000000001</v>
      </c>
      <c r="R575" s="227">
        <f>Q575*H575</f>
        <v>0.154</v>
      </c>
      <c r="S575" s="227">
        <v>0</v>
      </c>
      <c r="T575" s="22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9" t="s">
        <v>172</v>
      </c>
      <c r="AT575" s="229" t="s">
        <v>167</v>
      </c>
      <c r="AU575" s="229" t="s">
        <v>88</v>
      </c>
      <c r="AY575" s="17" t="s">
        <v>165</v>
      </c>
      <c r="BE575" s="230">
        <f>IF(N575="základní",J575,0)</f>
        <v>0</v>
      </c>
      <c r="BF575" s="230">
        <f>IF(N575="snížená",J575,0)</f>
        <v>0</v>
      </c>
      <c r="BG575" s="230">
        <f>IF(N575="zákl. přenesená",J575,0)</f>
        <v>0</v>
      </c>
      <c r="BH575" s="230">
        <f>IF(N575="sníž. přenesená",J575,0)</f>
        <v>0</v>
      </c>
      <c r="BI575" s="230">
        <f>IF(N575="nulová",J575,0)</f>
        <v>0</v>
      </c>
      <c r="BJ575" s="17" t="s">
        <v>86</v>
      </c>
      <c r="BK575" s="230">
        <f>ROUND(I575*H575,2)</f>
        <v>0</v>
      </c>
      <c r="BL575" s="17" t="s">
        <v>172</v>
      </c>
      <c r="BM575" s="229" t="s">
        <v>695</v>
      </c>
    </row>
    <row r="576" s="14" customFormat="1">
      <c r="A576" s="14"/>
      <c r="B576" s="242"/>
      <c r="C576" s="243"/>
      <c r="D576" s="233" t="s">
        <v>174</v>
      </c>
      <c r="E576" s="244" t="s">
        <v>1</v>
      </c>
      <c r="F576" s="245" t="s">
        <v>696</v>
      </c>
      <c r="G576" s="243"/>
      <c r="H576" s="246">
        <v>1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2" t="s">
        <v>174</v>
      </c>
      <c r="AU576" s="252" t="s">
        <v>88</v>
      </c>
      <c r="AV576" s="14" t="s">
        <v>88</v>
      </c>
      <c r="AW576" s="14" t="s">
        <v>32</v>
      </c>
      <c r="AX576" s="14" t="s">
        <v>78</v>
      </c>
      <c r="AY576" s="252" t="s">
        <v>165</v>
      </c>
    </row>
    <row r="577" s="14" customFormat="1">
      <c r="A577" s="14"/>
      <c r="B577" s="242"/>
      <c r="C577" s="243"/>
      <c r="D577" s="233" t="s">
        <v>174</v>
      </c>
      <c r="E577" s="244" t="s">
        <v>1</v>
      </c>
      <c r="F577" s="245" t="s">
        <v>697</v>
      </c>
      <c r="G577" s="243"/>
      <c r="H577" s="246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2" t="s">
        <v>174</v>
      </c>
      <c r="AU577" s="252" t="s">
        <v>88</v>
      </c>
      <c r="AV577" s="14" t="s">
        <v>88</v>
      </c>
      <c r="AW577" s="14" t="s">
        <v>32</v>
      </c>
      <c r="AX577" s="14" t="s">
        <v>78</v>
      </c>
      <c r="AY577" s="252" t="s">
        <v>165</v>
      </c>
    </row>
    <row r="578" s="14" customFormat="1">
      <c r="A578" s="14"/>
      <c r="B578" s="242"/>
      <c r="C578" s="243"/>
      <c r="D578" s="233" t="s">
        <v>174</v>
      </c>
      <c r="E578" s="244" t="s">
        <v>1</v>
      </c>
      <c r="F578" s="245" t="s">
        <v>698</v>
      </c>
      <c r="G578" s="243"/>
      <c r="H578" s="246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2" t="s">
        <v>174</v>
      </c>
      <c r="AU578" s="252" t="s">
        <v>88</v>
      </c>
      <c r="AV578" s="14" t="s">
        <v>88</v>
      </c>
      <c r="AW578" s="14" t="s">
        <v>32</v>
      </c>
      <c r="AX578" s="14" t="s">
        <v>78</v>
      </c>
      <c r="AY578" s="252" t="s">
        <v>165</v>
      </c>
    </row>
    <row r="579" s="14" customFormat="1">
      <c r="A579" s="14"/>
      <c r="B579" s="242"/>
      <c r="C579" s="243"/>
      <c r="D579" s="233" t="s">
        <v>174</v>
      </c>
      <c r="E579" s="244" t="s">
        <v>1</v>
      </c>
      <c r="F579" s="245" t="s">
        <v>263</v>
      </c>
      <c r="G579" s="243"/>
      <c r="H579" s="246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2" t="s">
        <v>174</v>
      </c>
      <c r="AU579" s="252" t="s">
        <v>88</v>
      </c>
      <c r="AV579" s="14" t="s">
        <v>88</v>
      </c>
      <c r="AW579" s="14" t="s">
        <v>32</v>
      </c>
      <c r="AX579" s="14" t="s">
        <v>78</v>
      </c>
      <c r="AY579" s="252" t="s">
        <v>165</v>
      </c>
    </row>
    <row r="580" s="14" customFormat="1">
      <c r="A580" s="14"/>
      <c r="B580" s="242"/>
      <c r="C580" s="243"/>
      <c r="D580" s="233" t="s">
        <v>174</v>
      </c>
      <c r="E580" s="244" t="s">
        <v>1</v>
      </c>
      <c r="F580" s="245" t="s">
        <v>699</v>
      </c>
      <c r="G580" s="243"/>
      <c r="H580" s="246">
        <v>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2" t="s">
        <v>174</v>
      </c>
      <c r="AU580" s="252" t="s">
        <v>88</v>
      </c>
      <c r="AV580" s="14" t="s">
        <v>88</v>
      </c>
      <c r="AW580" s="14" t="s">
        <v>32</v>
      </c>
      <c r="AX580" s="14" t="s">
        <v>78</v>
      </c>
      <c r="AY580" s="252" t="s">
        <v>165</v>
      </c>
    </row>
    <row r="581" s="14" customFormat="1">
      <c r="A581" s="14"/>
      <c r="B581" s="242"/>
      <c r="C581" s="243"/>
      <c r="D581" s="233" t="s">
        <v>174</v>
      </c>
      <c r="E581" s="244" t="s">
        <v>1</v>
      </c>
      <c r="F581" s="245" t="s">
        <v>700</v>
      </c>
      <c r="G581" s="243"/>
      <c r="H581" s="246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2" t="s">
        <v>174</v>
      </c>
      <c r="AU581" s="252" t="s">
        <v>88</v>
      </c>
      <c r="AV581" s="14" t="s">
        <v>88</v>
      </c>
      <c r="AW581" s="14" t="s">
        <v>32</v>
      </c>
      <c r="AX581" s="14" t="s">
        <v>78</v>
      </c>
      <c r="AY581" s="252" t="s">
        <v>165</v>
      </c>
    </row>
    <row r="582" s="14" customFormat="1">
      <c r="A582" s="14"/>
      <c r="B582" s="242"/>
      <c r="C582" s="243"/>
      <c r="D582" s="233" t="s">
        <v>174</v>
      </c>
      <c r="E582" s="244" t="s">
        <v>1</v>
      </c>
      <c r="F582" s="245" t="s">
        <v>701</v>
      </c>
      <c r="G582" s="243"/>
      <c r="H582" s="246">
        <v>1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2" t="s">
        <v>174</v>
      </c>
      <c r="AU582" s="252" t="s">
        <v>88</v>
      </c>
      <c r="AV582" s="14" t="s">
        <v>88</v>
      </c>
      <c r="AW582" s="14" t="s">
        <v>32</v>
      </c>
      <c r="AX582" s="14" t="s">
        <v>78</v>
      </c>
      <c r="AY582" s="252" t="s">
        <v>165</v>
      </c>
    </row>
    <row r="583" s="14" customFormat="1">
      <c r="A583" s="14"/>
      <c r="B583" s="242"/>
      <c r="C583" s="243"/>
      <c r="D583" s="233" t="s">
        <v>174</v>
      </c>
      <c r="E583" s="244" t="s">
        <v>1</v>
      </c>
      <c r="F583" s="245" t="s">
        <v>702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2" t="s">
        <v>174</v>
      </c>
      <c r="AU583" s="252" t="s">
        <v>88</v>
      </c>
      <c r="AV583" s="14" t="s">
        <v>88</v>
      </c>
      <c r="AW583" s="14" t="s">
        <v>32</v>
      </c>
      <c r="AX583" s="14" t="s">
        <v>78</v>
      </c>
      <c r="AY583" s="252" t="s">
        <v>165</v>
      </c>
    </row>
    <row r="584" s="14" customFormat="1">
      <c r="A584" s="14"/>
      <c r="B584" s="242"/>
      <c r="C584" s="243"/>
      <c r="D584" s="233" t="s">
        <v>174</v>
      </c>
      <c r="E584" s="244" t="s">
        <v>1</v>
      </c>
      <c r="F584" s="245" t="s">
        <v>703</v>
      </c>
      <c r="G584" s="243"/>
      <c r="H584" s="246">
        <v>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2" t="s">
        <v>174</v>
      </c>
      <c r="AU584" s="252" t="s">
        <v>88</v>
      </c>
      <c r="AV584" s="14" t="s">
        <v>88</v>
      </c>
      <c r="AW584" s="14" t="s">
        <v>32</v>
      </c>
      <c r="AX584" s="14" t="s">
        <v>78</v>
      </c>
      <c r="AY584" s="252" t="s">
        <v>165</v>
      </c>
    </row>
    <row r="585" s="14" customFormat="1">
      <c r="A585" s="14"/>
      <c r="B585" s="242"/>
      <c r="C585" s="243"/>
      <c r="D585" s="233" t="s">
        <v>174</v>
      </c>
      <c r="E585" s="244" t="s">
        <v>1</v>
      </c>
      <c r="F585" s="245" t="s">
        <v>704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2" t="s">
        <v>174</v>
      </c>
      <c r="AU585" s="252" t="s">
        <v>88</v>
      </c>
      <c r="AV585" s="14" t="s">
        <v>88</v>
      </c>
      <c r="AW585" s="14" t="s">
        <v>32</v>
      </c>
      <c r="AX585" s="14" t="s">
        <v>78</v>
      </c>
      <c r="AY585" s="252" t="s">
        <v>165</v>
      </c>
    </row>
    <row r="586" s="14" customFormat="1">
      <c r="A586" s="14"/>
      <c r="B586" s="242"/>
      <c r="C586" s="243"/>
      <c r="D586" s="233" t="s">
        <v>174</v>
      </c>
      <c r="E586" s="244" t="s">
        <v>1</v>
      </c>
      <c r="F586" s="245" t="s">
        <v>705</v>
      </c>
      <c r="G586" s="243"/>
      <c r="H586" s="246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2" t="s">
        <v>174</v>
      </c>
      <c r="AU586" s="252" t="s">
        <v>88</v>
      </c>
      <c r="AV586" s="14" t="s">
        <v>88</v>
      </c>
      <c r="AW586" s="14" t="s">
        <v>32</v>
      </c>
      <c r="AX586" s="14" t="s">
        <v>78</v>
      </c>
      <c r="AY586" s="252" t="s">
        <v>165</v>
      </c>
    </row>
    <row r="587" s="14" customFormat="1">
      <c r="A587" s="14"/>
      <c r="B587" s="242"/>
      <c r="C587" s="243"/>
      <c r="D587" s="233" t="s">
        <v>174</v>
      </c>
      <c r="E587" s="244" t="s">
        <v>1</v>
      </c>
      <c r="F587" s="245" t="s">
        <v>268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174</v>
      </c>
      <c r="AU587" s="252" t="s">
        <v>88</v>
      </c>
      <c r="AV587" s="14" t="s">
        <v>88</v>
      </c>
      <c r="AW587" s="14" t="s">
        <v>32</v>
      </c>
      <c r="AX587" s="14" t="s">
        <v>78</v>
      </c>
      <c r="AY587" s="252" t="s">
        <v>165</v>
      </c>
    </row>
    <row r="588" s="14" customFormat="1">
      <c r="A588" s="14"/>
      <c r="B588" s="242"/>
      <c r="C588" s="243"/>
      <c r="D588" s="233" t="s">
        <v>174</v>
      </c>
      <c r="E588" s="244" t="s">
        <v>1</v>
      </c>
      <c r="F588" s="245" t="s">
        <v>706</v>
      </c>
      <c r="G588" s="243"/>
      <c r="H588" s="246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2" t="s">
        <v>174</v>
      </c>
      <c r="AU588" s="252" t="s">
        <v>88</v>
      </c>
      <c r="AV588" s="14" t="s">
        <v>88</v>
      </c>
      <c r="AW588" s="14" t="s">
        <v>32</v>
      </c>
      <c r="AX588" s="14" t="s">
        <v>78</v>
      </c>
      <c r="AY588" s="252" t="s">
        <v>165</v>
      </c>
    </row>
    <row r="589" s="14" customFormat="1">
      <c r="A589" s="14"/>
      <c r="B589" s="242"/>
      <c r="C589" s="243"/>
      <c r="D589" s="233" t="s">
        <v>174</v>
      </c>
      <c r="E589" s="244" t="s">
        <v>1</v>
      </c>
      <c r="F589" s="245" t="s">
        <v>707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2" t="s">
        <v>174</v>
      </c>
      <c r="AU589" s="252" t="s">
        <v>88</v>
      </c>
      <c r="AV589" s="14" t="s">
        <v>88</v>
      </c>
      <c r="AW589" s="14" t="s">
        <v>32</v>
      </c>
      <c r="AX589" s="14" t="s">
        <v>78</v>
      </c>
      <c r="AY589" s="252" t="s">
        <v>165</v>
      </c>
    </row>
    <row r="590" s="14" customFormat="1">
      <c r="A590" s="14"/>
      <c r="B590" s="242"/>
      <c r="C590" s="243"/>
      <c r="D590" s="233" t="s">
        <v>174</v>
      </c>
      <c r="E590" s="244" t="s">
        <v>1</v>
      </c>
      <c r="F590" s="245" t="s">
        <v>708</v>
      </c>
      <c r="G590" s="243"/>
      <c r="H590" s="246">
        <v>1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2" t="s">
        <v>174</v>
      </c>
      <c r="AU590" s="252" t="s">
        <v>88</v>
      </c>
      <c r="AV590" s="14" t="s">
        <v>88</v>
      </c>
      <c r="AW590" s="14" t="s">
        <v>32</v>
      </c>
      <c r="AX590" s="14" t="s">
        <v>78</v>
      </c>
      <c r="AY590" s="252" t="s">
        <v>165</v>
      </c>
    </row>
    <row r="591" s="14" customFormat="1">
      <c r="A591" s="14"/>
      <c r="B591" s="242"/>
      <c r="C591" s="243"/>
      <c r="D591" s="233" t="s">
        <v>174</v>
      </c>
      <c r="E591" s="244" t="s">
        <v>1</v>
      </c>
      <c r="F591" s="245" t="s">
        <v>709</v>
      </c>
      <c r="G591" s="243"/>
      <c r="H591" s="246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2" t="s">
        <v>174</v>
      </c>
      <c r="AU591" s="252" t="s">
        <v>88</v>
      </c>
      <c r="AV591" s="14" t="s">
        <v>88</v>
      </c>
      <c r="AW591" s="14" t="s">
        <v>32</v>
      </c>
      <c r="AX591" s="14" t="s">
        <v>78</v>
      </c>
      <c r="AY591" s="252" t="s">
        <v>165</v>
      </c>
    </row>
    <row r="592" s="14" customFormat="1">
      <c r="A592" s="14"/>
      <c r="B592" s="242"/>
      <c r="C592" s="243"/>
      <c r="D592" s="233" t="s">
        <v>174</v>
      </c>
      <c r="E592" s="244" t="s">
        <v>1</v>
      </c>
      <c r="F592" s="245" t="s">
        <v>248</v>
      </c>
      <c r="G592" s="243"/>
      <c r="H592" s="246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2" t="s">
        <v>174</v>
      </c>
      <c r="AU592" s="252" t="s">
        <v>88</v>
      </c>
      <c r="AV592" s="14" t="s">
        <v>88</v>
      </c>
      <c r="AW592" s="14" t="s">
        <v>32</v>
      </c>
      <c r="AX592" s="14" t="s">
        <v>78</v>
      </c>
      <c r="AY592" s="252" t="s">
        <v>165</v>
      </c>
    </row>
    <row r="593" s="14" customFormat="1">
      <c r="A593" s="14"/>
      <c r="B593" s="242"/>
      <c r="C593" s="243"/>
      <c r="D593" s="233" t="s">
        <v>174</v>
      </c>
      <c r="E593" s="244" t="s">
        <v>1</v>
      </c>
      <c r="F593" s="245" t="s">
        <v>710</v>
      </c>
      <c r="G593" s="243"/>
      <c r="H593" s="246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2" t="s">
        <v>174</v>
      </c>
      <c r="AU593" s="252" t="s">
        <v>88</v>
      </c>
      <c r="AV593" s="14" t="s">
        <v>88</v>
      </c>
      <c r="AW593" s="14" t="s">
        <v>32</v>
      </c>
      <c r="AX593" s="14" t="s">
        <v>78</v>
      </c>
      <c r="AY593" s="252" t="s">
        <v>165</v>
      </c>
    </row>
    <row r="594" s="14" customFormat="1">
      <c r="A594" s="14"/>
      <c r="B594" s="242"/>
      <c r="C594" s="243"/>
      <c r="D594" s="233" t="s">
        <v>174</v>
      </c>
      <c r="E594" s="244" t="s">
        <v>1</v>
      </c>
      <c r="F594" s="245" t="s">
        <v>269</v>
      </c>
      <c r="G594" s="243"/>
      <c r="H594" s="246">
        <v>1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2" t="s">
        <v>174</v>
      </c>
      <c r="AU594" s="252" t="s">
        <v>88</v>
      </c>
      <c r="AV594" s="14" t="s">
        <v>88</v>
      </c>
      <c r="AW594" s="14" t="s">
        <v>32</v>
      </c>
      <c r="AX594" s="14" t="s">
        <v>78</v>
      </c>
      <c r="AY594" s="252" t="s">
        <v>165</v>
      </c>
    </row>
    <row r="595" s="14" customFormat="1">
      <c r="A595" s="14"/>
      <c r="B595" s="242"/>
      <c r="C595" s="243"/>
      <c r="D595" s="233" t="s">
        <v>174</v>
      </c>
      <c r="E595" s="244" t="s">
        <v>1</v>
      </c>
      <c r="F595" s="245" t="s">
        <v>711</v>
      </c>
      <c r="G595" s="243"/>
      <c r="H595" s="246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2" t="s">
        <v>174</v>
      </c>
      <c r="AU595" s="252" t="s">
        <v>88</v>
      </c>
      <c r="AV595" s="14" t="s">
        <v>88</v>
      </c>
      <c r="AW595" s="14" t="s">
        <v>32</v>
      </c>
      <c r="AX595" s="14" t="s">
        <v>78</v>
      </c>
      <c r="AY595" s="252" t="s">
        <v>165</v>
      </c>
    </row>
    <row r="596" s="14" customFormat="1">
      <c r="A596" s="14"/>
      <c r="B596" s="242"/>
      <c r="C596" s="243"/>
      <c r="D596" s="233" t="s">
        <v>174</v>
      </c>
      <c r="E596" s="244" t="s">
        <v>1</v>
      </c>
      <c r="F596" s="245" t="s">
        <v>712</v>
      </c>
      <c r="G596" s="243"/>
      <c r="H596" s="246">
        <v>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2" t="s">
        <v>174</v>
      </c>
      <c r="AU596" s="252" t="s">
        <v>88</v>
      </c>
      <c r="AV596" s="14" t="s">
        <v>88</v>
      </c>
      <c r="AW596" s="14" t="s">
        <v>32</v>
      </c>
      <c r="AX596" s="14" t="s">
        <v>78</v>
      </c>
      <c r="AY596" s="252" t="s">
        <v>165</v>
      </c>
    </row>
    <row r="597" s="14" customFormat="1">
      <c r="A597" s="14"/>
      <c r="B597" s="242"/>
      <c r="C597" s="243"/>
      <c r="D597" s="233" t="s">
        <v>174</v>
      </c>
      <c r="E597" s="244" t="s">
        <v>1</v>
      </c>
      <c r="F597" s="245" t="s">
        <v>713</v>
      </c>
      <c r="G597" s="243"/>
      <c r="H597" s="246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2" t="s">
        <v>174</v>
      </c>
      <c r="AU597" s="252" t="s">
        <v>88</v>
      </c>
      <c r="AV597" s="14" t="s">
        <v>88</v>
      </c>
      <c r="AW597" s="14" t="s">
        <v>32</v>
      </c>
      <c r="AX597" s="14" t="s">
        <v>78</v>
      </c>
      <c r="AY597" s="252" t="s">
        <v>165</v>
      </c>
    </row>
    <row r="598" s="15" customFormat="1">
      <c r="A598" s="15"/>
      <c r="B598" s="253"/>
      <c r="C598" s="254"/>
      <c r="D598" s="233" t="s">
        <v>174</v>
      </c>
      <c r="E598" s="255" t="s">
        <v>1</v>
      </c>
      <c r="F598" s="256" t="s">
        <v>177</v>
      </c>
      <c r="G598" s="254"/>
      <c r="H598" s="257">
        <v>22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3" t="s">
        <v>174</v>
      </c>
      <c r="AU598" s="263" t="s">
        <v>88</v>
      </c>
      <c r="AV598" s="15" t="s">
        <v>172</v>
      </c>
      <c r="AW598" s="15" t="s">
        <v>32</v>
      </c>
      <c r="AX598" s="15" t="s">
        <v>86</v>
      </c>
      <c r="AY598" s="263" t="s">
        <v>165</v>
      </c>
    </row>
    <row r="599" s="2" customFormat="1" ht="16.5" customHeight="1">
      <c r="A599" s="38"/>
      <c r="B599" s="39"/>
      <c r="C599" s="218" t="s">
        <v>714</v>
      </c>
      <c r="D599" s="218" t="s">
        <v>167</v>
      </c>
      <c r="E599" s="219" t="s">
        <v>715</v>
      </c>
      <c r="F599" s="220" t="s">
        <v>716</v>
      </c>
      <c r="G599" s="221" t="s">
        <v>239</v>
      </c>
      <c r="H599" s="222">
        <v>1</v>
      </c>
      <c r="I599" s="223"/>
      <c r="J599" s="224">
        <f>ROUND(I599*H599,2)</f>
        <v>0</v>
      </c>
      <c r="K599" s="220" t="s">
        <v>1</v>
      </c>
      <c r="L599" s="44"/>
      <c r="M599" s="225" t="s">
        <v>1</v>
      </c>
      <c r="N599" s="226" t="s">
        <v>43</v>
      </c>
      <c r="O599" s="91"/>
      <c r="P599" s="227">
        <f>O599*H599</f>
        <v>0</v>
      </c>
      <c r="Q599" s="227">
        <v>0</v>
      </c>
      <c r="R599" s="227">
        <f>Q599*H599</f>
        <v>0</v>
      </c>
      <c r="S599" s="227">
        <v>0</v>
      </c>
      <c r="T599" s="22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9" t="s">
        <v>172</v>
      </c>
      <c r="AT599" s="229" t="s">
        <v>167</v>
      </c>
      <c r="AU599" s="229" t="s">
        <v>88</v>
      </c>
      <c r="AY599" s="17" t="s">
        <v>165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17" t="s">
        <v>86</v>
      </c>
      <c r="BK599" s="230">
        <f>ROUND(I599*H599,2)</f>
        <v>0</v>
      </c>
      <c r="BL599" s="17" t="s">
        <v>172</v>
      </c>
      <c r="BM599" s="229" t="s">
        <v>717</v>
      </c>
    </row>
    <row r="600" s="14" customFormat="1">
      <c r="A600" s="14"/>
      <c r="B600" s="242"/>
      <c r="C600" s="243"/>
      <c r="D600" s="233" t="s">
        <v>174</v>
      </c>
      <c r="E600" s="244" t="s">
        <v>1</v>
      </c>
      <c r="F600" s="245" t="s">
        <v>699</v>
      </c>
      <c r="G600" s="243"/>
      <c r="H600" s="246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2" t="s">
        <v>174</v>
      </c>
      <c r="AU600" s="252" t="s">
        <v>88</v>
      </c>
      <c r="AV600" s="14" t="s">
        <v>88</v>
      </c>
      <c r="AW600" s="14" t="s">
        <v>32</v>
      </c>
      <c r="AX600" s="14" t="s">
        <v>78</v>
      </c>
      <c r="AY600" s="252" t="s">
        <v>165</v>
      </c>
    </row>
    <row r="601" s="15" customFormat="1">
      <c r="A601" s="15"/>
      <c r="B601" s="253"/>
      <c r="C601" s="254"/>
      <c r="D601" s="233" t="s">
        <v>174</v>
      </c>
      <c r="E601" s="255" t="s">
        <v>1</v>
      </c>
      <c r="F601" s="256" t="s">
        <v>177</v>
      </c>
      <c r="G601" s="254"/>
      <c r="H601" s="257">
        <v>1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3" t="s">
        <v>174</v>
      </c>
      <c r="AU601" s="263" t="s">
        <v>88</v>
      </c>
      <c r="AV601" s="15" t="s">
        <v>172</v>
      </c>
      <c r="AW601" s="15" t="s">
        <v>32</v>
      </c>
      <c r="AX601" s="15" t="s">
        <v>86</v>
      </c>
      <c r="AY601" s="263" t="s">
        <v>165</v>
      </c>
    </row>
    <row r="602" s="2" customFormat="1" ht="24.15" customHeight="1">
      <c r="A602" s="38"/>
      <c r="B602" s="39"/>
      <c r="C602" s="218" t="s">
        <v>718</v>
      </c>
      <c r="D602" s="218" t="s">
        <v>167</v>
      </c>
      <c r="E602" s="219" t="s">
        <v>719</v>
      </c>
      <c r="F602" s="220" t="s">
        <v>720</v>
      </c>
      <c r="G602" s="221" t="s">
        <v>239</v>
      </c>
      <c r="H602" s="222">
        <v>1</v>
      </c>
      <c r="I602" s="223"/>
      <c r="J602" s="224">
        <f>ROUND(I602*H602,2)</f>
        <v>0</v>
      </c>
      <c r="K602" s="220" t="s">
        <v>1</v>
      </c>
      <c r="L602" s="44"/>
      <c r="M602" s="225" t="s">
        <v>1</v>
      </c>
      <c r="N602" s="226" t="s">
        <v>43</v>
      </c>
      <c r="O602" s="91"/>
      <c r="P602" s="227">
        <f>O602*H602</f>
        <v>0</v>
      </c>
      <c r="Q602" s="227">
        <v>0</v>
      </c>
      <c r="R602" s="227">
        <f>Q602*H602</f>
        <v>0</v>
      </c>
      <c r="S602" s="227">
        <v>0</v>
      </c>
      <c r="T602" s="228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9" t="s">
        <v>172</v>
      </c>
      <c r="AT602" s="229" t="s">
        <v>167</v>
      </c>
      <c r="AU602" s="229" t="s">
        <v>88</v>
      </c>
      <c r="AY602" s="17" t="s">
        <v>165</v>
      </c>
      <c r="BE602" s="230">
        <f>IF(N602="základní",J602,0)</f>
        <v>0</v>
      </c>
      <c r="BF602" s="230">
        <f>IF(N602="snížená",J602,0)</f>
        <v>0</v>
      </c>
      <c r="BG602" s="230">
        <f>IF(N602="zákl. přenesená",J602,0)</f>
        <v>0</v>
      </c>
      <c r="BH602" s="230">
        <f>IF(N602="sníž. přenesená",J602,0)</f>
        <v>0</v>
      </c>
      <c r="BI602" s="230">
        <f>IF(N602="nulová",J602,0)</f>
        <v>0</v>
      </c>
      <c r="BJ602" s="17" t="s">
        <v>86</v>
      </c>
      <c r="BK602" s="230">
        <f>ROUND(I602*H602,2)</f>
        <v>0</v>
      </c>
      <c r="BL602" s="17" t="s">
        <v>172</v>
      </c>
      <c r="BM602" s="229" t="s">
        <v>721</v>
      </c>
    </row>
    <row r="603" s="14" customFormat="1">
      <c r="A603" s="14"/>
      <c r="B603" s="242"/>
      <c r="C603" s="243"/>
      <c r="D603" s="233" t="s">
        <v>174</v>
      </c>
      <c r="E603" s="244" t="s">
        <v>1</v>
      </c>
      <c r="F603" s="245" t="s">
        <v>722</v>
      </c>
      <c r="G603" s="243"/>
      <c r="H603" s="246">
        <v>1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2" t="s">
        <v>174</v>
      </c>
      <c r="AU603" s="252" t="s">
        <v>88</v>
      </c>
      <c r="AV603" s="14" t="s">
        <v>88</v>
      </c>
      <c r="AW603" s="14" t="s">
        <v>32</v>
      </c>
      <c r="AX603" s="14" t="s">
        <v>78</v>
      </c>
      <c r="AY603" s="252" t="s">
        <v>165</v>
      </c>
    </row>
    <row r="604" s="15" customFormat="1">
      <c r="A604" s="15"/>
      <c r="B604" s="253"/>
      <c r="C604" s="254"/>
      <c r="D604" s="233" t="s">
        <v>174</v>
      </c>
      <c r="E604" s="255" t="s">
        <v>1</v>
      </c>
      <c r="F604" s="256" t="s">
        <v>177</v>
      </c>
      <c r="G604" s="254"/>
      <c r="H604" s="257">
        <v>1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3" t="s">
        <v>174</v>
      </c>
      <c r="AU604" s="263" t="s">
        <v>88</v>
      </c>
      <c r="AV604" s="15" t="s">
        <v>172</v>
      </c>
      <c r="AW604" s="15" t="s">
        <v>32</v>
      </c>
      <c r="AX604" s="15" t="s">
        <v>86</v>
      </c>
      <c r="AY604" s="263" t="s">
        <v>165</v>
      </c>
    </row>
    <row r="605" s="2" customFormat="1" ht="24.15" customHeight="1">
      <c r="A605" s="38"/>
      <c r="B605" s="39"/>
      <c r="C605" s="218" t="s">
        <v>394</v>
      </c>
      <c r="D605" s="218" t="s">
        <v>167</v>
      </c>
      <c r="E605" s="219" t="s">
        <v>723</v>
      </c>
      <c r="F605" s="220" t="s">
        <v>724</v>
      </c>
      <c r="G605" s="221" t="s">
        <v>725</v>
      </c>
      <c r="H605" s="222">
        <v>1</v>
      </c>
      <c r="I605" s="223"/>
      <c r="J605" s="224">
        <f>ROUND(I605*H605,2)</f>
        <v>0</v>
      </c>
      <c r="K605" s="220" t="s">
        <v>1</v>
      </c>
      <c r="L605" s="44"/>
      <c r="M605" s="225" t="s">
        <v>1</v>
      </c>
      <c r="N605" s="226" t="s">
        <v>43</v>
      </c>
      <c r="O605" s="91"/>
      <c r="P605" s="227">
        <f>O605*H605</f>
        <v>0</v>
      </c>
      <c r="Q605" s="227">
        <v>0</v>
      </c>
      <c r="R605" s="227">
        <f>Q605*H605</f>
        <v>0</v>
      </c>
      <c r="S605" s="227">
        <v>0</v>
      </c>
      <c r="T605" s="22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9" t="s">
        <v>172</v>
      </c>
      <c r="AT605" s="229" t="s">
        <v>167</v>
      </c>
      <c r="AU605" s="229" t="s">
        <v>88</v>
      </c>
      <c r="AY605" s="17" t="s">
        <v>165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17" t="s">
        <v>86</v>
      </c>
      <c r="BK605" s="230">
        <f>ROUND(I605*H605,2)</f>
        <v>0</v>
      </c>
      <c r="BL605" s="17" t="s">
        <v>172</v>
      </c>
      <c r="BM605" s="229" t="s">
        <v>726</v>
      </c>
    </row>
    <row r="606" s="2" customFormat="1">
      <c r="A606" s="38"/>
      <c r="B606" s="39"/>
      <c r="C606" s="40"/>
      <c r="D606" s="233" t="s">
        <v>616</v>
      </c>
      <c r="E606" s="40"/>
      <c r="F606" s="274" t="s">
        <v>727</v>
      </c>
      <c r="G606" s="40"/>
      <c r="H606" s="40"/>
      <c r="I606" s="275"/>
      <c r="J606" s="40"/>
      <c r="K606" s="40"/>
      <c r="L606" s="44"/>
      <c r="M606" s="276"/>
      <c r="N606" s="277"/>
      <c r="O606" s="91"/>
      <c r="P606" s="91"/>
      <c r="Q606" s="91"/>
      <c r="R606" s="91"/>
      <c r="S606" s="91"/>
      <c r="T606" s="92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616</v>
      </c>
      <c r="AU606" s="17" t="s">
        <v>88</v>
      </c>
    </row>
    <row r="607" s="2" customFormat="1" ht="24.15" customHeight="1">
      <c r="A607" s="38"/>
      <c r="B607" s="39"/>
      <c r="C607" s="218" t="s">
        <v>728</v>
      </c>
      <c r="D607" s="218" t="s">
        <v>167</v>
      </c>
      <c r="E607" s="219" t="s">
        <v>729</v>
      </c>
      <c r="F607" s="220" t="s">
        <v>730</v>
      </c>
      <c r="G607" s="221" t="s">
        <v>239</v>
      </c>
      <c r="H607" s="222">
        <v>2</v>
      </c>
      <c r="I607" s="223"/>
      <c r="J607" s="224">
        <f>ROUND(I607*H607,2)</f>
        <v>0</v>
      </c>
      <c r="K607" s="220" t="s">
        <v>1</v>
      </c>
      <c r="L607" s="44"/>
      <c r="M607" s="225" t="s">
        <v>1</v>
      </c>
      <c r="N607" s="226" t="s">
        <v>43</v>
      </c>
      <c r="O607" s="91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9" t="s">
        <v>172</v>
      </c>
      <c r="AT607" s="229" t="s">
        <v>167</v>
      </c>
      <c r="AU607" s="229" t="s">
        <v>88</v>
      </c>
      <c r="AY607" s="17" t="s">
        <v>165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17" t="s">
        <v>86</v>
      </c>
      <c r="BK607" s="230">
        <f>ROUND(I607*H607,2)</f>
        <v>0</v>
      </c>
      <c r="BL607" s="17" t="s">
        <v>172</v>
      </c>
      <c r="BM607" s="229" t="s">
        <v>731</v>
      </c>
    </row>
    <row r="608" s="2" customFormat="1" ht="24.15" customHeight="1">
      <c r="A608" s="38"/>
      <c r="B608" s="39"/>
      <c r="C608" s="218" t="s">
        <v>732</v>
      </c>
      <c r="D608" s="218" t="s">
        <v>167</v>
      </c>
      <c r="E608" s="219" t="s">
        <v>733</v>
      </c>
      <c r="F608" s="220" t="s">
        <v>734</v>
      </c>
      <c r="G608" s="221" t="s">
        <v>239</v>
      </c>
      <c r="H608" s="222">
        <v>4</v>
      </c>
      <c r="I608" s="223"/>
      <c r="J608" s="224">
        <f>ROUND(I608*H608,2)</f>
        <v>0</v>
      </c>
      <c r="K608" s="220" t="s">
        <v>1</v>
      </c>
      <c r="L608" s="44"/>
      <c r="M608" s="225" t="s">
        <v>1</v>
      </c>
      <c r="N608" s="226" t="s">
        <v>43</v>
      </c>
      <c r="O608" s="91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9" t="s">
        <v>172</v>
      </c>
      <c r="AT608" s="229" t="s">
        <v>167</v>
      </c>
      <c r="AU608" s="229" t="s">
        <v>88</v>
      </c>
      <c r="AY608" s="17" t="s">
        <v>165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17" t="s">
        <v>86</v>
      </c>
      <c r="BK608" s="230">
        <f>ROUND(I608*H608,2)</f>
        <v>0</v>
      </c>
      <c r="BL608" s="17" t="s">
        <v>172</v>
      </c>
      <c r="BM608" s="229" t="s">
        <v>735</v>
      </c>
    </row>
    <row r="609" s="2" customFormat="1" ht="24.15" customHeight="1">
      <c r="A609" s="38"/>
      <c r="B609" s="39"/>
      <c r="C609" s="218" t="s">
        <v>736</v>
      </c>
      <c r="D609" s="218" t="s">
        <v>167</v>
      </c>
      <c r="E609" s="219" t="s">
        <v>737</v>
      </c>
      <c r="F609" s="220" t="s">
        <v>738</v>
      </c>
      <c r="G609" s="221" t="s">
        <v>239</v>
      </c>
      <c r="H609" s="222">
        <v>14</v>
      </c>
      <c r="I609" s="223"/>
      <c r="J609" s="224">
        <f>ROUND(I609*H609,2)</f>
        <v>0</v>
      </c>
      <c r="K609" s="220" t="s">
        <v>1</v>
      </c>
      <c r="L609" s="44"/>
      <c r="M609" s="225" t="s">
        <v>1</v>
      </c>
      <c r="N609" s="226" t="s">
        <v>43</v>
      </c>
      <c r="O609" s="91"/>
      <c r="P609" s="227">
        <f>O609*H609</f>
        <v>0</v>
      </c>
      <c r="Q609" s="227">
        <v>0</v>
      </c>
      <c r="R609" s="227">
        <f>Q609*H609</f>
        <v>0</v>
      </c>
      <c r="S609" s="227">
        <v>0</v>
      </c>
      <c r="T609" s="22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9" t="s">
        <v>172</v>
      </c>
      <c r="AT609" s="229" t="s">
        <v>167</v>
      </c>
      <c r="AU609" s="229" t="s">
        <v>88</v>
      </c>
      <c r="AY609" s="17" t="s">
        <v>165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17" t="s">
        <v>86</v>
      </c>
      <c r="BK609" s="230">
        <f>ROUND(I609*H609,2)</f>
        <v>0</v>
      </c>
      <c r="BL609" s="17" t="s">
        <v>172</v>
      </c>
      <c r="BM609" s="229" t="s">
        <v>739</v>
      </c>
    </row>
    <row r="610" s="2" customFormat="1" ht="24.15" customHeight="1">
      <c r="A610" s="38"/>
      <c r="B610" s="39"/>
      <c r="C610" s="218" t="s">
        <v>740</v>
      </c>
      <c r="D610" s="218" t="s">
        <v>167</v>
      </c>
      <c r="E610" s="219" t="s">
        <v>741</v>
      </c>
      <c r="F610" s="220" t="s">
        <v>742</v>
      </c>
      <c r="G610" s="221" t="s">
        <v>239</v>
      </c>
      <c r="H610" s="222">
        <v>1</v>
      </c>
      <c r="I610" s="223"/>
      <c r="J610" s="224">
        <f>ROUND(I610*H610,2)</f>
        <v>0</v>
      </c>
      <c r="K610" s="220" t="s">
        <v>1</v>
      </c>
      <c r="L610" s="44"/>
      <c r="M610" s="225" t="s">
        <v>1</v>
      </c>
      <c r="N610" s="226" t="s">
        <v>43</v>
      </c>
      <c r="O610" s="91"/>
      <c r="P610" s="227">
        <f>O610*H610</f>
        <v>0</v>
      </c>
      <c r="Q610" s="227">
        <v>0</v>
      </c>
      <c r="R610" s="227">
        <f>Q610*H610</f>
        <v>0</v>
      </c>
      <c r="S610" s="227">
        <v>0</v>
      </c>
      <c r="T610" s="228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9" t="s">
        <v>172</v>
      </c>
      <c r="AT610" s="229" t="s">
        <v>167</v>
      </c>
      <c r="AU610" s="229" t="s">
        <v>88</v>
      </c>
      <c r="AY610" s="17" t="s">
        <v>165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17" t="s">
        <v>86</v>
      </c>
      <c r="BK610" s="230">
        <f>ROUND(I610*H610,2)</f>
        <v>0</v>
      </c>
      <c r="BL610" s="17" t="s">
        <v>172</v>
      </c>
      <c r="BM610" s="229" t="s">
        <v>743</v>
      </c>
    </row>
    <row r="611" s="2" customFormat="1" ht="33" customHeight="1">
      <c r="A611" s="38"/>
      <c r="B611" s="39"/>
      <c r="C611" s="218" t="s">
        <v>744</v>
      </c>
      <c r="D611" s="218" t="s">
        <v>167</v>
      </c>
      <c r="E611" s="219" t="s">
        <v>745</v>
      </c>
      <c r="F611" s="220" t="s">
        <v>746</v>
      </c>
      <c r="G611" s="221" t="s">
        <v>239</v>
      </c>
      <c r="H611" s="222">
        <v>1</v>
      </c>
      <c r="I611" s="223"/>
      <c r="J611" s="224">
        <f>ROUND(I611*H611,2)</f>
        <v>0</v>
      </c>
      <c r="K611" s="220" t="s">
        <v>1</v>
      </c>
      <c r="L611" s="44"/>
      <c r="M611" s="225" t="s">
        <v>1</v>
      </c>
      <c r="N611" s="226" t="s">
        <v>43</v>
      </c>
      <c r="O611" s="91"/>
      <c r="P611" s="227">
        <f>O611*H611</f>
        <v>0</v>
      </c>
      <c r="Q611" s="227">
        <v>0</v>
      </c>
      <c r="R611" s="227">
        <f>Q611*H611</f>
        <v>0</v>
      </c>
      <c r="S611" s="227">
        <v>0</v>
      </c>
      <c r="T611" s="228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9" t="s">
        <v>172</v>
      </c>
      <c r="AT611" s="229" t="s">
        <v>167</v>
      </c>
      <c r="AU611" s="229" t="s">
        <v>88</v>
      </c>
      <c r="AY611" s="17" t="s">
        <v>165</v>
      </c>
      <c r="BE611" s="230">
        <f>IF(N611="základní",J611,0)</f>
        <v>0</v>
      </c>
      <c r="BF611" s="230">
        <f>IF(N611="snížená",J611,0)</f>
        <v>0</v>
      </c>
      <c r="BG611" s="230">
        <f>IF(N611="zákl. přenesená",J611,0)</f>
        <v>0</v>
      </c>
      <c r="BH611" s="230">
        <f>IF(N611="sníž. přenesená",J611,0)</f>
        <v>0</v>
      </c>
      <c r="BI611" s="230">
        <f>IF(N611="nulová",J611,0)</f>
        <v>0</v>
      </c>
      <c r="BJ611" s="17" t="s">
        <v>86</v>
      </c>
      <c r="BK611" s="230">
        <f>ROUND(I611*H611,2)</f>
        <v>0</v>
      </c>
      <c r="BL611" s="17" t="s">
        <v>172</v>
      </c>
      <c r="BM611" s="229" t="s">
        <v>747</v>
      </c>
    </row>
    <row r="612" s="2" customFormat="1" ht="24.15" customHeight="1">
      <c r="A612" s="38"/>
      <c r="B612" s="39"/>
      <c r="C612" s="218" t="s">
        <v>748</v>
      </c>
      <c r="D612" s="218" t="s">
        <v>167</v>
      </c>
      <c r="E612" s="219" t="s">
        <v>749</v>
      </c>
      <c r="F612" s="220" t="s">
        <v>750</v>
      </c>
      <c r="G612" s="221" t="s">
        <v>239</v>
      </c>
      <c r="H612" s="222">
        <v>1</v>
      </c>
      <c r="I612" s="223"/>
      <c r="J612" s="224">
        <f>ROUND(I612*H612,2)</f>
        <v>0</v>
      </c>
      <c r="K612" s="220" t="s">
        <v>1</v>
      </c>
      <c r="L612" s="44"/>
      <c r="M612" s="225" t="s">
        <v>1</v>
      </c>
      <c r="N612" s="226" t="s">
        <v>43</v>
      </c>
      <c r="O612" s="91"/>
      <c r="P612" s="227">
        <f>O612*H612</f>
        <v>0</v>
      </c>
      <c r="Q612" s="227">
        <v>0</v>
      </c>
      <c r="R612" s="227">
        <f>Q612*H612</f>
        <v>0</v>
      </c>
      <c r="S612" s="227">
        <v>0</v>
      </c>
      <c r="T612" s="22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9" t="s">
        <v>172</v>
      </c>
      <c r="AT612" s="229" t="s">
        <v>167</v>
      </c>
      <c r="AU612" s="229" t="s">
        <v>88</v>
      </c>
      <c r="AY612" s="17" t="s">
        <v>165</v>
      </c>
      <c r="BE612" s="230">
        <f>IF(N612="základní",J612,0)</f>
        <v>0</v>
      </c>
      <c r="BF612" s="230">
        <f>IF(N612="snížená",J612,0)</f>
        <v>0</v>
      </c>
      <c r="BG612" s="230">
        <f>IF(N612="zákl. přenesená",J612,0)</f>
        <v>0</v>
      </c>
      <c r="BH612" s="230">
        <f>IF(N612="sníž. přenesená",J612,0)</f>
        <v>0</v>
      </c>
      <c r="BI612" s="230">
        <f>IF(N612="nulová",J612,0)</f>
        <v>0</v>
      </c>
      <c r="BJ612" s="17" t="s">
        <v>86</v>
      </c>
      <c r="BK612" s="230">
        <f>ROUND(I612*H612,2)</f>
        <v>0</v>
      </c>
      <c r="BL612" s="17" t="s">
        <v>172</v>
      </c>
      <c r="BM612" s="229" t="s">
        <v>751</v>
      </c>
    </row>
    <row r="613" s="2" customFormat="1" ht="24.15" customHeight="1">
      <c r="A613" s="38"/>
      <c r="B613" s="39"/>
      <c r="C613" s="218" t="s">
        <v>752</v>
      </c>
      <c r="D613" s="218" t="s">
        <v>167</v>
      </c>
      <c r="E613" s="219" t="s">
        <v>753</v>
      </c>
      <c r="F613" s="220" t="s">
        <v>754</v>
      </c>
      <c r="G613" s="221" t="s">
        <v>239</v>
      </c>
      <c r="H613" s="222">
        <v>2</v>
      </c>
      <c r="I613" s="223"/>
      <c r="J613" s="224">
        <f>ROUND(I613*H613,2)</f>
        <v>0</v>
      </c>
      <c r="K613" s="220" t="s">
        <v>1</v>
      </c>
      <c r="L613" s="44"/>
      <c r="M613" s="225" t="s">
        <v>1</v>
      </c>
      <c r="N613" s="226" t="s">
        <v>43</v>
      </c>
      <c r="O613" s="91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9" t="s">
        <v>172</v>
      </c>
      <c r="AT613" s="229" t="s">
        <v>167</v>
      </c>
      <c r="AU613" s="229" t="s">
        <v>88</v>
      </c>
      <c r="AY613" s="17" t="s">
        <v>165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17" t="s">
        <v>86</v>
      </c>
      <c r="BK613" s="230">
        <f>ROUND(I613*H613,2)</f>
        <v>0</v>
      </c>
      <c r="BL613" s="17" t="s">
        <v>172</v>
      </c>
      <c r="BM613" s="229" t="s">
        <v>755</v>
      </c>
    </row>
    <row r="614" s="2" customFormat="1" ht="24.15" customHeight="1">
      <c r="A614" s="38"/>
      <c r="B614" s="39"/>
      <c r="C614" s="218" t="s">
        <v>393</v>
      </c>
      <c r="D614" s="218" t="s">
        <v>167</v>
      </c>
      <c r="E614" s="219" t="s">
        <v>756</v>
      </c>
      <c r="F614" s="220" t="s">
        <v>757</v>
      </c>
      <c r="G614" s="221" t="s">
        <v>239</v>
      </c>
      <c r="H614" s="222">
        <v>1</v>
      </c>
      <c r="I614" s="223"/>
      <c r="J614" s="224">
        <f>ROUND(I614*H614,2)</f>
        <v>0</v>
      </c>
      <c r="K614" s="220" t="s">
        <v>1</v>
      </c>
      <c r="L614" s="44"/>
      <c r="M614" s="225" t="s">
        <v>1</v>
      </c>
      <c r="N614" s="226" t="s">
        <v>43</v>
      </c>
      <c r="O614" s="91"/>
      <c r="P614" s="227">
        <f>O614*H614</f>
        <v>0</v>
      </c>
      <c r="Q614" s="227">
        <v>0</v>
      </c>
      <c r="R614" s="227">
        <f>Q614*H614</f>
        <v>0</v>
      </c>
      <c r="S614" s="227">
        <v>0</v>
      </c>
      <c r="T614" s="228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9" t="s">
        <v>172</v>
      </c>
      <c r="AT614" s="229" t="s">
        <v>167</v>
      </c>
      <c r="AU614" s="229" t="s">
        <v>88</v>
      </c>
      <c r="AY614" s="17" t="s">
        <v>165</v>
      </c>
      <c r="BE614" s="230">
        <f>IF(N614="základní",J614,0)</f>
        <v>0</v>
      </c>
      <c r="BF614" s="230">
        <f>IF(N614="snížená",J614,0)</f>
        <v>0</v>
      </c>
      <c r="BG614" s="230">
        <f>IF(N614="zákl. přenesená",J614,0)</f>
        <v>0</v>
      </c>
      <c r="BH614" s="230">
        <f>IF(N614="sníž. přenesená",J614,0)</f>
        <v>0</v>
      </c>
      <c r="BI614" s="230">
        <f>IF(N614="nulová",J614,0)</f>
        <v>0</v>
      </c>
      <c r="BJ614" s="17" t="s">
        <v>86</v>
      </c>
      <c r="BK614" s="230">
        <f>ROUND(I614*H614,2)</f>
        <v>0</v>
      </c>
      <c r="BL614" s="17" t="s">
        <v>172</v>
      </c>
      <c r="BM614" s="229" t="s">
        <v>758</v>
      </c>
    </row>
    <row r="615" s="2" customFormat="1" ht="24.15" customHeight="1">
      <c r="A615" s="38"/>
      <c r="B615" s="39"/>
      <c r="C615" s="218" t="s">
        <v>759</v>
      </c>
      <c r="D615" s="218" t="s">
        <v>167</v>
      </c>
      <c r="E615" s="219" t="s">
        <v>760</v>
      </c>
      <c r="F615" s="220" t="s">
        <v>761</v>
      </c>
      <c r="G615" s="221" t="s">
        <v>239</v>
      </c>
      <c r="H615" s="222">
        <v>1</v>
      </c>
      <c r="I615" s="223"/>
      <c r="J615" s="224">
        <f>ROUND(I615*H615,2)</f>
        <v>0</v>
      </c>
      <c r="K615" s="220" t="s">
        <v>1</v>
      </c>
      <c r="L615" s="44"/>
      <c r="M615" s="225" t="s">
        <v>1</v>
      </c>
      <c r="N615" s="226" t="s">
        <v>43</v>
      </c>
      <c r="O615" s="91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9" t="s">
        <v>172</v>
      </c>
      <c r="AT615" s="229" t="s">
        <v>167</v>
      </c>
      <c r="AU615" s="229" t="s">
        <v>88</v>
      </c>
      <c r="AY615" s="17" t="s">
        <v>165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17" t="s">
        <v>86</v>
      </c>
      <c r="BK615" s="230">
        <f>ROUND(I615*H615,2)</f>
        <v>0</v>
      </c>
      <c r="BL615" s="17" t="s">
        <v>172</v>
      </c>
      <c r="BM615" s="229" t="s">
        <v>762</v>
      </c>
    </row>
    <row r="616" s="2" customFormat="1" ht="24.15" customHeight="1">
      <c r="A616" s="38"/>
      <c r="B616" s="39"/>
      <c r="C616" s="218" t="s">
        <v>763</v>
      </c>
      <c r="D616" s="218" t="s">
        <v>167</v>
      </c>
      <c r="E616" s="219" t="s">
        <v>764</v>
      </c>
      <c r="F616" s="220" t="s">
        <v>765</v>
      </c>
      <c r="G616" s="221" t="s">
        <v>239</v>
      </c>
      <c r="H616" s="222">
        <v>1</v>
      </c>
      <c r="I616" s="223"/>
      <c r="J616" s="224">
        <f>ROUND(I616*H616,2)</f>
        <v>0</v>
      </c>
      <c r="K616" s="220" t="s">
        <v>1</v>
      </c>
      <c r="L616" s="44"/>
      <c r="M616" s="225" t="s">
        <v>1</v>
      </c>
      <c r="N616" s="226" t="s">
        <v>43</v>
      </c>
      <c r="O616" s="91"/>
      <c r="P616" s="227">
        <f>O616*H616</f>
        <v>0</v>
      </c>
      <c r="Q616" s="227">
        <v>0</v>
      </c>
      <c r="R616" s="227">
        <f>Q616*H616</f>
        <v>0</v>
      </c>
      <c r="S616" s="227">
        <v>0</v>
      </c>
      <c r="T616" s="228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9" t="s">
        <v>172</v>
      </c>
      <c r="AT616" s="229" t="s">
        <v>167</v>
      </c>
      <c r="AU616" s="229" t="s">
        <v>88</v>
      </c>
      <c r="AY616" s="17" t="s">
        <v>165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7" t="s">
        <v>86</v>
      </c>
      <c r="BK616" s="230">
        <f>ROUND(I616*H616,2)</f>
        <v>0</v>
      </c>
      <c r="BL616" s="17" t="s">
        <v>172</v>
      </c>
      <c r="BM616" s="229" t="s">
        <v>766</v>
      </c>
    </row>
    <row r="617" s="2" customFormat="1" ht="24.15" customHeight="1">
      <c r="A617" s="38"/>
      <c r="B617" s="39"/>
      <c r="C617" s="218" t="s">
        <v>767</v>
      </c>
      <c r="D617" s="218" t="s">
        <v>167</v>
      </c>
      <c r="E617" s="219" t="s">
        <v>768</v>
      </c>
      <c r="F617" s="220" t="s">
        <v>769</v>
      </c>
      <c r="G617" s="221" t="s">
        <v>239</v>
      </c>
      <c r="H617" s="222">
        <v>1</v>
      </c>
      <c r="I617" s="223"/>
      <c r="J617" s="224">
        <f>ROUND(I617*H617,2)</f>
        <v>0</v>
      </c>
      <c r="K617" s="220" t="s">
        <v>1</v>
      </c>
      <c r="L617" s="44"/>
      <c r="M617" s="225" t="s">
        <v>1</v>
      </c>
      <c r="N617" s="226" t="s">
        <v>43</v>
      </c>
      <c r="O617" s="91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9" t="s">
        <v>172</v>
      </c>
      <c r="AT617" s="229" t="s">
        <v>167</v>
      </c>
      <c r="AU617" s="229" t="s">
        <v>88</v>
      </c>
      <c r="AY617" s="17" t="s">
        <v>165</v>
      </c>
      <c r="BE617" s="230">
        <f>IF(N617="základní",J617,0)</f>
        <v>0</v>
      </c>
      <c r="BF617" s="230">
        <f>IF(N617="snížená",J617,0)</f>
        <v>0</v>
      </c>
      <c r="BG617" s="230">
        <f>IF(N617="zákl. přenesená",J617,0)</f>
        <v>0</v>
      </c>
      <c r="BH617" s="230">
        <f>IF(N617="sníž. přenesená",J617,0)</f>
        <v>0</v>
      </c>
      <c r="BI617" s="230">
        <f>IF(N617="nulová",J617,0)</f>
        <v>0</v>
      </c>
      <c r="BJ617" s="17" t="s">
        <v>86</v>
      </c>
      <c r="BK617" s="230">
        <f>ROUND(I617*H617,2)</f>
        <v>0</v>
      </c>
      <c r="BL617" s="17" t="s">
        <v>172</v>
      </c>
      <c r="BM617" s="229" t="s">
        <v>770</v>
      </c>
    </row>
    <row r="618" s="2" customFormat="1" ht="33" customHeight="1">
      <c r="A618" s="38"/>
      <c r="B618" s="39"/>
      <c r="C618" s="218" t="s">
        <v>399</v>
      </c>
      <c r="D618" s="218" t="s">
        <v>167</v>
      </c>
      <c r="E618" s="219" t="s">
        <v>771</v>
      </c>
      <c r="F618" s="220" t="s">
        <v>772</v>
      </c>
      <c r="G618" s="221" t="s">
        <v>239</v>
      </c>
      <c r="H618" s="222">
        <v>18</v>
      </c>
      <c r="I618" s="223"/>
      <c r="J618" s="224">
        <f>ROUND(I618*H618,2)</f>
        <v>0</v>
      </c>
      <c r="K618" s="220" t="s">
        <v>1</v>
      </c>
      <c r="L618" s="44"/>
      <c r="M618" s="225" t="s">
        <v>1</v>
      </c>
      <c r="N618" s="226" t="s">
        <v>43</v>
      </c>
      <c r="O618" s="91"/>
      <c r="P618" s="227">
        <f>O618*H618</f>
        <v>0</v>
      </c>
      <c r="Q618" s="227">
        <v>0</v>
      </c>
      <c r="R618" s="227">
        <f>Q618*H618</f>
        <v>0</v>
      </c>
      <c r="S618" s="227">
        <v>0</v>
      </c>
      <c r="T618" s="22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9" t="s">
        <v>172</v>
      </c>
      <c r="AT618" s="229" t="s">
        <v>167</v>
      </c>
      <c r="AU618" s="229" t="s">
        <v>88</v>
      </c>
      <c r="AY618" s="17" t="s">
        <v>165</v>
      </c>
      <c r="BE618" s="230">
        <f>IF(N618="základní",J618,0)</f>
        <v>0</v>
      </c>
      <c r="BF618" s="230">
        <f>IF(N618="snížená",J618,0)</f>
        <v>0</v>
      </c>
      <c r="BG618" s="230">
        <f>IF(N618="zákl. přenesená",J618,0)</f>
        <v>0</v>
      </c>
      <c r="BH618" s="230">
        <f>IF(N618="sníž. přenesená",J618,0)</f>
        <v>0</v>
      </c>
      <c r="BI618" s="230">
        <f>IF(N618="nulová",J618,0)</f>
        <v>0</v>
      </c>
      <c r="BJ618" s="17" t="s">
        <v>86</v>
      </c>
      <c r="BK618" s="230">
        <f>ROUND(I618*H618,2)</f>
        <v>0</v>
      </c>
      <c r="BL618" s="17" t="s">
        <v>172</v>
      </c>
      <c r="BM618" s="229" t="s">
        <v>773</v>
      </c>
    </row>
    <row r="619" s="2" customFormat="1" ht="24.15" customHeight="1">
      <c r="A619" s="38"/>
      <c r="B619" s="39"/>
      <c r="C619" s="218" t="s">
        <v>774</v>
      </c>
      <c r="D619" s="218" t="s">
        <v>167</v>
      </c>
      <c r="E619" s="219" t="s">
        <v>775</v>
      </c>
      <c r="F619" s="220" t="s">
        <v>776</v>
      </c>
      <c r="G619" s="221" t="s">
        <v>725</v>
      </c>
      <c r="H619" s="222">
        <v>1</v>
      </c>
      <c r="I619" s="223"/>
      <c r="J619" s="224">
        <f>ROUND(I619*H619,2)</f>
        <v>0</v>
      </c>
      <c r="K619" s="220" t="s">
        <v>1</v>
      </c>
      <c r="L619" s="44"/>
      <c r="M619" s="225" t="s">
        <v>1</v>
      </c>
      <c r="N619" s="226" t="s">
        <v>43</v>
      </c>
      <c r="O619" s="91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9" t="s">
        <v>172</v>
      </c>
      <c r="AT619" s="229" t="s">
        <v>167</v>
      </c>
      <c r="AU619" s="229" t="s">
        <v>88</v>
      </c>
      <c r="AY619" s="17" t="s">
        <v>165</v>
      </c>
      <c r="BE619" s="230">
        <f>IF(N619="základní",J619,0)</f>
        <v>0</v>
      </c>
      <c r="BF619" s="230">
        <f>IF(N619="snížená",J619,0)</f>
        <v>0</v>
      </c>
      <c r="BG619" s="230">
        <f>IF(N619="zákl. přenesená",J619,0)</f>
        <v>0</v>
      </c>
      <c r="BH619" s="230">
        <f>IF(N619="sníž. přenesená",J619,0)</f>
        <v>0</v>
      </c>
      <c r="BI619" s="230">
        <f>IF(N619="nulová",J619,0)</f>
        <v>0</v>
      </c>
      <c r="BJ619" s="17" t="s">
        <v>86</v>
      </c>
      <c r="BK619" s="230">
        <f>ROUND(I619*H619,2)</f>
        <v>0</v>
      </c>
      <c r="BL619" s="17" t="s">
        <v>172</v>
      </c>
      <c r="BM619" s="229" t="s">
        <v>777</v>
      </c>
    </row>
    <row r="620" s="2" customFormat="1" ht="24.15" customHeight="1">
      <c r="A620" s="38"/>
      <c r="B620" s="39"/>
      <c r="C620" s="218" t="s">
        <v>778</v>
      </c>
      <c r="D620" s="218" t="s">
        <v>167</v>
      </c>
      <c r="E620" s="219" t="s">
        <v>779</v>
      </c>
      <c r="F620" s="220" t="s">
        <v>780</v>
      </c>
      <c r="G620" s="221" t="s">
        <v>678</v>
      </c>
      <c r="H620" s="222">
        <v>9</v>
      </c>
      <c r="I620" s="223"/>
      <c r="J620" s="224">
        <f>ROUND(I620*H620,2)</f>
        <v>0</v>
      </c>
      <c r="K620" s="220" t="s">
        <v>1</v>
      </c>
      <c r="L620" s="44"/>
      <c r="M620" s="225" t="s">
        <v>1</v>
      </c>
      <c r="N620" s="226" t="s">
        <v>43</v>
      </c>
      <c r="O620" s="91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9" t="s">
        <v>172</v>
      </c>
      <c r="AT620" s="229" t="s">
        <v>167</v>
      </c>
      <c r="AU620" s="229" t="s">
        <v>88</v>
      </c>
      <c r="AY620" s="17" t="s">
        <v>165</v>
      </c>
      <c r="BE620" s="230">
        <f>IF(N620="základní",J620,0)</f>
        <v>0</v>
      </c>
      <c r="BF620" s="230">
        <f>IF(N620="snížená",J620,0)</f>
        <v>0</v>
      </c>
      <c r="BG620" s="230">
        <f>IF(N620="zákl. přenesená",J620,0)</f>
        <v>0</v>
      </c>
      <c r="BH620" s="230">
        <f>IF(N620="sníž. přenesená",J620,0)</f>
        <v>0</v>
      </c>
      <c r="BI620" s="230">
        <f>IF(N620="nulová",J620,0)</f>
        <v>0</v>
      </c>
      <c r="BJ620" s="17" t="s">
        <v>86</v>
      </c>
      <c r="BK620" s="230">
        <f>ROUND(I620*H620,2)</f>
        <v>0</v>
      </c>
      <c r="BL620" s="17" t="s">
        <v>172</v>
      </c>
      <c r="BM620" s="229" t="s">
        <v>781</v>
      </c>
    </row>
    <row r="621" s="2" customFormat="1" ht="33" customHeight="1">
      <c r="A621" s="38"/>
      <c r="B621" s="39"/>
      <c r="C621" s="218" t="s">
        <v>782</v>
      </c>
      <c r="D621" s="218" t="s">
        <v>167</v>
      </c>
      <c r="E621" s="219" t="s">
        <v>783</v>
      </c>
      <c r="F621" s="220" t="s">
        <v>784</v>
      </c>
      <c r="G621" s="221" t="s">
        <v>678</v>
      </c>
      <c r="H621" s="222">
        <v>9</v>
      </c>
      <c r="I621" s="223"/>
      <c r="J621" s="224">
        <f>ROUND(I621*H621,2)</f>
        <v>0</v>
      </c>
      <c r="K621" s="220" t="s">
        <v>1</v>
      </c>
      <c r="L621" s="44"/>
      <c r="M621" s="225" t="s">
        <v>1</v>
      </c>
      <c r="N621" s="226" t="s">
        <v>43</v>
      </c>
      <c r="O621" s="91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9" t="s">
        <v>172</v>
      </c>
      <c r="AT621" s="229" t="s">
        <v>167</v>
      </c>
      <c r="AU621" s="229" t="s">
        <v>88</v>
      </c>
      <c r="AY621" s="17" t="s">
        <v>165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17" t="s">
        <v>86</v>
      </c>
      <c r="BK621" s="230">
        <f>ROUND(I621*H621,2)</f>
        <v>0</v>
      </c>
      <c r="BL621" s="17" t="s">
        <v>172</v>
      </c>
      <c r="BM621" s="229" t="s">
        <v>785</v>
      </c>
    </row>
    <row r="622" s="2" customFormat="1" ht="24.15" customHeight="1">
      <c r="A622" s="38"/>
      <c r="B622" s="39"/>
      <c r="C622" s="218" t="s">
        <v>786</v>
      </c>
      <c r="D622" s="218" t="s">
        <v>167</v>
      </c>
      <c r="E622" s="219" t="s">
        <v>787</v>
      </c>
      <c r="F622" s="220" t="s">
        <v>788</v>
      </c>
      <c r="G622" s="221" t="s">
        <v>678</v>
      </c>
      <c r="H622" s="222">
        <v>9</v>
      </c>
      <c r="I622" s="223"/>
      <c r="J622" s="224">
        <f>ROUND(I622*H622,2)</f>
        <v>0</v>
      </c>
      <c r="K622" s="220" t="s">
        <v>1</v>
      </c>
      <c r="L622" s="44"/>
      <c r="M622" s="225" t="s">
        <v>1</v>
      </c>
      <c r="N622" s="226" t="s">
        <v>43</v>
      </c>
      <c r="O622" s="91"/>
      <c r="P622" s="227">
        <f>O622*H622</f>
        <v>0</v>
      </c>
      <c r="Q622" s="227">
        <v>0</v>
      </c>
      <c r="R622" s="227">
        <f>Q622*H622</f>
        <v>0</v>
      </c>
      <c r="S622" s="227">
        <v>0</v>
      </c>
      <c r="T622" s="228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9" t="s">
        <v>172</v>
      </c>
      <c r="AT622" s="229" t="s">
        <v>167</v>
      </c>
      <c r="AU622" s="229" t="s">
        <v>88</v>
      </c>
      <c r="AY622" s="17" t="s">
        <v>165</v>
      </c>
      <c r="BE622" s="230">
        <f>IF(N622="základní",J622,0)</f>
        <v>0</v>
      </c>
      <c r="BF622" s="230">
        <f>IF(N622="snížená",J622,0)</f>
        <v>0</v>
      </c>
      <c r="BG622" s="230">
        <f>IF(N622="zákl. přenesená",J622,0)</f>
        <v>0</v>
      </c>
      <c r="BH622" s="230">
        <f>IF(N622="sníž. přenesená",J622,0)</f>
        <v>0</v>
      </c>
      <c r="BI622" s="230">
        <f>IF(N622="nulová",J622,0)</f>
        <v>0</v>
      </c>
      <c r="BJ622" s="17" t="s">
        <v>86</v>
      </c>
      <c r="BK622" s="230">
        <f>ROUND(I622*H622,2)</f>
        <v>0</v>
      </c>
      <c r="BL622" s="17" t="s">
        <v>172</v>
      </c>
      <c r="BM622" s="229" t="s">
        <v>789</v>
      </c>
    </row>
    <row r="623" s="2" customFormat="1" ht="24.15" customHeight="1">
      <c r="A623" s="38"/>
      <c r="B623" s="39"/>
      <c r="C623" s="218" t="s">
        <v>790</v>
      </c>
      <c r="D623" s="218" t="s">
        <v>167</v>
      </c>
      <c r="E623" s="219" t="s">
        <v>791</v>
      </c>
      <c r="F623" s="220" t="s">
        <v>792</v>
      </c>
      <c r="G623" s="221" t="s">
        <v>678</v>
      </c>
      <c r="H623" s="222">
        <v>9</v>
      </c>
      <c r="I623" s="223"/>
      <c r="J623" s="224">
        <f>ROUND(I623*H623,2)</f>
        <v>0</v>
      </c>
      <c r="K623" s="220" t="s">
        <v>1</v>
      </c>
      <c r="L623" s="44"/>
      <c r="M623" s="225" t="s">
        <v>1</v>
      </c>
      <c r="N623" s="226" t="s">
        <v>43</v>
      </c>
      <c r="O623" s="91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9" t="s">
        <v>172</v>
      </c>
      <c r="AT623" s="229" t="s">
        <v>167</v>
      </c>
      <c r="AU623" s="229" t="s">
        <v>88</v>
      </c>
      <c r="AY623" s="17" t="s">
        <v>165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7" t="s">
        <v>86</v>
      </c>
      <c r="BK623" s="230">
        <f>ROUND(I623*H623,2)</f>
        <v>0</v>
      </c>
      <c r="BL623" s="17" t="s">
        <v>172</v>
      </c>
      <c r="BM623" s="229" t="s">
        <v>793</v>
      </c>
    </row>
    <row r="624" s="2" customFormat="1" ht="37.8" customHeight="1">
      <c r="A624" s="38"/>
      <c r="B624" s="39"/>
      <c r="C624" s="218" t="s">
        <v>794</v>
      </c>
      <c r="D624" s="218" t="s">
        <v>167</v>
      </c>
      <c r="E624" s="219" t="s">
        <v>795</v>
      </c>
      <c r="F624" s="220" t="s">
        <v>796</v>
      </c>
      <c r="G624" s="221" t="s">
        <v>678</v>
      </c>
      <c r="H624" s="222">
        <v>9</v>
      </c>
      <c r="I624" s="223"/>
      <c r="J624" s="224">
        <f>ROUND(I624*H624,2)</f>
        <v>0</v>
      </c>
      <c r="K624" s="220" t="s">
        <v>1</v>
      </c>
      <c r="L624" s="44"/>
      <c r="M624" s="225" t="s">
        <v>1</v>
      </c>
      <c r="N624" s="226" t="s">
        <v>43</v>
      </c>
      <c r="O624" s="91"/>
      <c r="P624" s="227">
        <f>O624*H624</f>
        <v>0</v>
      </c>
      <c r="Q624" s="227">
        <v>0</v>
      </c>
      <c r="R624" s="227">
        <f>Q624*H624</f>
        <v>0</v>
      </c>
      <c r="S624" s="227">
        <v>0</v>
      </c>
      <c r="T624" s="22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9" t="s">
        <v>172</v>
      </c>
      <c r="AT624" s="229" t="s">
        <v>167</v>
      </c>
      <c r="AU624" s="229" t="s">
        <v>88</v>
      </c>
      <c r="AY624" s="17" t="s">
        <v>165</v>
      </c>
      <c r="BE624" s="230">
        <f>IF(N624="základní",J624,0)</f>
        <v>0</v>
      </c>
      <c r="BF624" s="230">
        <f>IF(N624="snížená",J624,0)</f>
        <v>0</v>
      </c>
      <c r="BG624" s="230">
        <f>IF(N624="zákl. přenesená",J624,0)</f>
        <v>0</v>
      </c>
      <c r="BH624" s="230">
        <f>IF(N624="sníž. přenesená",J624,0)</f>
        <v>0</v>
      </c>
      <c r="BI624" s="230">
        <f>IF(N624="nulová",J624,0)</f>
        <v>0</v>
      </c>
      <c r="BJ624" s="17" t="s">
        <v>86</v>
      </c>
      <c r="BK624" s="230">
        <f>ROUND(I624*H624,2)</f>
        <v>0</v>
      </c>
      <c r="BL624" s="17" t="s">
        <v>172</v>
      </c>
      <c r="BM624" s="229" t="s">
        <v>797</v>
      </c>
    </row>
    <row r="625" s="2" customFormat="1" ht="24.15" customHeight="1">
      <c r="A625" s="38"/>
      <c r="B625" s="39"/>
      <c r="C625" s="218" t="s">
        <v>798</v>
      </c>
      <c r="D625" s="218" t="s">
        <v>167</v>
      </c>
      <c r="E625" s="219" t="s">
        <v>799</v>
      </c>
      <c r="F625" s="220" t="s">
        <v>800</v>
      </c>
      <c r="G625" s="221" t="s">
        <v>239</v>
      </c>
      <c r="H625" s="222">
        <v>7</v>
      </c>
      <c r="I625" s="223"/>
      <c r="J625" s="224">
        <f>ROUND(I625*H625,2)</f>
        <v>0</v>
      </c>
      <c r="K625" s="220" t="s">
        <v>1</v>
      </c>
      <c r="L625" s="44"/>
      <c r="M625" s="225" t="s">
        <v>1</v>
      </c>
      <c r="N625" s="226" t="s">
        <v>43</v>
      </c>
      <c r="O625" s="91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9" t="s">
        <v>172</v>
      </c>
      <c r="AT625" s="229" t="s">
        <v>167</v>
      </c>
      <c r="AU625" s="229" t="s">
        <v>88</v>
      </c>
      <c r="AY625" s="17" t="s">
        <v>165</v>
      </c>
      <c r="BE625" s="230">
        <f>IF(N625="základní",J625,0)</f>
        <v>0</v>
      </c>
      <c r="BF625" s="230">
        <f>IF(N625="snížená",J625,0)</f>
        <v>0</v>
      </c>
      <c r="BG625" s="230">
        <f>IF(N625="zákl. přenesená",J625,0)</f>
        <v>0</v>
      </c>
      <c r="BH625" s="230">
        <f>IF(N625="sníž. přenesená",J625,0)</f>
        <v>0</v>
      </c>
      <c r="BI625" s="230">
        <f>IF(N625="nulová",J625,0)</f>
        <v>0</v>
      </c>
      <c r="BJ625" s="17" t="s">
        <v>86</v>
      </c>
      <c r="BK625" s="230">
        <f>ROUND(I625*H625,2)</f>
        <v>0</v>
      </c>
      <c r="BL625" s="17" t="s">
        <v>172</v>
      </c>
      <c r="BM625" s="229" t="s">
        <v>801</v>
      </c>
    </row>
    <row r="626" s="2" customFormat="1" ht="24.15" customHeight="1">
      <c r="A626" s="38"/>
      <c r="B626" s="39"/>
      <c r="C626" s="218" t="s">
        <v>802</v>
      </c>
      <c r="D626" s="218" t="s">
        <v>167</v>
      </c>
      <c r="E626" s="219" t="s">
        <v>803</v>
      </c>
      <c r="F626" s="220" t="s">
        <v>804</v>
      </c>
      <c r="G626" s="221" t="s">
        <v>209</v>
      </c>
      <c r="H626" s="222">
        <v>12.25</v>
      </c>
      <c r="I626" s="223"/>
      <c r="J626" s="224">
        <f>ROUND(I626*H626,2)</f>
        <v>0</v>
      </c>
      <c r="K626" s="220" t="s">
        <v>1</v>
      </c>
      <c r="L626" s="44"/>
      <c r="M626" s="225" t="s">
        <v>1</v>
      </c>
      <c r="N626" s="226" t="s">
        <v>43</v>
      </c>
      <c r="O626" s="91"/>
      <c r="P626" s="227">
        <f>O626*H626</f>
        <v>0</v>
      </c>
      <c r="Q626" s="227">
        <v>1</v>
      </c>
      <c r="R626" s="227">
        <f>Q626*H626</f>
        <v>12.25</v>
      </c>
      <c r="S626" s="227">
        <v>0</v>
      </c>
      <c r="T626" s="228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9" t="s">
        <v>172</v>
      </c>
      <c r="AT626" s="229" t="s">
        <v>167</v>
      </c>
      <c r="AU626" s="229" t="s">
        <v>88</v>
      </c>
      <c r="AY626" s="17" t="s">
        <v>165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17" t="s">
        <v>86</v>
      </c>
      <c r="BK626" s="230">
        <f>ROUND(I626*H626,2)</f>
        <v>0</v>
      </c>
      <c r="BL626" s="17" t="s">
        <v>172</v>
      </c>
      <c r="BM626" s="229" t="s">
        <v>805</v>
      </c>
    </row>
    <row r="627" s="2" customFormat="1" ht="37.8" customHeight="1">
      <c r="A627" s="38"/>
      <c r="B627" s="39"/>
      <c r="C627" s="218" t="s">
        <v>806</v>
      </c>
      <c r="D627" s="218" t="s">
        <v>167</v>
      </c>
      <c r="E627" s="219" t="s">
        <v>807</v>
      </c>
      <c r="F627" s="220" t="s">
        <v>808</v>
      </c>
      <c r="G627" s="221" t="s">
        <v>209</v>
      </c>
      <c r="H627" s="222">
        <v>188</v>
      </c>
      <c r="I627" s="223"/>
      <c r="J627" s="224">
        <f>ROUND(I627*H627,2)</f>
        <v>0</v>
      </c>
      <c r="K627" s="220" t="s">
        <v>171</v>
      </c>
      <c r="L627" s="44"/>
      <c r="M627" s="225" t="s">
        <v>1</v>
      </c>
      <c r="N627" s="226" t="s">
        <v>43</v>
      </c>
      <c r="O627" s="91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9" t="s">
        <v>172</v>
      </c>
      <c r="AT627" s="229" t="s">
        <v>167</v>
      </c>
      <c r="AU627" s="229" t="s">
        <v>88</v>
      </c>
      <c r="AY627" s="17" t="s">
        <v>165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17" t="s">
        <v>86</v>
      </c>
      <c r="BK627" s="230">
        <f>ROUND(I627*H627,2)</f>
        <v>0</v>
      </c>
      <c r="BL627" s="17" t="s">
        <v>172</v>
      </c>
      <c r="BM627" s="229" t="s">
        <v>809</v>
      </c>
    </row>
    <row r="628" s="2" customFormat="1" ht="33" customHeight="1">
      <c r="A628" s="38"/>
      <c r="B628" s="39"/>
      <c r="C628" s="218" t="s">
        <v>810</v>
      </c>
      <c r="D628" s="218" t="s">
        <v>167</v>
      </c>
      <c r="E628" s="219" t="s">
        <v>811</v>
      </c>
      <c r="F628" s="220" t="s">
        <v>812</v>
      </c>
      <c r="G628" s="221" t="s">
        <v>209</v>
      </c>
      <c r="H628" s="222">
        <v>8460</v>
      </c>
      <c r="I628" s="223"/>
      <c r="J628" s="224">
        <f>ROUND(I628*H628,2)</f>
        <v>0</v>
      </c>
      <c r="K628" s="220" t="s">
        <v>171</v>
      </c>
      <c r="L628" s="44"/>
      <c r="M628" s="225" t="s">
        <v>1</v>
      </c>
      <c r="N628" s="226" t="s">
        <v>43</v>
      </c>
      <c r="O628" s="91"/>
      <c r="P628" s="227">
        <f>O628*H628</f>
        <v>0</v>
      </c>
      <c r="Q628" s="227">
        <v>0</v>
      </c>
      <c r="R628" s="227">
        <f>Q628*H628</f>
        <v>0</v>
      </c>
      <c r="S628" s="227">
        <v>0</v>
      </c>
      <c r="T628" s="228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9" t="s">
        <v>172</v>
      </c>
      <c r="AT628" s="229" t="s">
        <v>167</v>
      </c>
      <c r="AU628" s="229" t="s">
        <v>88</v>
      </c>
      <c r="AY628" s="17" t="s">
        <v>165</v>
      </c>
      <c r="BE628" s="230">
        <f>IF(N628="základní",J628,0)</f>
        <v>0</v>
      </c>
      <c r="BF628" s="230">
        <f>IF(N628="snížená",J628,0)</f>
        <v>0</v>
      </c>
      <c r="BG628" s="230">
        <f>IF(N628="zákl. přenesená",J628,0)</f>
        <v>0</v>
      </c>
      <c r="BH628" s="230">
        <f>IF(N628="sníž. přenesená",J628,0)</f>
        <v>0</v>
      </c>
      <c r="BI628" s="230">
        <f>IF(N628="nulová",J628,0)</f>
        <v>0</v>
      </c>
      <c r="BJ628" s="17" t="s">
        <v>86</v>
      </c>
      <c r="BK628" s="230">
        <f>ROUND(I628*H628,2)</f>
        <v>0</v>
      </c>
      <c r="BL628" s="17" t="s">
        <v>172</v>
      </c>
      <c r="BM628" s="229" t="s">
        <v>813</v>
      </c>
    </row>
    <row r="629" s="14" customFormat="1">
      <c r="A629" s="14"/>
      <c r="B629" s="242"/>
      <c r="C629" s="243"/>
      <c r="D629" s="233" t="s">
        <v>174</v>
      </c>
      <c r="E629" s="243"/>
      <c r="F629" s="245" t="s">
        <v>814</v>
      </c>
      <c r="G629" s="243"/>
      <c r="H629" s="246">
        <v>8460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2" t="s">
        <v>174</v>
      </c>
      <c r="AU629" s="252" t="s">
        <v>88</v>
      </c>
      <c r="AV629" s="14" t="s">
        <v>88</v>
      </c>
      <c r="AW629" s="14" t="s">
        <v>4</v>
      </c>
      <c r="AX629" s="14" t="s">
        <v>86</v>
      </c>
      <c r="AY629" s="252" t="s">
        <v>165</v>
      </c>
    </row>
    <row r="630" s="2" customFormat="1" ht="44.25" customHeight="1">
      <c r="A630" s="38"/>
      <c r="B630" s="39"/>
      <c r="C630" s="218" t="s">
        <v>815</v>
      </c>
      <c r="D630" s="218" t="s">
        <v>167</v>
      </c>
      <c r="E630" s="219" t="s">
        <v>816</v>
      </c>
      <c r="F630" s="220" t="s">
        <v>817</v>
      </c>
      <c r="G630" s="221" t="s">
        <v>239</v>
      </c>
      <c r="H630" s="222">
        <v>1</v>
      </c>
      <c r="I630" s="223"/>
      <c r="J630" s="224">
        <f>ROUND(I630*H630,2)</f>
        <v>0</v>
      </c>
      <c r="K630" s="220" t="s">
        <v>171</v>
      </c>
      <c r="L630" s="44"/>
      <c r="M630" s="225" t="s">
        <v>1</v>
      </c>
      <c r="N630" s="226" t="s">
        <v>43</v>
      </c>
      <c r="O630" s="91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9" t="s">
        <v>172</v>
      </c>
      <c r="AT630" s="229" t="s">
        <v>167</v>
      </c>
      <c r="AU630" s="229" t="s">
        <v>88</v>
      </c>
      <c r="AY630" s="17" t="s">
        <v>165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17" t="s">
        <v>86</v>
      </c>
      <c r="BK630" s="230">
        <f>ROUND(I630*H630,2)</f>
        <v>0</v>
      </c>
      <c r="BL630" s="17" t="s">
        <v>172</v>
      </c>
      <c r="BM630" s="229" t="s">
        <v>818</v>
      </c>
    </row>
    <row r="631" s="2" customFormat="1" ht="37.8" customHeight="1">
      <c r="A631" s="38"/>
      <c r="B631" s="39"/>
      <c r="C631" s="218" t="s">
        <v>819</v>
      </c>
      <c r="D631" s="218" t="s">
        <v>167</v>
      </c>
      <c r="E631" s="219" t="s">
        <v>820</v>
      </c>
      <c r="F631" s="220" t="s">
        <v>821</v>
      </c>
      <c r="G631" s="221" t="s">
        <v>209</v>
      </c>
      <c r="H631" s="222">
        <v>188</v>
      </c>
      <c r="I631" s="223"/>
      <c r="J631" s="224">
        <f>ROUND(I631*H631,2)</f>
        <v>0</v>
      </c>
      <c r="K631" s="220" t="s">
        <v>171</v>
      </c>
      <c r="L631" s="44"/>
      <c r="M631" s="225" t="s">
        <v>1</v>
      </c>
      <c r="N631" s="226" t="s">
        <v>43</v>
      </c>
      <c r="O631" s="91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9" t="s">
        <v>172</v>
      </c>
      <c r="AT631" s="229" t="s">
        <v>167</v>
      </c>
      <c r="AU631" s="229" t="s">
        <v>88</v>
      </c>
      <c r="AY631" s="17" t="s">
        <v>165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17" t="s">
        <v>86</v>
      </c>
      <c r="BK631" s="230">
        <f>ROUND(I631*H631,2)</f>
        <v>0</v>
      </c>
      <c r="BL631" s="17" t="s">
        <v>172</v>
      </c>
      <c r="BM631" s="229" t="s">
        <v>822</v>
      </c>
    </row>
    <row r="632" s="2" customFormat="1" ht="33" customHeight="1">
      <c r="A632" s="38"/>
      <c r="B632" s="39"/>
      <c r="C632" s="218" t="s">
        <v>823</v>
      </c>
      <c r="D632" s="218" t="s">
        <v>167</v>
      </c>
      <c r="E632" s="219" t="s">
        <v>824</v>
      </c>
      <c r="F632" s="220" t="s">
        <v>825</v>
      </c>
      <c r="G632" s="221" t="s">
        <v>209</v>
      </c>
      <c r="H632" s="222">
        <v>550</v>
      </c>
      <c r="I632" s="223"/>
      <c r="J632" s="224">
        <f>ROUND(I632*H632,2)</f>
        <v>0</v>
      </c>
      <c r="K632" s="220" t="s">
        <v>171</v>
      </c>
      <c r="L632" s="44"/>
      <c r="M632" s="225" t="s">
        <v>1</v>
      </c>
      <c r="N632" s="226" t="s">
        <v>43</v>
      </c>
      <c r="O632" s="91"/>
      <c r="P632" s="227">
        <f>O632*H632</f>
        <v>0</v>
      </c>
      <c r="Q632" s="227">
        <v>0.00012999999999999999</v>
      </c>
      <c r="R632" s="227">
        <f>Q632*H632</f>
        <v>0.071499999999999994</v>
      </c>
      <c r="S632" s="227">
        <v>0</v>
      </c>
      <c r="T632" s="228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9" t="s">
        <v>172</v>
      </c>
      <c r="AT632" s="229" t="s">
        <v>167</v>
      </c>
      <c r="AU632" s="229" t="s">
        <v>88</v>
      </c>
      <c r="AY632" s="17" t="s">
        <v>165</v>
      </c>
      <c r="BE632" s="230">
        <f>IF(N632="základní",J632,0)</f>
        <v>0</v>
      </c>
      <c r="BF632" s="230">
        <f>IF(N632="snížená",J632,0)</f>
        <v>0</v>
      </c>
      <c r="BG632" s="230">
        <f>IF(N632="zákl. přenesená",J632,0)</f>
        <v>0</v>
      </c>
      <c r="BH632" s="230">
        <f>IF(N632="sníž. přenesená",J632,0)</f>
        <v>0</v>
      </c>
      <c r="BI632" s="230">
        <f>IF(N632="nulová",J632,0)</f>
        <v>0</v>
      </c>
      <c r="BJ632" s="17" t="s">
        <v>86</v>
      </c>
      <c r="BK632" s="230">
        <f>ROUND(I632*H632,2)</f>
        <v>0</v>
      </c>
      <c r="BL632" s="17" t="s">
        <v>172</v>
      </c>
      <c r="BM632" s="229" t="s">
        <v>826</v>
      </c>
    </row>
    <row r="633" s="2" customFormat="1" ht="21.75" customHeight="1">
      <c r="A633" s="38"/>
      <c r="B633" s="39"/>
      <c r="C633" s="218" t="s">
        <v>827</v>
      </c>
      <c r="D633" s="218" t="s">
        <v>167</v>
      </c>
      <c r="E633" s="219" t="s">
        <v>828</v>
      </c>
      <c r="F633" s="220" t="s">
        <v>829</v>
      </c>
      <c r="G633" s="221" t="s">
        <v>830</v>
      </c>
      <c r="H633" s="222">
        <v>40</v>
      </c>
      <c r="I633" s="223"/>
      <c r="J633" s="224">
        <f>ROUND(I633*H633,2)</f>
        <v>0</v>
      </c>
      <c r="K633" s="220" t="s">
        <v>171</v>
      </c>
      <c r="L633" s="44"/>
      <c r="M633" s="225" t="s">
        <v>1</v>
      </c>
      <c r="N633" s="226" t="s">
        <v>43</v>
      </c>
      <c r="O633" s="91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9" t="s">
        <v>172</v>
      </c>
      <c r="AT633" s="229" t="s">
        <v>167</v>
      </c>
      <c r="AU633" s="229" t="s">
        <v>88</v>
      </c>
      <c r="AY633" s="17" t="s">
        <v>165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17" t="s">
        <v>86</v>
      </c>
      <c r="BK633" s="230">
        <f>ROUND(I633*H633,2)</f>
        <v>0</v>
      </c>
      <c r="BL633" s="17" t="s">
        <v>172</v>
      </c>
      <c r="BM633" s="229" t="s">
        <v>831</v>
      </c>
    </row>
    <row r="634" s="2" customFormat="1" ht="24.15" customHeight="1">
      <c r="A634" s="38"/>
      <c r="B634" s="39"/>
      <c r="C634" s="218" t="s">
        <v>832</v>
      </c>
      <c r="D634" s="218" t="s">
        <v>167</v>
      </c>
      <c r="E634" s="219" t="s">
        <v>833</v>
      </c>
      <c r="F634" s="220" t="s">
        <v>834</v>
      </c>
      <c r="G634" s="221" t="s">
        <v>830</v>
      </c>
      <c r="H634" s="222">
        <v>20</v>
      </c>
      <c r="I634" s="223"/>
      <c r="J634" s="224">
        <f>ROUND(I634*H634,2)</f>
        <v>0</v>
      </c>
      <c r="K634" s="220" t="s">
        <v>171</v>
      </c>
      <c r="L634" s="44"/>
      <c r="M634" s="225" t="s">
        <v>1</v>
      </c>
      <c r="N634" s="226" t="s">
        <v>43</v>
      </c>
      <c r="O634" s="91"/>
      <c r="P634" s="227">
        <f>O634*H634</f>
        <v>0</v>
      </c>
      <c r="Q634" s="227">
        <v>0</v>
      </c>
      <c r="R634" s="227">
        <f>Q634*H634</f>
        <v>0</v>
      </c>
      <c r="S634" s="227">
        <v>0</v>
      </c>
      <c r="T634" s="228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9" t="s">
        <v>172</v>
      </c>
      <c r="AT634" s="229" t="s">
        <v>167</v>
      </c>
      <c r="AU634" s="229" t="s">
        <v>88</v>
      </c>
      <c r="AY634" s="17" t="s">
        <v>165</v>
      </c>
      <c r="BE634" s="230">
        <f>IF(N634="základní",J634,0)</f>
        <v>0</v>
      </c>
      <c r="BF634" s="230">
        <f>IF(N634="snížená",J634,0)</f>
        <v>0</v>
      </c>
      <c r="BG634" s="230">
        <f>IF(N634="zákl. přenesená",J634,0)</f>
        <v>0</v>
      </c>
      <c r="BH634" s="230">
        <f>IF(N634="sníž. přenesená",J634,0)</f>
        <v>0</v>
      </c>
      <c r="BI634" s="230">
        <f>IF(N634="nulová",J634,0)</f>
        <v>0</v>
      </c>
      <c r="BJ634" s="17" t="s">
        <v>86</v>
      </c>
      <c r="BK634" s="230">
        <f>ROUND(I634*H634,2)</f>
        <v>0</v>
      </c>
      <c r="BL634" s="17" t="s">
        <v>172</v>
      </c>
      <c r="BM634" s="229" t="s">
        <v>835</v>
      </c>
    </row>
    <row r="635" s="2" customFormat="1" ht="24.15" customHeight="1">
      <c r="A635" s="38"/>
      <c r="B635" s="39"/>
      <c r="C635" s="218" t="s">
        <v>836</v>
      </c>
      <c r="D635" s="218" t="s">
        <v>167</v>
      </c>
      <c r="E635" s="219" t="s">
        <v>837</v>
      </c>
      <c r="F635" s="220" t="s">
        <v>838</v>
      </c>
      <c r="G635" s="221" t="s">
        <v>209</v>
      </c>
      <c r="H635" s="222">
        <v>1263.3499999999999</v>
      </c>
      <c r="I635" s="223"/>
      <c r="J635" s="224">
        <f>ROUND(I635*H635,2)</f>
        <v>0</v>
      </c>
      <c r="K635" s="220" t="s">
        <v>171</v>
      </c>
      <c r="L635" s="44"/>
      <c r="M635" s="225" t="s">
        <v>1</v>
      </c>
      <c r="N635" s="226" t="s">
        <v>43</v>
      </c>
      <c r="O635" s="91"/>
      <c r="P635" s="227">
        <f>O635*H635</f>
        <v>0</v>
      </c>
      <c r="Q635" s="227">
        <v>4.0000000000000003E-05</v>
      </c>
      <c r="R635" s="227">
        <f>Q635*H635</f>
        <v>0.050534000000000003</v>
      </c>
      <c r="S635" s="227">
        <v>0</v>
      </c>
      <c r="T635" s="228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9" t="s">
        <v>172</v>
      </c>
      <c r="AT635" s="229" t="s">
        <v>167</v>
      </c>
      <c r="AU635" s="229" t="s">
        <v>88</v>
      </c>
      <c r="AY635" s="17" t="s">
        <v>165</v>
      </c>
      <c r="BE635" s="230">
        <f>IF(N635="základní",J635,0)</f>
        <v>0</v>
      </c>
      <c r="BF635" s="230">
        <f>IF(N635="snížená",J635,0)</f>
        <v>0</v>
      </c>
      <c r="BG635" s="230">
        <f>IF(N635="zákl. přenesená",J635,0)</f>
        <v>0</v>
      </c>
      <c r="BH635" s="230">
        <f>IF(N635="sníž. přenesená",J635,0)</f>
        <v>0</v>
      </c>
      <c r="BI635" s="230">
        <f>IF(N635="nulová",J635,0)</f>
        <v>0</v>
      </c>
      <c r="BJ635" s="17" t="s">
        <v>86</v>
      </c>
      <c r="BK635" s="230">
        <f>ROUND(I635*H635,2)</f>
        <v>0</v>
      </c>
      <c r="BL635" s="17" t="s">
        <v>172</v>
      </c>
      <c r="BM635" s="229" t="s">
        <v>839</v>
      </c>
    </row>
    <row r="636" s="14" customFormat="1">
      <c r="A636" s="14"/>
      <c r="B636" s="242"/>
      <c r="C636" s="243"/>
      <c r="D636" s="233" t="s">
        <v>174</v>
      </c>
      <c r="E636" s="244" t="s">
        <v>1</v>
      </c>
      <c r="F636" s="245" t="s">
        <v>840</v>
      </c>
      <c r="G636" s="243"/>
      <c r="H636" s="246">
        <v>1263.3499999999999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2" t="s">
        <v>174</v>
      </c>
      <c r="AU636" s="252" t="s">
        <v>88</v>
      </c>
      <c r="AV636" s="14" t="s">
        <v>88</v>
      </c>
      <c r="AW636" s="14" t="s">
        <v>32</v>
      </c>
      <c r="AX636" s="14" t="s">
        <v>78</v>
      </c>
      <c r="AY636" s="252" t="s">
        <v>165</v>
      </c>
    </row>
    <row r="637" s="15" customFormat="1">
      <c r="A637" s="15"/>
      <c r="B637" s="253"/>
      <c r="C637" s="254"/>
      <c r="D637" s="233" t="s">
        <v>174</v>
      </c>
      <c r="E637" s="255" t="s">
        <v>1</v>
      </c>
      <c r="F637" s="256" t="s">
        <v>177</v>
      </c>
      <c r="G637" s="254"/>
      <c r="H637" s="257">
        <v>1263.3499999999999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3" t="s">
        <v>174</v>
      </c>
      <c r="AU637" s="263" t="s">
        <v>88</v>
      </c>
      <c r="AV637" s="15" t="s">
        <v>172</v>
      </c>
      <c r="AW637" s="15" t="s">
        <v>32</v>
      </c>
      <c r="AX637" s="15" t="s">
        <v>86</v>
      </c>
      <c r="AY637" s="263" t="s">
        <v>165</v>
      </c>
    </row>
    <row r="638" s="2" customFormat="1" ht="16.5" customHeight="1">
      <c r="A638" s="38"/>
      <c r="B638" s="39"/>
      <c r="C638" s="218" t="s">
        <v>841</v>
      </c>
      <c r="D638" s="218" t="s">
        <v>167</v>
      </c>
      <c r="E638" s="219" t="s">
        <v>842</v>
      </c>
      <c r="F638" s="220" t="s">
        <v>843</v>
      </c>
      <c r="G638" s="221" t="s">
        <v>209</v>
      </c>
      <c r="H638" s="222">
        <v>80.049999999999997</v>
      </c>
      <c r="I638" s="223"/>
      <c r="J638" s="224">
        <f>ROUND(I638*H638,2)</f>
        <v>0</v>
      </c>
      <c r="K638" s="220" t="s">
        <v>1</v>
      </c>
      <c r="L638" s="44"/>
      <c r="M638" s="225" t="s">
        <v>1</v>
      </c>
      <c r="N638" s="226" t="s">
        <v>43</v>
      </c>
      <c r="O638" s="91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9" t="s">
        <v>172</v>
      </c>
      <c r="AT638" s="229" t="s">
        <v>167</v>
      </c>
      <c r="AU638" s="229" t="s">
        <v>88</v>
      </c>
      <c r="AY638" s="17" t="s">
        <v>165</v>
      </c>
      <c r="BE638" s="230">
        <f>IF(N638="základní",J638,0)</f>
        <v>0</v>
      </c>
      <c r="BF638" s="230">
        <f>IF(N638="snížená",J638,0)</f>
        <v>0</v>
      </c>
      <c r="BG638" s="230">
        <f>IF(N638="zákl. přenesená",J638,0)</f>
        <v>0</v>
      </c>
      <c r="BH638" s="230">
        <f>IF(N638="sníž. přenesená",J638,0)</f>
        <v>0</v>
      </c>
      <c r="BI638" s="230">
        <f>IF(N638="nulová",J638,0)</f>
        <v>0</v>
      </c>
      <c r="BJ638" s="17" t="s">
        <v>86</v>
      </c>
      <c r="BK638" s="230">
        <f>ROUND(I638*H638,2)</f>
        <v>0</v>
      </c>
      <c r="BL638" s="17" t="s">
        <v>172</v>
      </c>
      <c r="BM638" s="229" t="s">
        <v>844</v>
      </c>
    </row>
    <row r="639" s="2" customFormat="1">
      <c r="A639" s="38"/>
      <c r="B639" s="39"/>
      <c r="C639" s="40"/>
      <c r="D639" s="233" t="s">
        <v>616</v>
      </c>
      <c r="E639" s="40"/>
      <c r="F639" s="274" t="s">
        <v>845</v>
      </c>
      <c r="G639" s="40"/>
      <c r="H639" s="40"/>
      <c r="I639" s="275"/>
      <c r="J639" s="40"/>
      <c r="K639" s="40"/>
      <c r="L639" s="44"/>
      <c r="M639" s="276"/>
      <c r="N639" s="277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616</v>
      </c>
      <c r="AU639" s="17" t="s">
        <v>88</v>
      </c>
    </row>
    <row r="640" s="14" customFormat="1">
      <c r="A640" s="14"/>
      <c r="B640" s="242"/>
      <c r="C640" s="243"/>
      <c r="D640" s="233" t="s">
        <v>174</v>
      </c>
      <c r="E640" s="244" t="s">
        <v>1</v>
      </c>
      <c r="F640" s="245" t="s">
        <v>846</v>
      </c>
      <c r="G640" s="243"/>
      <c r="H640" s="246">
        <v>80.049999999999997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2" t="s">
        <v>174</v>
      </c>
      <c r="AU640" s="252" t="s">
        <v>88</v>
      </c>
      <c r="AV640" s="14" t="s">
        <v>88</v>
      </c>
      <c r="AW640" s="14" t="s">
        <v>32</v>
      </c>
      <c r="AX640" s="14" t="s">
        <v>78</v>
      </c>
      <c r="AY640" s="252" t="s">
        <v>165</v>
      </c>
    </row>
    <row r="641" s="15" customFormat="1">
      <c r="A641" s="15"/>
      <c r="B641" s="253"/>
      <c r="C641" s="254"/>
      <c r="D641" s="233" t="s">
        <v>174</v>
      </c>
      <c r="E641" s="255" t="s">
        <v>1</v>
      </c>
      <c r="F641" s="256" t="s">
        <v>177</v>
      </c>
      <c r="G641" s="254"/>
      <c r="H641" s="257">
        <v>80.049999999999997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3" t="s">
        <v>174</v>
      </c>
      <c r="AU641" s="263" t="s">
        <v>88</v>
      </c>
      <c r="AV641" s="15" t="s">
        <v>172</v>
      </c>
      <c r="AW641" s="15" t="s">
        <v>32</v>
      </c>
      <c r="AX641" s="15" t="s">
        <v>86</v>
      </c>
      <c r="AY641" s="263" t="s">
        <v>165</v>
      </c>
    </row>
    <row r="642" s="2" customFormat="1" ht="24.15" customHeight="1">
      <c r="A642" s="38"/>
      <c r="B642" s="39"/>
      <c r="C642" s="218" t="s">
        <v>847</v>
      </c>
      <c r="D642" s="218" t="s">
        <v>167</v>
      </c>
      <c r="E642" s="219" t="s">
        <v>848</v>
      </c>
      <c r="F642" s="220" t="s">
        <v>849</v>
      </c>
      <c r="G642" s="221" t="s">
        <v>239</v>
      </c>
      <c r="H642" s="222">
        <v>28</v>
      </c>
      <c r="I642" s="223"/>
      <c r="J642" s="224">
        <f>ROUND(I642*H642,2)</f>
        <v>0</v>
      </c>
      <c r="K642" s="220" t="s">
        <v>1</v>
      </c>
      <c r="L642" s="44"/>
      <c r="M642" s="225" t="s">
        <v>1</v>
      </c>
      <c r="N642" s="226" t="s">
        <v>43</v>
      </c>
      <c r="O642" s="91"/>
      <c r="P642" s="227">
        <f>O642*H642</f>
        <v>0</v>
      </c>
      <c r="Q642" s="227">
        <v>0.068510000000000001</v>
      </c>
      <c r="R642" s="227">
        <f>Q642*H642</f>
        <v>1.91828</v>
      </c>
      <c r="S642" s="227">
        <v>0</v>
      </c>
      <c r="T642" s="22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9" t="s">
        <v>172</v>
      </c>
      <c r="AT642" s="229" t="s">
        <v>167</v>
      </c>
      <c r="AU642" s="229" t="s">
        <v>88</v>
      </c>
      <c r="AY642" s="17" t="s">
        <v>165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7" t="s">
        <v>86</v>
      </c>
      <c r="BK642" s="230">
        <f>ROUND(I642*H642,2)</f>
        <v>0</v>
      </c>
      <c r="BL642" s="17" t="s">
        <v>172</v>
      </c>
      <c r="BM642" s="229" t="s">
        <v>850</v>
      </c>
    </row>
    <row r="643" s="13" customFormat="1">
      <c r="A643" s="13"/>
      <c r="B643" s="231"/>
      <c r="C643" s="232"/>
      <c r="D643" s="233" t="s">
        <v>174</v>
      </c>
      <c r="E643" s="234" t="s">
        <v>1</v>
      </c>
      <c r="F643" s="235" t="s">
        <v>851</v>
      </c>
      <c r="G643" s="232"/>
      <c r="H643" s="234" t="s">
        <v>1</v>
      </c>
      <c r="I643" s="236"/>
      <c r="J643" s="232"/>
      <c r="K643" s="232"/>
      <c r="L643" s="237"/>
      <c r="M643" s="238"/>
      <c r="N643" s="239"/>
      <c r="O643" s="239"/>
      <c r="P643" s="239"/>
      <c r="Q643" s="239"/>
      <c r="R643" s="239"/>
      <c r="S643" s="239"/>
      <c r="T643" s="24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1" t="s">
        <v>174</v>
      </c>
      <c r="AU643" s="241" t="s">
        <v>88</v>
      </c>
      <c r="AV643" s="13" t="s">
        <v>86</v>
      </c>
      <c r="AW643" s="13" t="s">
        <v>32</v>
      </c>
      <c r="AX643" s="13" t="s">
        <v>78</v>
      </c>
      <c r="AY643" s="241" t="s">
        <v>165</v>
      </c>
    </row>
    <row r="644" s="14" customFormat="1">
      <c r="A644" s="14"/>
      <c r="B644" s="242"/>
      <c r="C644" s="243"/>
      <c r="D644" s="233" t="s">
        <v>174</v>
      </c>
      <c r="E644" s="244" t="s">
        <v>1</v>
      </c>
      <c r="F644" s="245" t="s">
        <v>572</v>
      </c>
      <c r="G644" s="243"/>
      <c r="H644" s="246">
        <v>12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2" t="s">
        <v>174</v>
      </c>
      <c r="AU644" s="252" t="s">
        <v>88</v>
      </c>
      <c r="AV644" s="14" t="s">
        <v>88</v>
      </c>
      <c r="AW644" s="14" t="s">
        <v>32</v>
      </c>
      <c r="AX644" s="14" t="s">
        <v>78</v>
      </c>
      <c r="AY644" s="252" t="s">
        <v>165</v>
      </c>
    </row>
    <row r="645" s="13" customFormat="1">
      <c r="A645" s="13"/>
      <c r="B645" s="231"/>
      <c r="C645" s="232"/>
      <c r="D645" s="233" t="s">
        <v>174</v>
      </c>
      <c r="E645" s="234" t="s">
        <v>1</v>
      </c>
      <c r="F645" s="235" t="s">
        <v>387</v>
      </c>
      <c r="G645" s="232"/>
      <c r="H645" s="234" t="s">
        <v>1</v>
      </c>
      <c r="I645" s="236"/>
      <c r="J645" s="232"/>
      <c r="K645" s="232"/>
      <c r="L645" s="237"/>
      <c r="M645" s="238"/>
      <c r="N645" s="239"/>
      <c r="O645" s="239"/>
      <c r="P645" s="239"/>
      <c r="Q645" s="239"/>
      <c r="R645" s="239"/>
      <c r="S645" s="239"/>
      <c r="T645" s="24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1" t="s">
        <v>174</v>
      </c>
      <c r="AU645" s="241" t="s">
        <v>88</v>
      </c>
      <c r="AV645" s="13" t="s">
        <v>86</v>
      </c>
      <c r="AW645" s="13" t="s">
        <v>32</v>
      </c>
      <c r="AX645" s="13" t="s">
        <v>78</v>
      </c>
      <c r="AY645" s="241" t="s">
        <v>165</v>
      </c>
    </row>
    <row r="646" s="14" customFormat="1">
      <c r="A646" s="14"/>
      <c r="B646" s="242"/>
      <c r="C646" s="243"/>
      <c r="D646" s="233" t="s">
        <v>174</v>
      </c>
      <c r="E646" s="244" t="s">
        <v>1</v>
      </c>
      <c r="F646" s="245" t="s">
        <v>573</v>
      </c>
      <c r="G646" s="243"/>
      <c r="H646" s="246">
        <v>16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2" t="s">
        <v>174</v>
      </c>
      <c r="AU646" s="252" t="s">
        <v>88</v>
      </c>
      <c r="AV646" s="14" t="s">
        <v>88</v>
      </c>
      <c r="AW646" s="14" t="s">
        <v>32</v>
      </c>
      <c r="AX646" s="14" t="s">
        <v>78</v>
      </c>
      <c r="AY646" s="252" t="s">
        <v>165</v>
      </c>
    </row>
    <row r="647" s="15" customFormat="1">
      <c r="A647" s="15"/>
      <c r="B647" s="253"/>
      <c r="C647" s="254"/>
      <c r="D647" s="233" t="s">
        <v>174</v>
      </c>
      <c r="E647" s="255" t="s">
        <v>1</v>
      </c>
      <c r="F647" s="256" t="s">
        <v>177</v>
      </c>
      <c r="G647" s="254"/>
      <c r="H647" s="257">
        <v>28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3" t="s">
        <v>174</v>
      </c>
      <c r="AU647" s="263" t="s">
        <v>88</v>
      </c>
      <c r="AV647" s="15" t="s">
        <v>172</v>
      </c>
      <c r="AW647" s="15" t="s">
        <v>32</v>
      </c>
      <c r="AX647" s="15" t="s">
        <v>86</v>
      </c>
      <c r="AY647" s="263" t="s">
        <v>165</v>
      </c>
    </row>
    <row r="648" s="2" customFormat="1" ht="16.5" customHeight="1">
      <c r="A648" s="38"/>
      <c r="B648" s="39"/>
      <c r="C648" s="218" t="s">
        <v>852</v>
      </c>
      <c r="D648" s="218" t="s">
        <v>167</v>
      </c>
      <c r="E648" s="219" t="s">
        <v>853</v>
      </c>
      <c r="F648" s="220" t="s">
        <v>854</v>
      </c>
      <c r="G648" s="221" t="s">
        <v>170</v>
      </c>
      <c r="H648" s="222">
        <v>4.0960000000000001</v>
      </c>
      <c r="I648" s="223"/>
      <c r="J648" s="224">
        <f>ROUND(I648*H648,2)</f>
        <v>0</v>
      </c>
      <c r="K648" s="220" t="s">
        <v>171</v>
      </c>
      <c r="L648" s="44"/>
      <c r="M648" s="225" t="s">
        <v>1</v>
      </c>
      <c r="N648" s="226" t="s">
        <v>43</v>
      </c>
      <c r="O648" s="91"/>
      <c r="P648" s="227">
        <f>O648*H648</f>
        <v>0</v>
      </c>
      <c r="Q648" s="227">
        <v>0</v>
      </c>
      <c r="R648" s="227">
        <f>Q648*H648</f>
        <v>0</v>
      </c>
      <c r="S648" s="227">
        <v>2.3999999999999999</v>
      </c>
      <c r="T648" s="228">
        <f>S648*H648</f>
        <v>9.8303999999999991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9" t="s">
        <v>172</v>
      </c>
      <c r="AT648" s="229" t="s">
        <v>167</v>
      </c>
      <c r="AU648" s="229" t="s">
        <v>88</v>
      </c>
      <c r="AY648" s="17" t="s">
        <v>165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17" t="s">
        <v>86</v>
      </c>
      <c r="BK648" s="230">
        <f>ROUND(I648*H648,2)</f>
        <v>0</v>
      </c>
      <c r="BL648" s="17" t="s">
        <v>172</v>
      </c>
      <c r="BM648" s="229" t="s">
        <v>855</v>
      </c>
    </row>
    <row r="649" s="13" customFormat="1">
      <c r="A649" s="13"/>
      <c r="B649" s="231"/>
      <c r="C649" s="232"/>
      <c r="D649" s="233" t="s">
        <v>174</v>
      </c>
      <c r="E649" s="234" t="s">
        <v>1</v>
      </c>
      <c r="F649" s="235" t="s">
        <v>856</v>
      </c>
      <c r="G649" s="232"/>
      <c r="H649" s="234" t="s">
        <v>1</v>
      </c>
      <c r="I649" s="236"/>
      <c r="J649" s="232"/>
      <c r="K649" s="232"/>
      <c r="L649" s="237"/>
      <c r="M649" s="238"/>
      <c r="N649" s="239"/>
      <c r="O649" s="239"/>
      <c r="P649" s="239"/>
      <c r="Q649" s="239"/>
      <c r="R649" s="239"/>
      <c r="S649" s="239"/>
      <c r="T649" s="24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1" t="s">
        <v>174</v>
      </c>
      <c r="AU649" s="241" t="s">
        <v>88</v>
      </c>
      <c r="AV649" s="13" t="s">
        <v>86</v>
      </c>
      <c r="AW649" s="13" t="s">
        <v>32</v>
      </c>
      <c r="AX649" s="13" t="s">
        <v>78</v>
      </c>
      <c r="AY649" s="241" t="s">
        <v>165</v>
      </c>
    </row>
    <row r="650" s="14" customFormat="1">
      <c r="A650" s="14"/>
      <c r="B650" s="242"/>
      <c r="C650" s="243"/>
      <c r="D650" s="233" t="s">
        <v>174</v>
      </c>
      <c r="E650" s="244" t="s">
        <v>1</v>
      </c>
      <c r="F650" s="245" t="s">
        <v>857</v>
      </c>
      <c r="G650" s="243"/>
      <c r="H650" s="246">
        <v>4.0960000000000001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2" t="s">
        <v>174</v>
      </c>
      <c r="AU650" s="252" t="s">
        <v>88</v>
      </c>
      <c r="AV650" s="14" t="s">
        <v>88</v>
      </c>
      <c r="AW650" s="14" t="s">
        <v>32</v>
      </c>
      <c r="AX650" s="14" t="s">
        <v>78</v>
      </c>
      <c r="AY650" s="252" t="s">
        <v>165</v>
      </c>
    </row>
    <row r="651" s="15" customFormat="1">
      <c r="A651" s="15"/>
      <c r="B651" s="253"/>
      <c r="C651" s="254"/>
      <c r="D651" s="233" t="s">
        <v>174</v>
      </c>
      <c r="E651" s="255" t="s">
        <v>1</v>
      </c>
      <c r="F651" s="256" t="s">
        <v>177</v>
      </c>
      <c r="G651" s="254"/>
      <c r="H651" s="257">
        <v>4.0960000000000001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3" t="s">
        <v>174</v>
      </c>
      <c r="AU651" s="263" t="s">
        <v>88</v>
      </c>
      <c r="AV651" s="15" t="s">
        <v>172</v>
      </c>
      <c r="AW651" s="15" t="s">
        <v>32</v>
      </c>
      <c r="AX651" s="15" t="s">
        <v>86</v>
      </c>
      <c r="AY651" s="263" t="s">
        <v>165</v>
      </c>
    </row>
    <row r="652" s="2" customFormat="1" ht="21.75" customHeight="1">
      <c r="A652" s="38"/>
      <c r="B652" s="39"/>
      <c r="C652" s="218" t="s">
        <v>858</v>
      </c>
      <c r="D652" s="218" t="s">
        <v>167</v>
      </c>
      <c r="E652" s="219" t="s">
        <v>859</v>
      </c>
      <c r="F652" s="220" t="s">
        <v>860</v>
      </c>
      <c r="G652" s="221" t="s">
        <v>209</v>
      </c>
      <c r="H652" s="222">
        <v>7.2000000000000002</v>
      </c>
      <c r="I652" s="223"/>
      <c r="J652" s="224">
        <f>ROUND(I652*H652,2)</f>
        <v>0</v>
      </c>
      <c r="K652" s="220" t="s">
        <v>171</v>
      </c>
      <c r="L652" s="44"/>
      <c r="M652" s="225" t="s">
        <v>1</v>
      </c>
      <c r="N652" s="226" t="s">
        <v>43</v>
      </c>
      <c r="O652" s="91"/>
      <c r="P652" s="227">
        <f>O652*H652</f>
        <v>0</v>
      </c>
      <c r="Q652" s="227">
        <v>0</v>
      </c>
      <c r="R652" s="227">
        <f>Q652*H652</f>
        <v>0</v>
      </c>
      <c r="S652" s="227">
        <v>0.13100000000000001</v>
      </c>
      <c r="T652" s="228">
        <f>S652*H652</f>
        <v>0.94320000000000004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9" t="s">
        <v>172</v>
      </c>
      <c r="AT652" s="229" t="s">
        <v>167</v>
      </c>
      <c r="AU652" s="229" t="s">
        <v>88</v>
      </c>
      <c r="AY652" s="17" t="s">
        <v>165</v>
      </c>
      <c r="BE652" s="230">
        <f>IF(N652="základní",J652,0)</f>
        <v>0</v>
      </c>
      <c r="BF652" s="230">
        <f>IF(N652="snížená",J652,0)</f>
        <v>0</v>
      </c>
      <c r="BG652" s="230">
        <f>IF(N652="zákl. přenesená",J652,0)</f>
        <v>0</v>
      </c>
      <c r="BH652" s="230">
        <f>IF(N652="sníž. přenesená",J652,0)</f>
        <v>0</v>
      </c>
      <c r="BI652" s="230">
        <f>IF(N652="nulová",J652,0)</f>
        <v>0</v>
      </c>
      <c r="BJ652" s="17" t="s">
        <v>86</v>
      </c>
      <c r="BK652" s="230">
        <f>ROUND(I652*H652,2)</f>
        <v>0</v>
      </c>
      <c r="BL652" s="17" t="s">
        <v>172</v>
      </c>
      <c r="BM652" s="229" t="s">
        <v>861</v>
      </c>
    </row>
    <row r="653" s="13" customFormat="1">
      <c r="A653" s="13"/>
      <c r="B653" s="231"/>
      <c r="C653" s="232"/>
      <c r="D653" s="233" t="s">
        <v>174</v>
      </c>
      <c r="E653" s="234" t="s">
        <v>1</v>
      </c>
      <c r="F653" s="235" t="s">
        <v>593</v>
      </c>
      <c r="G653" s="232"/>
      <c r="H653" s="234" t="s">
        <v>1</v>
      </c>
      <c r="I653" s="236"/>
      <c r="J653" s="232"/>
      <c r="K653" s="232"/>
      <c r="L653" s="237"/>
      <c r="M653" s="238"/>
      <c r="N653" s="239"/>
      <c r="O653" s="239"/>
      <c r="P653" s="239"/>
      <c r="Q653" s="239"/>
      <c r="R653" s="239"/>
      <c r="S653" s="239"/>
      <c r="T653" s="24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1" t="s">
        <v>174</v>
      </c>
      <c r="AU653" s="241" t="s">
        <v>88</v>
      </c>
      <c r="AV653" s="13" t="s">
        <v>86</v>
      </c>
      <c r="AW653" s="13" t="s">
        <v>32</v>
      </c>
      <c r="AX653" s="13" t="s">
        <v>78</v>
      </c>
      <c r="AY653" s="241" t="s">
        <v>165</v>
      </c>
    </row>
    <row r="654" s="14" customFormat="1">
      <c r="A654" s="14"/>
      <c r="B654" s="242"/>
      <c r="C654" s="243"/>
      <c r="D654" s="233" t="s">
        <v>174</v>
      </c>
      <c r="E654" s="244" t="s">
        <v>1</v>
      </c>
      <c r="F654" s="245" t="s">
        <v>862</v>
      </c>
      <c r="G654" s="243"/>
      <c r="H654" s="246">
        <v>7.2000000000000002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2" t="s">
        <v>174</v>
      </c>
      <c r="AU654" s="252" t="s">
        <v>88</v>
      </c>
      <c r="AV654" s="14" t="s">
        <v>88</v>
      </c>
      <c r="AW654" s="14" t="s">
        <v>32</v>
      </c>
      <c r="AX654" s="14" t="s">
        <v>78</v>
      </c>
      <c r="AY654" s="252" t="s">
        <v>165</v>
      </c>
    </row>
    <row r="655" s="15" customFormat="1">
      <c r="A655" s="15"/>
      <c r="B655" s="253"/>
      <c r="C655" s="254"/>
      <c r="D655" s="233" t="s">
        <v>174</v>
      </c>
      <c r="E655" s="255" t="s">
        <v>1</v>
      </c>
      <c r="F655" s="256" t="s">
        <v>177</v>
      </c>
      <c r="G655" s="254"/>
      <c r="H655" s="257">
        <v>7.2000000000000002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3" t="s">
        <v>174</v>
      </c>
      <c r="AU655" s="263" t="s">
        <v>88</v>
      </c>
      <c r="AV655" s="15" t="s">
        <v>172</v>
      </c>
      <c r="AW655" s="15" t="s">
        <v>32</v>
      </c>
      <c r="AX655" s="15" t="s">
        <v>86</v>
      </c>
      <c r="AY655" s="263" t="s">
        <v>165</v>
      </c>
    </row>
    <row r="656" s="2" customFormat="1" ht="21.75" customHeight="1">
      <c r="A656" s="38"/>
      <c r="B656" s="39"/>
      <c r="C656" s="218" t="s">
        <v>863</v>
      </c>
      <c r="D656" s="218" t="s">
        <v>167</v>
      </c>
      <c r="E656" s="219" t="s">
        <v>864</v>
      </c>
      <c r="F656" s="220" t="s">
        <v>865</v>
      </c>
      <c r="G656" s="221" t="s">
        <v>209</v>
      </c>
      <c r="H656" s="222">
        <v>11.003</v>
      </c>
      <c r="I656" s="223"/>
      <c r="J656" s="224">
        <f>ROUND(I656*H656,2)</f>
        <v>0</v>
      </c>
      <c r="K656" s="220" t="s">
        <v>171</v>
      </c>
      <c r="L656" s="44"/>
      <c r="M656" s="225" t="s">
        <v>1</v>
      </c>
      <c r="N656" s="226" t="s">
        <v>43</v>
      </c>
      <c r="O656" s="91"/>
      <c r="P656" s="227">
        <f>O656*H656</f>
        <v>0</v>
      </c>
      <c r="Q656" s="227">
        <v>0</v>
      </c>
      <c r="R656" s="227">
        <f>Q656*H656</f>
        <v>0</v>
      </c>
      <c r="S656" s="227">
        <v>0.26100000000000001</v>
      </c>
      <c r="T656" s="228">
        <f>S656*H656</f>
        <v>2.8717830000000002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9" t="s">
        <v>172</v>
      </c>
      <c r="AT656" s="229" t="s">
        <v>167</v>
      </c>
      <c r="AU656" s="229" t="s">
        <v>88</v>
      </c>
      <c r="AY656" s="17" t="s">
        <v>165</v>
      </c>
      <c r="BE656" s="230">
        <f>IF(N656="základní",J656,0)</f>
        <v>0</v>
      </c>
      <c r="BF656" s="230">
        <f>IF(N656="snížená",J656,0)</f>
        <v>0</v>
      </c>
      <c r="BG656" s="230">
        <f>IF(N656="zákl. přenesená",J656,0)</f>
        <v>0</v>
      </c>
      <c r="BH656" s="230">
        <f>IF(N656="sníž. přenesená",J656,0)</f>
        <v>0</v>
      </c>
      <c r="BI656" s="230">
        <f>IF(N656="nulová",J656,0)</f>
        <v>0</v>
      </c>
      <c r="BJ656" s="17" t="s">
        <v>86</v>
      </c>
      <c r="BK656" s="230">
        <f>ROUND(I656*H656,2)</f>
        <v>0</v>
      </c>
      <c r="BL656" s="17" t="s">
        <v>172</v>
      </c>
      <c r="BM656" s="229" t="s">
        <v>866</v>
      </c>
    </row>
    <row r="657" s="13" customFormat="1">
      <c r="A657" s="13"/>
      <c r="B657" s="231"/>
      <c r="C657" s="232"/>
      <c r="D657" s="233" t="s">
        <v>174</v>
      </c>
      <c r="E657" s="234" t="s">
        <v>1</v>
      </c>
      <c r="F657" s="235" t="s">
        <v>596</v>
      </c>
      <c r="G657" s="232"/>
      <c r="H657" s="234" t="s">
        <v>1</v>
      </c>
      <c r="I657" s="236"/>
      <c r="J657" s="232"/>
      <c r="K657" s="232"/>
      <c r="L657" s="237"/>
      <c r="M657" s="238"/>
      <c r="N657" s="239"/>
      <c r="O657" s="239"/>
      <c r="P657" s="239"/>
      <c r="Q657" s="239"/>
      <c r="R657" s="239"/>
      <c r="S657" s="239"/>
      <c r="T657" s="24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1" t="s">
        <v>174</v>
      </c>
      <c r="AU657" s="241" t="s">
        <v>88</v>
      </c>
      <c r="AV657" s="13" t="s">
        <v>86</v>
      </c>
      <c r="AW657" s="13" t="s">
        <v>32</v>
      </c>
      <c r="AX657" s="13" t="s">
        <v>78</v>
      </c>
      <c r="AY657" s="241" t="s">
        <v>165</v>
      </c>
    </row>
    <row r="658" s="14" customFormat="1">
      <c r="A658" s="14"/>
      <c r="B658" s="242"/>
      <c r="C658" s="243"/>
      <c r="D658" s="233" t="s">
        <v>174</v>
      </c>
      <c r="E658" s="244" t="s">
        <v>1</v>
      </c>
      <c r="F658" s="245" t="s">
        <v>867</v>
      </c>
      <c r="G658" s="243"/>
      <c r="H658" s="246">
        <v>7.2430000000000003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2" t="s">
        <v>174</v>
      </c>
      <c r="AU658" s="252" t="s">
        <v>88</v>
      </c>
      <c r="AV658" s="14" t="s">
        <v>88</v>
      </c>
      <c r="AW658" s="14" t="s">
        <v>32</v>
      </c>
      <c r="AX658" s="14" t="s">
        <v>78</v>
      </c>
      <c r="AY658" s="252" t="s">
        <v>165</v>
      </c>
    </row>
    <row r="659" s="14" customFormat="1">
      <c r="A659" s="14"/>
      <c r="B659" s="242"/>
      <c r="C659" s="243"/>
      <c r="D659" s="233" t="s">
        <v>174</v>
      </c>
      <c r="E659" s="244" t="s">
        <v>1</v>
      </c>
      <c r="F659" s="245" t="s">
        <v>868</v>
      </c>
      <c r="G659" s="243"/>
      <c r="H659" s="246">
        <v>3.7599999999999998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2" t="s">
        <v>174</v>
      </c>
      <c r="AU659" s="252" t="s">
        <v>88</v>
      </c>
      <c r="AV659" s="14" t="s">
        <v>88</v>
      </c>
      <c r="AW659" s="14" t="s">
        <v>32</v>
      </c>
      <c r="AX659" s="14" t="s">
        <v>78</v>
      </c>
      <c r="AY659" s="252" t="s">
        <v>165</v>
      </c>
    </row>
    <row r="660" s="15" customFormat="1">
      <c r="A660" s="15"/>
      <c r="B660" s="253"/>
      <c r="C660" s="254"/>
      <c r="D660" s="233" t="s">
        <v>174</v>
      </c>
      <c r="E660" s="255" t="s">
        <v>1</v>
      </c>
      <c r="F660" s="256" t="s">
        <v>177</v>
      </c>
      <c r="G660" s="254"/>
      <c r="H660" s="257">
        <v>11.003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3" t="s">
        <v>174</v>
      </c>
      <c r="AU660" s="263" t="s">
        <v>88</v>
      </c>
      <c r="AV660" s="15" t="s">
        <v>172</v>
      </c>
      <c r="AW660" s="15" t="s">
        <v>32</v>
      </c>
      <c r="AX660" s="15" t="s">
        <v>86</v>
      </c>
      <c r="AY660" s="263" t="s">
        <v>165</v>
      </c>
    </row>
    <row r="661" s="2" customFormat="1" ht="24.15" customHeight="1">
      <c r="A661" s="38"/>
      <c r="B661" s="39"/>
      <c r="C661" s="218" t="s">
        <v>869</v>
      </c>
      <c r="D661" s="218" t="s">
        <v>167</v>
      </c>
      <c r="E661" s="219" t="s">
        <v>870</v>
      </c>
      <c r="F661" s="220" t="s">
        <v>871</v>
      </c>
      <c r="G661" s="221" t="s">
        <v>170</v>
      </c>
      <c r="H661" s="222">
        <v>1.714</v>
      </c>
      <c r="I661" s="223"/>
      <c r="J661" s="224">
        <f>ROUND(I661*H661,2)</f>
        <v>0</v>
      </c>
      <c r="K661" s="220" t="s">
        <v>171</v>
      </c>
      <c r="L661" s="44"/>
      <c r="M661" s="225" t="s">
        <v>1</v>
      </c>
      <c r="N661" s="226" t="s">
        <v>43</v>
      </c>
      <c r="O661" s="91"/>
      <c r="P661" s="227">
        <f>O661*H661</f>
        <v>0</v>
      </c>
      <c r="Q661" s="227">
        <v>0</v>
      </c>
      <c r="R661" s="227">
        <f>Q661*H661</f>
        <v>0</v>
      </c>
      <c r="S661" s="227">
        <v>1.95</v>
      </c>
      <c r="T661" s="228">
        <f>S661*H661</f>
        <v>3.3422999999999998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9" t="s">
        <v>172</v>
      </c>
      <c r="AT661" s="229" t="s">
        <v>167</v>
      </c>
      <c r="AU661" s="229" t="s">
        <v>88</v>
      </c>
      <c r="AY661" s="17" t="s">
        <v>165</v>
      </c>
      <c r="BE661" s="230">
        <f>IF(N661="základní",J661,0)</f>
        <v>0</v>
      </c>
      <c r="BF661" s="230">
        <f>IF(N661="snížená",J661,0)</f>
        <v>0</v>
      </c>
      <c r="BG661" s="230">
        <f>IF(N661="zákl. přenesená",J661,0)</f>
        <v>0</v>
      </c>
      <c r="BH661" s="230">
        <f>IF(N661="sníž. přenesená",J661,0)</f>
        <v>0</v>
      </c>
      <c r="BI661" s="230">
        <f>IF(N661="nulová",J661,0)</f>
        <v>0</v>
      </c>
      <c r="BJ661" s="17" t="s">
        <v>86</v>
      </c>
      <c r="BK661" s="230">
        <f>ROUND(I661*H661,2)</f>
        <v>0</v>
      </c>
      <c r="BL661" s="17" t="s">
        <v>172</v>
      </c>
      <c r="BM661" s="229" t="s">
        <v>872</v>
      </c>
    </row>
    <row r="662" s="14" customFormat="1">
      <c r="A662" s="14"/>
      <c r="B662" s="242"/>
      <c r="C662" s="243"/>
      <c r="D662" s="233" t="s">
        <v>174</v>
      </c>
      <c r="E662" s="244" t="s">
        <v>1</v>
      </c>
      <c r="F662" s="245" t="s">
        <v>873</v>
      </c>
      <c r="G662" s="243"/>
      <c r="H662" s="246">
        <v>0.089999999999999997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2" t="s">
        <v>174</v>
      </c>
      <c r="AU662" s="252" t="s">
        <v>88</v>
      </c>
      <c r="AV662" s="14" t="s">
        <v>88</v>
      </c>
      <c r="AW662" s="14" t="s">
        <v>32</v>
      </c>
      <c r="AX662" s="14" t="s">
        <v>78</v>
      </c>
      <c r="AY662" s="252" t="s">
        <v>165</v>
      </c>
    </row>
    <row r="663" s="14" customFormat="1">
      <c r="A663" s="14"/>
      <c r="B663" s="242"/>
      <c r="C663" s="243"/>
      <c r="D663" s="233" t="s">
        <v>174</v>
      </c>
      <c r="E663" s="244" t="s">
        <v>1</v>
      </c>
      <c r="F663" s="245" t="s">
        <v>874</v>
      </c>
      <c r="G663" s="243"/>
      <c r="H663" s="246">
        <v>1.1990000000000001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2" t="s">
        <v>174</v>
      </c>
      <c r="AU663" s="252" t="s">
        <v>88</v>
      </c>
      <c r="AV663" s="14" t="s">
        <v>88</v>
      </c>
      <c r="AW663" s="14" t="s">
        <v>32</v>
      </c>
      <c r="AX663" s="14" t="s">
        <v>78</v>
      </c>
      <c r="AY663" s="252" t="s">
        <v>165</v>
      </c>
    </row>
    <row r="664" s="14" customFormat="1">
      <c r="A664" s="14"/>
      <c r="B664" s="242"/>
      <c r="C664" s="243"/>
      <c r="D664" s="233" t="s">
        <v>174</v>
      </c>
      <c r="E664" s="244" t="s">
        <v>1</v>
      </c>
      <c r="F664" s="245" t="s">
        <v>875</v>
      </c>
      <c r="G664" s="243"/>
      <c r="H664" s="246">
        <v>0.42499999999999999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2" t="s">
        <v>174</v>
      </c>
      <c r="AU664" s="252" t="s">
        <v>88</v>
      </c>
      <c r="AV664" s="14" t="s">
        <v>88</v>
      </c>
      <c r="AW664" s="14" t="s">
        <v>32</v>
      </c>
      <c r="AX664" s="14" t="s">
        <v>78</v>
      </c>
      <c r="AY664" s="252" t="s">
        <v>165</v>
      </c>
    </row>
    <row r="665" s="15" customFormat="1">
      <c r="A665" s="15"/>
      <c r="B665" s="253"/>
      <c r="C665" s="254"/>
      <c r="D665" s="233" t="s">
        <v>174</v>
      </c>
      <c r="E665" s="255" t="s">
        <v>1</v>
      </c>
      <c r="F665" s="256" t="s">
        <v>177</v>
      </c>
      <c r="G665" s="254"/>
      <c r="H665" s="257">
        <v>1.714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3" t="s">
        <v>174</v>
      </c>
      <c r="AU665" s="263" t="s">
        <v>88</v>
      </c>
      <c r="AV665" s="15" t="s">
        <v>172</v>
      </c>
      <c r="AW665" s="15" t="s">
        <v>32</v>
      </c>
      <c r="AX665" s="15" t="s">
        <v>86</v>
      </c>
      <c r="AY665" s="263" t="s">
        <v>165</v>
      </c>
    </row>
    <row r="666" s="2" customFormat="1" ht="16.5" customHeight="1">
      <c r="A666" s="38"/>
      <c r="B666" s="39"/>
      <c r="C666" s="218" t="s">
        <v>876</v>
      </c>
      <c r="D666" s="218" t="s">
        <v>167</v>
      </c>
      <c r="E666" s="219" t="s">
        <v>877</v>
      </c>
      <c r="F666" s="220" t="s">
        <v>878</v>
      </c>
      <c r="G666" s="221" t="s">
        <v>170</v>
      </c>
      <c r="H666" s="222">
        <v>9.4000000000000004</v>
      </c>
      <c r="I666" s="223"/>
      <c r="J666" s="224">
        <f>ROUND(I666*H666,2)</f>
        <v>0</v>
      </c>
      <c r="K666" s="220" t="s">
        <v>171</v>
      </c>
      <c r="L666" s="44"/>
      <c r="M666" s="225" t="s">
        <v>1</v>
      </c>
      <c r="N666" s="226" t="s">
        <v>43</v>
      </c>
      <c r="O666" s="91"/>
      <c r="P666" s="227">
        <f>O666*H666</f>
        <v>0</v>
      </c>
      <c r="Q666" s="227">
        <v>0</v>
      </c>
      <c r="R666" s="227">
        <f>Q666*H666</f>
        <v>0</v>
      </c>
      <c r="S666" s="227">
        <v>2.3999999999999999</v>
      </c>
      <c r="T666" s="228">
        <f>S666*H666</f>
        <v>22.559999999999999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9" t="s">
        <v>172</v>
      </c>
      <c r="AT666" s="229" t="s">
        <v>167</v>
      </c>
      <c r="AU666" s="229" t="s">
        <v>88</v>
      </c>
      <c r="AY666" s="17" t="s">
        <v>165</v>
      </c>
      <c r="BE666" s="230">
        <f>IF(N666="základní",J666,0)</f>
        <v>0</v>
      </c>
      <c r="BF666" s="230">
        <f>IF(N666="snížená",J666,0)</f>
        <v>0</v>
      </c>
      <c r="BG666" s="230">
        <f>IF(N666="zákl. přenesená",J666,0)</f>
        <v>0</v>
      </c>
      <c r="BH666" s="230">
        <f>IF(N666="sníž. přenesená",J666,0)</f>
        <v>0</v>
      </c>
      <c r="BI666" s="230">
        <f>IF(N666="nulová",J666,0)</f>
        <v>0</v>
      </c>
      <c r="BJ666" s="17" t="s">
        <v>86</v>
      </c>
      <c r="BK666" s="230">
        <f>ROUND(I666*H666,2)</f>
        <v>0</v>
      </c>
      <c r="BL666" s="17" t="s">
        <v>172</v>
      </c>
      <c r="BM666" s="229" t="s">
        <v>879</v>
      </c>
    </row>
    <row r="667" s="13" customFormat="1">
      <c r="A667" s="13"/>
      <c r="B667" s="231"/>
      <c r="C667" s="232"/>
      <c r="D667" s="233" t="s">
        <v>174</v>
      </c>
      <c r="E667" s="234" t="s">
        <v>1</v>
      </c>
      <c r="F667" s="235" t="s">
        <v>880</v>
      </c>
      <c r="G667" s="232"/>
      <c r="H667" s="234" t="s">
        <v>1</v>
      </c>
      <c r="I667" s="236"/>
      <c r="J667" s="232"/>
      <c r="K667" s="232"/>
      <c r="L667" s="237"/>
      <c r="M667" s="238"/>
      <c r="N667" s="239"/>
      <c r="O667" s="239"/>
      <c r="P667" s="239"/>
      <c r="Q667" s="239"/>
      <c r="R667" s="239"/>
      <c r="S667" s="239"/>
      <c r="T667" s="24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1" t="s">
        <v>174</v>
      </c>
      <c r="AU667" s="241" t="s">
        <v>88</v>
      </c>
      <c r="AV667" s="13" t="s">
        <v>86</v>
      </c>
      <c r="AW667" s="13" t="s">
        <v>32</v>
      </c>
      <c r="AX667" s="13" t="s">
        <v>78</v>
      </c>
      <c r="AY667" s="241" t="s">
        <v>165</v>
      </c>
    </row>
    <row r="668" s="14" customFormat="1">
      <c r="A668" s="14"/>
      <c r="B668" s="242"/>
      <c r="C668" s="243"/>
      <c r="D668" s="233" t="s">
        <v>174</v>
      </c>
      <c r="E668" s="244" t="s">
        <v>1</v>
      </c>
      <c r="F668" s="245" t="s">
        <v>881</v>
      </c>
      <c r="G668" s="243"/>
      <c r="H668" s="246">
        <v>9.4000000000000004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174</v>
      </c>
      <c r="AU668" s="252" t="s">
        <v>88</v>
      </c>
      <c r="AV668" s="14" t="s">
        <v>88</v>
      </c>
      <c r="AW668" s="14" t="s">
        <v>32</v>
      </c>
      <c r="AX668" s="14" t="s">
        <v>78</v>
      </c>
      <c r="AY668" s="252" t="s">
        <v>165</v>
      </c>
    </row>
    <row r="669" s="15" customFormat="1">
      <c r="A669" s="15"/>
      <c r="B669" s="253"/>
      <c r="C669" s="254"/>
      <c r="D669" s="233" t="s">
        <v>174</v>
      </c>
      <c r="E669" s="255" t="s">
        <v>1</v>
      </c>
      <c r="F669" s="256" t="s">
        <v>177</v>
      </c>
      <c r="G669" s="254"/>
      <c r="H669" s="257">
        <v>9.4000000000000004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3" t="s">
        <v>174</v>
      </c>
      <c r="AU669" s="263" t="s">
        <v>88</v>
      </c>
      <c r="AV669" s="15" t="s">
        <v>172</v>
      </c>
      <c r="AW669" s="15" t="s">
        <v>32</v>
      </c>
      <c r="AX669" s="15" t="s">
        <v>86</v>
      </c>
      <c r="AY669" s="263" t="s">
        <v>165</v>
      </c>
    </row>
    <row r="670" s="2" customFormat="1" ht="24.15" customHeight="1">
      <c r="A670" s="38"/>
      <c r="B670" s="39"/>
      <c r="C670" s="218" t="s">
        <v>882</v>
      </c>
      <c r="D670" s="218" t="s">
        <v>167</v>
      </c>
      <c r="E670" s="219" t="s">
        <v>883</v>
      </c>
      <c r="F670" s="220" t="s">
        <v>884</v>
      </c>
      <c r="G670" s="221" t="s">
        <v>209</v>
      </c>
      <c r="H670" s="222">
        <v>1.6799999999999999</v>
      </c>
      <c r="I670" s="223"/>
      <c r="J670" s="224">
        <f>ROUND(I670*H670,2)</f>
        <v>0</v>
      </c>
      <c r="K670" s="220" t="s">
        <v>171</v>
      </c>
      <c r="L670" s="44"/>
      <c r="M670" s="225" t="s">
        <v>1</v>
      </c>
      <c r="N670" s="226" t="s">
        <v>43</v>
      </c>
      <c r="O670" s="91"/>
      <c r="P670" s="227">
        <f>O670*H670</f>
        <v>0</v>
      </c>
      <c r="Q670" s="227">
        <v>0</v>
      </c>
      <c r="R670" s="227">
        <f>Q670*H670</f>
        <v>0</v>
      </c>
      <c r="S670" s="227">
        <v>0.35999999999999999</v>
      </c>
      <c r="T670" s="228">
        <f>S670*H670</f>
        <v>0.6048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9" t="s">
        <v>172</v>
      </c>
      <c r="AT670" s="229" t="s">
        <v>167</v>
      </c>
      <c r="AU670" s="229" t="s">
        <v>88</v>
      </c>
      <c r="AY670" s="17" t="s">
        <v>165</v>
      </c>
      <c r="BE670" s="230">
        <f>IF(N670="základní",J670,0)</f>
        <v>0</v>
      </c>
      <c r="BF670" s="230">
        <f>IF(N670="snížená",J670,0)</f>
        <v>0</v>
      </c>
      <c r="BG670" s="230">
        <f>IF(N670="zákl. přenesená",J670,0)</f>
        <v>0</v>
      </c>
      <c r="BH670" s="230">
        <f>IF(N670="sníž. přenesená",J670,0)</f>
        <v>0</v>
      </c>
      <c r="BI670" s="230">
        <f>IF(N670="nulová",J670,0)</f>
        <v>0</v>
      </c>
      <c r="BJ670" s="17" t="s">
        <v>86</v>
      </c>
      <c r="BK670" s="230">
        <f>ROUND(I670*H670,2)</f>
        <v>0</v>
      </c>
      <c r="BL670" s="17" t="s">
        <v>172</v>
      </c>
      <c r="BM670" s="229" t="s">
        <v>885</v>
      </c>
    </row>
    <row r="671" s="14" customFormat="1">
      <c r="A671" s="14"/>
      <c r="B671" s="242"/>
      <c r="C671" s="243"/>
      <c r="D671" s="233" t="s">
        <v>174</v>
      </c>
      <c r="E671" s="244" t="s">
        <v>1</v>
      </c>
      <c r="F671" s="245" t="s">
        <v>886</v>
      </c>
      <c r="G671" s="243"/>
      <c r="H671" s="246">
        <v>1.6799999999999999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2" t="s">
        <v>174</v>
      </c>
      <c r="AU671" s="252" t="s">
        <v>88</v>
      </c>
      <c r="AV671" s="14" t="s">
        <v>88</v>
      </c>
      <c r="AW671" s="14" t="s">
        <v>32</v>
      </c>
      <c r="AX671" s="14" t="s">
        <v>78</v>
      </c>
      <c r="AY671" s="252" t="s">
        <v>165</v>
      </c>
    </row>
    <row r="672" s="15" customFormat="1">
      <c r="A672" s="15"/>
      <c r="B672" s="253"/>
      <c r="C672" s="254"/>
      <c r="D672" s="233" t="s">
        <v>174</v>
      </c>
      <c r="E672" s="255" t="s">
        <v>1</v>
      </c>
      <c r="F672" s="256" t="s">
        <v>177</v>
      </c>
      <c r="G672" s="254"/>
      <c r="H672" s="257">
        <v>1.6799999999999999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3" t="s">
        <v>174</v>
      </c>
      <c r="AU672" s="263" t="s">
        <v>88</v>
      </c>
      <c r="AV672" s="15" t="s">
        <v>172</v>
      </c>
      <c r="AW672" s="15" t="s">
        <v>32</v>
      </c>
      <c r="AX672" s="15" t="s">
        <v>86</v>
      </c>
      <c r="AY672" s="263" t="s">
        <v>165</v>
      </c>
    </row>
    <row r="673" s="2" customFormat="1" ht="33" customHeight="1">
      <c r="A673" s="38"/>
      <c r="B673" s="39"/>
      <c r="C673" s="218" t="s">
        <v>887</v>
      </c>
      <c r="D673" s="218" t="s">
        <v>167</v>
      </c>
      <c r="E673" s="219" t="s">
        <v>888</v>
      </c>
      <c r="F673" s="220" t="s">
        <v>889</v>
      </c>
      <c r="G673" s="221" t="s">
        <v>170</v>
      </c>
      <c r="H673" s="222">
        <v>18.294</v>
      </c>
      <c r="I673" s="223"/>
      <c r="J673" s="224">
        <f>ROUND(I673*H673,2)</f>
        <v>0</v>
      </c>
      <c r="K673" s="220" t="s">
        <v>171</v>
      </c>
      <c r="L673" s="44"/>
      <c r="M673" s="225" t="s">
        <v>1</v>
      </c>
      <c r="N673" s="226" t="s">
        <v>43</v>
      </c>
      <c r="O673" s="91"/>
      <c r="P673" s="227">
        <f>O673*H673</f>
        <v>0</v>
      </c>
      <c r="Q673" s="227">
        <v>0</v>
      </c>
      <c r="R673" s="227">
        <f>Q673*H673</f>
        <v>0</v>
      </c>
      <c r="S673" s="227">
        <v>2.2000000000000002</v>
      </c>
      <c r="T673" s="228">
        <f>S673*H673</f>
        <v>40.246800000000007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9" t="s">
        <v>172</v>
      </c>
      <c r="AT673" s="229" t="s">
        <v>167</v>
      </c>
      <c r="AU673" s="229" t="s">
        <v>88</v>
      </c>
      <c r="AY673" s="17" t="s">
        <v>165</v>
      </c>
      <c r="BE673" s="230">
        <f>IF(N673="základní",J673,0)</f>
        <v>0</v>
      </c>
      <c r="BF673" s="230">
        <f>IF(N673="snížená",J673,0)</f>
        <v>0</v>
      </c>
      <c r="BG673" s="230">
        <f>IF(N673="zákl. přenesená",J673,0)</f>
        <v>0</v>
      </c>
      <c r="BH673" s="230">
        <f>IF(N673="sníž. přenesená",J673,0)</f>
        <v>0</v>
      </c>
      <c r="BI673" s="230">
        <f>IF(N673="nulová",J673,0)</f>
        <v>0</v>
      </c>
      <c r="BJ673" s="17" t="s">
        <v>86</v>
      </c>
      <c r="BK673" s="230">
        <f>ROUND(I673*H673,2)</f>
        <v>0</v>
      </c>
      <c r="BL673" s="17" t="s">
        <v>172</v>
      </c>
      <c r="BM673" s="229" t="s">
        <v>890</v>
      </c>
    </row>
    <row r="674" s="13" customFormat="1">
      <c r="A674" s="13"/>
      <c r="B674" s="231"/>
      <c r="C674" s="232"/>
      <c r="D674" s="233" t="s">
        <v>174</v>
      </c>
      <c r="E674" s="234" t="s">
        <v>1</v>
      </c>
      <c r="F674" s="235" t="s">
        <v>891</v>
      </c>
      <c r="G674" s="232"/>
      <c r="H674" s="234" t="s">
        <v>1</v>
      </c>
      <c r="I674" s="236"/>
      <c r="J674" s="232"/>
      <c r="K674" s="232"/>
      <c r="L674" s="237"/>
      <c r="M674" s="238"/>
      <c r="N674" s="239"/>
      <c r="O674" s="239"/>
      <c r="P674" s="239"/>
      <c r="Q674" s="239"/>
      <c r="R674" s="239"/>
      <c r="S674" s="239"/>
      <c r="T674" s="24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1" t="s">
        <v>174</v>
      </c>
      <c r="AU674" s="241" t="s">
        <v>88</v>
      </c>
      <c r="AV674" s="13" t="s">
        <v>86</v>
      </c>
      <c r="AW674" s="13" t="s">
        <v>32</v>
      </c>
      <c r="AX674" s="13" t="s">
        <v>78</v>
      </c>
      <c r="AY674" s="241" t="s">
        <v>165</v>
      </c>
    </row>
    <row r="675" s="14" customFormat="1">
      <c r="A675" s="14"/>
      <c r="B675" s="242"/>
      <c r="C675" s="243"/>
      <c r="D675" s="233" t="s">
        <v>174</v>
      </c>
      <c r="E675" s="244" t="s">
        <v>1</v>
      </c>
      <c r="F675" s="245" t="s">
        <v>892</v>
      </c>
      <c r="G675" s="243"/>
      <c r="H675" s="246">
        <v>0.27700000000000002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2" t="s">
        <v>174</v>
      </c>
      <c r="AU675" s="252" t="s">
        <v>88</v>
      </c>
      <c r="AV675" s="14" t="s">
        <v>88</v>
      </c>
      <c r="AW675" s="14" t="s">
        <v>32</v>
      </c>
      <c r="AX675" s="14" t="s">
        <v>78</v>
      </c>
      <c r="AY675" s="252" t="s">
        <v>165</v>
      </c>
    </row>
    <row r="676" s="14" customFormat="1">
      <c r="A676" s="14"/>
      <c r="B676" s="242"/>
      <c r="C676" s="243"/>
      <c r="D676" s="233" t="s">
        <v>174</v>
      </c>
      <c r="E676" s="244" t="s">
        <v>1</v>
      </c>
      <c r="F676" s="245" t="s">
        <v>893</v>
      </c>
      <c r="G676" s="243"/>
      <c r="H676" s="246">
        <v>1.946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2" t="s">
        <v>174</v>
      </c>
      <c r="AU676" s="252" t="s">
        <v>88</v>
      </c>
      <c r="AV676" s="14" t="s">
        <v>88</v>
      </c>
      <c r="AW676" s="14" t="s">
        <v>32</v>
      </c>
      <c r="AX676" s="14" t="s">
        <v>78</v>
      </c>
      <c r="AY676" s="252" t="s">
        <v>165</v>
      </c>
    </row>
    <row r="677" s="14" customFormat="1">
      <c r="A677" s="14"/>
      <c r="B677" s="242"/>
      <c r="C677" s="243"/>
      <c r="D677" s="233" t="s">
        <v>174</v>
      </c>
      <c r="E677" s="244" t="s">
        <v>1</v>
      </c>
      <c r="F677" s="245" t="s">
        <v>894</v>
      </c>
      <c r="G677" s="243"/>
      <c r="H677" s="246">
        <v>0.65800000000000003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2" t="s">
        <v>174</v>
      </c>
      <c r="AU677" s="252" t="s">
        <v>88</v>
      </c>
      <c r="AV677" s="14" t="s">
        <v>88</v>
      </c>
      <c r="AW677" s="14" t="s">
        <v>32</v>
      </c>
      <c r="AX677" s="14" t="s">
        <v>78</v>
      </c>
      <c r="AY677" s="252" t="s">
        <v>165</v>
      </c>
    </row>
    <row r="678" s="14" customFormat="1">
      <c r="A678" s="14"/>
      <c r="B678" s="242"/>
      <c r="C678" s="243"/>
      <c r="D678" s="233" t="s">
        <v>174</v>
      </c>
      <c r="E678" s="244" t="s">
        <v>1</v>
      </c>
      <c r="F678" s="245" t="s">
        <v>895</v>
      </c>
      <c r="G678" s="243"/>
      <c r="H678" s="246">
        <v>0.55400000000000005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2" t="s">
        <v>174</v>
      </c>
      <c r="AU678" s="252" t="s">
        <v>88</v>
      </c>
      <c r="AV678" s="14" t="s">
        <v>88</v>
      </c>
      <c r="AW678" s="14" t="s">
        <v>32</v>
      </c>
      <c r="AX678" s="14" t="s">
        <v>78</v>
      </c>
      <c r="AY678" s="252" t="s">
        <v>165</v>
      </c>
    </row>
    <row r="679" s="14" customFormat="1">
      <c r="A679" s="14"/>
      <c r="B679" s="242"/>
      <c r="C679" s="243"/>
      <c r="D679" s="233" t="s">
        <v>174</v>
      </c>
      <c r="E679" s="244" t="s">
        <v>1</v>
      </c>
      <c r="F679" s="245" t="s">
        <v>896</v>
      </c>
      <c r="G679" s="243"/>
      <c r="H679" s="246">
        <v>0.65900000000000003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2" t="s">
        <v>174</v>
      </c>
      <c r="AU679" s="252" t="s">
        <v>88</v>
      </c>
      <c r="AV679" s="14" t="s">
        <v>88</v>
      </c>
      <c r="AW679" s="14" t="s">
        <v>32</v>
      </c>
      <c r="AX679" s="14" t="s">
        <v>78</v>
      </c>
      <c r="AY679" s="252" t="s">
        <v>165</v>
      </c>
    </row>
    <row r="680" s="14" customFormat="1">
      <c r="A680" s="14"/>
      <c r="B680" s="242"/>
      <c r="C680" s="243"/>
      <c r="D680" s="233" t="s">
        <v>174</v>
      </c>
      <c r="E680" s="244" t="s">
        <v>1</v>
      </c>
      <c r="F680" s="245" t="s">
        <v>897</v>
      </c>
      <c r="G680" s="243"/>
      <c r="H680" s="246">
        <v>0.51300000000000001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2" t="s">
        <v>174</v>
      </c>
      <c r="AU680" s="252" t="s">
        <v>88</v>
      </c>
      <c r="AV680" s="14" t="s">
        <v>88</v>
      </c>
      <c r="AW680" s="14" t="s">
        <v>32</v>
      </c>
      <c r="AX680" s="14" t="s">
        <v>78</v>
      </c>
      <c r="AY680" s="252" t="s">
        <v>165</v>
      </c>
    </row>
    <row r="681" s="14" customFormat="1">
      <c r="A681" s="14"/>
      <c r="B681" s="242"/>
      <c r="C681" s="243"/>
      <c r="D681" s="233" t="s">
        <v>174</v>
      </c>
      <c r="E681" s="244" t="s">
        <v>1</v>
      </c>
      <c r="F681" s="245" t="s">
        <v>898</v>
      </c>
      <c r="G681" s="243"/>
      <c r="H681" s="246">
        <v>0.60299999999999998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2" t="s">
        <v>174</v>
      </c>
      <c r="AU681" s="252" t="s">
        <v>88</v>
      </c>
      <c r="AV681" s="14" t="s">
        <v>88</v>
      </c>
      <c r="AW681" s="14" t="s">
        <v>32</v>
      </c>
      <c r="AX681" s="14" t="s">
        <v>78</v>
      </c>
      <c r="AY681" s="252" t="s">
        <v>165</v>
      </c>
    </row>
    <row r="682" s="14" customFormat="1">
      <c r="A682" s="14"/>
      <c r="B682" s="242"/>
      <c r="C682" s="243"/>
      <c r="D682" s="233" t="s">
        <v>174</v>
      </c>
      <c r="E682" s="244" t="s">
        <v>1</v>
      </c>
      <c r="F682" s="245" t="s">
        <v>899</v>
      </c>
      <c r="G682" s="243"/>
      <c r="H682" s="246">
        <v>0.312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2" t="s">
        <v>174</v>
      </c>
      <c r="AU682" s="252" t="s">
        <v>88</v>
      </c>
      <c r="AV682" s="14" t="s">
        <v>88</v>
      </c>
      <c r="AW682" s="14" t="s">
        <v>32</v>
      </c>
      <c r="AX682" s="14" t="s">
        <v>78</v>
      </c>
      <c r="AY682" s="252" t="s">
        <v>165</v>
      </c>
    </row>
    <row r="683" s="14" customFormat="1">
      <c r="A683" s="14"/>
      <c r="B683" s="242"/>
      <c r="C683" s="243"/>
      <c r="D683" s="233" t="s">
        <v>174</v>
      </c>
      <c r="E683" s="244" t="s">
        <v>1</v>
      </c>
      <c r="F683" s="245" t="s">
        <v>900</v>
      </c>
      <c r="G683" s="243"/>
      <c r="H683" s="246">
        <v>1.5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2" t="s">
        <v>174</v>
      </c>
      <c r="AU683" s="252" t="s">
        <v>88</v>
      </c>
      <c r="AV683" s="14" t="s">
        <v>88</v>
      </c>
      <c r="AW683" s="14" t="s">
        <v>32</v>
      </c>
      <c r="AX683" s="14" t="s">
        <v>78</v>
      </c>
      <c r="AY683" s="252" t="s">
        <v>165</v>
      </c>
    </row>
    <row r="684" s="14" customFormat="1">
      <c r="A684" s="14"/>
      <c r="B684" s="242"/>
      <c r="C684" s="243"/>
      <c r="D684" s="233" t="s">
        <v>174</v>
      </c>
      <c r="E684" s="244" t="s">
        <v>1</v>
      </c>
      <c r="F684" s="245" t="s">
        <v>901</v>
      </c>
      <c r="G684" s="243"/>
      <c r="H684" s="246">
        <v>0.108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2" t="s">
        <v>174</v>
      </c>
      <c r="AU684" s="252" t="s">
        <v>88</v>
      </c>
      <c r="AV684" s="14" t="s">
        <v>88</v>
      </c>
      <c r="AW684" s="14" t="s">
        <v>32</v>
      </c>
      <c r="AX684" s="14" t="s">
        <v>78</v>
      </c>
      <c r="AY684" s="252" t="s">
        <v>165</v>
      </c>
    </row>
    <row r="685" s="14" customFormat="1">
      <c r="A685" s="14"/>
      <c r="B685" s="242"/>
      <c r="C685" s="243"/>
      <c r="D685" s="233" t="s">
        <v>174</v>
      </c>
      <c r="E685" s="244" t="s">
        <v>1</v>
      </c>
      <c r="F685" s="245" t="s">
        <v>902</v>
      </c>
      <c r="G685" s="243"/>
      <c r="H685" s="246">
        <v>1.694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2" t="s">
        <v>174</v>
      </c>
      <c r="AU685" s="252" t="s">
        <v>88</v>
      </c>
      <c r="AV685" s="14" t="s">
        <v>88</v>
      </c>
      <c r="AW685" s="14" t="s">
        <v>32</v>
      </c>
      <c r="AX685" s="14" t="s">
        <v>78</v>
      </c>
      <c r="AY685" s="252" t="s">
        <v>165</v>
      </c>
    </row>
    <row r="686" s="14" customFormat="1">
      <c r="A686" s="14"/>
      <c r="B686" s="242"/>
      <c r="C686" s="243"/>
      <c r="D686" s="233" t="s">
        <v>174</v>
      </c>
      <c r="E686" s="244" t="s">
        <v>1</v>
      </c>
      <c r="F686" s="245" t="s">
        <v>903</v>
      </c>
      <c r="G686" s="243"/>
      <c r="H686" s="246">
        <v>0.58699999999999997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2" t="s">
        <v>174</v>
      </c>
      <c r="AU686" s="252" t="s">
        <v>88</v>
      </c>
      <c r="AV686" s="14" t="s">
        <v>88</v>
      </c>
      <c r="AW686" s="14" t="s">
        <v>32</v>
      </c>
      <c r="AX686" s="14" t="s">
        <v>78</v>
      </c>
      <c r="AY686" s="252" t="s">
        <v>165</v>
      </c>
    </row>
    <row r="687" s="14" customFormat="1">
      <c r="A687" s="14"/>
      <c r="B687" s="242"/>
      <c r="C687" s="243"/>
      <c r="D687" s="233" t="s">
        <v>174</v>
      </c>
      <c r="E687" s="244" t="s">
        <v>1</v>
      </c>
      <c r="F687" s="245" t="s">
        <v>904</v>
      </c>
      <c r="G687" s="243"/>
      <c r="H687" s="246">
        <v>2.669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2" t="s">
        <v>174</v>
      </c>
      <c r="AU687" s="252" t="s">
        <v>88</v>
      </c>
      <c r="AV687" s="14" t="s">
        <v>88</v>
      </c>
      <c r="AW687" s="14" t="s">
        <v>32</v>
      </c>
      <c r="AX687" s="14" t="s">
        <v>78</v>
      </c>
      <c r="AY687" s="252" t="s">
        <v>165</v>
      </c>
    </row>
    <row r="688" s="14" customFormat="1">
      <c r="A688" s="14"/>
      <c r="B688" s="242"/>
      <c r="C688" s="243"/>
      <c r="D688" s="233" t="s">
        <v>174</v>
      </c>
      <c r="E688" s="244" t="s">
        <v>1</v>
      </c>
      <c r="F688" s="245" t="s">
        <v>905</v>
      </c>
      <c r="G688" s="243"/>
      <c r="H688" s="246">
        <v>1.3799999999999999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2" t="s">
        <v>174</v>
      </c>
      <c r="AU688" s="252" t="s">
        <v>88</v>
      </c>
      <c r="AV688" s="14" t="s">
        <v>88</v>
      </c>
      <c r="AW688" s="14" t="s">
        <v>32</v>
      </c>
      <c r="AX688" s="14" t="s">
        <v>78</v>
      </c>
      <c r="AY688" s="252" t="s">
        <v>165</v>
      </c>
    </row>
    <row r="689" s="14" customFormat="1">
      <c r="A689" s="14"/>
      <c r="B689" s="242"/>
      <c r="C689" s="243"/>
      <c r="D689" s="233" t="s">
        <v>174</v>
      </c>
      <c r="E689" s="244" t="s">
        <v>1</v>
      </c>
      <c r="F689" s="245" t="s">
        <v>906</v>
      </c>
      <c r="G689" s="243"/>
      <c r="H689" s="246">
        <v>0.060999999999999999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2" t="s">
        <v>174</v>
      </c>
      <c r="AU689" s="252" t="s">
        <v>88</v>
      </c>
      <c r="AV689" s="14" t="s">
        <v>88</v>
      </c>
      <c r="AW689" s="14" t="s">
        <v>32</v>
      </c>
      <c r="AX689" s="14" t="s">
        <v>78</v>
      </c>
      <c r="AY689" s="252" t="s">
        <v>165</v>
      </c>
    </row>
    <row r="690" s="14" customFormat="1">
      <c r="A690" s="14"/>
      <c r="B690" s="242"/>
      <c r="C690" s="243"/>
      <c r="D690" s="233" t="s">
        <v>174</v>
      </c>
      <c r="E690" s="244" t="s">
        <v>1</v>
      </c>
      <c r="F690" s="245" t="s">
        <v>907</v>
      </c>
      <c r="G690" s="243"/>
      <c r="H690" s="246">
        <v>0.28199999999999997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2" t="s">
        <v>174</v>
      </c>
      <c r="AU690" s="252" t="s">
        <v>88</v>
      </c>
      <c r="AV690" s="14" t="s">
        <v>88</v>
      </c>
      <c r="AW690" s="14" t="s">
        <v>32</v>
      </c>
      <c r="AX690" s="14" t="s">
        <v>78</v>
      </c>
      <c r="AY690" s="252" t="s">
        <v>165</v>
      </c>
    </row>
    <row r="691" s="14" customFormat="1">
      <c r="A691" s="14"/>
      <c r="B691" s="242"/>
      <c r="C691" s="243"/>
      <c r="D691" s="233" t="s">
        <v>174</v>
      </c>
      <c r="E691" s="244" t="s">
        <v>1</v>
      </c>
      <c r="F691" s="245" t="s">
        <v>908</v>
      </c>
      <c r="G691" s="243"/>
      <c r="H691" s="246">
        <v>1.8129999999999999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2" t="s">
        <v>174</v>
      </c>
      <c r="AU691" s="252" t="s">
        <v>88</v>
      </c>
      <c r="AV691" s="14" t="s">
        <v>88</v>
      </c>
      <c r="AW691" s="14" t="s">
        <v>32</v>
      </c>
      <c r="AX691" s="14" t="s">
        <v>78</v>
      </c>
      <c r="AY691" s="252" t="s">
        <v>165</v>
      </c>
    </row>
    <row r="692" s="14" customFormat="1">
      <c r="A692" s="14"/>
      <c r="B692" s="242"/>
      <c r="C692" s="243"/>
      <c r="D692" s="233" t="s">
        <v>174</v>
      </c>
      <c r="E692" s="244" t="s">
        <v>1</v>
      </c>
      <c r="F692" s="245" t="s">
        <v>909</v>
      </c>
      <c r="G692" s="243"/>
      <c r="H692" s="246">
        <v>0.27800000000000002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2" t="s">
        <v>174</v>
      </c>
      <c r="AU692" s="252" t="s">
        <v>88</v>
      </c>
      <c r="AV692" s="14" t="s">
        <v>88</v>
      </c>
      <c r="AW692" s="14" t="s">
        <v>32</v>
      </c>
      <c r="AX692" s="14" t="s">
        <v>78</v>
      </c>
      <c r="AY692" s="252" t="s">
        <v>165</v>
      </c>
    </row>
    <row r="693" s="14" customFormat="1">
      <c r="A693" s="14"/>
      <c r="B693" s="242"/>
      <c r="C693" s="243"/>
      <c r="D693" s="233" t="s">
        <v>174</v>
      </c>
      <c r="E693" s="244" t="s">
        <v>1</v>
      </c>
      <c r="F693" s="245" t="s">
        <v>910</v>
      </c>
      <c r="G693" s="243"/>
      <c r="H693" s="246">
        <v>2.3999999999999999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2" t="s">
        <v>174</v>
      </c>
      <c r="AU693" s="252" t="s">
        <v>88</v>
      </c>
      <c r="AV693" s="14" t="s">
        <v>88</v>
      </c>
      <c r="AW693" s="14" t="s">
        <v>32</v>
      </c>
      <c r="AX693" s="14" t="s">
        <v>78</v>
      </c>
      <c r="AY693" s="252" t="s">
        <v>165</v>
      </c>
    </row>
    <row r="694" s="15" customFormat="1">
      <c r="A694" s="15"/>
      <c r="B694" s="253"/>
      <c r="C694" s="254"/>
      <c r="D694" s="233" t="s">
        <v>174</v>
      </c>
      <c r="E694" s="255" t="s">
        <v>1</v>
      </c>
      <c r="F694" s="256" t="s">
        <v>177</v>
      </c>
      <c r="G694" s="254"/>
      <c r="H694" s="257">
        <v>18.294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3" t="s">
        <v>174</v>
      </c>
      <c r="AU694" s="263" t="s">
        <v>88</v>
      </c>
      <c r="AV694" s="15" t="s">
        <v>172</v>
      </c>
      <c r="AW694" s="15" t="s">
        <v>32</v>
      </c>
      <c r="AX694" s="15" t="s">
        <v>86</v>
      </c>
      <c r="AY694" s="263" t="s">
        <v>165</v>
      </c>
    </row>
    <row r="695" s="2" customFormat="1" ht="33" customHeight="1">
      <c r="A695" s="38"/>
      <c r="B695" s="39"/>
      <c r="C695" s="218" t="s">
        <v>911</v>
      </c>
      <c r="D695" s="218" t="s">
        <v>167</v>
      </c>
      <c r="E695" s="219" t="s">
        <v>912</v>
      </c>
      <c r="F695" s="220" t="s">
        <v>913</v>
      </c>
      <c r="G695" s="221" t="s">
        <v>170</v>
      </c>
      <c r="H695" s="222">
        <v>2.3999999999999999</v>
      </c>
      <c r="I695" s="223"/>
      <c r="J695" s="224">
        <f>ROUND(I695*H695,2)</f>
        <v>0</v>
      </c>
      <c r="K695" s="220" t="s">
        <v>171</v>
      </c>
      <c r="L695" s="44"/>
      <c r="M695" s="225" t="s">
        <v>1</v>
      </c>
      <c r="N695" s="226" t="s">
        <v>43</v>
      </c>
      <c r="O695" s="91"/>
      <c r="P695" s="227">
        <f>O695*H695</f>
        <v>0</v>
      </c>
      <c r="Q695" s="227">
        <v>0</v>
      </c>
      <c r="R695" s="227">
        <f>Q695*H695</f>
        <v>0</v>
      </c>
      <c r="S695" s="227">
        <v>0.043999999999999997</v>
      </c>
      <c r="T695" s="228">
        <f>S695*H695</f>
        <v>0.10559999999999999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9" t="s">
        <v>172</v>
      </c>
      <c r="AT695" s="229" t="s">
        <v>167</v>
      </c>
      <c r="AU695" s="229" t="s">
        <v>88</v>
      </c>
      <c r="AY695" s="17" t="s">
        <v>165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17" t="s">
        <v>86</v>
      </c>
      <c r="BK695" s="230">
        <f>ROUND(I695*H695,2)</f>
        <v>0</v>
      </c>
      <c r="BL695" s="17" t="s">
        <v>172</v>
      </c>
      <c r="BM695" s="229" t="s">
        <v>914</v>
      </c>
    </row>
    <row r="696" s="14" customFormat="1">
      <c r="A696" s="14"/>
      <c r="B696" s="242"/>
      <c r="C696" s="243"/>
      <c r="D696" s="233" t="s">
        <v>174</v>
      </c>
      <c r="E696" s="244" t="s">
        <v>1</v>
      </c>
      <c r="F696" s="245" t="s">
        <v>910</v>
      </c>
      <c r="G696" s="243"/>
      <c r="H696" s="246">
        <v>2.3999999999999999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2" t="s">
        <v>174</v>
      </c>
      <c r="AU696" s="252" t="s">
        <v>88</v>
      </c>
      <c r="AV696" s="14" t="s">
        <v>88</v>
      </c>
      <c r="AW696" s="14" t="s">
        <v>32</v>
      </c>
      <c r="AX696" s="14" t="s">
        <v>78</v>
      </c>
      <c r="AY696" s="252" t="s">
        <v>165</v>
      </c>
    </row>
    <row r="697" s="15" customFormat="1">
      <c r="A697" s="15"/>
      <c r="B697" s="253"/>
      <c r="C697" s="254"/>
      <c r="D697" s="233" t="s">
        <v>174</v>
      </c>
      <c r="E697" s="255" t="s">
        <v>1</v>
      </c>
      <c r="F697" s="256" t="s">
        <v>177</v>
      </c>
      <c r="G697" s="254"/>
      <c r="H697" s="257">
        <v>2.3999999999999999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3" t="s">
        <v>174</v>
      </c>
      <c r="AU697" s="263" t="s">
        <v>88</v>
      </c>
      <c r="AV697" s="15" t="s">
        <v>172</v>
      </c>
      <c r="AW697" s="15" t="s">
        <v>32</v>
      </c>
      <c r="AX697" s="15" t="s">
        <v>86</v>
      </c>
      <c r="AY697" s="263" t="s">
        <v>165</v>
      </c>
    </row>
    <row r="698" s="2" customFormat="1" ht="24.15" customHeight="1">
      <c r="A698" s="38"/>
      <c r="B698" s="39"/>
      <c r="C698" s="218" t="s">
        <v>915</v>
      </c>
      <c r="D698" s="218" t="s">
        <v>167</v>
      </c>
      <c r="E698" s="219" t="s">
        <v>916</v>
      </c>
      <c r="F698" s="220" t="s">
        <v>917</v>
      </c>
      <c r="G698" s="221" t="s">
        <v>209</v>
      </c>
      <c r="H698" s="222">
        <v>1</v>
      </c>
      <c r="I698" s="223"/>
      <c r="J698" s="224">
        <f>ROUND(I698*H698,2)</f>
        <v>0</v>
      </c>
      <c r="K698" s="220" t="s">
        <v>171</v>
      </c>
      <c r="L698" s="44"/>
      <c r="M698" s="225" t="s">
        <v>1</v>
      </c>
      <c r="N698" s="226" t="s">
        <v>43</v>
      </c>
      <c r="O698" s="91"/>
      <c r="P698" s="227">
        <f>O698*H698</f>
        <v>0</v>
      </c>
      <c r="Q698" s="227">
        <v>0</v>
      </c>
      <c r="R698" s="227">
        <f>Q698*H698</f>
        <v>0</v>
      </c>
      <c r="S698" s="227">
        <v>0.035000000000000003</v>
      </c>
      <c r="T698" s="228">
        <f>S698*H698</f>
        <v>0.035000000000000003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9" t="s">
        <v>172</v>
      </c>
      <c r="AT698" s="229" t="s">
        <v>167</v>
      </c>
      <c r="AU698" s="229" t="s">
        <v>88</v>
      </c>
      <c r="AY698" s="17" t="s">
        <v>165</v>
      </c>
      <c r="BE698" s="230">
        <f>IF(N698="základní",J698,0)</f>
        <v>0</v>
      </c>
      <c r="BF698" s="230">
        <f>IF(N698="snížená",J698,0)</f>
        <v>0</v>
      </c>
      <c r="BG698" s="230">
        <f>IF(N698="zákl. přenesená",J698,0)</f>
        <v>0</v>
      </c>
      <c r="BH698" s="230">
        <f>IF(N698="sníž. přenesená",J698,0)</f>
        <v>0</v>
      </c>
      <c r="BI698" s="230">
        <f>IF(N698="nulová",J698,0)</f>
        <v>0</v>
      </c>
      <c r="BJ698" s="17" t="s">
        <v>86</v>
      </c>
      <c r="BK698" s="230">
        <f>ROUND(I698*H698,2)</f>
        <v>0</v>
      </c>
      <c r="BL698" s="17" t="s">
        <v>172</v>
      </c>
      <c r="BM698" s="229" t="s">
        <v>918</v>
      </c>
    </row>
    <row r="699" s="14" customFormat="1">
      <c r="A699" s="14"/>
      <c r="B699" s="242"/>
      <c r="C699" s="243"/>
      <c r="D699" s="233" t="s">
        <v>174</v>
      </c>
      <c r="E699" s="244" t="s">
        <v>1</v>
      </c>
      <c r="F699" s="245" t="s">
        <v>919</v>
      </c>
      <c r="G699" s="243"/>
      <c r="H699" s="246">
        <v>1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2" t="s">
        <v>174</v>
      </c>
      <c r="AU699" s="252" t="s">
        <v>88</v>
      </c>
      <c r="AV699" s="14" t="s">
        <v>88</v>
      </c>
      <c r="AW699" s="14" t="s">
        <v>32</v>
      </c>
      <c r="AX699" s="14" t="s">
        <v>78</v>
      </c>
      <c r="AY699" s="252" t="s">
        <v>165</v>
      </c>
    </row>
    <row r="700" s="15" customFormat="1">
      <c r="A700" s="15"/>
      <c r="B700" s="253"/>
      <c r="C700" s="254"/>
      <c r="D700" s="233" t="s">
        <v>174</v>
      </c>
      <c r="E700" s="255" t="s">
        <v>1</v>
      </c>
      <c r="F700" s="256" t="s">
        <v>177</v>
      </c>
      <c r="G700" s="254"/>
      <c r="H700" s="257">
        <v>1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3" t="s">
        <v>174</v>
      </c>
      <c r="AU700" s="263" t="s">
        <v>88</v>
      </c>
      <c r="AV700" s="15" t="s">
        <v>172</v>
      </c>
      <c r="AW700" s="15" t="s">
        <v>32</v>
      </c>
      <c r="AX700" s="15" t="s">
        <v>86</v>
      </c>
      <c r="AY700" s="263" t="s">
        <v>165</v>
      </c>
    </row>
    <row r="701" s="2" customFormat="1" ht="24.15" customHeight="1">
      <c r="A701" s="38"/>
      <c r="B701" s="39"/>
      <c r="C701" s="218" t="s">
        <v>920</v>
      </c>
      <c r="D701" s="218" t="s">
        <v>167</v>
      </c>
      <c r="E701" s="219" t="s">
        <v>921</v>
      </c>
      <c r="F701" s="220" t="s">
        <v>922</v>
      </c>
      <c r="G701" s="221" t="s">
        <v>209</v>
      </c>
      <c r="H701" s="222">
        <v>17.399999999999999</v>
      </c>
      <c r="I701" s="223"/>
      <c r="J701" s="224">
        <f>ROUND(I701*H701,2)</f>
        <v>0</v>
      </c>
      <c r="K701" s="220" t="s">
        <v>171</v>
      </c>
      <c r="L701" s="44"/>
      <c r="M701" s="225" t="s">
        <v>1</v>
      </c>
      <c r="N701" s="226" t="s">
        <v>43</v>
      </c>
      <c r="O701" s="91"/>
      <c r="P701" s="227">
        <f>O701*H701</f>
        <v>0</v>
      </c>
      <c r="Q701" s="227">
        <v>0</v>
      </c>
      <c r="R701" s="227">
        <f>Q701*H701</f>
        <v>0</v>
      </c>
      <c r="S701" s="227">
        <v>0.035000000000000003</v>
      </c>
      <c r="T701" s="228">
        <f>S701*H701</f>
        <v>0.60899999999999999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9" t="s">
        <v>172</v>
      </c>
      <c r="AT701" s="229" t="s">
        <v>167</v>
      </c>
      <c r="AU701" s="229" t="s">
        <v>88</v>
      </c>
      <c r="AY701" s="17" t="s">
        <v>165</v>
      </c>
      <c r="BE701" s="230">
        <f>IF(N701="základní",J701,0)</f>
        <v>0</v>
      </c>
      <c r="BF701" s="230">
        <f>IF(N701="snížená",J701,0)</f>
        <v>0</v>
      </c>
      <c r="BG701" s="230">
        <f>IF(N701="zákl. přenesená",J701,0)</f>
        <v>0</v>
      </c>
      <c r="BH701" s="230">
        <f>IF(N701="sníž. přenesená",J701,0)</f>
        <v>0</v>
      </c>
      <c r="BI701" s="230">
        <f>IF(N701="nulová",J701,0)</f>
        <v>0</v>
      </c>
      <c r="BJ701" s="17" t="s">
        <v>86</v>
      </c>
      <c r="BK701" s="230">
        <f>ROUND(I701*H701,2)</f>
        <v>0</v>
      </c>
      <c r="BL701" s="17" t="s">
        <v>172</v>
      </c>
      <c r="BM701" s="229" t="s">
        <v>923</v>
      </c>
    </row>
    <row r="702" s="13" customFormat="1">
      <c r="A702" s="13"/>
      <c r="B702" s="231"/>
      <c r="C702" s="232"/>
      <c r="D702" s="233" t="s">
        <v>174</v>
      </c>
      <c r="E702" s="234" t="s">
        <v>1</v>
      </c>
      <c r="F702" s="235" t="s">
        <v>593</v>
      </c>
      <c r="G702" s="232"/>
      <c r="H702" s="234" t="s">
        <v>1</v>
      </c>
      <c r="I702" s="236"/>
      <c r="J702" s="232"/>
      <c r="K702" s="232"/>
      <c r="L702" s="237"/>
      <c r="M702" s="238"/>
      <c r="N702" s="239"/>
      <c r="O702" s="239"/>
      <c r="P702" s="239"/>
      <c r="Q702" s="239"/>
      <c r="R702" s="239"/>
      <c r="S702" s="239"/>
      <c r="T702" s="24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1" t="s">
        <v>174</v>
      </c>
      <c r="AU702" s="241" t="s">
        <v>88</v>
      </c>
      <c r="AV702" s="13" t="s">
        <v>86</v>
      </c>
      <c r="AW702" s="13" t="s">
        <v>32</v>
      </c>
      <c r="AX702" s="13" t="s">
        <v>78</v>
      </c>
      <c r="AY702" s="241" t="s">
        <v>165</v>
      </c>
    </row>
    <row r="703" s="14" customFormat="1">
      <c r="A703" s="14"/>
      <c r="B703" s="242"/>
      <c r="C703" s="243"/>
      <c r="D703" s="233" t="s">
        <v>174</v>
      </c>
      <c r="E703" s="244" t="s">
        <v>1</v>
      </c>
      <c r="F703" s="245" t="s">
        <v>924</v>
      </c>
      <c r="G703" s="243"/>
      <c r="H703" s="246">
        <v>7.75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2" t="s">
        <v>174</v>
      </c>
      <c r="AU703" s="252" t="s">
        <v>88</v>
      </c>
      <c r="AV703" s="14" t="s">
        <v>88</v>
      </c>
      <c r="AW703" s="14" t="s">
        <v>32</v>
      </c>
      <c r="AX703" s="14" t="s">
        <v>78</v>
      </c>
      <c r="AY703" s="252" t="s">
        <v>165</v>
      </c>
    </row>
    <row r="704" s="14" customFormat="1">
      <c r="A704" s="14"/>
      <c r="B704" s="242"/>
      <c r="C704" s="243"/>
      <c r="D704" s="233" t="s">
        <v>174</v>
      </c>
      <c r="E704" s="244" t="s">
        <v>1</v>
      </c>
      <c r="F704" s="245" t="s">
        <v>925</v>
      </c>
      <c r="G704" s="243"/>
      <c r="H704" s="246">
        <v>4.3300000000000001</v>
      </c>
      <c r="I704" s="247"/>
      <c r="J704" s="243"/>
      <c r="K704" s="243"/>
      <c r="L704" s="248"/>
      <c r="M704" s="249"/>
      <c r="N704" s="250"/>
      <c r="O704" s="250"/>
      <c r="P704" s="250"/>
      <c r="Q704" s="250"/>
      <c r="R704" s="250"/>
      <c r="S704" s="250"/>
      <c r="T704" s="25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2" t="s">
        <v>174</v>
      </c>
      <c r="AU704" s="252" t="s">
        <v>88</v>
      </c>
      <c r="AV704" s="14" t="s">
        <v>88</v>
      </c>
      <c r="AW704" s="14" t="s">
        <v>32</v>
      </c>
      <c r="AX704" s="14" t="s">
        <v>78</v>
      </c>
      <c r="AY704" s="252" t="s">
        <v>165</v>
      </c>
    </row>
    <row r="705" s="13" customFormat="1">
      <c r="A705" s="13"/>
      <c r="B705" s="231"/>
      <c r="C705" s="232"/>
      <c r="D705" s="233" t="s">
        <v>174</v>
      </c>
      <c r="E705" s="234" t="s">
        <v>1</v>
      </c>
      <c r="F705" s="235" t="s">
        <v>596</v>
      </c>
      <c r="G705" s="232"/>
      <c r="H705" s="234" t="s">
        <v>1</v>
      </c>
      <c r="I705" s="236"/>
      <c r="J705" s="232"/>
      <c r="K705" s="232"/>
      <c r="L705" s="237"/>
      <c r="M705" s="238"/>
      <c r="N705" s="239"/>
      <c r="O705" s="239"/>
      <c r="P705" s="239"/>
      <c r="Q705" s="239"/>
      <c r="R705" s="239"/>
      <c r="S705" s="239"/>
      <c r="T705" s="24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1" t="s">
        <v>174</v>
      </c>
      <c r="AU705" s="241" t="s">
        <v>88</v>
      </c>
      <c r="AV705" s="13" t="s">
        <v>86</v>
      </c>
      <c r="AW705" s="13" t="s">
        <v>32</v>
      </c>
      <c r="AX705" s="13" t="s">
        <v>78</v>
      </c>
      <c r="AY705" s="241" t="s">
        <v>165</v>
      </c>
    </row>
    <row r="706" s="14" customFormat="1">
      <c r="A706" s="14"/>
      <c r="B706" s="242"/>
      <c r="C706" s="243"/>
      <c r="D706" s="233" t="s">
        <v>174</v>
      </c>
      <c r="E706" s="244" t="s">
        <v>1</v>
      </c>
      <c r="F706" s="245" t="s">
        <v>926</v>
      </c>
      <c r="G706" s="243"/>
      <c r="H706" s="246">
        <v>2.8900000000000001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2" t="s">
        <v>174</v>
      </c>
      <c r="AU706" s="252" t="s">
        <v>88</v>
      </c>
      <c r="AV706" s="14" t="s">
        <v>88</v>
      </c>
      <c r="AW706" s="14" t="s">
        <v>32</v>
      </c>
      <c r="AX706" s="14" t="s">
        <v>78</v>
      </c>
      <c r="AY706" s="252" t="s">
        <v>165</v>
      </c>
    </row>
    <row r="707" s="14" customFormat="1">
      <c r="A707" s="14"/>
      <c r="B707" s="242"/>
      <c r="C707" s="243"/>
      <c r="D707" s="233" t="s">
        <v>174</v>
      </c>
      <c r="E707" s="244" t="s">
        <v>1</v>
      </c>
      <c r="F707" s="245" t="s">
        <v>927</v>
      </c>
      <c r="G707" s="243"/>
      <c r="H707" s="246">
        <v>2.4300000000000002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2" t="s">
        <v>174</v>
      </c>
      <c r="AU707" s="252" t="s">
        <v>88</v>
      </c>
      <c r="AV707" s="14" t="s">
        <v>88</v>
      </c>
      <c r="AW707" s="14" t="s">
        <v>32</v>
      </c>
      <c r="AX707" s="14" t="s">
        <v>78</v>
      </c>
      <c r="AY707" s="252" t="s">
        <v>165</v>
      </c>
    </row>
    <row r="708" s="15" customFormat="1">
      <c r="A708" s="15"/>
      <c r="B708" s="253"/>
      <c r="C708" s="254"/>
      <c r="D708" s="233" t="s">
        <v>174</v>
      </c>
      <c r="E708" s="255" t="s">
        <v>1</v>
      </c>
      <c r="F708" s="256" t="s">
        <v>177</v>
      </c>
      <c r="G708" s="254"/>
      <c r="H708" s="257">
        <v>17.399999999999999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3" t="s">
        <v>174</v>
      </c>
      <c r="AU708" s="263" t="s">
        <v>88</v>
      </c>
      <c r="AV708" s="15" t="s">
        <v>172</v>
      </c>
      <c r="AW708" s="15" t="s">
        <v>32</v>
      </c>
      <c r="AX708" s="15" t="s">
        <v>86</v>
      </c>
      <c r="AY708" s="263" t="s">
        <v>165</v>
      </c>
    </row>
    <row r="709" s="2" customFormat="1" ht="16.5" customHeight="1">
      <c r="A709" s="38"/>
      <c r="B709" s="39"/>
      <c r="C709" s="218" t="s">
        <v>928</v>
      </c>
      <c r="D709" s="218" t="s">
        <v>167</v>
      </c>
      <c r="E709" s="219" t="s">
        <v>929</v>
      </c>
      <c r="F709" s="220" t="s">
        <v>930</v>
      </c>
      <c r="G709" s="221" t="s">
        <v>678</v>
      </c>
      <c r="H709" s="222">
        <v>10</v>
      </c>
      <c r="I709" s="223"/>
      <c r="J709" s="224">
        <f>ROUND(I709*H709,2)</f>
        <v>0</v>
      </c>
      <c r="K709" s="220" t="s">
        <v>171</v>
      </c>
      <c r="L709" s="44"/>
      <c r="M709" s="225" t="s">
        <v>1</v>
      </c>
      <c r="N709" s="226" t="s">
        <v>43</v>
      </c>
      <c r="O709" s="91"/>
      <c r="P709" s="227">
        <f>O709*H709</f>
        <v>0</v>
      </c>
      <c r="Q709" s="227">
        <v>0</v>
      </c>
      <c r="R709" s="227">
        <f>Q709*H709</f>
        <v>0</v>
      </c>
      <c r="S709" s="227">
        <v>0.0089999999999999993</v>
      </c>
      <c r="T709" s="228">
        <f>S709*H709</f>
        <v>0.089999999999999997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9" t="s">
        <v>172</v>
      </c>
      <c r="AT709" s="229" t="s">
        <v>167</v>
      </c>
      <c r="AU709" s="229" t="s">
        <v>88</v>
      </c>
      <c r="AY709" s="17" t="s">
        <v>165</v>
      </c>
      <c r="BE709" s="230">
        <f>IF(N709="základní",J709,0)</f>
        <v>0</v>
      </c>
      <c r="BF709" s="230">
        <f>IF(N709="snížená",J709,0)</f>
        <v>0</v>
      </c>
      <c r="BG709" s="230">
        <f>IF(N709="zákl. přenesená",J709,0)</f>
        <v>0</v>
      </c>
      <c r="BH709" s="230">
        <f>IF(N709="sníž. přenesená",J709,0)</f>
        <v>0</v>
      </c>
      <c r="BI709" s="230">
        <f>IF(N709="nulová",J709,0)</f>
        <v>0</v>
      </c>
      <c r="BJ709" s="17" t="s">
        <v>86</v>
      </c>
      <c r="BK709" s="230">
        <f>ROUND(I709*H709,2)</f>
        <v>0</v>
      </c>
      <c r="BL709" s="17" t="s">
        <v>172</v>
      </c>
      <c r="BM709" s="229" t="s">
        <v>931</v>
      </c>
    </row>
    <row r="710" s="2" customFormat="1" ht="24.15" customHeight="1">
      <c r="A710" s="38"/>
      <c r="B710" s="39"/>
      <c r="C710" s="218" t="s">
        <v>932</v>
      </c>
      <c r="D710" s="218" t="s">
        <v>167</v>
      </c>
      <c r="E710" s="219" t="s">
        <v>933</v>
      </c>
      <c r="F710" s="220" t="s">
        <v>934</v>
      </c>
      <c r="G710" s="221" t="s">
        <v>209</v>
      </c>
      <c r="H710" s="222">
        <v>18.564</v>
      </c>
      <c r="I710" s="223"/>
      <c r="J710" s="224">
        <f>ROUND(I710*H710,2)</f>
        <v>0</v>
      </c>
      <c r="K710" s="220" t="s">
        <v>171</v>
      </c>
      <c r="L710" s="44"/>
      <c r="M710" s="225" t="s">
        <v>1</v>
      </c>
      <c r="N710" s="226" t="s">
        <v>43</v>
      </c>
      <c r="O710" s="91"/>
      <c r="P710" s="227">
        <f>O710*H710</f>
        <v>0</v>
      </c>
      <c r="Q710" s="227">
        <v>0</v>
      </c>
      <c r="R710" s="227">
        <f>Q710*H710</f>
        <v>0</v>
      </c>
      <c r="S710" s="227">
        <v>0.047</v>
      </c>
      <c r="T710" s="228">
        <f>S710*H710</f>
        <v>0.87250799999999995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9" t="s">
        <v>172</v>
      </c>
      <c r="AT710" s="229" t="s">
        <v>167</v>
      </c>
      <c r="AU710" s="229" t="s">
        <v>88</v>
      </c>
      <c r="AY710" s="17" t="s">
        <v>165</v>
      </c>
      <c r="BE710" s="230">
        <f>IF(N710="základní",J710,0)</f>
        <v>0</v>
      </c>
      <c r="BF710" s="230">
        <f>IF(N710="snížená",J710,0)</f>
        <v>0</v>
      </c>
      <c r="BG710" s="230">
        <f>IF(N710="zákl. přenesená",J710,0)</f>
        <v>0</v>
      </c>
      <c r="BH710" s="230">
        <f>IF(N710="sníž. přenesená",J710,0)</f>
        <v>0</v>
      </c>
      <c r="BI710" s="230">
        <f>IF(N710="nulová",J710,0)</f>
        <v>0</v>
      </c>
      <c r="BJ710" s="17" t="s">
        <v>86</v>
      </c>
      <c r="BK710" s="230">
        <f>ROUND(I710*H710,2)</f>
        <v>0</v>
      </c>
      <c r="BL710" s="17" t="s">
        <v>172</v>
      </c>
      <c r="BM710" s="229" t="s">
        <v>935</v>
      </c>
    </row>
    <row r="711" s="14" customFormat="1">
      <c r="A711" s="14"/>
      <c r="B711" s="242"/>
      <c r="C711" s="243"/>
      <c r="D711" s="233" t="s">
        <v>174</v>
      </c>
      <c r="E711" s="244" t="s">
        <v>1</v>
      </c>
      <c r="F711" s="245" t="s">
        <v>936</v>
      </c>
      <c r="G711" s="243"/>
      <c r="H711" s="246">
        <v>18.564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2" t="s">
        <v>174</v>
      </c>
      <c r="AU711" s="252" t="s">
        <v>88</v>
      </c>
      <c r="AV711" s="14" t="s">
        <v>88</v>
      </c>
      <c r="AW711" s="14" t="s">
        <v>32</v>
      </c>
      <c r="AX711" s="14" t="s">
        <v>78</v>
      </c>
      <c r="AY711" s="252" t="s">
        <v>165</v>
      </c>
    </row>
    <row r="712" s="15" customFormat="1">
      <c r="A712" s="15"/>
      <c r="B712" s="253"/>
      <c r="C712" s="254"/>
      <c r="D712" s="233" t="s">
        <v>174</v>
      </c>
      <c r="E712" s="255" t="s">
        <v>1</v>
      </c>
      <c r="F712" s="256" t="s">
        <v>177</v>
      </c>
      <c r="G712" s="254"/>
      <c r="H712" s="257">
        <v>18.564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3" t="s">
        <v>174</v>
      </c>
      <c r="AU712" s="263" t="s">
        <v>88</v>
      </c>
      <c r="AV712" s="15" t="s">
        <v>172</v>
      </c>
      <c r="AW712" s="15" t="s">
        <v>32</v>
      </c>
      <c r="AX712" s="15" t="s">
        <v>86</v>
      </c>
      <c r="AY712" s="263" t="s">
        <v>165</v>
      </c>
    </row>
    <row r="713" s="2" customFormat="1" ht="21.75" customHeight="1">
      <c r="A713" s="38"/>
      <c r="B713" s="39"/>
      <c r="C713" s="218" t="s">
        <v>937</v>
      </c>
      <c r="D713" s="218" t="s">
        <v>167</v>
      </c>
      <c r="E713" s="219" t="s">
        <v>938</v>
      </c>
      <c r="F713" s="220" t="s">
        <v>939</v>
      </c>
      <c r="G713" s="221" t="s">
        <v>209</v>
      </c>
      <c r="H713" s="222">
        <v>3.3599999999999999</v>
      </c>
      <c r="I713" s="223"/>
      <c r="J713" s="224">
        <f>ROUND(I713*H713,2)</f>
        <v>0</v>
      </c>
      <c r="K713" s="220" t="s">
        <v>171</v>
      </c>
      <c r="L713" s="44"/>
      <c r="M713" s="225" t="s">
        <v>1</v>
      </c>
      <c r="N713" s="226" t="s">
        <v>43</v>
      </c>
      <c r="O713" s="91"/>
      <c r="P713" s="227">
        <f>O713*H713</f>
        <v>0</v>
      </c>
      <c r="Q713" s="227">
        <v>0</v>
      </c>
      <c r="R713" s="227">
        <f>Q713*H713</f>
        <v>0</v>
      </c>
      <c r="S713" s="227">
        <v>0.067000000000000004</v>
      </c>
      <c r="T713" s="228">
        <f>S713*H713</f>
        <v>0.22512000000000002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9" t="s">
        <v>172</v>
      </c>
      <c r="AT713" s="229" t="s">
        <v>167</v>
      </c>
      <c r="AU713" s="229" t="s">
        <v>88</v>
      </c>
      <c r="AY713" s="17" t="s">
        <v>165</v>
      </c>
      <c r="BE713" s="230">
        <f>IF(N713="základní",J713,0)</f>
        <v>0</v>
      </c>
      <c r="BF713" s="230">
        <f>IF(N713="snížená",J713,0)</f>
        <v>0</v>
      </c>
      <c r="BG713" s="230">
        <f>IF(N713="zákl. přenesená",J713,0)</f>
        <v>0</v>
      </c>
      <c r="BH713" s="230">
        <f>IF(N713="sníž. přenesená",J713,0)</f>
        <v>0</v>
      </c>
      <c r="BI713" s="230">
        <f>IF(N713="nulová",J713,0)</f>
        <v>0</v>
      </c>
      <c r="BJ713" s="17" t="s">
        <v>86</v>
      </c>
      <c r="BK713" s="230">
        <f>ROUND(I713*H713,2)</f>
        <v>0</v>
      </c>
      <c r="BL713" s="17" t="s">
        <v>172</v>
      </c>
      <c r="BM713" s="229" t="s">
        <v>940</v>
      </c>
    </row>
    <row r="714" s="14" customFormat="1">
      <c r="A714" s="14"/>
      <c r="B714" s="242"/>
      <c r="C714" s="243"/>
      <c r="D714" s="233" t="s">
        <v>174</v>
      </c>
      <c r="E714" s="244" t="s">
        <v>1</v>
      </c>
      <c r="F714" s="245" t="s">
        <v>941</v>
      </c>
      <c r="G714" s="243"/>
      <c r="H714" s="246">
        <v>3.3599999999999999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2" t="s">
        <v>174</v>
      </c>
      <c r="AU714" s="252" t="s">
        <v>88</v>
      </c>
      <c r="AV714" s="14" t="s">
        <v>88</v>
      </c>
      <c r="AW714" s="14" t="s">
        <v>32</v>
      </c>
      <c r="AX714" s="14" t="s">
        <v>78</v>
      </c>
      <c r="AY714" s="252" t="s">
        <v>165</v>
      </c>
    </row>
    <row r="715" s="15" customFormat="1">
      <c r="A715" s="15"/>
      <c r="B715" s="253"/>
      <c r="C715" s="254"/>
      <c r="D715" s="233" t="s">
        <v>174</v>
      </c>
      <c r="E715" s="255" t="s">
        <v>1</v>
      </c>
      <c r="F715" s="256" t="s">
        <v>177</v>
      </c>
      <c r="G715" s="254"/>
      <c r="H715" s="257">
        <v>3.3599999999999999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3" t="s">
        <v>174</v>
      </c>
      <c r="AU715" s="263" t="s">
        <v>88</v>
      </c>
      <c r="AV715" s="15" t="s">
        <v>172</v>
      </c>
      <c r="AW715" s="15" t="s">
        <v>32</v>
      </c>
      <c r="AX715" s="15" t="s">
        <v>86</v>
      </c>
      <c r="AY715" s="263" t="s">
        <v>165</v>
      </c>
    </row>
    <row r="716" s="2" customFormat="1" ht="21.75" customHeight="1">
      <c r="A716" s="38"/>
      <c r="B716" s="39"/>
      <c r="C716" s="218" t="s">
        <v>942</v>
      </c>
      <c r="D716" s="218" t="s">
        <v>167</v>
      </c>
      <c r="E716" s="219" t="s">
        <v>943</v>
      </c>
      <c r="F716" s="220" t="s">
        <v>944</v>
      </c>
      <c r="G716" s="221" t="s">
        <v>209</v>
      </c>
      <c r="H716" s="222">
        <v>9.1940000000000008</v>
      </c>
      <c r="I716" s="223"/>
      <c r="J716" s="224">
        <f>ROUND(I716*H716,2)</f>
        <v>0</v>
      </c>
      <c r="K716" s="220" t="s">
        <v>171</v>
      </c>
      <c r="L716" s="44"/>
      <c r="M716" s="225" t="s">
        <v>1</v>
      </c>
      <c r="N716" s="226" t="s">
        <v>43</v>
      </c>
      <c r="O716" s="91"/>
      <c r="P716" s="227">
        <f>O716*H716</f>
        <v>0</v>
      </c>
      <c r="Q716" s="227">
        <v>0</v>
      </c>
      <c r="R716" s="227">
        <f>Q716*H716</f>
        <v>0</v>
      </c>
      <c r="S716" s="227">
        <v>0.075999999999999998</v>
      </c>
      <c r="T716" s="228">
        <f>S716*H716</f>
        <v>0.69874400000000003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9" t="s">
        <v>172</v>
      </c>
      <c r="AT716" s="229" t="s">
        <v>167</v>
      </c>
      <c r="AU716" s="229" t="s">
        <v>88</v>
      </c>
      <c r="AY716" s="17" t="s">
        <v>165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17" t="s">
        <v>86</v>
      </c>
      <c r="BK716" s="230">
        <f>ROUND(I716*H716,2)</f>
        <v>0</v>
      </c>
      <c r="BL716" s="17" t="s">
        <v>172</v>
      </c>
      <c r="BM716" s="229" t="s">
        <v>945</v>
      </c>
    </row>
    <row r="717" s="14" customFormat="1">
      <c r="A717" s="14"/>
      <c r="B717" s="242"/>
      <c r="C717" s="243"/>
      <c r="D717" s="233" t="s">
        <v>174</v>
      </c>
      <c r="E717" s="244" t="s">
        <v>1</v>
      </c>
      <c r="F717" s="245" t="s">
        <v>946</v>
      </c>
      <c r="G717" s="243"/>
      <c r="H717" s="246">
        <v>1.379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2" t="s">
        <v>174</v>
      </c>
      <c r="AU717" s="252" t="s">
        <v>88</v>
      </c>
      <c r="AV717" s="14" t="s">
        <v>88</v>
      </c>
      <c r="AW717" s="14" t="s">
        <v>32</v>
      </c>
      <c r="AX717" s="14" t="s">
        <v>78</v>
      </c>
      <c r="AY717" s="252" t="s">
        <v>165</v>
      </c>
    </row>
    <row r="718" s="14" customFormat="1">
      <c r="A718" s="14"/>
      <c r="B718" s="242"/>
      <c r="C718" s="243"/>
      <c r="D718" s="233" t="s">
        <v>174</v>
      </c>
      <c r="E718" s="244" t="s">
        <v>1</v>
      </c>
      <c r="F718" s="245" t="s">
        <v>947</v>
      </c>
      <c r="G718" s="243"/>
      <c r="H718" s="246">
        <v>1.379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2" t="s">
        <v>174</v>
      </c>
      <c r="AU718" s="252" t="s">
        <v>88</v>
      </c>
      <c r="AV718" s="14" t="s">
        <v>88</v>
      </c>
      <c r="AW718" s="14" t="s">
        <v>32</v>
      </c>
      <c r="AX718" s="14" t="s">
        <v>78</v>
      </c>
      <c r="AY718" s="252" t="s">
        <v>165</v>
      </c>
    </row>
    <row r="719" s="14" customFormat="1">
      <c r="A719" s="14"/>
      <c r="B719" s="242"/>
      <c r="C719" s="243"/>
      <c r="D719" s="233" t="s">
        <v>174</v>
      </c>
      <c r="E719" s="244" t="s">
        <v>1</v>
      </c>
      <c r="F719" s="245" t="s">
        <v>948</v>
      </c>
      <c r="G719" s="243"/>
      <c r="H719" s="246">
        <v>1.379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2" t="s">
        <v>174</v>
      </c>
      <c r="AU719" s="252" t="s">
        <v>88</v>
      </c>
      <c r="AV719" s="14" t="s">
        <v>88</v>
      </c>
      <c r="AW719" s="14" t="s">
        <v>32</v>
      </c>
      <c r="AX719" s="14" t="s">
        <v>78</v>
      </c>
      <c r="AY719" s="252" t="s">
        <v>165</v>
      </c>
    </row>
    <row r="720" s="14" customFormat="1">
      <c r="A720" s="14"/>
      <c r="B720" s="242"/>
      <c r="C720" s="243"/>
      <c r="D720" s="233" t="s">
        <v>174</v>
      </c>
      <c r="E720" s="244" t="s">
        <v>1</v>
      </c>
      <c r="F720" s="245" t="s">
        <v>949</v>
      </c>
      <c r="G720" s="243"/>
      <c r="H720" s="246">
        <v>1.8180000000000001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2" t="s">
        <v>174</v>
      </c>
      <c r="AU720" s="252" t="s">
        <v>88</v>
      </c>
      <c r="AV720" s="14" t="s">
        <v>88</v>
      </c>
      <c r="AW720" s="14" t="s">
        <v>32</v>
      </c>
      <c r="AX720" s="14" t="s">
        <v>78</v>
      </c>
      <c r="AY720" s="252" t="s">
        <v>165</v>
      </c>
    </row>
    <row r="721" s="14" customFormat="1">
      <c r="A721" s="14"/>
      <c r="B721" s="242"/>
      <c r="C721" s="243"/>
      <c r="D721" s="233" t="s">
        <v>174</v>
      </c>
      <c r="E721" s="244" t="s">
        <v>1</v>
      </c>
      <c r="F721" s="245" t="s">
        <v>950</v>
      </c>
      <c r="G721" s="243"/>
      <c r="H721" s="246">
        <v>1.8600000000000001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2" t="s">
        <v>174</v>
      </c>
      <c r="AU721" s="252" t="s">
        <v>88</v>
      </c>
      <c r="AV721" s="14" t="s">
        <v>88</v>
      </c>
      <c r="AW721" s="14" t="s">
        <v>32</v>
      </c>
      <c r="AX721" s="14" t="s">
        <v>78</v>
      </c>
      <c r="AY721" s="252" t="s">
        <v>165</v>
      </c>
    </row>
    <row r="722" s="14" customFormat="1">
      <c r="A722" s="14"/>
      <c r="B722" s="242"/>
      <c r="C722" s="243"/>
      <c r="D722" s="233" t="s">
        <v>174</v>
      </c>
      <c r="E722" s="244" t="s">
        <v>1</v>
      </c>
      <c r="F722" s="245" t="s">
        <v>951</v>
      </c>
      <c r="G722" s="243"/>
      <c r="H722" s="246">
        <v>1.379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2" t="s">
        <v>174</v>
      </c>
      <c r="AU722" s="252" t="s">
        <v>88</v>
      </c>
      <c r="AV722" s="14" t="s">
        <v>88</v>
      </c>
      <c r="AW722" s="14" t="s">
        <v>32</v>
      </c>
      <c r="AX722" s="14" t="s">
        <v>78</v>
      </c>
      <c r="AY722" s="252" t="s">
        <v>165</v>
      </c>
    </row>
    <row r="723" s="15" customFormat="1">
      <c r="A723" s="15"/>
      <c r="B723" s="253"/>
      <c r="C723" s="254"/>
      <c r="D723" s="233" t="s">
        <v>174</v>
      </c>
      <c r="E723" s="255" t="s">
        <v>1</v>
      </c>
      <c r="F723" s="256" t="s">
        <v>177</v>
      </c>
      <c r="G723" s="254"/>
      <c r="H723" s="257">
        <v>9.1940000000000008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3" t="s">
        <v>174</v>
      </c>
      <c r="AU723" s="263" t="s">
        <v>88</v>
      </c>
      <c r="AV723" s="15" t="s">
        <v>172</v>
      </c>
      <c r="AW723" s="15" t="s">
        <v>32</v>
      </c>
      <c r="AX723" s="15" t="s">
        <v>86</v>
      </c>
      <c r="AY723" s="263" t="s">
        <v>165</v>
      </c>
    </row>
    <row r="724" s="2" customFormat="1" ht="24.15" customHeight="1">
      <c r="A724" s="38"/>
      <c r="B724" s="39"/>
      <c r="C724" s="218" t="s">
        <v>952</v>
      </c>
      <c r="D724" s="218" t="s">
        <v>167</v>
      </c>
      <c r="E724" s="219" t="s">
        <v>953</v>
      </c>
      <c r="F724" s="220" t="s">
        <v>954</v>
      </c>
      <c r="G724" s="221" t="s">
        <v>239</v>
      </c>
      <c r="H724" s="222">
        <v>2</v>
      </c>
      <c r="I724" s="223"/>
      <c r="J724" s="224">
        <f>ROUND(I724*H724,2)</f>
        <v>0</v>
      </c>
      <c r="K724" s="220" t="s">
        <v>171</v>
      </c>
      <c r="L724" s="44"/>
      <c r="M724" s="225" t="s">
        <v>1</v>
      </c>
      <c r="N724" s="226" t="s">
        <v>43</v>
      </c>
      <c r="O724" s="91"/>
      <c r="P724" s="227">
        <f>O724*H724</f>
        <v>0</v>
      </c>
      <c r="Q724" s="227">
        <v>0</v>
      </c>
      <c r="R724" s="227">
        <f>Q724*H724</f>
        <v>0</v>
      </c>
      <c r="S724" s="227">
        <v>0.025000000000000001</v>
      </c>
      <c r="T724" s="228">
        <f>S724*H724</f>
        <v>0.050000000000000003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9" t="s">
        <v>172</v>
      </c>
      <c r="AT724" s="229" t="s">
        <v>167</v>
      </c>
      <c r="AU724" s="229" t="s">
        <v>88</v>
      </c>
      <c r="AY724" s="17" t="s">
        <v>165</v>
      </c>
      <c r="BE724" s="230">
        <f>IF(N724="základní",J724,0)</f>
        <v>0</v>
      </c>
      <c r="BF724" s="230">
        <f>IF(N724="snížená",J724,0)</f>
        <v>0</v>
      </c>
      <c r="BG724" s="230">
        <f>IF(N724="zákl. přenesená",J724,0)</f>
        <v>0</v>
      </c>
      <c r="BH724" s="230">
        <f>IF(N724="sníž. přenesená",J724,0)</f>
        <v>0</v>
      </c>
      <c r="BI724" s="230">
        <f>IF(N724="nulová",J724,0)</f>
        <v>0</v>
      </c>
      <c r="BJ724" s="17" t="s">
        <v>86</v>
      </c>
      <c r="BK724" s="230">
        <f>ROUND(I724*H724,2)</f>
        <v>0</v>
      </c>
      <c r="BL724" s="17" t="s">
        <v>172</v>
      </c>
      <c r="BM724" s="229" t="s">
        <v>955</v>
      </c>
    </row>
    <row r="725" s="14" customFormat="1">
      <c r="A725" s="14"/>
      <c r="B725" s="242"/>
      <c r="C725" s="243"/>
      <c r="D725" s="233" t="s">
        <v>174</v>
      </c>
      <c r="E725" s="244" t="s">
        <v>1</v>
      </c>
      <c r="F725" s="245" t="s">
        <v>956</v>
      </c>
      <c r="G725" s="243"/>
      <c r="H725" s="246">
        <v>2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2" t="s">
        <v>174</v>
      </c>
      <c r="AU725" s="252" t="s">
        <v>88</v>
      </c>
      <c r="AV725" s="14" t="s">
        <v>88</v>
      </c>
      <c r="AW725" s="14" t="s">
        <v>32</v>
      </c>
      <c r="AX725" s="14" t="s">
        <v>78</v>
      </c>
      <c r="AY725" s="252" t="s">
        <v>165</v>
      </c>
    </row>
    <row r="726" s="15" customFormat="1">
      <c r="A726" s="15"/>
      <c r="B726" s="253"/>
      <c r="C726" s="254"/>
      <c r="D726" s="233" t="s">
        <v>174</v>
      </c>
      <c r="E726" s="255" t="s">
        <v>1</v>
      </c>
      <c r="F726" s="256" t="s">
        <v>177</v>
      </c>
      <c r="G726" s="254"/>
      <c r="H726" s="257">
        <v>2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3" t="s">
        <v>174</v>
      </c>
      <c r="AU726" s="263" t="s">
        <v>88</v>
      </c>
      <c r="AV726" s="15" t="s">
        <v>172</v>
      </c>
      <c r="AW726" s="15" t="s">
        <v>32</v>
      </c>
      <c r="AX726" s="15" t="s">
        <v>86</v>
      </c>
      <c r="AY726" s="263" t="s">
        <v>165</v>
      </c>
    </row>
    <row r="727" s="2" customFormat="1" ht="24.15" customHeight="1">
      <c r="A727" s="38"/>
      <c r="B727" s="39"/>
      <c r="C727" s="218" t="s">
        <v>957</v>
      </c>
      <c r="D727" s="218" t="s">
        <v>167</v>
      </c>
      <c r="E727" s="219" t="s">
        <v>958</v>
      </c>
      <c r="F727" s="220" t="s">
        <v>959</v>
      </c>
      <c r="G727" s="221" t="s">
        <v>239</v>
      </c>
      <c r="H727" s="222">
        <v>14</v>
      </c>
      <c r="I727" s="223"/>
      <c r="J727" s="224">
        <f>ROUND(I727*H727,2)</f>
        <v>0</v>
      </c>
      <c r="K727" s="220" t="s">
        <v>171</v>
      </c>
      <c r="L727" s="44"/>
      <c r="M727" s="225" t="s">
        <v>1</v>
      </c>
      <c r="N727" s="226" t="s">
        <v>43</v>
      </c>
      <c r="O727" s="91"/>
      <c r="P727" s="227">
        <f>O727*H727</f>
        <v>0</v>
      </c>
      <c r="Q727" s="227">
        <v>0</v>
      </c>
      <c r="R727" s="227">
        <f>Q727*H727</f>
        <v>0</v>
      </c>
      <c r="S727" s="227">
        <v>0.053999999999999999</v>
      </c>
      <c r="T727" s="228">
        <f>S727*H727</f>
        <v>0.75600000000000001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9" t="s">
        <v>172</v>
      </c>
      <c r="AT727" s="229" t="s">
        <v>167</v>
      </c>
      <c r="AU727" s="229" t="s">
        <v>88</v>
      </c>
      <c r="AY727" s="17" t="s">
        <v>165</v>
      </c>
      <c r="BE727" s="230">
        <f>IF(N727="základní",J727,0)</f>
        <v>0</v>
      </c>
      <c r="BF727" s="230">
        <f>IF(N727="snížená",J727,0)</f>
        <v>0</v>
      </c>
      <c r="BG727" s="230">
        <f>IF(N727="zákl. přenesená",J727,0)</f>
        <v>0</v>
      </c>
      <c r="BH727" s="230">
        <f>IF(N727="sníž. přenesená",J727,0)</f>
        <v>0</v>
      </c>
      <c r="BI727" s="230">
        <f>IF(N727="nulová",J727,0)</f>
        <v>0</v>
      </c>
      <c r="BJ727" s="17" t="s">
        <v>86</v>
      </c>
      <c r="BK727" s="230">
        <f>ROUND(I727*H727,2)</f>
        <v>0</v>
      </c>
      <c r="BL727" s="17" t="s">
        <v>172</v>
      </c>
      <c r="BM727" s="229" t="s">
        <v>960</v>
      </c>
    </row>
    <row r="728" s="14" customFormat="1">
      <c r="A728" s="14"/>
      <c r="B728" s="242"/>
      <c r="C728" s="243"/>
      <c r="D728" s="233" t="s">
        <v>174</v>
      </c>
      <c r="E728" s="244" t="s">
        <v>1</v>
      </c>
      <c r="F728" s="245" t="s">
        <v>961</v>
      </c>
      <c r="G728" s="243"/>
      <c r="H728" s="246">
        <v>3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2" t="s">
        <v>174</v>
      </c>
      <c r="AU728" s="252" t="s">
        <v>88</v>
      </c>
      <c r="AV728" s="14" t="s">
        <v>88</v>
      </c>
      <c r="AW728" s="14" t="s">
        <v>32</v>
      </c>
      <c r="AX728" s="14" t="s">
        <v>78</v>
      </c>
      <c r="AY728" s="252" t="s">
        <v>165</v>
      </c>
    </row>
    <row r="729" s="14" customFormat="1">
      <c r="A729" s="14"/>
      <c r="B729" s="242"/>
      <c r="C729" s="243"/>
      <c r="D729" s="233" t="s">
        <v>174</v>
      </c>
      <c r="E729" s="244" t="s">
        <v>1</v>
      </c>
      <c r="F729" s="245" t="s">
        <v>242</v>
      </c>
      <c r="G729" s="243"/>
      <c r="H729" s="246">
        <v>1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2" t="s">
        <v>174</v>
      </c>
      <c r="AU729" s="252" t="s">
        <v>88</v>
      </c>
      <c r="AV729" s="14" t="s">
        <v>88</v>
      </c>
      <c r="AW729" s="14" t="s">
        <v>32</v>
      </c>
      <c r="AX729" s="14" t="s">
        <v>78</v>
      </c>
      <c r="AY729" s="252" t="s">
        <v>165</v>
      </c>
    </row>
    <row r="730" s="14" customFormat="1">
      <c r="A730" s="14"/>
      <c r="B730" s="242"/>
      <c r="C730" s="243"/>
      <c r="D730" s="233" t="s">
        <v>174</v>
      </c>
      <c r="E730" s="244" t="s">
        <v>1</v>
      </c>
      <c r="F730" s="245" t="s">
        <v>962</v>
      </c>
      <c r="G730" s="243"/>
      <c r="H730" s="246">
        <v>2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2" t="s">
        <v>174</v>
      </c>
      <c r="AU730" s="252" t="s">
        <v>88</v>
      </c>
      <c r="AV730" s="14" t="s">
        <v>88</v>
      </c>
      <c r="AW730" s="14" t="s">
        <v>32</v>
      </c>
      <c r="AX730" s="14" t="s">
        <v>78</v>
      </c>
      <c r="AY730" s="252" t="s">
        <v>165</v>
      </c>
    </row>
    <row r="731" s="14" customFormat="1">
      <c r="A731" s="14"/>
      <c r="B731" s="242"/>
      <c r="C731" s="243"/>
      <c r="D731" s="233" t="s">
        <v>174</v>
      </c>
      <c r="E731" s="244" t="s">
        <v>1</v>
      </c>
      <c r="F731" s="245" t="s">
        <v>244</v>
      </c>
      <c r="G731" s="243"/>
      <c r="H731" s="246">
        <v>1</v>
      </c>
      <c r="I731" s="247"/>
      <c r="J731" s="243"/>
      <c r="K731" s="243"/>
      <c r="L731" s="248"/>
      <c r="M731" s="249"/>
      <c r="N731" s="250"/>
      <c r="O731" s="250"/>
      <c r="P731" s="250"/>
      <c r="Q731" s="250"/>
      <c r="R731" s="250"/>
      <c r="S731" s="250"/>
      <c r="T731" s="25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2" t="s">
        <v>174</v>
      </c>
      <c r="AU731" s="252" t="s">
        <v>88</v>
      </c>
      <c r="AV731" s="14" t="s">
        <v>88</v>
      </c>
      <c r="AW731" s="14" t="s">
        <v>32</v>
      </c>
      <c r="AX731" s="14" t="s">
        <v>78</v>
      </c>
      <c r="AY731" s="252" t="s">
        <v>165</v>
      </c>
    </row>
    <row r="732" s="14" customFormat="1">
      <c r="A732" s="14"/>
      <c r="B732" s="242"/>
      <c r="C732" s="243"/>
      <c r="D732" s="233" t="s">
        <v>174</v>
      </c>
      <c r="E732" s="244" t="s">
        <v>1</v>
      </c>
      <c r="F732" s="245" t="s">
        <v>245</v>
      </c>
      <c r="G732" s="243"/>
      <c r="H732" s="246">
        <v>1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2" t="s">
        <v>174</v>
      </c>
      <c r="AU732" s="252" t="s">
        <v>88</v>
      </c>
      <c r="AV732" s="14" t="s">
        <v>88</v>
      </c>
      <c r="AW732" s="14" t="s">
        <v>32</v>
      </c>
      <c r="AX732" s="14" t="s">
        <v>78</v>
      </c>
      <c r="AY732" s="252" t="s">
        <v>165</v>
      </c>
    </row>
    <row r="733" s="14" customFormat="1">
      <c r="A733" s="14"/>
      <c r="B733" s="242"/>
      <c r="C733" s="243"/>
      <c r="D733" s="233" t="s">
        <v>174</v>
      </c>
      <c r="E733" s="244" t="s">
        <v>1</v>
      </c>
      <c r="F733" s="245" t="s">
        <v>246</v>
      </c>
      <c r="G733" s="243"/>
      <c r="H733" s="246">
        <v>3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2" t="s">
        <v>174</v>
      </c>
      <c r="AU733" s="252" t="s">
        <v>88</v>
      </c>
      <c r="AV733" s="14" t="s">
        <v>88</v>
      </c>
      <c r="AW733" s="14" t="s">
        <v>32</v>
      </c>
      <c r="AX733" s="14" t="s">
        <v>78</v>
      </c>
      <c r="AY733" s="252" t="s">
        <v>165</v>
      </c>
    </row>
    <row r="734" s="14" customFormat="1">
      <c r="A734" s="14"/>
      <c r="B734" s="242"/>
      <c r="C734" s="243"/>
      <c r="D734" s="233" t="s">
        <v>174</v>
      </c>
      <c r="E734" s="244" t="s">
        <v>1</v>
      </c>
      <c r="F734" s="245" t="s">
        <v>247</v>
      </c>
      <c r="G734" s="243"/>
      <c r="H734" s="246">
        <v>2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2" t="s">
        <v>174</v>
      </c>
      <c r="AU734" s="252" t="s">
        <v>88</v>
      </c>
      <c r="AV734" s="14" t="s">
        <v>88</v>
      </c>
      <c r="AW734" s="14" t="s">
        <v>32</v>
      </c>
      <c r="AX734" s="14" t="s">
        <v>78</v>
      </c>
      <c r="AY734" s="252" t="s">
        <v>165</v>
      </c>
    </row>
    <row r="735" s="14" customFormat="1">
      <c r="A735" s="14"/>
      <c r="B735" s="242"/>
      <c r="C735" s="243"/>
      <c r="D735" s="233" t="s">
        <v>174</v>
      </c>
      <c r="E735" s="244" t="s">
        <v>1</v>
      </c>
      <c r="F735" s="245" t="s">
        <v>248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2" t="s">
        <v>174</v>
      </c>
      <c r="AU735" s="252" t="s">
        <v>88</v>
      </c>
      <c r="AV735" s="14" t="s">
        <v>88</v>
      </c>
      <c r="AW735" s="14" t="s">
        <v>32</v>
      </c>
      <c r="AX735" s="14" t="s">
        <v>78</v>
      </c>
      <c r="AY735" s="252" t="s">
        <v>165</v>
      </c>
    </row>
    <row r="736" s="15" customFormat="1">
      <c r="A736" s="15"/>
      <c r="B736" s="253"/>
      <c r="C736" s="254"/>
      <c r="D736" s="233" t="s">
        <v>174</v>
      </c>
      <c r="E736" s="255" t="s">
        <v>1</v>
      </c>
      <c r="F736" s="256" t="s">
        <v>177</v>
      </c>
      <c r="G736" s="254"/>
      <c r="H736" s="257">
        <v>14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3" t="s">
        <v>174</v>
      </c>
      <c r="AU736" s="263" t="s">
        <v>88</v>
      </c>
      <c r="AV736" s="15" t="s">
        <v>172</v>
      </c>
      <c r="AW736" s="15" t="s">
        <v>32</v>
      </c>
      <c r="AX736" s="15" t="s">
        <v>86</v>
      </c>
      <c r="AY736" s="263" t="s">
        <v>165</v>
      </c>
    </row>
    <row r="737" s="2" customFormat="1" ht="24.15" customHeight="1">
      <c r="A737" s="38"/>
      <c r="B737" s="39"/>
      <c r="C737" s="218" t="s">
        <v>963</v>
      </c>
      <c r="D737" s="218" t="s">
        <v>167</v>
      </c>
      <c r="E737" s="219" t="s">
        <v>964</v>
      </c>
      <c r="F737" s="220" t="s">
        <v>965</v>
      </c>
      <c r="G737" s="221" t="s">
        <v>239</v>
      </c>
      <c r="H737" s="222">
        <v>3</v>
      </c>
      <c r="I737" s="223"/>
      <c r="J737" s="224">
        <f>ROUND(I737*H737,2)</f>
        <v>0</v>
      </c>
      <c r="K737" s="220" t="s">
        <v>171</v>
      </c>
      <c r="L737" s="44"/>
      <c r="M737" s="225" t="s">
        <v>1</v>
      </c>
      <c r="N737" s="226" t="s">
        <v>43</v>
      </c>
      <c r="O737" s="91"/>
      <c r="P737" s="227">
        <f>O737*H737</f>
        <v>0</v>
      </c>
      <c r="Q737" s="227">
        <v>0</v>
      </c>
      <c r="R737" s="227">
        <f>Q737*H737</f>
        <v>0</v>
      </c>
      <c r="S737" s="227">
        <v>0.073999999999999996</v>
      </c>
      <c r="T737" s="228">
        <f>S737*H737</f>
        <v>0.22199999999999998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9" t="s">
        <v>172</v>
      </c>
      <c r="AT737" s="229" t="s">
        <v>167</v>
      </c>
      <c r="AU737" s="229" t="s">
        <v>88</v>
      </c>
      <c r="AY737" s="17" t="s">
        <v>165</v>
      </c>
      <c r="BE737" s="230">
        <f>IF(N737="základní",J737,0)</f>
        <v>0</v>
      </c>
      <c r="BF737" s="230">
        <f>IF(N737="snížená",J737,0)</f>
        <v>0</v>
      </c>
      <c r="BG737" s="230">
        <f>IF(N737="zákl. přenesená",J737,0)</f>
        <v>0</v>
      </c>
      <c r="BH737" s="230">
        <f>IF(N737="sníž. přenesená",J737,0)</f>
        <v>0</v>
      </c>
      <c r="BI737" s="230">
        <f>IF(N737="nulová",J737,0)</f>
        <v>0</v>
      </c>
      <c r="BJ737" s="17" t="s">
        <v>86</v>
      </c>
      <c r="BK737" s="230">
        <f>ROUND(I737*H737,2)</f>
        <v>0</v>
      </c>
      <c r="BL737" s="17" t="s">
        <v>172</v>
      </c>
      <c r="BM737" s="229" t="s">
        <v>966</v>
      </c>
    </row>
    <row r="738" s="14" customFormat="1">
      <c r="A738" s="14"/>
      <c r="B738" s="242"/>
      <c r="C738" s="243"/>
      <c r="D738" s="233" t="s">
        <v>174</v>
      </c>
      <c r="E738" s="244" t="s">
        <v>1</v>
      </c>
      <c r="F738" s="245" t="s">
        <v>254</v>
      </c>
      <c r="G738" s="243"/>
      <c r="H738" s="246">
        <v>2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2" t="s">
        <v>174</v>
      </c>
      <c r="AU738" s="252" t="s">
        <v>88</v>
      </c>
      <c r="AV738" s="14" t="s">
        <v>88</v>
      </c>
      <c r="AW738" s="14" t="s">
        <v>32</v>
      </c>
      <c r="AX738" s="14" t="s">
        <v>78</v>
      </c>
      <c r="AY738" s="252" t="s">
        <v>165</v>
      </c>
    </row>
    <row r="739" s="14" customFormat="1">
      <c r="A739" s="14"/>
      <c r="B739" s="242"/>
      <c r="C739" s="243"/>
      <c r="D739" s="233" t="s">
        <v>174</v>
      </c>
      <c r="E739" s="244" t="s">
        <v>1</v>
      </c>
      <c r="F739" s="245" t="s">
        <v>255</v>
      </c>
      <c r="G739" s="243"/>
      <c r="H739" s="246">
        <v>1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2" t="s">
        <v>174</v>
      </c>
      <c r="AU739" s="252" t="s">
        <v>88</v>
      </c>
      <c r="AV739" s="14" t="s">
        <v>88</v>
      </c>
      <c r="AW739" s="14" t="s">
        <v>32</v>
      </c>
      <c r="AX739" s="14" t="s">
        <v>78</v>
      </c>
      <c r="AY739" s="252" t="s">
        <v>165</v>
      </c>
    </row>
    <row r="740" s="15" customFormat="1">
      <c r="A740" s="15"/>
      <c r="B740" s="253"/>
      <c r="C740" s="254"/>
      <c r="D740" s="233" t="s">
        <v>174</v>
      </c>
      <c r="E740" s="255" t="s">
        <v>1</v>
      </c>
      <c r="F740" s="256" t="s">
        <v>177</v>
      </c>
      <c r="G740" s="254"/>
      <c r="H740" s="257">
        <v>3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3" t="s">
        <v>174</v>
      </c>
      <c r="AU740" s="263" t="s">
        <v>88</v>
      </c>
      <c r="AV740" s="15" t="s">
        <v>172</v>
      </c>
      <c r="AW740" s="15" t="s">
        <v>32</v>
      </c>
      <c r="AX740" s="15" t="s">
        <v>86</v>
      </c>
      <c r="AY740" s="263" t="s">
        <v>165</v>
      </c>
    </row>
    <row r="741" s="2" customFormat="1" ht="24.15" customHeight="1">
      <c r="A741" s="38"/>
      <c r="B741" s="39"/>
      <c r="C741" s="218" t="s">
        <v>967</v>
      </c>
      <c r="D741" s="218" t="s">
        <v>167</v>
      </c>
      <c r="E741" s="219" t="s">
        <v>968</v>
      </c>
      <c r="F741" s="220" t="s">
        <v>969</v>
      </c>
      <c r="G741" s="221" t="s">
        <v>239</v>
      </c>
      <c r="H741" s="222">
        <v>25</v>
      </c>
      <c r="I741" s="223"/>
      <c r="J741" s="224">
        <f>ROUND(I741*H741,2)</f>
        <v>0</v>
      </c>
      <c r="K741" s="220" t="s">
        <v>171</v>
      </c>
      <c r="L741" s="44"/>
      <c r="M741" s="225" t="s">
        <v>1</v>
      </c>
      <c r="N741" s="226" t="s">
        <v>43</v>
      </c>
      <c r="O741" s="91"/>
      <c r="P741" s="227">
        <f>O741*H741</f>
        <v>0</v>
      </c>
      <c r="Q741" s="227">
        <v>0</v>
      </c>
      <c r="R741" s="227">
        <f>Q741*H741</f>
        <v>0</v>
      </c>
      <c r="S741" s="227">
        <v>0.099000000000000005</v>
      </c>
      <c r="T741" s="228">
        <f>S741*H741</f>
        <v>2.4750000000000001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9" t="s">
        <v>172</v>
      </c>
      <c r="AT741" s="229" t="s">
        <v>167</v>
      </c>
      <c r="AU741" s="229" t="s">
        <v>88</v>
      </c>
      <c r="AY741" s="17" t="s">
        <v>165</v>
      </c>
      <c r="BE741" s="230">
        <f>IF(N741="základní",J741,0)</f>
        <v>0</v>
      </c>
      <c r="BF741" s="230">
        <f>IF(N741="snížená",J741,0)</f>
        <v>0</v>
      </c>
      <c r="BG741" s="230">
        <f>IF(N741="zákl. přenesená",J741,0)</f>
        <v>0</v>
      </c>
      <c r="BH741" s="230">
        <f>IF(N741="sníž. přenesená",J741,0)</f>
        <v>0</v>
      </c>
      <c r="BI741" s="230">
        <f>IF(N741="nulová",J741,0)</f>
        <v>0</v>
      </c>
      <c r="BJ741" s="17" t="s">
        <v>86</v>
      </c>
      <c r="BK741" s="230">
        <f>ROUND(I741*H741,2)</f>
        <v>0</v>
      </c>
      <c r="BL741" s="17" t="s">
        <v>172</v>
      </c>
      <c r="BM741" s="229" t="s">
        <v>970</v>
      </c>
    </row>
    <row r="742" s="14" customFormat="1">
      <c r="A742" s="14"/>
      <c r="B742" s="242"/>
      <c r="C742" s="243"/>
      <c r="D742" s="233" t="s">
        <v>174</v>
      </c>
      <c r="E742" s="244" t="s">
        <v>1</v>
      </c>
      <c r="F742" s="245" t="s">
        <v>260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2" t="s">
        <v>174</v>
      </c>
      <c r="AU742" s="252" t="s">
        <v>88</v>
      </c>
      <c r="AV742" s="14" t="s">
        <v>88</v>
      </c>
      <c r="AW742" s="14" t="s">
        <v>32</v>
      </c>
      <c r="AX742" s="14" t="s">
        <v>78</v>
      </c>
      <c r="AY742" s="252" t="s">
        <v>165</v>
      </c>
    </row>
    <row r="743" s="14" customFormat="1">
      <c r="A743" s="14"/>
      <c r="B743" s="242"/>
      <c r="C743" s="243"/>
      <c r="D743" s="233" t="s">
        <v>174</v>
      </c>
      <c r="E743" s="244" t="s">
        <v>1</v>
      </c>
      <c r="F743" s="245" t="s">
        <v>971</v>
      </c>
      <c r="G743" s="243"/>
      <c r="H743" s="246">
        <v>4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2" t="s">
        <v>174</v>
      </c>
      <c r="AU743" s="252" t="s">
        <v>88</v>
      </c>
      <c r="AV743" s="14" t="s">
        <v>88</v>
      </c>
      <c r="AW743" s="14" t="s">
        <v>32</v>
      </c>
      <c r="AX743" s="14" t="s">
        <v>78</v>
      </c>
      <c r="AY743" s="252" t="s">
        <v>165</v>
      </c>
    </row>
    <row r="744" s="14" customFormat="1">
      <c r="A744" s="14"/>
      <c r="B744" s="242"/>
      <c r="C744" s="243"/>
      <c r="D744" s="233" t="s">
        <v>174</v>
      </c>
      <c r="E744" s="244" t="s">
        <v>1</v>
      </c>
      <c r="F744" s="245" t="s">
        <v>262</v>
      </c>
      <c r="G744" s="243"/>
      <c r="H744" s="246">
        <v>6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2" t="s">
        <v>174</v>
      </c>
      <c r="AU744" s="252" t="s">
        <v>88</v>
      </c>
      <c r="AV744" s="14" t="s">
        <v>88</v>
      </c>
      <c r="AW744" s="14" t="s">
        <v>32</v>
      </c>
      <c r="AX744" s="14" t="s">
        <v>78</v>
      </c>
      <c r="AY744" s="252" t="s">
        <v>165</v>
      </c>
    </row>
    <row r="745" s="14" customFormat="1">
      <c r="A745" s="14"/>
      <c r="B745" s="242"/>
      <c r="C745" s="243"/>
      <c r="D745" s="233" t="s">
        <v>174</v>
      </c>
      <c r="E745" s="244" t="s">
        <v>1</v>
      </c>
      <c r="F745" s="245" t="s">
        <v>962</v>
      </c>
      <c r="G745" s="243"/>
      <c r="H745" s="246">
        <v>2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2" t="s">
        <v>174</v>
      </c>
      <c r="AU745" s="252" t="s">
        <v>88</v>
      </c>
      <c r="AV745" s="14" t="s">
        <v>88</v>
      </c>
      <c r="AW745" s="14" t="s">
        <v>32</v>
      </c>
      <c r="AX745" s="14" t="s">
        <v>78</v>
      </c>
      <c r="AY745" s="252" t="s">
        <v>165</v>
      </c>
    </row>
    <row r="746" s="14" customFormat="1">
      <c r="A746" s="14"/>
      <c r="B746" s="242"/>
      <c r="C746" s="243"/>
      <c r="D746" s="233" t="s">
        <v>174</v>
      </c>
      <c r="E746" s="244" t="s">
        <v>1</v>
      </c>
      <c r="F746" s="245" t="s">
        <v>244</v>
      </c>
      <c r="G746" s="243"/>
      <c r="H746" s="246">
        <v>1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2" t="s">
        <v>174</v>
      </c>
      <c r="AU746" s="252" t="s">
        <v>88</v>
      </c>
      <c r="AV746" s="14" t="s">
        <v>88</v>
      </c>
      <c r="AW746" s="14" t="s">
        <v>32</v>
      </c>
      <c r="AX746" s="14" t="s">
        <v>78</v>
      </c>
      <c r="AY746" s="252" t="s">
        <v>165</v>
      </c>
    </row>
    <row r="747" s="14" customFormat="1">
      <c r="A747" s="14"/>
      <c r="B747" s="242"/>
      <c r="C747" s="243"/>
      <c r="D747" s="233" t="s">
        <v>174</v>
      </c>
      <c r="E747" s="244" t="s">
        <v>1</v>
      </c>
      <c r="F747" s="245" t="s">
        <v>265</v>
      </c>
      <c r="G747" s="243"/>
      <c r="H747" s="246">
        <v>1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2" t="s">
        <v>174</v>
      </c>
      <c r="AU747" s="252" t="s">
        <v>88</v>
      </c>
      <c r="AV747" s="14" t="s">
        <v>88</v>
      </c>
      <c r="AW747" s="14" t="s">
        <v>32</v>
      </c>
      <c r="AX747" s="14" t="s">
        <v>78</v>
      </c>
      <c r="AY747" s="252" t="s">
        <v>165</v>
      </c>
    </row>
    <row r="748" s="14" customFormat="1">
      <c r="A748" s="14"/>
      <c r="B748" s="242"/>
      <c r="C748" s="243"/>
      <c r="D748" s="233" t="s">
        <v>174</v>
      </c>
      <c r="E748" s="244" t="s">
        <v>1</v>
      </c>
      <c r="F748" s="245" t="s">
        <v>266</v>
      </c>
      <c r="G748" s="243"/>
      <c r="H748" s="246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2" t="s">
        <v>174</v>
      </c>
      <c r="AU748" s="252" t="s">
        <v>88</v>
      </c>
      <c r="AV748" s="14" t="s">
        <v>88</v>
      </c>
      <c r="AW748" s="14" t="s">
        <v>32</v>
      </c>
      <c r="AX748" s="14" t="s">
        <v>78</v>
      </c>
      <c r="AY748" s="252" t="s">
        <v>165</v>
      </c>
    </row>
    <row r="749" s="14" customFormat="1">
      <c r="A749" s="14"/>
      <c r="B749" s="242"/>
      <c r="C749" s="243"/>
      <c r="D749" s="233" t="s">
        <v>174</v>
      </c>
      <c r="E749" s="244" t="s">
        <v>1</v>
      </c>
      <c r="F749" s="245" t="s">
        <v>267</v>
      </c>
      <c r="G749" s="243"/>
      <c r="H749" s="246">
        <v>3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2" t="s">
        <v>174</v>
      </c>
      <c r="AU749" s="252" t="s">
        <v>88</v>
      </c>
      <c r="AV749" s="14" t="s">
        <v>88</v>
      </c>
      <c r="AW749" s="14" t="s">
        <v>32</v>
      </c>
      <c r="AX749" s="14" t="s">
        <v>78</v>
      </c>
      <c r="AY749" s="252" t="s">
        <v>165</v>
      </c>
    </row>
    <row r="750" s="14" customFormat="1">
      <c r="A750" s="14"/>
      <c r="B750" s="242"/>
      <c r="C750" s="243"/>
      <c r="D750" s="233" t="s">
        <v>174</v>
      </c>
      <c r="E750" s="244" t="s">
        <v>1</v>
      </c>
      <c r="F750" s="245" t="s">
        <v>290</v>
      </c>
      <c r="G750" s="243"/>
      <c r="H750" s="246">
        <v>2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2" t="s">
        <v>174</v>
      </c>
      <c r="AU750" s="252" t="s">
        <v>88</v>
      </c>
      <c r="AV750" s="14" t="s">
        <v>88</v>
      </c>
      <c r="AW750" s="14" t="s">
        <v>32</v>
      </c>
      <c r="AX750" s="14" t="s">
        <v>78</v>
      </c>
      <c r="AY750" s="252" t="s">
        <v>165</v>
      </c>
    </row>
    <row r="751" s="14" customFormat="1">
      <c r="A751" s="14"/>
      <c r="B751" s="242"/>
      <c r="C751" s="243"/>
      <c r="D751" s="233" t="s">
        <v>174</v>
      </c>
      <c r="E751" s="244" t="s">
        <v>1</v>
      </c>
      <c r="F751" s="245" t="s">
        <v>247</v>
      </c>
      <c r="G751" s="243"/>
      <c r="H751" s="246">
        <v>2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2" t="s">
        <v>174</v>
      </c>
      <c r="AU751" s="252" t="s">
        <v>88</v>
      </c>
      <c r="AV751" s="14" t="s">
        <v>88</v>
      </c>
      <c r="AW751" s="14" t="s">
        <v>32</v>
      </c>
      <c r="AX751" s="14" t="s">
        <v>78</v>
      </c>
      <c r="AY751" s="252" t="s">
        <v>165</v>
      </c>
    </row>
    <row r="752" s="14" customFormat="1">
      <c r="A752" s="14"/>
      <c r="B752" s="242"/>
      <c r="C752" s="243"/>
      <c r="D752" s="233" t="s">
        <v>174</v>
      </c>
      <c r="E752" s="244" t="s">
        <v>1</v>
      </c>
      <c r="F752" s="245" t="s">
        <v>269</v>
      </c>
      <c r="G752" s="243"/>
      <c r="H752" s="246">
        <v>1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2" t="s">
        <v>174</v>
      </c>
      <c r="AU752" s="252" t="s">
        <v>88</v>
      </c>
      <c r="AV752" s="14" t="s">
        <v>88</v>
      </c>
      <c r="AW752" s="14" t="s">
        <v>32</v>
      </c>
      <c r="AX752" s="14" t="s">
        <v>78</v>
      </c>
      <c r="AY752" s="252" t="s">
        <v>165</v>
      </c>
    </row>
    <row r="753" s="15" customFormat="1">
      <c r="A753" s="15"/>
      <c r="B753" s="253"/>
      <c r="C753" s="254"/>
      <c r="D753" s="233" t="s">
        <v>174</v>
      </c>
      <c r="E753" s="255" t="s">
        <v>1</v>
      </c>
      <c r="F753" s="256" t="s">
        <v>177</v>
      </c>
      <c r="G753" s="254"/>
      <c r="H753" s="257">
        <v>25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3" t="s">
        <v>174</v>
      </c>
      <c r="AU753" s="263" t="s">
        <v>88</v>
      </c>
      <c r="AV753" s="15" t="s">
        <v>172</v>
      </c>
      <c r="AW753" s="15" t="s">
        <v>32</v>
      </c>
      <c r="AX753" s="15" t="s">
        <v>86</v>
      </c>
      <c r="AY753" s="263" t="s">
        <v>165</v>
      </c>
    </row>
    <row r="754" s="2" customFormat="1" ht="24.15" customHeight="1">
      <c r="A754" s="38"/>
      <c r="B754" s="39"/>
      <c r="C754" s="218" t="s">
        <v>972</v>
      </c>
      <c r="D754" s="218" t="s">
        <v>167</v>
      </c>
      <c r="E754" s="219" t="s">
        <v>973</v>
      </c>
      <c r="F754" s="220" t="s">
        <v>974</v>
      </c>
      <c r="G754" s="221" t="s">
        <v>239</v>
      </c>
      <c r="H754" s="222">
        <v>8</v>
      </c>
      <c r="I754" s="223"/>
      <c r="J754" s="224">
        <f>ROUND(I754*H754,2)</f>
        <v>0</v>
      </c>
      <c r="K754" s="220" t="s">
        <v>171</v>
      </c>
      <c r="L754" s="44"/>
      <c r="M754" s="225" t="s">
        <v>1</v>
      </c>
      <c r="N754" s="226" t="s">
        <v>43</v>
      </c>
      <c r="O754" s="91"/>
      <c r="P754" s="227">
        <f>O754*H754</f>
        <v>0</v>
      </c>
      <c r="Q754" s="227">
        <v>0</v>
      </c>
      <c r="R754" s="227">
        <f>Q754*H754</f>
        <v>0</v>
      </c>
      <c r="S754" s="227">
        <v>0.124</v>
      </c>
      <c r="T754" s="228">
        <f>S754*H754</f>
        <v>0.99199999999999999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9" t="s">
        <v>172</v>
      </c>
      <c r="AT754" s="229" t="s">
        <v>167</v>
      </c>
      <c r="AU754" s="229" t="s">
        <v>88</v>
      </c>
      <c r="AY754" s="17" t="s">
        <v>165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7" t="s">
        <v>86</v>
      </c>
      <c r="BK754" s="230">
        <f>ROUND(I754*H754,2)</f>
        <v>0</v>
      </c>
      <c r="BL754" s="17" t="s">
        <v>172</v>
      </c>
      <c r="BM754" s="229" t="s">
        <v>975</v>
      </c>
    </row>
    <row r="755" s="14" customFormat="1">
      <c r="A755" s="14"/>
      <c r="B755" s="242"/>
      <c r="C755" s="243"/>
      <c r="D755" s="233" t="s">
        <v>174</v>
      </c>
      <c r="E755" s="244" t="s">
        <v>1</v>
      </c>
      <c r="F755" s="245" t="s">
        <v>242</v>
      </c>
      <c r="G755" s="243"/>
      <c r="H755" s="246">
        <v>1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2" t="s">
        <v>174</v>
      </c>
      <c r="AU755" s="252" t="s">
        <v>88</v>
      </c>
      <c r="AV755" s="14" t="s">
        <v>88</v>
      </c>
      <c r="AW755" s="14" t="s">
        <v>32</v>
      </c>
      <c r="AX755" s="14" t="s">
        <v>78</v>
      </c>
      <c r="AY755" s="252" t="s">
        <v>165</v>
      </c>
    </row>
    <row r="756" s="14" customFormat="1">
      <c r="A756" s="14"/>
      <c r="B756" s="242"/>
      <c r="C756" s="243"/>
      <c r="D756" s="233" t="s">
        <v>174</v>
      </c>
      <c r="E756" s="244" t="s">
        <v>1</v>
      </c>
      <c r="F756" s="245" t="s">
        <v>976</v>
      </c>
      <c r="G756" s="243"/>
      <c r="H756" s="246">
        <v>7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2" t="s">
        <v>174</v>
      </c>
      <c r="AU756" s="252" t="s">
        <v>88</v>
      </c>
      <c r="AV756" s="14" t="s">
        <v>88</v>
      </c>
      <c r="AW756" s="14" t="s">
        <v>32</v>
      </c>
      <c r="AX756" s="14" t="s">
        <v>78</v>
      </c>
      <c r="AY756" s="252" t="s">
        <v>165</v>
      </c>
    </row>
    <row r="757" s="15" customFormat="1">
      <c r="A757" s="15"/>
      <c r="B757" s="253"/>
      <c r="C757" s="254"/>
      <c r="D757" s="233" t="s">
        <v>174</v>
      </c>
      <c r="E757" s="255" t="s">
        <v>1</v>
      </c>
      <c r="F757" s="256" t="s">
        <v>177</v>
      </c>
      <c r="G757" s="254"/>
      <c r="H757" s="257">
        <v>8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3" t="s">
        <v>174</v>
      </c>
      <c r="AU757" s="263" t="s">
        <v>88</v>
      </c>
      <c r="AV757" s="15" t="s">
        <v>172</v>
      </c>
      <c r="AW757" s="15" t="s">
        <v>32</v>
      </c>
      <c r="AX757" s="15" t="s">
        <v>86</v>
      </c>
      <c r="AY757" s="263" t="s">
        <v>165</v>
      </c>
    </row>
    <row r="758" s="2" customFormat="1" ht="24.15" customHeight="1">
      <c r="A758" s="38"/>
      <c r="B758" s="39"/>
      <c r="C758" s="218" t="s">
        <v>977</v>
      </c>
      <c r="D758" s="218" t="s">
        <v>167</v>
      </c>
      <c r="E758" s="219" t="s">
        <v>978</v>
      </c>
      <c r="F758" s="220" t="s">
        <v>979</v>
      </c>
      <c r="G758" s="221" t="s">
        <v>239</v>
      </c>
      <c r="H758" s="222">
        <v>5</v>
      </c>
      <c r="I758" s="223"/>
      <c r="J758" s="224">
        <f>ROUND(I758*H758,2)</f>
        <v>0</v>
      </c>
      <c r="K758" s="220" t="s">
        <v>171</v>
      </c>
      <c r="L758" s="44"/>
      <c r="M758" s="225" t="s">
        <v>1</v>
      </c>
      <c r="N758" s="226" t="s">
        <v>43</v>
      </c>
      <c r="O758" s="91"/>
      <c r="P758" s="227">
        <f>O758*H758</f>
        <v>0</v>
      </c>
      <c r="Q758" s="227">
        <v>0</v>
      </c>
      <c r="R758" s="227">
        <f>Q758*H758</f>
        <v>0</v>
      </c>
      <c r="S758" s="227">
        <v>0.14899999999999999</v>
      </c>
      <c r="T758" s="228">
        <f>S758*H758</f>
        <v>0.745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9" t="s">
        <v>172</v>
      </c>
      <c r="AT758" s="229" t="s">
        <v>167</v>
      </c>
      <c r="AU758" s="229" t="s">
        <v>88</v>
      </c>
      <c r="AY758" s="17" t="s">
        <v>165</v>
      </c>
      <c r="BE758" s="230">
        <f>IF(N758="základní",J758,0)</f>
        <v>0</v>
      </c>
      <c r="BF758" s="230">
        <f>IF(N758="snížená",J758,0)</f>
        <v>0</v>
      </c>
      <c r="BG758" s="230">
        <f>IF(N758="zákl. přenesená",J758,0)</f>
        <v>0</v>
      </c>
      <c r="BH758" s="230">
        <f>IF(N758="sníž. přenesená",J758,0)</f>
        <v>0</v>
      </c>
      <c r="BI758" s="230">
        <f>IF(N758="nulová",J758,0)</f>
        <v>0</v>
      </c>
      <c r="BJ758" s="17" t="s">
        <v>86</v>
      </c>
      <c r="BK758" s="230">
        <f>ROUND(I758*H758,2)</f>
        <v>0</v>
      </c>
      <c r="BL758" s="17" t="s">
        <v>172</v>
      </c>
      <c r="BM758" s="229" t="s">
        <v>980</v>
      </c>
    </row>
    <row r="759" s="14" customFormat="1">
      <c r="A759" s="14"/>
      <c r="B759" s="242"/>
      <c r="C759" s="243"/>
      <c r="D759" s="233" t="s">
        <v>174</v>
      </c>
      <c r="E759" s="244" t="s">
        <v>1</v>
      </c>
      <c r="F759" s="245" t="s">
        <v>259</v>
      </c>
      <c r="G759" s="243"/>
      <c r="H759" s="246">
        <v>5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2" t="s">
        <v>174</v>
      </c>
      <c r="AU759" s="252" t="s">
        <v>88</v>
      </c>
      <c r="AV759" s="14" t="s">
        <v>88</v>
      </c>
      <c r="AW759" s="14" t="s">
        <v>32</v>
      </c>
      <c r="AX759" s="14" t="s">
        <v>78</v>
      </c>
      <c r="AY759" s="252" t="s">
        <v>165</v>
      </c>
    </row>
    <row r="760" s="15" customFormat="1">
      <c r="A760" s="15"/>
      <c r="B760" s="253"/>
      <c r="C760" s="254"/>
      <c r="D760" s="233" t="s">
        <v>174</v>
      </c>
      <c r="E760" s="255" t="s">
        <v>1</v>
      </c>
      <c r="F760" s="256" t="s">
        <v>177</v>
      </c>
      <c r="G760" s="254"/>
      <c r="H760" s="257">
        <v>5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3" t="s">
        <v>174</v>
      </c>
      <c r="AU760" s="263" t="s">
        <v>88</v>
      </c>
      <c r="AV760" s="15" t="s">
        <v>172</v>
      </c>
      <c r="AW760" s="15" t="s">
        <v>32</v>
      </c>
      <c r="AX760" s="15" t="s">
        <v>86</v>
      </c>
      <c r="AY760" s="263" t="s">
        <v>165</v>
      </c>
    </row>
    <row r="761" s="2" customFormat="1" ht="24.15" customHeight="1">
      <c r="A761" s="38"/>
      <c r="B761" s="39"/>
      <c r="C761" s="218" t="s">
        <v>981</v>
      </c>
      <c r="D761" s="218" t="s">
        <v>167</v>
      </c>
      <c r="E761" s="219" t="s">
        <v>982</v>
      </c>
      <c r="F761" s="220" t="s">
        <v>983</v>
      </c>
      <c r="G761" s="221" t="s">
        <v>239</v>
      </c>
      <c r="H761" s="222">
        <v>6</v>
      </c>
      <c r="I761" s="223"/>
      <c r="J761" s="224">
        <f>ROUND(I761*H761,2)</f>
        <v>0</v>
      </c>
      <c r="K761" s="220" t="s">
        <v>171</v>
      </c>
      <c r="L761" s="44"/>
      <c r="M761" s="225" t="s">
        <v>1</v>
      </c>
      <c r="N761" s="226" t="s">
        <v>43</v>
      </c>
      <c r="O761" s="91"/>
      <c r="P761" s="227">
        <f>O761*H761</f>
        <v>0</v>
      </c>
      <c r="Q761" s="227">
        <v>0</v>
      </c>
      <c r="R761" s="227">
        <f>Q761*H761</f>
        <v>0</v>
      </c>
      <c r="S761" s="227">
        <v>0.13800000000000001</v>
      </c>
      <c r="T761" s="228">
        <f>S761*H761</f>
        <v>0.82800000000000007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9" t="s">
        <v>172</v>
      </c>
      <c r="AT761" s="229" t="s">
        <v>167</v>
      </c>
      <c r="AU761" s="229" t="s">
        <v>88</v>
      </c>
      <c r="AY761" s="17" t="s">
        <v>165</v>
      </c>
      <c r="BE761" s="230">
        <f>IF(N761="základní",J761,0)</f>
        <v>0</v>
      </c>
      <c r="BF761" s="230">
        <f>IF(N761="snížená",J761,0)</f>
        <v>0</v>
      </c>
      <c r="BG761" s="230">
        <f>IF(N761="zákl. přenesená",J761,0)</f>
        <v>0</v>
      </c>
      <c r="BH761" s="230">
        <f>IF(N761="sníž. přenesená",J761,0)</f>
        <v>0</v>
      </c>
      <c r="BI761" s="230">
        <f>IF(N761="nulová",J761,0)</f>
        <v>0</v>
      </c>
      <c r="BJ761" s="17" t="s">
        <v>86</v>
      </c>
      <c r="BK761" s="230">
        <f>ROUND(I761*H761,2)</f>
        <v>0</v>
      </c>
      <c r="BL761" s="17" t="s">
        <v>172</v>
      </c>
      <c r="BM761" s="229" t="s">
        <v>984</v>
      </c>
    </row>
    <row r="762" s="14" customFormat="1">
      <c r="A762" s="14"/>
      <c r="B762" s="242"/>
      <c r="C762" s="243"/>
      <c r="D762" s="233" t="s">
        <v>174</v>
      </c>
      <c r="E762" s="244" t="s">
        <v>1</v>
      </c>
      <c r="F762" s="245" t="s">
        <v>263</v>
      </c>
      <c r="G762" s="243"/>
      <c r="H762" s="246">
        <v>1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2" t="s">
        <v>174</v>
      </c>
      <c r="AU762" s="252" t="s">
        <v>88</v>
      </c>
      <c r="AV762" s="14" t="s">
        <v>88</v>
      </c>
      <c r="AW762" s="14" t="s">
        <v>32</v>
      </c>
      <c r="AX762" s="14" t="s">
        <v>78</v>
      </c>
      <c r="AY762" s="252" t="s">
        <v>165</v>
      </c>
    </row>
    <row r="763" s="14" customFormat="1">
      <c r="A763" s="14"/>
      <c r="B763" s="242"/>
      <c r="C763" s="243"/>
      <c r="D763" s="233" t="s">
        <v>174</v>
      </c>
      <c r="E763" s="244" t="s">
        <v>1</v>
      </c>
      <c r="F763" s="245" t="s">
        <v>277</v>
      </c>
      <c r="G763" s="243"/>
      <c r="H763" s="246">
        <v>2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2" t="s">
        <v>174</v>
      </c>
      <c r="AU763" s="252" t="s">
        <v>88</v>
      </c>
      <c r="AV763" s="14" t="s">
        <v>88</v>
      </c>
      <c r="AW763" s="14" t="s">
        <v>32</v>
      </c>
      <c r="AX763" s="14" t="s">
        <v>78</v>
      </c>
      <c r="AY763" s="252" t="s">
        <v>165</v>
      </c>
    </row>
    <row r="764" s="14" customFormat="1">
      <c r="A764" s="14"/>
      <c r="B764" s="242"/>
      <c r="C764" s="243"/>
      <c r="D764" s="233" t="s">
        <v>174</v>
      </c>
      <c r="E764" s="244" t="s">
        <v>1</v>
      </c>
      <c r="F764" s="245" t="s">
        <v>985</v>
      </c>
      <c r="G764" s="243"/>
      <c r="H764" s="246">
        <v>3</v>
      </c>
      <c r="I764" s="247"/>
      <c r="J764" s="243"/>
      <c r="K764" s="243"/>
      <c r="L764" s="248"/>
      <c r="M764" s="249"/>
      <c r="N764" s="250"/>
      <c r="O764" s="250"/>
      <c r="P764" s="250"/>
      <c r="Q764" s="250"/>
      <c r="R764" s="250"/>
      <c r="S764" s="250"/>
      <c r="T764" s="25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2" t="s">
        <v>174</v>
      </c>
      <c r="AU764" s="252" t="s">
        <v>88</v>
      </c>
      <c r="AV764" s="14" t="s">
        <v>88</v>
      </c>
      <c r="AW764" s="14" t="s">
        <v>32</v>
      </c>
      <c r="AX764" s="14" t="s">
        <v>78</v>
      </c>
      <c r="AY764" s="252" t="s">
        <v>165</v>
      </c>
    </row>
    <row r="765" s="15" customFormat="1">
      <c r="A765" s="15"/>
      <c r="B765" s="253"/>
      <c r="C765" s="254"/>
      <c r="D765" s="233" t="s">
        <v>174</v>
      </c>
      <c r="E765" s="255" t="s">
        <v>1</v>
      </c>
      <c r="F765" s="256" t="s">
        <v>177</v>
      </c>
      <c r="G765" s="254"/>
      <c r="H765" s="257">
        <v>6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3" t="s">
        <v>174</v>
      </c>
      <c r="AU765" s="263" t="s">
        <v>88</v>
      </c>
      <c r="AV765" s="15" t="s">
        <v>172</v>
      </c>
      <c r="AW765" s="15" t="s">
        <v>32</v>
      </c>
      <c r="AX765" s="15" t="s">
        <v>86</v>
      </c>
      <c r="AY765" s="263" t="s">
        <v>165</v>
      </c>
    </row>
    <row r="766" s="2" customFormat="1" ht="24.15" customHeight="1">
      <c r="A766" s="38"/>
      <c r="B766" s="39"/>
      <c r="C766" s="218" t="s">
        <v>986</v>
      </c>
      <c r="D766" s="218" t="s">
        <v>167</v>
      </c>
      <c r="E766" s="219" t="s">
        <v>987</v>
      </c>
      <c r="F766" s="220" t="s">
        <v>988</v>
      </c>
      <c r="G766" s="221" t="s">
        <v>239</v>
      </c>
      <c r="H766" s="222">
        <v>4</v>
      </c>
      <c r="I766" s="223"/>
      <c r="J766" s="224">
        <f>ROUND(I766*H766,2)</f>
        <v>0</v>
      </c>
      <c r="K766" s="220" t="s">
        <v>171</v>
      </c>
      <c r="L766" s="44"/>
      <c r="M766" s="225" t="s">
        <v>1</v>
      </c>
      <c r="N766" s="226" t="s">
        <v>43</v>
      </c>
      <c r="O766" s="91"/>
      <c r="P766" s="227">
        <f>O766*H766</f>
        <v>0</v>
      </c>
      <c r="Q766" s="227">
        <v>0</v>
      </c>
      <c r="R766" s="227">
        <f>Q766*H766</f>
        <v>0</v>
      </c>
      <c r="S766" s="227">
        <v>0.20699999999999999</v>
      </c>
      <c r="T766" s="228">
        <f>S766*H766</f>
        <v>0.82799999999999996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9" t="s">
        <v>172</v>
      </c>
      <c r="AT766" s="229" t="s">
        <v>167</v>
      </c>
      <c r="AU766" s="229" t="s">
        <v>88</v>
      </c>
      <c r="AY766" s="17" t="s">
        <v>165</v>
      </c>
      <c r="BE766" s="230">
        <f>IF(N766="základní",J766,0)</f>
        <v>0</v>
      </c>
      <c r="BF766" s="230">
        <f>IF(N766="snížená",J766,0)</f>
        <v>0</v>
      </c>
      <c r="BG766" s="230">
        <f>IF(N766="zákl. přenesená",J766,0)</f>
        <v>0</v>
      </c>
      <c r="BH766" s="230">
        <f>IF(N766="sníž. přenesená",J766,0)</f>
        <v>0</v>
      </c>
      <c r="BI766" s="230">
        <f>IF(N766="nulová",J766,0)</f>
        <v>0</v>
      </c>
      <c r="BJ766" s="17" t="s">
        <v>86</v>
      </c>
      <c r="BK766" s="230">
        <f>ROUND(I766*H766,2)</f>
        <v>0</v>
      </c>
      <c r="BL766" s="17" t="s">
        <v>172</v>
      </c>
      <c r="BM766" s="229" t="s">
        <v>989</v>
      </c>
    </row>
    <row r="767" s="14" customFormat="1">
      <c r="A767" s="14"/>
      <c r="B767" s="242"/>
      <c r="C767" s="243"/>
      <c r="D767" s="233" t="s">
        <v>174</v>
      </c>
      <c r="E767" s="244" t="s">
        <v>1</v>
      </c>
      <c r="F767" s="245" t="s">
        <v>290</v>
      </c>
      <c r="G767" s="243"/>
      <c r="H767" s="246">
        <v>2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2" t="s">
        <v>174</v>
      </c>
      <c r="AU767" s="252" t="s">
        <v>88</v>
      </c>
      <c r="AV767" s="14" t="s">
        <v>88</v>
      </c>
      <c r="AW767" s="14" t="s">
        <v>32</v>
      </c>
      <c r="AX767" s="14" t="s">
        <v>78</v>
      </c>
      <c r="AY767" s="252" t="s">
        <v>165</v>
      </c>
    </row>
    <row r="768" s="14" customFormat="1">
      <c r="A768" s="14"/>
      <c r="B768" s="242"/>
      <c r="C768" s="243"/>
      <c r="D768" s="233" t="s">
        <v>174</v>
      </c>
      <c r="E768" s="244" t="s">
        <v>1</v>
      </c>
      <c r="F768" s="245" t="s">
        <v>284</v>
      </c>
      <c r="G768" s="243"/>
      <c r="H768" s="246">
        <v>2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2" t="s">
        <v>174</v>
      </c>
      <c r="AU768" s="252" t="s">
        <v>88</v>
      </c>
      <c r="AV768" s="14" t="s">
        <v>88</v>
      </c>
      <c r="AW768" s="14" t="s">
        <v>32</v>
      </c>
      <c r="AX768" s="14" t="s">
        <v>78</v>
      </c>
      <c r="AY768" s="252" t="s">
        <v>165</v>
      </c>
    </row>
    <row r="769" s="15" customFormat="1">
      <c r="A769" s="15"/>
      <c r="B769" s="253"/>
      <c r="C769" s="254"/>
      <c r="D769" s="233" t="s">
        <v>174</v>
      </c>
      <c r="E769" s="255" t="s">
        <v>1</v>
      </c>
      <c r="F769" s="256" t="s">
        <v>177</v>
      </c>
      <c r="G769" s="254"/>
      <c r="H769" s="257">
        <v>4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3" t="s">
        <v>174</v>
      </c>
      <c r="AU769" s="263" t="s">
        <v>88</v>
      </c>
      <c r="AV769" s="15" t="s">
        <v>172</v>
      </c>
      <c r="AW769" s="15" t="s">
        <v>32</v>
      </c>
      <c r="AX769" s="15" t="s">
        <v>86</v>
      </c>
      <c r="AY769" s="263" t="s">
        <v>165</v>
      </c>
    </row>
    <row r="770" s="2" customFormat="1" ht="24.15" customHeight="1">
      <c r="A770" s="38"/>
      <c r="B770" s="39"/>
      <c r="C770" s="218" t="s">
        <v>990</v>
      </c>
      <c r="D770" s="218" t="s">
        <v>167</v>
      </c>
      <c r="E770" s="219" t="s">
        <v>991</v>
      </c>
      <c r="F770" s="220" t="s">
        <v>992</v>
      </c>
      <c r="G770" s="221" t="s">
        <v>239</v>
      </c>
      <c r="H770" s="222">
        <v>4</v>
      </c>
      <c r="I770" s="223"/>
      <c r="J770" s="224">
        <f>ROUND(I770*H770,2)</f>
        <v>0</v>
      </c>
      <c r="K770" s="220" t="s">
        <v>171</v>
      </c>
      <c r="L770" s="44"/>
      <c r="M770" s="225" t="s">
        <v>1</v>
      </c>
      <c r="N770" s="226" t="s">
        <v>43</v>
      </c>
      <c r="O770" s="91"/>
      <c r="P770" s="227">
        <f>O770*H770</f>
        <v>0</v>
      </c>
      <c r="Q770" s="227">
        <v>0</v>
      </c>
      <c r="R770" s="227">
        <f>Q770*H770</f>
        <v>0</v>
      </c>
      <c r="S770" s="227">
        <v>0.27600000000000002</v>
      </c>
      <c r="T770" s="228">
        <f>S770*H770</f>
        <v>1.1040000000000001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29" t="s">
        <v>172</v>
      </c>
      <c r="AT770" s="229" t="s">
        <v>167</v>
      </c>
      <c r="AU770" s="229" t="s">
        <v>88</v>
      </c>
      <c r="AY770" s="17" t="s">
        <v>165</v>
      </c>
      <c r="BE770" s="230">
        <f>IF(N770="základní",J770,0)</f>
        <v>0</v>
      </c>
      <c r="BF770" s="230">
        <f>IF(N770="snížená",J770,0)</f>
        <v>0</v>
      </c>
      <c r="BG770" s="230">
        <f>IF(N770="zákl. přenesená",J770,0)</f>
        <v>0</v>
      </c>
      <c r="BH770" s="230">
        <f>IF(N770="sníž. přenesená",J770,0)</f>
        <v>0</v>
      </c>
      <c r="BI770" s="230">
        <f>IF(N770="nulová",J770,0)</f>
        <v>0</v>
      </c>
      <c r="BJ770" s="17" t="s">
        <v>86</v>
      </c>
      <c r="BK770" s="230">
        <f>ROUND(I770*H770,2)</f>
        <v>0</v>
      </c>
      <c r="BL770" s="17" t="s">
        <v>172</v>
      </c>
      <c r="BM770" s="229" t="s">
        <v>993</v>
      </c>
    </row>
    <row r="771" s="14" customFormat="1">
      <c r="A771" s="14"/>
      <c r="B771" s="242"/>
      <c r="C771" s="243"/>
      <c r="D771" s="233" t="s">
        <v>174</v>
      </c>
      <c r="E771" s="244" t="s">
        <v>1</v>
      </c>
      <c r="F771" s="245" t="s">
        <v>289</v>
      </c>
      <c r="G771" s="243"/>
      <c r="H771" s="246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2" t="s">
        <v>174</v>
      </c>
      <c r="AU771" s="252" t="s">
        <v>88</v>
      </c>
      <c r="AV771" s="14" t="s">
        <v>88</v>
      </c>
      <c r="AW771" s="14" t="s">
        <v>32</v>
      </c>
      <c r="AX771" s="14" t="s">
        <v>78</v>
      </c>
      <c r="AY771" s="252" t="s">
        <v>165</v>
      </c>
    </row>
    <row r="772" s="14" customFormat="1">
      <c r="A772" s="14"/>
      <c r="B772" s="242"/>
      <c r="C772" s="243"/>
      <c r="D772" s="233" t="s">
        <v>174</v>
      </c>
      <c r="E772" s="244" t="s">
        <v>1</v>
      </c>
      <c r="F772" s="245" t="s">
        <v>290</v>
      </c>
      <c r="G772" s="243"/>
      <c r="H772" s="246">
        <v>2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2" t="s">
        <v>174</v>
      </c>
      <c r="AU772" s="252" t="s">
        <v>88</v>
      </c>
      <c r="AV772" s="14" t="s">
        <v>88</v>
      </c>
      <c r="AW772" s="14" t="s">
        <v>32</v>
      </c>
      <c r="AX772" s="14" t="s">
        <v>78</v>
      </c>
      <c r="AY772" s="252" t="s">
        <v>165</v>
      </c>
    </row>
    <row r="773" s="14" customFormat="1">
      <c r="A773" s="14"/>
      <c r="B773" s="242"/>
      <c r="C773" s="243"/>
      <c r="D773" s="233" t="s">
        <v>174</v>
      </c>
      <c r="E773" s="244" t="s">
        <v>1</v>
      </c>
      <c r="F773" s="245" t="s">
        <v>291</v>
      </c>
      <c r="G773" s="243"/>
      <c r="H773" s="246">
        <v>1</v>
      </c>
      <c r="I773" s="247"/>
      <c r="J773" s="243"/>
      <c r="K773" s="243"/>
      <c r="L773" s="248"/>
      <c r="M773" s="249"/>
      <c r="N773" s="250"/>
      <c r="O773" s="250"/>
      <c r="P773" s="250"/>
      <c r="Q773" s="250"/>
      <c r="R773" s="250"/>
      <c r="S773" s="250"/>
      <c r="T773" s="25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2" t="s">
        <v>174</v>
      </c>
      <c r="AU773" s="252" t="s">
        <v>88</v>
      </c>
      <c r="AV773" s="14" t="s">
        <v>88</v>
      </c>
      <c r="AW773" s="14" t="s">
        <v>32</v>
      </c>
      <c r="AX773" s="14" t="s">
        <v>78</v>
      </c>
      <c r="AY773" s="252" t="s">
        <v>165</v>
      </c>
    </row>
    <row r="774" s="15" customFormat="1">
      <c r="A774" s="15"/>
      <c r="B774" s="253"/>
      <c r="C774" s="254"/>
      <c r="D774" s="233" t="s">
        <v>174</v>
      </c>
      <c r="E774" s="255" t="s">
        <v>1</v>
      </c>
      <c r="F774" s="256" t="s">
        <v>177</v>
      </c>
      <c r="G774" s="254"/>
      <c r="H774" s="257">
        <v>4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3" t="s">
        <v>174</v>
      </c>
      <c r="AU774" s="263" t="s">
        <v>88</v>
      </c>
      <c r="AV774" s="15" t="s">
        <v>172</v>
      </c>
      <c r="AW774" s="15" t="s">
        <v>32</v>
      </c>
      <c r="AX774" s="15" t="s">
        <v>86</v>
      </c>
      <c r="AY774" s="263" t="s">
        <v>165</v>
      </c>
    </row>
    <row r="775" s="2" customFormat="1" ht="24.15" customHeight="1">
      <c r="A775" s="38"/>
      <c r="B775" s="39"/>
      <c r="C775" s="218" t="s">
        <v>994</v>
      </c>
      <c r="D775" s="218" t="s">
        <v>167</v>
      </c>
      <c r="E775" s="219" t="s">
        <v>995</v>
      </c>
      <c r="F775" s="220" t="s">
        <v>996</v>
      </c>
      <c r="G775" s="221" t="s">
        <v>239</v>
      </c>
      <c r="H775" s="222">
        <v>3</v>
      </c>
      <c r="I775" s="223"/>
      <c r="J775" s="224">
        <f>ROUND(I775*H775,2)</f>
        <v>0</v>
      </c>
      <c r="K775" s="220" t="s">
        <v>171</v>
      </c>
      <c r="L775" s="44"/>
      <c r="M775" s="225" t="s">
        <v>1</v>
      </c>
      <c r="N775" s="226" t="s">
        <v>43</v>
      </c>
      <c r="O775" s="91"/>
      <c r="P775" s="227">
        <f>O775*H775</f>
        <v>0</v>
      </c>
      <c r="Q775" s="227">
        <v>0</v>
      </c>
      <c r="R775" s="227">
        <f>Q775*H775</f>
        <v>0</v>
      </c>
      <c r="S775" s="227">
        <v>0.34399999999999997</v>
      </c>
      <c r="T775" s="228">
        <f>S775*H775</f>
        <v>1.032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9" t="s">
        <v>172</v>
      </c>
      <c r="AT775" s="229" t="s">
        <v>167</v>
      </c>
      <c r="AU775" s="229" t="s">
        <v>88</v>
      </c>
      <c r="AY775" s="17" t="s">
        <v>165</v>
      </c>
      <c r="BE775" s="230">
        <f>IF(N775="základní",J775,0)</f>
        <v>0</v>
      </c>
      <c r="BF775" s="230">
        <f>IF(N775="snížená",J775,0)</f>
        <v>0</v>
      </c>
      <c r="BG775" s="230">
        <f>IF(N775="zákl. přenesená",J775,0)</f>
        <v>0</v>
      </c>
      <c r="BH775" s="230">
        <f>IF(N775="sníž. přenesená",J775,0)</f>
        <v>0</v>
      </c>
      <c r="BI775" s="230">
        <f>IF(N775="nulová",J775,0)</f>
        <v>0</v>
      </c>
      <c r="BJ775" s="17" t="s">
        <v>86</v>
      </c>
      <c r="BK775" s="230">
        <f>ROUND(I775*H775,2)</f>
        <v>0</v>
      </c>
      <c r="BL775" s="17" t="s">
        <v>172</v>
      </c>
      <c r="BM775" s="229" t="s">
        <v>997</v>
      </c>
    </row>
    <row r="776" s="14" customFormat="1">
      <c r="A776" s="14"/>
      <c r="B776" s="242"/>
      <c r="C776" s="243"/>
      <c r="D776" s="233" t="s">
        <v>174</v>
      </c>
      <c r="E776" s="244" t="s">
        <v>1</v>
      </c>
      <c r="F776" s="245" t="s">
        <v>268</v>
      </c>
      <c r="G776" s="243"/>
      <c r="H776" s="246">
        <v>1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2" t="s">
        <v>174</v>
      </c>
      <c r="AU776" s="252" t="s">
        <v>88</v>
      </c>
      <c r="AV776" s="14" t="s">
        <v>88</v>
      </c>
      <c r="AW776" s="14" t="s">
        <v>32</v>
      </c>
      <c r="AX776" s="14" t="s">
        <v>78</v>
      </c>
      <c r="AY776" s="252" t="s">
        <v>165</v>
      </c>
    </row>
    <row r="777" s="14" customFormat="1">
      <c r="A777" s="14"/>
      <c r="B777" s="242"/>
      <c r="C777" s="243"/>
      <c r="D777" s="233" t="s">
        <v>174</v>
      </c>
      <c r="E777" s="244" t="s">
        <v>1</v>
      </c>
      <c r="F777" s="245" t="s">
        <v>575</v>
      </c>
      <c r="G777" s="243"/>
      <c r="H777" s="246">
        <v>2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2" t="s">
        <v>174</v>
      </c>
      <c r="AU777" s="252" t="s">
        <v>88</v>
      </c>
      <c r="AV777" s="14" t="s">
        <v>88</v>
      </c>
      <c r="AW777" s="14" t="s">
        <v>32</v>
      </c>
      <c r="AX777" s="14" t="s">
        <v>78</v>
      </c>
      <c r="AY777" s="252" t="s">
        <v>165</v>
      </c>
    </row>
    <row r="778" s="15" customFormat="1">
      <c r="A778" s="15"/>
      <c r="B778" s="253"/>
      <c r="C778" s="254"/>
      <c r="D778" s="233" t="s">
        <v>174</v>
      </c>
      <c r="E778" s="255" t="s">
        <v>1</v>
      </c>
      <c r="F778" s="256" t="s">
        <v>177</v>
      </c>
      <c r="G778" s="254"/>
      <c r="H778" s="257">
        <v>3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3" t="s">
        <v>174</v>
      </c>
      <c r="AU778" s="263" t="s">
        <v>88</v>
      </c>
      <c r="AV778" s="15" t="s">
        <v>172</v>
      </c>
      <c r="AW778" s="15" t="s">
        <v>32</v>
      </c>
      <c r="AX778" s="15" t="s">
        <v>86</v>
      </c>
      <c r="AY778" s="263" t="s">
        <v>165</v>
      </c>
    </row>
    <row r="779" s="2" customFormat="1" ht="24.15" customHeight="1">
      <c r="A779" s="38"/>
      <c r="B779" s="39"/>
      <c r="C779" s="218" t="s">
        <v>998</v>
      </c>
      <c r="D779" s="218" t="s">
        <v>167</v>
      </c>
      <c r="E779" s="219" t="s">
        <v>999</v>
      </c>
      <c r="F779" s="220" t="s">
        <v>1000</v>
      </c>
      <c r="G779" s="221" t="s">
        <v>170</v>
      </c>
      <c r="H779" s="222">
        <v>0.080000000000000002</v>
      </c>
      <c r="I779" s="223"/>
      <c r="J779" s="224">
        <f>ROUND(I779*H779,2)</f>
        <v>0</v>
      </c>
      <c r="K779" s="220" t="s">
        <v>171</v>
      </c>
      <c r="L779" s="44"/>
      <c r="M779" s="225" t="s">
        <v>1</v>
      </c>
      <c r="N779" s="226" t="s">
        <v>43</v>
      </c>
      <c r="O779" s="91"/>
      <c r="P779" s="227">
        <f>O779*H779</f>
        <v>0</v>
      </c>
      <c r="Q779" s="227">
        <v>0</v>
      </c>
      <c r="R779" s="227">
        <f>Q779*H779</f>
        <v>0</v>
      </c>
      <c r="S779" s="227">
        <v>1.8</v>
      </c>
      <c r="T779" s="228">
        <f>S779*H779</f>
        <v>0.14400000000000002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9" t="s">
        <v>172</v>
      </c>
      <c r="AT779" s="229" t="s">
        <v>167</v>
      </c>
      <c r="AU779" s="229" t="s">
        <v>88</v>
      </c>
      <c r="AY779" s="17" t="s">
        <v>165</v>
      </c>
      <c r="BE779" s="230">
        <f>IF(N779="základní",J779,0)</f>
        <v>0</v>
      </c>
      <c r="BF779" s="230">
        <f>IF(N779="snížená",J779,0)</f>
        <v>0</v>
      </c>
      <c r="BG779" s="230">
        <f>IF(N779="zákl. přenesená",J779,0)</f>
        <v>0</v>
      </c>
      <c r="BH779" s="230">
        <f>IF(N779="sníž. přenesená",J779,0)</f>
        <v>0</v>
      </c>
      <c r="BI779" s="230">
        <f>IF(N779="nulová",J779,0)</f>
        <v>0</v>
      </c>
      <c r="BJ779" s="17" t="s">
        <v>86</v>
      </c>
      <c r="BK779" s="230">
        <f>ROUND(I779*H779,2)</f>
        <v>0</v>
      </c>
      <c r="BL779" s="17" t="s">
        <v>172</v>
      </c>
      <c r="BM779" s="229" t="s">
        <v>1001</v>
      </c>
    </row>
    <row r="780" s="14" customFormat="1">
      <c r="A780" s="14"/>
      <c r="B780" s="242"/>
      <c r="C780" s="243"/>
      <c r="D780" s="233" t="s">
        <v>174</v>
      </c>
      <c r="E780" s="244" t="s">
        <v>1</v>
      </c>
      <c r="F780" s="245" t="s">
        <v>1002</v>
      </c>
      <c r="G780" s="243"/>
      <c r="H780" s="246">
        <v>0.080000000000000002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2" t="s">
        <v>174</v>
      </c>
      <c r="AU780" s="252" t="s">
        <v>88</v>
      </c>
      <c r="AV780" s="14" t="s">
        <v>88</v>
      </c>
      <c r="AW780" s="14" t="s">
        <v>32</v>
      </c>
      <c r="AX780" s="14" t="s">
        <v>78</v>
      </c>
      <c r="AY780" s="252" t="s">
        <v>165</v>
      </c>
    </row>
    <row r="781" s="15" customFormat="1">
      <c r="A781" s="15"/>
      <c r="B781" s="253"/>
      <c r="C781" s="254"/>
      <c r="D781" s="233" t="s">
        <v>174</v>
      </c>
      <c r="E781" s="255" t="s">
        <v>1</v>
      </c>
      <c r="F781" s="256" t="s">
        <v>177</v>
      </c>
      <c r="G781" s="254"/>
      <c r="H781" s="257">
        <v>0.080000000000000002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3" t="s">
        <v>174</v>
      </c>
      <c r="AU781" s="263" t="s">
        <v>88</v>
      </c>
      <c r="AV781" s="15" t="s">
        <v>172</v>
      </c>
      <c r="AW781" s="15" t="s">
        <v>32</v>
      </c>
      <c r="AX781" s="15" t="s">
        <v>86</v>
      </c>
      <c r="AY781" s="263" t="s">
        <v>165</v>
      </c>
    </row>
    <row r="782" s="2" customFormat="1" ht="24.15" customHeight="1">
      <c r="A782" s="38"/>
      <c r="B782" s="39"/>
      <c r="C782" s="218" t="s">
        <v>1003</v>
      </c>
      <c r="D782" s="218" t="s">
        <v>167</v>
      </c>
      <c r="E782" s="219" t="s">
        <v>1004</v>
      </c>
      <c r="F782" s="220" t="s">
        <v>1005</v>
      </c>
      <c r="G782" s="221" t="s">
        <v>170</v>
      </c>
      <c r="H782" s="222">
        <v>0.52600000000000002</v>
      </c>
      <c r="I782" s="223"/>
      <c r="J782" s="224">
        <f>ROUND(I782*H782,2)</f>
        <v>0</v>
      </c>
      <c r="K782" s="220" t="s">
        <v>171</v>
      </c>
      <c r="L782" s="44"/>
      <c r="M782" s="225" t="s">
        <v>1</v>
      </c>
      <c r="N782" s="226" t="s">
        <v>43</v>
      </c>
      <c r="O782" s="91"/>
      <c r="P782" s="227">
        <f>O782*H782</f>
        <v>0</v>
      </c>
      <c r="Q782" s="227">
        <v>0</v>
      </c>
      <c r="R782" s="227">
        <f>Q782*H782</f>
        <v>0</v>
      </c>
      <c r="S782" s="227">
        <v>1.8</v>
      </c>
      <c r="T782" s="228">
        <f>S782*H782</f>
        <v>0.94680000000000009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29" t="s">
        <v>172</v>
      </c>
      <c r="AT782" s="229" t="s">
        <v>167</v>
      </c>
      <c r="AU782" s="229" t="s">
        <v>88</v>
      </c>
      <c r="AY782" s="17" t="s">
        <v>165</v>
      </c>
      <c r="BE782" s="230">
        <f>IF(N782="základní",J782,0)</f>
        <v>0</v>
      </c>
      <c r="BF782" s="230">
        <f>IF(N782="snížená",J782,0)</f>
        <v>0</v>
      </c>
      <c r="BG782" s="230">
        <f>IF(N782="zákl. přenesená",J782,0)</f>
        <v>0</v>
      </c>
      <c r="BH782" s="230">
        <f>IF(N782="sníž. přenesená",J782,0)</f>
        <v>0</v>
      </c>
      <c r="BI782" s="230">
        <f>IF(N782="nulová",J782,0)</f>
        <v>0</v>
      </c>
      <c r="BJ782" s="17" t="s">
        <v>86</v>
      </c>
      <c r="BK782" s="230">
        <f>ROUND(I782*H782,2)</f>
        <v>0</v>
      </c>
      <c r="BL782" s="17" t="s">
        <v>172</v>
      </c>
      <c r="BM782" s="229" t="s">
        <v>1006</v>
      </c>
    </row>
    <row r="783" s="14" customFormat="1">
      <c r="A783" s="14"/>
      <c r="B783" s="242"/>
      <c r="C783" s="243"/>
      <c r="D783" s="233" t="s">
        <v>174</v>
      </c>
      <c r="E783" s="244" t="s">
        <v>1</v>
      </c>
      <c r="F783" s="245" t="s">
        <v>1007</v>
      </c>
      <c r="G783" s="243"/>
      <c r="H783" s="246">
        <v>0.158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2" t="s">
        <v>174</v>
      </c>
      <c r="AU783" s="252" t="s">
        <v>88</v>
      </c>
      <c r="AV783" s="14" t="s">
        <v>88</v>
      </c>
      <c r="AW783" s="14" t="s">
        <v>32</v>
      </c>
      <c r="AX783" s="14" t="s">
        <v>78</v>
      </c>
      <c r="AY783" s="252" t="s">
        <v>165</v>
      </c>
    </row>
    <row r="784" s="14" customFormat="1">
      <c r="A784" s="14"/>
      <c r="B784" s="242"/>
      <c r="C784" s="243"/>
      <c r="D784" s="233" t="s">
        <v>174</v>
      </c>
      <c r="E784" s="244" t="s">
        <v>1</v>
      </c>
      <c r="F784" s="245" t="s">
        <v>1008</v>
      </c>
      <c r="G784" s="243"/>
      <c r="H784" s="246">
        <v>0.20999999999999999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2" t="s">
        <v>174</v>
      </c>
      <c r="AU784" s="252" t="s">
        <v>88</v>
      </c>
      <c r="AV784" s="14" t="s">
        <v>88</v>
      </c>
      <c r="AW784" s="14" t="s">
        <v>32</v>
      </c>
      <c r="AX784" s="14" t="s">
        <v>78</v>
      </c>
      <c r="AY784" s="252" t="s">
        <v>165</v>
      </c>
    </row>
    <row r="785" s="14" customFormat="1">
      <c r="A785" s="14"/>
      <c r="B785" s="242"/>
      <c r="C785" s="243"/>
      <c r="D785" s="233" t="s">
        <v>174</v>
      </c>
      <c r="E785" s="244" t="s">
        <v>1</v>
      </c>
      <c r="F785" s="245" t="s">
        <v>302</v>
      </c>
      <c r="G785" s="243"/>
      <c r="H785" s="246">
        <v>0.158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2" t="s">
        <v>174</v>
      </c>
      <c r="AU785" s="252" t="s">
        <v>88</v>
      </c>
      <c r="AV785" s="14" t="s">
        <v>88</v>
      </c>
      <c r="AW785" s="14" t="s">
        <v>32</v>
      </c>
      <c r="AX785" s="14" t="s">
        <v>78</v>
      </c>
      <c r="AY785" s="252" t="s">
        <v>165</v>
      </c>
    </row>
    <row r="786" s="15" customFormat="1">
      <c r="A786" s="15"/>
      <c r="B786" s="253"/>
      <c r="C786" s="254"/>
      <c r="D786" s="233" t="s">
        <v>174</v>
      </c>
      <c r="E786" s="255" t="s">
        <v>1</v>
      </c>
      <c r="F786" s="256" t="s">
        <v>177</v>
      </c>
      <c r="G786" s="254"/>
      <c r="H786" s="257">
        <v>0.52600000000000002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3" t="s">
        <v>174</v>
      </c>
      <c r="AU786" s="263" t="s">
        <v>88</v>
      </c>
      <c r="AV786" s="15" t="s">
        <v>172</v>
      </c>
      <c r="AW786" s="15" t="s">
        <v>32</v>
      </c>
      <c r="AX786" s="15" t="s">
        <v>86</v>
      </c>
      <c r="AY786" s="263" t="s">
        <v>165</v>
      </c>
    </row>
    <row r="787" s="2" customFormat="1" ht="24.15" customHeight="1">
      <c r="A787" s="38"/>
      <c r="B787" s="39"/>
      <c r="C787" s="218" t="s">
        <v>1009</v>
      </c>
      <c r="D787" s="218" t="s">
        <v>167</v>
      </c>
      <c r="E787" s="219" t="s">
        <v>1010</v>
      </c>
      <c r="F787" s="220" t="s">
        <v>1011</v>
      </c>
      <c r="G787" s="221" t="s">
        <v>170</v>
      </c>
      <c r="H787" s="222">
        <v>1.764</v>
      </c>
      <c r="I787" s="223"/>
      <c r="J787" s="224">
        <f>ROUND(I787*H787,2)</f>
        <v>0</v>
      </c>
      <c r="K787" s="220" t="s">
        <v>171</v>
      </c>
      <c r="L787" s="44"/>
      <c r="M787" s="225" t="s">
        <v>1</v>
      </c>
      <c r="N787" s="226" t="s">
        <v>43</v>
      </c>
      <c r="O787" s="91"/>
      <c r="P787" s="227">
        <f>O787*H787</f>
        <v>0</v>
      </c>
      <c r="Q787" s="227">
        <v>0</v>
      </c>
      <c r="R787" s="227">
        <f>Q787*H787</f>
        <v>0</v>
      </c>
      <c r="S787" s="227">
        <v>1.8</v>
      </c>
      <c r="T787" s="228">
        <f>S787*H787</f>
        <v>3.1752000000000002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9" t="s">
        <v>172</v>
      </c>
      <c r="AT787" s="229" t="s">
        <v>167</v>
      </c>
      <c r="AU787" s="229" t="s">
        <v>88</v>
      </c>
      <c r="AY787" s="17" t="s">
        <v>165</v>
      </c>
      <c r="BE787" s="230">
        <f>IF(N787="základní",J787,0)</f>
        <v>0</v>
      </c>
      <c r="BF787" s="230">
        <f>IF(N787="snížená",J787,0)</f>
        <v>0</v>
      </c>
      <c r="BG787" s="230">
        <f>IF(N787="zákl. přenesená",J787,0)</f>
        <v>0</v>
      </c>
      <c r="BH787" s="230">
        <f>IF(N787="sníž. přenesená",J787,0)</f>
        <v>0</v>
      </c>
      <c r="BI787" s="230">
        <f>IF(N787="nulová",J787,0)</f>
        <v>0</v>
      </c>
      <c r="BJ787" s="17" t="s">
        <v>86</v>
      </c>
      <c r="BK787" s="230">
        <f>ROUND(I787*H787,2)</f>
        <v>0</v>
      </c>
      <c r="BL787" s="17" t="s">
        <v>172</v>
      </c>
      <c r="BM787" s="229" t="s">
        <v>1012</v>
      </c>
    </row>
    <row r="788" s="14" customFormat="1">
      <c r="A788" s="14"/>
      <c r="B788" s="242"/>
      <c r="C788" s="243"/>
      <c r="D788" s="233" t="s">
        <v>174</v>
      </c>
      <c r="E788" s="244" t="s">
        <v>1</v>
      </c>
      <c r="F788" s="245" t="s">
        <v>303</v>
      </c>
      <c r="G788" s="243"/>
      <c r="H788" s="246">
        <v>1.764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2" t="s">
        <v>174</v>
      </c>
      <c r="AU788" s="252" t="s">
        <v>88</v>
      </c>
      <c r="AV788" s="14" t="s">
        <v>88</v>
      </c>
      <c r="AW788" s="14" t="s">
        <v>32</v>
      </c>
      <c r="AX788" s="14" t="s">
        <v>78</v>
      </c>
      <c r="AY788" s="252" t="s">
        <v>165</v>
      </c>
    </row>
    <row r="789" s="15" customFormat="1">
      <c r="A789" s="15"/>
      <c r="B789" s="253"/>
      <c r="C789" s="254"/>
      <c r="D789" s="233" t="s">
        <v>174</v>
      </c>
      <c r="E789" s="255" t="s">
        <v>1</v>
      </c>
      <c r="F789" s="256" t="s">
        <v>177</v>
      </c>
      <c r="G789" s="254"/>
      <c r="H789" s="257">
        <v>1.764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3" t="s">
        <v>174</v>
      </c>
      <c r="AU789" s="263" t="s">
        <v>88</v>
      </c>
      <c r="AV789" s="15" t="s">
        <v>172</v>
      </c>
      <c r="AW789" s="15" t="s">
        <v>32</v>
      </c>
      <c r="AX789" s="15" t="s">
        <v>86</v>
      </c>
      <c r="AY789" s="263" t="s">
        <v>165</v>
      </c>
    </row>
    <row r="790" s="2" customFormat="1" ht="24.15" customHeight="1">
      <c r="A790" s="38"/>
      <c r="B790" s="39"/>
      <c r="C790" s="218" t="s">
        <v>1013</v>
      </c>
      <c r="D790" s="218" t="s">
        <v>167</v>
      </c>
      <c r="E790" s="219" t="s">
        <v>1014</v>
      </c>
      <c r="F790" s="220" t="s">
        <v>1015</v>
      </c>
      <c r="G790" s="221" t="s">
        <v>209</v>
      </c>
      <c r="H790" s="222">
        <v>3.6000000000000001</v>
      </c>
      <c r="I790" s="223"/>
      <c r="J790" s="224">
        <f>ROUND(I790*H790,2)</f>
        <v>0</v>
      </c>
      <c r="K790" s="220" t="s">
        <v>171</v>
      </c>
      <c r="L790" s="44"/>
      <c r="M790" s="225" t="s">
        <v>1</v>
      </c>
      <c r="N790" s="226" t="s">
        <v>43</v>
      </c>
      <c r="O790" s="91"/>
      <c r="P790" s="227">
        <f>O790*H790</f>
        <v>0</v>
      </c>
      <c r="Q790" s="227">
        <v>0</v>
      </c>
      <c r="R790" s="227">
        <f>Q790*H790</f>
        <v>0</v>
      </c>
      <c r="S790" s="227">
        <v>0.27000000000000002</v>
      </c>
      <c r="T790" s="228">
        <f>S790*H790</f>
        <v>0.97200000000000009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9" t="s">
        <v>172</v>
      </c>
      <c r="AT790" s="229" t="s">
        <v>167</v>
      </c>
      <c r="AU790" s="229" t="s">
        <v>88</v>
      </c>
      <c r="AY790" s="17" t="s">
        <v>165</v>
      </c>
      <c r="BE790" s="230">
        <f>IF(N790="základní",J790,0)</f>
        <v>0</v>
      </c>
      <c r="BF790" s="230">
        <f>IF(N790="snížená",J790,0)</f>
        <v>0</v>
      </c>
      <c r="BG790" s="230">
        <f>IF(N790="zákl. přenesená",J790,0)</f>
        <v>0</v>
      </c>
      <c r="BH790" s="230">
        <f>IF(N790="sníž. přenesená",J790,0)</f>
        <v>0</v>
      </c>
      <c r="BI790" s="230">
        <f>IF(N790="nulová",J790,0)</f>
        <v>0</v>
      </c>
      <c r="BJ790" s="17" t="s">
        <v>86</v>
      </c>
      <c r="BK790" s="230">
        <f>ROUND(I790*H790,2)</f>
        <v>0</v>
      </c>
      <c r="BL790" s="17" t="s">
        <v>172</v>
      </c>
      <c r="BM790" s="229" t="s">
        <v>1016</v>
      </c>
    </row>
    <row r="791" s="14" customFormat="1">
      <c r="A791" s="14"/>
      <c r="B791" s="242"/>
      <c r="C791" s="243"/>
      <c r="D791" s="233" t="s">
        <v>174</v>
      </c>
      <c r="E791" s="244" t="s">
        <v>1</v>
      </c>
      <c r="F791" s="245" t="s">
        <v>1017</v>
      </c>
      <c r="G791" s="243"/>
      <c r="H791" s="246">
        <v>3.6000000000000001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2" t="s">
        <v>174</v>
      </c>
      <c r="AU791" s="252" t="s">
        <v>88</v>
      </c>
      <c r="AV791" s="14" t="s">
        <v>88</v>
      </c>
      <c r="AW791" s="14" t="s">
        <v>32</v>
      </c>
      <c r="AX791" s="14" t="s">
        <v>78</v>
      </c>
      <c r="AY791" s="252" t="s">
        <v>165</v>
      </c>
    </row>
    <row r="792" s="15" customFormat="1">
      <c r="A792" s="15"/>
      <c r="B792" s="253"/>
      <c r="C792" s="254"/>
      <c r="D792" s="233" t="s">
        <v>174</v>
      </c>
      <c r="E792" s="255" t="s">
        <v>1</v>
      </c>
      <c r="F792" s="256" t="s">
        <v>177</v>
      </c>
      <c r="G792" s="254"/>
      <c r="H792" s="257">
        <v>3.6000000000000001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3" t="s">
        <v>174</v>
      </c>
      <c r="AU792" s="263" t="s">
        <v>88</v>
      </c>
      <c r="AV792" s="15" t="s">
        <v>172</v>
      </c>
      <c r="AW792" s="15" t="s">
        <v>32</v>
      </c>
      <c r="AX792" s="15" t="s">
        <v>86</v>
      </c>
      <c r="AY792" s="263" t="s">
        <v>165</v>
      </c>
    </row>
    <row r="793" s="2" customFormat="1" ht="24.15" customHeight="1">
      <c r="A793" s="38"/>
      <c r="B793" s="39"/>
      <c r="C793" s="218" t="s">
        <v>1018</v>
      </c>
      <c r="D793" s="218" t="s">
        <v>167</v>
      </c>
      <c r="E793" s="219" t="s">
        <v>1019</v>
      </c>
      <c r="F793" s="220" t="s">
        <v>1020</v>
      </c>
      <c r="G793" s="221" t="s">
        <v>239</v>
      </c>
      <c r="H793" s="222">
        <v>1</v>
      </c>
      <c r="I793" s="223"/>
      <c r="J793" s="224">
        <f>ROUND(I793*H793,2)</f>
        <v>0</v>
      </c>
      <c r="K793" s="220" t="s">
        <v>171</v>
      </c>
      <c r="L793" s="44"/>
      <c r="M793" s="225" t="s">
        <v>1</v>
      </c>
      <c r="N793" s="226" t="s">
        <v>43</v>
      </c>
      <c r="O793" s="91"/>
      <c r="P793" s="227">
        <f>O793*H793</f>
        <v>0</v>
      </c>
      <c r="Q793" s="227">
        <v>0</v>
      </c>
      <c r="R793" s="227">
        <f>Q793*H793</f>
        <v>0</v>
      </c>
      <c r="S793" s="227">
        <v>0.017000000000000001</v>
      </c>
      <c r="T793" s="228">
        <f>S793*H793</f>
        <v>0.017000000000000001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9" t="s">
        <v>172</v>
      </c>
      <c r="AT793" s="229" t="s">
        <v>167</v>
      </c>
      <c r="AU793" s="229" t="s">
        <v>88</v>
      </c>
      <c r="AY793" s="17" t="s">
        <v>165</v>
      </c>
      <c r="BE793" s="230">
        <f>IF(N793="základní",J793,0)</f>
        <v>0</v>
      </c>
      <c r="BF793" s="230">
        <f>IF(N793="snížená",J793,0)</f>
        <v>0</v>
      </c>
      <c r="BG793" s="230">
        <f>IF(N793="zákl. přenesená",J793,0)</f>
        <v>0</v>
      </c>
      <c r="BH793" s="230">
        <f>IF(N793="sníž. přenesená",J793,0)</f>
        <v>0</v>
      </c>
      <c r="BI793" s="230">
        <f>IF(N793="nulová",J793,0)</f>
        <v>0</v>
      </c>
      <c r="BJ793" s="17" t="s">
        <v>86</v>
      </c>
      <c r="BK793" s="230">
        <f>ROUND(I793*H793,2)</f>
        <v>0</v>
      </c>
      <c r="BL793" s="17" t="s">
        <v>172</v>
      </c>
      <c r="BM793" s="229" t="s">
        <v>1021</v>
      </c>
    </row>
    <row r="794" s="14" customFormat="1">
      <c r="A794" s="14"/>
      <c r="B794" s="242"/>
      <c r="C794" s="243"/>
      <c r="D794" s="233" t="s">
        <v>174</v>
      </c>
      <c r="E794" s="244" t="s">
        <v>1</v>
      </c>
      <c r="F794" s="245" t="s">
        <v>525</v>
      </c>
      <c r="G794" s="243"/>
      <c r="H794" s="246">
        <v>1</v>
      </c>
      <c r="I794" s="247"/>
      <c r="J794" s="243"/>
      <c r="K794" s="243"/>
      <c r="L794" s="248"/>
      <c r="M794" s="249"/>
      <c r="N794" s="250"/>
      <c r="O794" s="250"/>
      <c r="P794" s="250"/>
      <c r="Q794" s="250"/>
      <c r="R794" s="250"/>
      <c r="S794" s="250"/>
      <c r="T794" s="25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2" t="s">
        <v>174</v>
      </c>
      <c r="AU794" s="252" t="s">
        <v>88</v>
      </c>
      <c r="AV794" s="14" t="s">
        <v>88</v>
      </c>
      <c r="AW794" s="14" t="s">
        <v>32</v>
      </c>
      <c r="AX794" s="14" t="s">
        <v>78</v>
      </c>
      <c r="AY794" s="252" t="s">
        <v>165</v>
      </c>
    </row>
    <row r="795" s="15" customFormat="1">
      <c r="A795" s="15"/>
      <c r="B795" s="253"/>
      <c r="C795" s="254"/>
      <c r="D795" s="233" t="s">
        <v>174</v>
      </c>
      <c r="E795" s="255" t="s">
        <v>1</v>
      </c>
      <c r="F795" s="256" t="s">
        <v>177</v>
      </c>
      <c r="G795" s="254"/>
      <c r="H795" s="257">
        <v>1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3" t="s">
        <v>174</v>
      </c>
      <c r="AU795" s="263" t="s">
        <v>88</v>
      </c>
      <c r="AV795" s="15" t="s">
        <v>172</v>
      </c>
      <c r="AW795" s="15" t="s">
        <v>32</v>
      </c>
      <c r="AX795" s="15" t="s">
        <v>86</v>
      </c>
      <c r="AY795" s="263" t="s">
        <v>165</v>
      </c>
    </row>
    <row r="796" s="2" customFormat="1" ht="24.15" customHeight="1">
      <c r="A796" s="38"/>
      <c r="B796" s="39"/>
      <c r="C796" s="218" t="s">
        <v>1022</v>
      </c>
      <c r="D796" s="218" t="s">
        <v>167</v>
      </c>
      <c r="E796" s="219" t="s">
        <v>1023</v>
      </c>
      <c r="F796" s="220" t="s">
        <v>1024</v>
      </c>
      <c r="G796" s="221" t="s">
        <v>239</v>
      </c>
      <c r="H796" s="222">
        <v>1</v>
      </c>
      <c r="I796" s="223"/>
      <c r="J796" s="224">
        <f>ROUND(I796*H796,2)</f>
        <v>0</v>
      </c>
      <c r="K796" s="220" t="s">
        <v>171</v>
      </c>
      <c r="L796" s="44"/>
      <c r="M796" s="225" t="s">
        <v>1</v>
      </c>
      <c r="N796" s="226" t="s">
        <v>43</v>
      </c>
      <c r="O796" s="91"/>
      <c r="P796" s="227">
        <f>O796*H796</f>
        <v>0</v>
      </c>
      <c r="Q796" s="227">
        <v>0</v>
      </c>
      <c r="R796" s="227">
        <f>Q796*H796</f>
        <v>0</v>
      </c>
      <c r="S796" s="227">
        <v>0.089999999999999997</v>
      </c>
      <c r="T796" s="228">
        <f>S796*H796</f>
        <v>0.089999999999999997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9" t="s">
        <v>172</v>
      </c>
      <c r="AT796" s="229" t="s">
        <v>167</v>
      </c>
      <c r="AU796" s="229" t="s">
        <v>88</v>
      </c>
      <c r="AY796" s="17" t="s">
        <v>165</v>
      </c>
      <c r="BE796" s="230">
        <f>IF(N796="základní",J796,0)</f>
        <v>0</v>
      </c>
      <c r="BF796" s="230">
        <f>IF(N796="snížená",J796,0)</f>
        <v>0</v>
      </c>
      <c r="BG796" s="230">
        <f>IF(N796="zákl. přenesená",J796,0)</f>
        <v>0</v>
      </c>
      <c r="BH796" s="230">
        <f>IF(N796="sníž. přenesená",J796,0)</f>
        <v>0</v>
      </c>
      <c r="BI796" s="230">
        <f>IF(N796="nulová",J796,0)</f>
        <v>0</v>
      </c>
      <c r="BJ796" s="17" t="s">
        <v>86</v>
      </c>
      <c r="BK796" s="230">
        <f>ROUND(I796*H796,2)</f>
        <v>0</v>
      </c>
      <c r="BL796" s="17" t="s">
        <v>172</v>
      </c>
      <c r="BM796" s="229" t="s">
        <v>1025</v>
      </c>
    </row>
    <row r="797" s="14" customFormat="1">
      <c r="A797" s="14"/>
      <c r="B797" s="242"/>
      <c r="C797" s="243"/>
      <c r="D797" s="233" t="s">
        <v>174</v>
      </c>
      <c r="E797" s="244" t="s">
        <v>1</v>
      </c>
      <c r="F797" s="245" t="s">
        <v>242</v>
      </c>
      <c r="G797" s="243"/>
      <c r="H797" s="246">
        <v>1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2" t="s">
        <v>174</v>
      </c>
      <c r="AU797" s="252" t="s">
        <v>88</v>
      </c>
      <c r="AV797" s="14" t="s">
        <v>88</v>
      </c>
      <c r="AW797" s="14" t="s">
        <v>32</v>
      </c>
      <c r="AX797" s="14" t="s">
        <v>78</v>
      </c>
      <c r="AY797" s="252" t="s">
        <v>165</v>
      </c>
    </row>
    <row r="798" s="15" customFormat="1">
      <c r="A798" s="15"/>
      <c r="B798" s="253"/>
      <c r="C798" s="254"/>
      <c r="D798" s="233" t="s">
        <v>174</v>
      </c>
      <c r="E798" s="255" t="s">
        <v>1</v>
      </c>
      <c r="F798" s="256" t="s">
        <v>177</v>
      </c>
      <c r="G798" s="254"/>
      <c r="H798" s="257">
        <v>1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3" t="s">
        <v>174</v>
      </c>
      <c r="AU798" s="263" t="s">
        <v>88</v>
      </c>
      <c r="AV798" s="15" t="s">
        <v>172</v>
      </c>
      <c r="AW798" s="15" t="s">
        <v>32</v>
      </c>
      <c r="AX798" s="15" t="s">
        <v>86</v>
      </c>
      <c r="AY798" s="263" t="s">
        <v>165</v>
      </c>
    </row>
    <row r="799" s="2" customFormat="1" ht="24.15" customHeight="1">
      <c r="A799" s="38"/>
      <c r="B799" s="39"/>
      <c r="C799" s="218" t="s">
        <v>1026</v>
      </c>
      <c r="D799" s="218" t="s">
        <v>167</v>
      </c>
      <c r="E799" s="219" t="s">
        <v>1027</v>
      </c>
      <c r="F799" s="220" t="s">
        <v>1028</v>
      </c>
      <c r="G799" s="221" t="s">
        <v>170</v>
      </c>
      <c r="H799" s="222">
        <v>0.14399999999999999</v>
      </c>
      <c r="I799" s="223"/>
      <c r="J799" s="224">
        <f>ROUND(I799*H799,2)</f>
        <v>0</v>
      </c>
      <c r="K799" s="220" t="s">
        <v>171</v>
      </c>
      <c r="L799" s="44"/>
      <c r="M799" s="225" t="s">
        <v>1</v>
      </c>
      <c r="N799" s="226" t="s">
        <v>43</v>
      </c>
      <c r="O799" s="91"/>
      <c r="P799" s="227">
        <f>O799*H799</f>
        <v>0</v>
      </c>
      <c r="Q799" s="227">
        <v>0</v>
      </c>
      <c r="R799" s="227">
        <f>Q799*H799</f>
        <v>0</v>
      </c>
      <c r="S799" s="227">
        <v>2.3999999999999999</v>
      </c>
      <c r="T799" s="228">
        <f>S799*H799</f>
        <v>0.34559999999999996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9" t="s">
        <v>172</v>
      </c>
      <c r="AT799" s="229" t="s">
        <v>167</v>
      </c>
      <c r="AU799" s="229" t="s">
        <v>88</v>
      </c>
      <c r="AY799" s="17" t="s">
        <v>165</v>
      </c>
      <c r="BE799" s="230">
        <f>IF(N799="základní",J799,0)</f>
        <v>0</v>
      </c>
      <c r="BF799" s="230">
        <f>IF(N799="snížená",J799,0)</f>
        <v>0</v>
      </c>
      <c r="BG799" s="230">
        <f>IF(N799="zákl. přenesená",J799,0)</f>
        <v>0</v>
      </c>
      <c r="BH799" s="230">
        <f>IF(N799="sníž. přenesená",J799,0)</f>
        <v>0</v>
      </c>
      <c r="BI799" s="230">
        <f>IF(N799="nulová",J799,0)</f>
        <v>0</v>
      </c>
      <c r="BJ799" s="17" t="s">
        <v>86</v>
      </c>
      <c r="BK799" s="230">
        <f>ROUND(I799*H799,2)</f>
        <v>0</v>
      </c>
      <c r="BL799" s="17" t="s">
        <v>172</v>
      </c>
      <c r="BM799" s="229" t="s">
        <v>1029</v>
      </c>
    </row>
    <row r="800" s="13" customFormat="1">
      <c r="A800" s="13"/>
      <c r="B800" s="231"/>
      <c r="C800" s="232"/>
      <c r="D800" s="233" t="s">
        <v>174</v>
      </c>
      <c r="E800" s="234" t="s">
        <v>1</v>
      </c>
      <c r="F800" s="235" t="s">
        <v>211</v>
      </c>
      <c r="G800" s="232"/>
      <c r="H800" s="234" t="s">
        <v>1</v>
      </c>
      <c r="I800" s="236"/>
      <c r="J800" s="232"/>
      <c r="K800" s="232"/>
      <c r="L800" s="237"/>
      <c r="M800" s="238"/>
      <c r="N800" s="239"/>
      <c r="O800" s="239"/>
      <c r="P800" s="239"/>
      <c r="Q800" s="239"/>
      <c r="R800" s="239"/>
      <c r="S800" s="239"/>
      <c r="T800" s="24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1" t="s">
        <v>174</v>
      </c>
      <c r="AU800" s="241" t="s">
        <v>88</v>
      </c>
      <c r="AV800" s="13" t="s">
        <v>86</v>
      </c>
      <c r="AW800" s="13" t="s">
        <v>32</v>
      </c>
      <c r="AX800" s="13" t="s">
        <v>78</v>
      </c>
      <c r="AY800" s="241" t="s">
        <v>165</v>
      </c>
    </row>
    <row r="801" s="14" customFormat="1">
      <c r="A801" s="14"/>
      <c r="B801" s="242"/>
      <c r="C801" s="243"/>
      <c r="D801" s="233" t="s">
        <v>174</v>
      </c>
      <c r="E801" s="244" t="s">
        <v>1</v>
      </c>
      <c r="F801" s="245" t="s">
        <v>1030</v>
      </c>
      <c r="G801" s="243"/>
      <c r="H801" s="246">
        <v>0.14399999999999999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2" t="s">
        <v>174</v>
      </c>
      <c r="AU801" s="252" t="s">
        <v>88</v>
      </c>
      <c r="AV801" s="14" t="s">
        <v>88</v>
      </c>
      <c r="AW801" s="14" t="s">
        <v>32</v>
      </c>
      <c r="AX801" s="14" t="s">
        <v>78</v>
      </c>
      <c r="AY801" s="252" t="s">
        <v>165</v>
      </c>
    </row>
    <row r="802" s="15" customFormat="1">
      <c r="A802" s="15"/>
      <c r="B802" s="253"/>
      <c r="C802" s="254"/>
      <c r="D802" s="233" t="s">
        <v>174</v>
      </c>
      <c r="E802" s="255" t="s">
        <v>1</v>
      </c>
      <c r="F802" s="256" t="s">
        <v>177</v>
      </c>
      <c r="G802" s="254"/>
      <c r="H802" s="257">
        <v>0.14399999999999999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3" t="s">
        <v>174</v>
      </c>
      <c r="AU802" s="263" t="s">
        <v>88</v>
      </c>
      <c r="AV802" s="15" t="s">
        <v>172</v>
      </c>
      <c r="AW802" s="15" t="s">
        <v>32</v>
      </c>
      <c r="AX802" s="15" t="s">
        <v>86</v>
      </c>
      <c r="AY802" s="263" t="s">
        <v>165</v>
      </c>
    </row>
    <row r="803" s="2" customFormat="1" ht="24.15" customHeight="1">
      <c r="A803" s="38"/>
      <c r="B803" s="39"/>
      <c r="C803" s="218" t="s">
        <v>1031</v>
      </c>
      <c r="D803" s="218" t="s">
        <v>167</v>
      </c>
      <c r="E803" s="219" t="s">
        <v>1032</v>
      </c>
      <c r="F803" s="220" t="s">
        <v>1033</v>
      </c>
      <c r="G803" s="221" t="s">
        <v>239</v>
      </c>
      <c r="H803" s="222">
        <v>28</v>
      </c>
      <c r="I803" s="223"/>
      <c r="J803" s="224">
        <f>ROUND(I803*H803,2)</f>
        <v>0</v>
      </c>
      <c r="K803" s="220" t="s">
        <v>171</v>
      </c>
      <c r="L803" s="44"/>
      <c r="M803" s="225" t="s">
        <v>1</v>
      </c>
      <c r="N803" s="226" t="s">
        <v>43</v>
      </c>
      <c r="O803" s="91"/>
      <c r="P803" s="227">
        <f>O803*H803</f>
        <v>0</v>
      </c>
      <c r="Q803" s="227">
        <v>0</v>
      </c>
      <c r="R803" s="227">
        <f>Q803*H803</f>
        <v>0</v>
      </c>
      <c r="S803" s="227">
        <v>0.062</v>
      </c>
      <c r="T803" s="228">
        <f>S803*H803</f>
        <v>1.736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29" t="s">
        <v>172</v>
      </c>
      <c r="AT803" s="229" t="s">
        <v>167</v>
      </c>
      <c r="AU803" s="229" t="s">
        <v>88</v>
      </c>
      <c r="AY803" s="17" t="s">
        <v>165</v>
      </c>
      <c r="BE803" s="230">
        <f>IF(N803="základní",J803,0)</f>
        <v>0</v>
      </c>
      <c r="BF803" s="230">
        <f>IF(N803="snížená",J803,0)</f>
        <v>0</v>
      </c>
      <c r="BG803" s="230">
        <f>IF(N803="zákl. přenesená",J803,0)</f>
        <v>0</v>
      </c>
      <c r="BH803" s="230">
        <f>IF(N803="sníž. přenesená",J803,0)</f>
        <v>0</v>
      </c>
      <c r="BI803" s="230">
        <f>IF(N803="nulová",J803,0)</f>
        <v>0</v>
      </c>
      <c r="BJ803" s="17" t="s">
        <v>86</v>
      </c>
      <c r="BK803" s="230">
        <f>ROUND(I803*H803,2)</f>
        <v>0</v>
      </c>
      <c r="BL803" s="17" t="s">
        <v>172</v>
      </c>
      <c r="BM803" s="229" t="s">
        <v>1034</v>
      </c>
    </row>
    <row r="804" s="13" customFormat="1">
      <c r="A804" s="13"/>
      <c r="B804" s="231"/>
      <c r="C804" s="232"/>
      <c r="D804" s="233" t="s">
        <v>174</v>
      </c>
      <c r="E804" s="234" t="s">
        <v>1</v>
      </c>
      <c r="F804" s="235" t="s">
        <v>851</v>
      </c>
      <c r="G804" s="232"/>
      <c r="H804" s="234" t="s">
        <v>1</v>
      </c>
      <c r="I804" s="236"/>
      <c r="J804" s="232"/>
      <c r="K804" s="232"/>
      <c r="L804" s="237"/>
      <c r="M804" s="238"/>
      <c r="N804" s="239"/>
      <c r="O804" s="239"/>
      <c r="P804" s="239"/>
      <c r="Q804" s="239"/>
      <c r="R804" s="239"/>
      <c r="S804" s="239"/>
      <c r="T804" s="24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1" t="s">
        <v>174</v>
      </c>
      <c r="AU804" s="241" t="s">
        <v>88</v>
      </c>
      <c r="AV804" s="13" t="s">
        <v>86</v>
      </c>
      <c r="AW804" s="13" t="s">
        <v>32</v>
      </c>
      <c r="AX804" s="13" t="s">
        <v>78</v>
      </c>
      <c r="AY804" s="241" t="s">
        <v>165</v>
      </c>
    </row>
    <row r="805" s="14" customFormat="1">
      <c r="A805" s="14"/>
      <c r="B805" s="242"/>
      <c r="C805" s="243"/>
      <c r="D805" s="233" t="s">
        <v>174</v>
      </c>
      <c r="E805" s="244" t="s">
        <v>1</v>
      </c>
      <c r="F805" s="245" t="s">
        <v>572</v>
      </c>
      <c r="G805" s="243"/>
      <c r="H805" s="246">
        <v>12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2" t="s">
        <v>174</v>
      </c>
      <c r="AU805" s="252" t="s">
        <v>88</v>
      </c>
      <c r="AV805" s="14" t="s">
        <v>88</v>
      </c>
      <c r="AW805" s="14" t="s">
        <v>32</v>
      </c>
      <c r="AX805" s="14" t="s">
        <v>78</v>
      </c>
      <c r="AY805" s="252" t="s">
        <v>165</v>
      </c>
    </row>
    <row r="806" s="13" customFormat="1">
      <c r="A806" s="13"/>
      <c r="B806" s="231"/>
      <c r="C806" s="232"/>
      <c r="D806" s="233" t="s">
        <v>174</v>
      </c>
      <c r="E806" s="234" t="s">
        <v>1</v>
      </c>
      <c r="F806" s="235" t="s">
        <v>387</v>
      </c>
      <c r="G806" s="232"/>
      <c r="H806" s="234" t="s">
        <v>1</v>
      </c>
      <c r="I806" s="236"/>
      <c r="J806" s="232"/>
      <c r="K806" s="232"/>
      <c r="L806" s="237"/>
      <c r="M806" s="238"/>
      <c r="N806" s="239"/>
      <c r="O806" s="239"/>
      <c r="P806" s="239"/>
      <c r="Q806" s="239"/>
      <c r="R806" s="239"/>
      <c r="S806" s="239"/>
      <c r="T806" s="24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1" t="s">
        <v>174</v>
      </c>
      <c r="AU806" s="241" t="s">
        <v>88</v>
      </c>
      <c r="AV806" s="13" t="s">
        <v>86</v>
      </c>
      <c r="AW806" s="13" t="s">
        <v>32</v>
      </c>
      <c r="AX806" s="13" t="s">
        <v>78</v>
      </c>
      <c r="AY806" s="241" t="s">
        <v>165</v>
      </c>
    </row>
    <row r="807" s="14" customFormat="1">
      <c r="A807" s="14"/>
      <c r="B807" s="242"/>
      <c r="C807" s="243"/>
      <c r="D807" s="233" t="s">
        <v>174</v>
      </c>
      <c r="E807" s="244" t="s">
        <v>1</v>
      </c>
      <c r="F807" s="245" t="s">
        <v>573</v>
      </c>
      <c r="G807" s="243"/>
      <c r="H807" s="246">
        <v>16</v>
      </c>
      <c r="I807" s="247"/>
      <c r="J807" s="243"/>
      <c r="K807" s="243"/>
      <c r="L807" s="248"/>
      <c r="M807" s="249"/>
      <c r="N807" s="250"/>
      <c r="O807" s="250"/>
      <c r="P807" s="250"/>
      <c r="Q807" s="250"/>
      <c r="R807" s="250"/>
      <c r="S807" s="250"/>
      <c r="T807" s="25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2" t="s">
        <v>174</v>
      </c>
      <c r="AU807" s="252" t="s">
        <v>88</v>
      </c>
      <c r="AV807" s="14" t="s">
        <v>88</v>
      </c>
      <c r="AW807" s="14" t="s">
        <v>32</v>
      </c>
      <c r="AX807" s="14" t="s">
        <v>78</v>
      </c>
      <c r="AY807" s="252" t="s">
        <v>165</v>
      </c>
    </row>
    <row r="808" s="15" customFormat="1">
      <c r="A808" s="15"/>
      <c r="B808" s="253"/>
      <c r="C808" s="254"/>
      <c r="D808" s="233" t="s">
        <v>174</v>
      </c>
      <c r="E808" s="255" t="s">
        <v>1</v>
      </c>
      <c r="F808" s="256" t="s">
        <v>177</v>
      </c>
      <c r="G808" s="254"/>
      <c r="H808" s="257">
        <v>28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3" t="s">
        <v>174</v>
      </c>
      <c r="AU808" s="263" t="s">
        <v>88</v>
      </c>
      <c r="AV808" s="15" t="s">
        <v>172</v>
      </c>
      <c r="AW808" s="15" t="s">
        <v>32</v>
      </c>
      <c r="AX808" s="15" t="s">
        <v>86</v>
      </c>
      <c r="AY808" s="263" t="s">
        <v>165</v>
      </c>
    </row>
    <row r="809" s="2" customFormat="1" ht="24.15" customHeight="1">
      <c r="A809" s="38"/>
      <c r="B809" s="39"/>
      <c r="C809" s="218" t="s">
        <v>1035</v>
      </c>
      <c r="D809" s="218" t="s">
        <v>167</v>
      </c>
      <c r="E809" s="219" t="s">
        <v>1036</v>
      </c>
      <c r="F809" s="220" t="s">
        <v>1037</v>
      </c>
      <c r="G809" s="221" t="s">
        <v>209</v>
      </c>
      <c r="H809" s="222">
        <v>2.8500000000000001</v>
      </c>
      <c r="I809" s="223"/>
      <c r="J809" s="224">
        <f>ROUND(I809*H809,2)</f>
        <v>0</v>
      </c>
      <c r="K809" s="220" t="s">
        <v>1</v>
      </c>
      <c r="L809" s="44"/>
      <c r="M809" s="225" t="s">
        <v>1</v>
      </c>
      <c r="N809" s="226" t="s">
        <v>43</v>
      </c>
      <c r="O809" s="91"/>
      <c r="P809" s="227">
        <f>O809*H809</f>
        <v>0</v>
      </c>
      <c r="Q809" s="227">
        <v>0</v>
      </c>
      <c r="R809" s="227">
        <f>Q809*H809</f>
        <v>0</v>
      </c>
      <c r="S809" s="227">
        <v>0.001</v>
      </c>
      <c r="T809" s="228">
        <f>S809*H809</f>
        <v>0.0028500000000000001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9" t="s">
        <v>172</v>
      </c>
      <c r="AT809" s="229" t="s">
        <v>167</v>
      </c>
      <c r="AU809" s="229" t="s">
        <v>88</v>
      </c>
      <c r="AY809" s="17" t="s">
        <v>165</v>
      </c>
      <c r="BE809" s="230">
        <f>IF(N809="základní",J809,0)</f>
        <v>0</v>
      </c>
      <c r="BF809" s="230">
        <f>IF(N809="snížená",J809,0)</f>
        <v>0</v>
      </c>
      <c r="BG809" s="230">
        <f>IF(N809="zákl. přenesená",J809,0)</f>
        <v>0</v>
      </c>
      <c r="BH809" s="230">
        <f>IF(N809="sníž. přenesená",J809,0)</f>
        <v>0</v>
      </c>
      <c r="BI809" s="230">
        <f>IF(N809="nulová",J809,0)</f>
        <v>0</v>
      </c>
      <c r="BJ809" s="17" t="s">
        <v>86</v>
      </c>
      <c r="BK809" s="230">
        <f>ROUND(I809*H809,2)</f>
        <v>0</v>
      </c>
      <c r="BL809" s="17" t="s">
        <v>172</v>
      </c>
      <c r="BM809" s="229" t="s">
        <v>1038</v>
      </c>
    </row>
    <row r="810" s="14" customFormat="1">
      <c r="A810" s="14"/>
      <c r="B810" s="242"/>
      <c r="C810" s="243"/>
      <c r="D810" s="233" t="s">
        <v>174</v>
      </c>
      <c r="E810" s="244" t="s">
        <v>1</v>
      </c>
      <c r="F810" s="245" t="s">
        <v>1039</v>
      </c>
      <c r="G810" s="243"/>
      <c r="H810" s="246">
        <v>0.20000000000000001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2" t="s">
        <v>174</v>
      </c>
      <c r="AU810" s="252" t="s">
        <v>88</v>
      </c>
      <c r="AV810" s="14" t="s">
        <v>88</v>
      </c>
      <c r="AW810" s="14" t="s">
        <v>32</v>
      </c>
      <c r="AX810" s="14" t="s">
        <v>78</v>
      </c>
      <c r="AY810" s="252" t="s">
        <v>165</v>
      </c>
    </row>
    <row r="811" s="14" customFormat="1">
      <c r="A811" s="14"/>
      <c r="B811" s="242"/>
      <c r="C811" s="243"/>
      <c r="D811" s="233" t="s">
        <v>174</v>
      </c>
      <c r="E811" s="244" t="s">
        <v>1</v>
      </c>
      <c r="F811" s="245" t="s">
        <v>1040</v>
      </c>
      <c r="G811" s="243"/>
      <c r="H811" s="246">
        <v>0.050000000000000003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2" t="s">
        <v>174</v>
      </c>
      <c r="AU811" s="252" t="s">
        <v>88</v>
      </c>
      <c r="AV811" s="14" t="s">
        <v>88</v>
      </c>
      <c r="AW811" s="14" t="s">
        <v>32</v>
      </c>
      <c r="AX811" s="14" t="s">
        <v>78</v>
      </c>
      <c r="AY811" s="252" t="s">
        <v>165</v>
      </c>
    </row>
    <row r="812" s="14" customFormat="1">
      <c r="A812" s="14"/>
      <c r="B812" s="242"/>
      <c r="C812" s="243"/>
      <c r="D812" s="233" t="s">
        <v>174</v>
      </c>
      <c r="E812" s="244" t="s">
        <v>1</v>
      </c>
      <c r="F812" s="245" t="s">
        <v>1041</v>
      </c>
      <c r="G812" s="243"/>
      <c r="H812" s="246">
        <v>0.94999999999999996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2" t="s">
        <v>174</v>
      </c>
      <c r="AU812" s="252" t="s">
        <v>88</v>
      </c>
      <c r="AV812" s="14" t="s">
        <v>88</v>
      </c>
      <c r="AW812" s="14" t="s">
        <v>32</v>
      </c>
      <c r="AX812" s="14" t="s">
        <v>78</v>
      </c>
      <c r="AY812" s="252" t="s">
        <v>165</v>
      </c>
    </row>
    <row r="813" s="14" customFormat="1">
      <c r="A813" s="14"/>
      <c r="B813" s="242"/>
      <c r="C813" s="243"/>
      <c r="D813" s="233" t="s">
        <v>174</v>
      </c>
      <c r="E813" s="244" t="s">
        <v>1</v>
      </c>
      <c r="F813" s="245" t="s">
        <v>1042</v>
      </c>
      <c r="G813" s="243"/>
      <c r="H813" s="246">
        <v>0.45000000000000001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2" t="s">
        <v>174</v>
      </c>
      <c r="AU813" s="252" t="s">
        <v>88</v>
      </c>
      <c r="AV813" s="14" t="s">
        <v>88</v>
      </c>
      <c r="AW813" s="14" t="s">
        <v>32</v>
      </c>
      <c r="AX813" s="14" t="s">
        <v>78</v>
      </c>
      <c r="AY813" s="252" t="s">
        <v>165</v>
      </c>
    </row>
    <row r="814" s="14" customFormat="1">
      <c r="A814" s="14"/>
      <c r="B814" s="242"/>
      <c r="C814" s="243"/>
      <c r="D814" s="233" t="s">
        <v>174</v>
      </c>
      <c r="E814" s="244" t="s">
        <v>1</v>
      </c>
      <c r="F814" s="245" t="s">
        <v>1043</v>
      </c>
      <c r="G814" s="243"/>
      <c r="H814" s="246">
        <v>0.34999999999999998</v>
      </c>
      <c r="I814" s="247"/>
      <c r="J814" s="243"/>
      <c r="K814" s="243"/>
      <c r="L814" s="248"/>
      <c r="M814" s="249"/>
      <c r="N814" s="250"/>
      <c r="O814" s="250"/>
      <c r="P814" s="250"/>
      <c r="Q814" s="250"/>
      <c r="R814" s="250"/>
      <c r="S814" s="250"/>
      <c r="T814" s="25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2" t="s">
        <v>174</v>
      </c>
      <c r="AU814" s="252" t="s">
        <v>88</v>
      </c>
      <c r="AV814" s="14" t="s">
        <v>88</v>
      </c>
      <c r="AW814" s="14" t="s">
        <v>32</v>
      </c>
      <c r="AX814" s="14" t="s">
        <v>78</v>
      </c>
      <c r="AY814" s="252" t="s">
        <v>165</v>
      </c>
    </row>
    <row r="815" s="14" customFormat="1">
      <c r="A815" s="14"/>
      <c r="B815" s="242"/>
      <c r="C815" s="243"/>
      <c r="D815" s="233" t="s">
        <v>174</v>
      </c>
      <c r="E815" s="244" t="s">
        <v>1</v>
      </c>
      <c r="F815" s="245" t="s">
        <v>1044</v>
      </c>
      <c r="G815" s="243"/>
      <c r="H815" s="246">
        <v>0.84999999999999998</v>
      </c>
      <c r="I815" s="247"/>
      <c r="J815" s="243"/>
      <c r="K815" s="243"/>
      <c r="L815" s="248"/>
      <c r="M815" s="249"/>
      <c r="N815" s="250"/>
      <c r="O815" s="250"/>
      <c r="P815" s="250"/>
      <c r="Q815" s="250"/>
      <c r="R815" s="250"/>
      <c r="S815" s="250"/>
      <c r="T815" s="25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2" t="s">
        <v>174</v>
      </c>
      <c r="AU815" s="252" t="s">
        <v>88</v>
      </c>
      <c r="AV815" s="14" t="s">
        <v>88</v>
      </c>
      <c r="AW815" s="14" t="s">
        <v>32</v>
      </c>
      <c r="AX815" s="14" t="s">
        <v>78</v>
      </c>
      <c r="AY815" s="252" t="s">
        <v>165</v>
      </c>
    </row>
    <row r="816" s="15" customFormat="1">
      <c r="A816" s="15"/>
      <c r="B816" s="253"/>
      <c r="C816" s="254"/>
      <c r="D816" s="233" t="s">
        <v>174</v>
      </c>
      <c r="E816" s="255" t="s">
        <v>1</v>
      </c>
      <c r="F816" s="256" t="s">
        <v>177</v>
      </c>
      <c r="G816" s="254"/>
      <c r="H816" s="257">
        <v>2.8500000000000001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3" t="s">
        <v>174</v>
      </c>
      <c r="AU816" s="263" t="s">
        <v>88</v>
      </c>
      <c r="AV816" s="15" t="s">
        <v>172</v>
      </c>
      <c r="AW816" s="15" t="s">
        <v>32</v>
      </c>
      <c r="AX816" s="15" t="s">
        <v>86</v>
      </c>
      <c r="AY816" s="263" t="s">
        <v>165</v>
      </c>
    </row>
    <row r="817" s="2" customFormat="1" ht="24.15" customHeight="1">
      <c r="A817" s="38"/>
      <c r="B817" s="39"/>
      <c r="C817" s="218" t="s">
        <v>1045</v>
      </c>
      <c r="D817" s="218" t="s">
        <v>167</v>
      </c>
      <c r="E817" s="219" t="s">
        <v>1046</v>
      </c>
      <c r="F817" s="220" t="s">
        <v>1047</v>
      </c>
      <c r="G817" s="221" t="s">
        <v>678</v>
      </c>
      <c r="H817" s="222">
        <v>192.44</v>
      </c>
      <c r="I817" s="223"/>
      <c r="J817" s="224">
        <f>ROUND(I817*H817,2)</f>
        <v>0</v>
      </c>
      <c r="K817" s="220" t="s">
        <v>171</v>
      </c>
      <c r="L817" s="44"/>
      <c r="M817" s="225" t="s">
        <v>1</v>
      </c>
      <c r="N817" s="226" t="s">
        <v>43</v>
      </c>
      <c r="O817" s="91"/>
      <c r="P817" s="227">
        <f>O817*H817</f>
        <v>0</v>
      </c>
      <c r="Q817" s="227">
        <v>0</v>
      </c>
      <c r="R817" s="227">
        <f>Q817*H817</f>
        <v>0</v>
      </c>
      <c r="S817" s="227">
        <v>0.002</v>
      </c>
      <c r="T817" s="228">
        <f>S817*H817</f>
        <v>0.38488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9" t="s">
        <v>172</v>
      </c>
      <c r="AT817" s="229" t="s">
        <v>167</v>
      </c>
      <c r="AU817" s="229" t="s">
        <v>88</v>
      </c>
      <c r="AY817" s="17" t="s">
        <v>165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17" t="s">
        <v>86</v>
      </c>
      <c r="BK817" s="230">
        <f>ROUND(I817*H817,2)</f>
        <v>0</v>
      </c>
      <c r="BL817" s="17" t="s">
        <v>172</v>
      </c>
      <c r="BM817" s="229" t="s">
        <v>1048</v>
      </c>
    </row>
    <row r="818" s="14" customFormat="1">
      <c r="A818" s="14"/>
      <c r="B818" s="242"/>
      <c r="C818" s="243"/>
      <c r="D818" s="233" t="s">
        <v>174</v>
      </c>
      <c r="E818" s="244" t="s">
        <v>1</v>
      </c>
      <c r="F818" s="245" t="s">
        <v>1049</v>
      </c>
      <c r="G818" s="243"/>
      <c r="H818" s="246">
        <v>192.44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2" t="s">
        <v>174</v>
      </c>
      <c r="AU818" s="252" t="s">
        <v>88</v>
      </c>
      <c r="AV818" s="14" t="s">
        <v>88</v>
      </c>
      <c r="AW818" s="14" t="s">
        <v>32</v>
      </c>
      <c r="AX818" s="14" t="s">
        <v>78</v>
      </c>
      <c r="AY818" s="252" t="s">
        <v>165</v>
      </c>
    </row>
    <row r="819" s="15" customFormat="1">
      <c r="A819" s="15"/>
      <c r="B819" s="253"/>
      <c r="C819" s="254"/>
      <c r="D819" s="233" t="s">
        <v>174</v>
      </c>
      <c r="E819" s="255" t="s">
        <v>1</v>
      </c>
      <c r="F819" s="256" t="s">
        <v>177</v>
      </c>
      <c r="G819" s="254"/>
      <c r="H819" s="257">
        <v>192.44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3" t="s">
        <v>174</v>
      </c>
      <c r="AU819" s="263" t="s">
        <v>88</v>
      </c>
      <c r="AV819" s="15" t="s">
        <v>172</v>
      </c>
      <c r="AW819" s="15" t="s">
        <v>32</v>
      </c>
      <c r="AX819" s="15" t="s">
        <v>86</v>
      </c>
      <c r="AY819" s="263" t="s">
        <v>165</v>
      </c>
    </row>
    <row r="820" s="2" customFormat="1" ht="24.15" customHeight="1">
      <c r="A820" s="38"/>
      <c r="B820" s="39"/>
      <c r="C820" s="218" t="s">
        <v>1050</v>
      </c>
      <c r="D820" s="218" t="s">
        <v>167</v>
      </c>
      <c r="E820" s="219" t="s">
        <v>1051</v>
      </c>
      <c r="F820" s="220" t="s">
        <v>1052</v>
      </c>
      <c r="G820" s="221" t="s">
        <v>678</v>
      </c>
      <c r="H820" s="222">
        <v>673.82000000000005</v>
      </c>
      <c r="I820" s="223"/>
      <c r="J820" s="224">
        <f>ROUND(I820*H820,2)</f>
        <v>0</v>
      </c>
      <c r="K820" s="220" t="s">
        <v>171</v>
      </c>
      <c r="L820" s="44"/>
      <c r="M820" s="225" t="s">
        <v>1</v>
      </c>
      <c r="N820" s="226" t="s">
        <v>43</v>
      </c>
      <c r="O820" s="91"/>
      <c r="P820" s="227">
        <f>O820*H820</f>
        <v>0</v>
      </c>
      <c r="Q820" s="227">
        <v>0</v>
      </c>
      <c r="R820" s="227">
        <f>Q820*H820</f>
        <v>0</v>
      </c>
      <c r="S820" s="227">
        <v>0.0060000000000000001</v>
      </c>
      <c r="T820" s="228">
        <f>S820*H820</f>
        <v>4.0429200000000005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9" t="s">
        <v>172</v>
      </c>
      <c r="AT820" s="229" t="s">
        <v>167</v>
      </c>
      <c r="AU820" s="229" t="s">
        <v>88</v>
      </c>
      <c r="AY820" s="17" t="s">
        <v>165</v>
      </c>
      <c r="BE820" s="230">
        <f>IF(N820="základní",J820,0)</f>
        <v>0</v>
      </c>
      <c r="BF820" s="230">
        <f>IF(N820="snížená",J820,0)</f>
        <v>0</v>
      </c>
      <c r="BG820" s="230">
        <f>IF(N820="zákl. přenesená",J820,0)</f>
        <v>0</v>
      </c>
      <c r="BH820" s="230">
        <f>IF(N820="sníž. přenesená",J820,0)</f>
        <v>0</v>
      </c>
      <c r="BI820" s="230">
        <f>IF(N820="nulová",J820,0)</f>
        <v>0</v>
      </c>
      <c r="BJ820" s="17" t="s">
        <v>86</v>
      </c>
      <c r="BK820" s="230">
        <f>ROUND(I820*H820,2)</f>
        <v>0</v>
      </c>
      <c r="BL820" s="17" t="s">
        <v>172</v>
      </c>
      <c r="BM820" s="229" t="s">
        <v>1053</v>
      </c>
    </row>
    <row r="821" s="14" customFormat="1">
      <c r="A821" s="14"/>
      <c r="B821" s="242"/>
      <c r="C821" s="243"/>
      <c r="D821" s="233" t="s">
        <v>174</v>
      </c>
      <c r="E821" s="244" t="s">
        <v>1</v>
      </c>
      <c r="F821" s="245" t="s">
        <v>1054</v>
      </c>
      <c r="G821" s="243"/>
      <c r="H821" s="246">
        <v>4.8200000000000003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2" t="s">
        <v>174</v>
      </c>
      <c r="AU821" s="252" t="s">
        <v>88</v>
      </c>
      <c r="AV821" s="14" t="s">
        <v>88</v>
      </c>
      <c r="AW821" s="14" t="s">
        <v>32</v>
      </c>
      <c r="AX821" s="14" t="s">
        <v>78</v>
      </c>
      <c r="AY821" s="252" t="s">
        <v>165</v>
      </c>
    </row>
    <row r="822" s="14" customFormat="1">
      <c r="A822" s="14"/>
      <c r="B822" s="242"/>
      <c r="C822" s="243"/>
      <c r="D822" s="233" t="s">
        <v>174</v>
      </c>
      <c r="E822" s="244" t="s">
        <v>1</v>
      </c>
      <c r="F822" s="245" t="s">
        <v>1055</v>
      </c>
      <c r="G822" s="243"/>
      <c r="H822" s="246">
        <v>26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2" t="s">
        <v>174</v>
      </c>
      <c r="AU822" s="252" t="s">
        <v>88</v>
      </c>
      <c r="AV822" s="14" t="s">
        <v>88</v>
      </c>
      <c r="AW822" s="14" t="s">
        <v>32</v>
      </c>
      <c r="AX822" s="14" t="s">
        <v>78</v>
      </c>
      <c r="AY822" s="252" t="s">
        <v>165</v>
      </c>
    </row>
    <row r="823" s="14" customFormat="1">
      <c r="A823" s="14"/>
      <c r="B823" s="242"/>
      <c r="C823" s="243"/>
      <c r="D823" s="233" t="s">
        <v>174</v>
      </c>
      <c r="E823" s="244" t="s">
        <v>1</v>
      </c>
      <c r="F823" s="245" t="s">
        <v>1056</v>
      </c>
      <c r="G823" s="243"/>
      <c r="H823" s="246">
        <v>6</v>
      </c>
      <c r="I823" s="247"/>
      <c r="J823" s="243"/>
      <c r="K823" s="243"/>
      <c r="L823" s="248"/>
      <c r="M823" s="249"/>
      <c r="N823" s="250"/>
      <c r="O823" s="250"/>
      <c r="P823" s="250"/>
      <c r="Q823" s="250"/>
      <c r="R823" s="250"/>
      <c r="S823" s="250"/>
      <c r="T823" s="25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2" t="s">
        <v>174</v>
      </c>
      <c r="AU823" s="252" t="s">
        <v>88</v>
      </c>
      <c r="AV823" s="14" t="s">
        <v>88</v>
      </c>
      <c r="AW823" s="14" t="s">
        <v>32</v>
      </c>
      <c r="AX823" s="14" t="s">
        <v>78</v>
      </c>
      <c r="AY823" s="252" t="s">
        <v>165</v>
      </c>
    </row>
    <row r="824" s="14" customFormat="1">
      <c r="A824" s="14"/>
      <c r="B824" s="242"/>
      <c r="C824" s="243"/>
      <c r="D824" s="233" t="s">
        <v>174</v>
      </c>
      <c r="E824" s="244" t="s">
        <v>1</v>
      </c>
      <c r="F824" s="245" t="s">
        <v>1057</v>
      </c>
      <c r="G824" s="243"/>
      <c r="H824" s="246">
        <v>18.199999999999999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2" t="s">
        <v>174</v>
      </c>
      <c r="AU824" s="252" t="s">
        <v>88</v>
      </c>
      <c r="AV824" s="14" t="s">
        <v>88</v>
      </c>
      <c r="AW824" s="14" t="s">
        <v>32</v>
      </c>
      <c r="AX824" s="14" t="s">
        <v>78</v>
      </c>
      <c r="AY824" s="252" t="s">
        <v>165</v>
      </c>
    </row>
    <row r="825" s="14" customFormat="1">
      <c r="A825" s="14"/>
      <c r="B825" s="242"/>
      <c r="C825" s="243"/>
      <c r="D825" s="233" t="s">
        <v>174</v>
      </c>
      <c r="E825" s="244" t="s">
        <v>1</v>
      </c>
      <c r="F825" s="245" t="s">
        <v>1058</v>
      </c>
      <c r="G825" s="243"/>
      <c r="H825" s="246">
        <v>8.3000000000000007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2" t="s">
        <v>174</v>
      </c>
      <c r="AU825" s="252" t="s">
        <v>88</v>
      </c>
      <c r="AV825" s="14" t="s">
        <v>88</v>
      </c>
      <c r="AW825" s="14" t="s">
        <v>32</v>
      </c>
      <c r="AX825" s="14" t="s">
        <v>78</v>
      </c>
      <c r="AY825" s="252" t="s">
        <v>165</v>
      </c>
    </row>
    <row r="826" s="14" customFormat="1">
      <c r="A826" s="14"/>
      <c r="B826" s="242"/>
      <c r="C826" s="243"/>
      <c r="D826" s="233" t="s">
        <v>174</v>
      </c>
      <c r="E826" s="244" t="s">
        <v>1</v>
      </c>
      <c r="F826" s="245" t="s">
        <v>1059</v>
      </c>
      <c r="G826" s="243"/>
      <c r="H826" s="246">
        <v>4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2" t="s">
        <v>174</v>
      </c>
      <c r="AU826" s="252" t="s">
        <v>88</v>
      </c>
      <c r="AV826" s="14" t="s">
        <v>88</v>
      </c>
      <c r="AW826" s="14" t="s">
        <v>32</v>
      </c>
      <c r="AX826" s="14" t="s">
        <v>78</v>
      </c>
      <c r="AY826" s="252" t="s">
        <v>165</v>
      </c>
    </row>
    <row r="827" s="14" customFormat="1">
      <c r="A827" s="14"/>
      <c r="B827" s="242"/>
      <c r="C827" s="243"/>
      <c r="D827" s="233" t="s">
        <v>174</v>
      </c>
      <c r="E827" s="244" t="s">
        <v>1</v>
      </c>
      <c r="F827" s="245" t="s">
        <v>1060</v>
      </c>
      <c r="G827" s="243"/>
      <c r="H827" s="246">
        <v>1.3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2" t="s">
        <v>174</v>
      </c>
      <c r="AU827" s="252" t="s">
        <v>88</v>
      </c>
      <c r="AV827" s="14" t="s">
        <v>88</v>
      </c>
      <c r="AW827" s="14" t="s">
        <v>32</v>
      </c>
      <c r="AX827" s="14" t="s">
        <v>78</v>
      </c>
      <c r="AY827" s="252" t="s">
        <v>165</v>
      </c>
    </row>
    <row r="828" s="14" customFormat="1">
      <c r="A828" s="14"/>
      <c r="B828" s="242"/>
      <c r="C828" s="243"/>
      <c r="D828" s="233" t="s">
        <v>174</v>
      </c>
      <c r="E828" s="244" t="s">
        <v>1</v>
      </c>
      <c r="F828" s="245" t="s">
        <v>1061</v>
      </c>
      <c r="G828" s="243"/>
      <c r="H828" s="246">
        <v>13.199999999999999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2" t="s">
        <v>174</v>
      </c>
      <c r="AU828" s="252" t="s">
        <v>88</v>
      </c>
      <c r="AV828" s="14" t="s">
        <v>88</v>
      </c>
      <c r="AW828" s="14" t="s">
        <v>32</v>
      </c>
      <c r="AX828" s="14" t="s">
        <v>78</v>
      </c>
      <c r="AY828" s="252" t="s">
        <v>165</v>
      </c>
    </row>
    <row r="829" s="14" customFormat="1">
      <c r="A829" s="14"/>
      <c r="B829" s="242"/>
      <c r="C829" s="243"/>
      <c r="D829" s="233" t="s">
        <v>174</v>
      </c>
      <c r="E829" s="244" t="s">
        <v>1</v>
      </c>
      <c r="F829" s="245" t="s">
        <v>1062</v>
      </c>
      <c r="G829" s="243"/>
      <c r="H829" s="246">
        <v>3.2000000000000002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2" t="s">
        <v>174</v>
      </c>
      <c r="AU829" s="252" t="s">
        <v>88</v>
      </c>
      <c r="AV829" s="14" t="s">
        <v>88</v>
      </c>
      <c r="AW829" s="14" t="s">
        <v>32</v>
      </c>
      <c r="AX829" s="14" t="s">
        <v>78</v>
      </c>
      <c r="AY829" s="252" t="s">
        <v>165</v>
      </c>
    </row>
    <row r="830" s="14" customFormat="1">
      <c r="A830" s="14"/>
      <c r="B830" s="242"/>
      <c r="C830" s="243"/>
      <c r="D830" s="233" t="s">
        <v>174</v>
      </c>
      <c r="E830" s="244" t="s">
        <v>1</v>
      </c>
      <c r="F830" s="245" t="s">
        <v>706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2" t="s">
        <v>174</v>
      </c>
      <c r="AU830" s="252" t="s">
        <v>88</v>
      </c>
      <c r="AV830" s="14" t="s">
        <v>88</v>
      </c>
      <c r="AW830" s="14" t="s">
        <v>32</v>
      </c>
      <c r="AX830" s="14" t="s">
        <v>78</v>
      </c>
      <c r="AY830" s="252" t="s">
        <v>165</v>
      </c>
    </row>
    <row r="831" s="14" customFormat="1">
      <c r="A831" s="14"/>
      <c r="B831" s="242"/>
      <c r="C831" s="243"/>
      <c r="D831" s="233" t="s">
        <v>174</v>
      </c>
      <c r="E831" s="244" t="s">
        <v>1</v>
      </c>
      <c r="F831" s="245" t="s">
        <v>1063</v>
      </c>
      <c r="G831" s="243"/>
      <c r="H831" s="246">
        <v>2.7999999999999998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2" t="s">
        <v>174</v>
      </c>
      <c r="AU831" s="252" t="s">
        <v>88</v>
      </c>
      <c r="AV831" s="14" t="s">
        <v>88</v>
      </c>
      <c r="AW831" s="14" t="s">
        <v>32</v>
      </c>
      <c r="AX831" s="14" t="s">
        <v>78</v>
      </c>
      <c r="AY831" s="252" t="s">
        <v>165</v>
      </c>
    </row>
    <row r="832" s="13" customFormat="1">
      <c r="A832" s="13"/>
      <c r="B832" s="231"/>
      <c r="C832" s="232"/>
      <c r="D832" s="233" t="s">
        <v>174</v>
      </c>
      <c r="E832" s="234" t="s">
        <v>1</v>
      </c>
      <c r="F832" s="235" t="s">
        <v>519</v>
      </c>
      <c r="G832" s="232"/>
      <c r="H832" s="234" t="s">
        <v>1</v>
      </c>
      <c r="I832" s="236"/>
      <c r="J832" s="232"/>
      <c r="K832" s="232"/>
      <c r="L832" s="237"/>
      <c r="M832" s="238"/>
      <c r="N832" s="239"/>
      <c r="O832" s="239"/>
      <c r="P832" s="239"/>
      <c r="Q832" s="239"/>
      <c r="R832" s="239"/>
      <c r="S832" s="239"/>
      <c r="T832" s="24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1" t="s">
        <v>174</v>
      </c>
      <c r="AU832" s="241" t="s">
        <v>88</v>
      </c>
      <c r="AV832" s="13" t="s">
        <v>86</v>
      </c>
      <c r="AW832" s="13" t="s">
        <v>32</v>
      </c>
      <c r="AX832" s="13" t="s">
        <v>78</v>
      </c>
      <c r="AY832" s="241" t="s">
        <v>165</v>
      </c>
    </row>
    <row r="833" s="14" customFormat="1">
      <c r="A833" s="14"/>
      <c r="B833" s="242"/>
      <c r="C833" s="243"/>
      <c r="D833" s="233" t="s">
        <v>174</v>
      </c>
      <c r="E833" s="244" t="s">
        <v>1</v>
      </c>
      <c r="F833" s="245" t="s">
        <v>1064</v>
      </c>
      <c r="G833" s="243"/>
      <c r="H833" s="246">
        <v>585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2" t="s">
        <v>174</v>
      </c>
      <c r="AU833" s="252" t="s">
        <v>88</v>
      </c>
      <c r="AV833" s="14" t="s">
        <v>88</v>
      </c>
      <c r="AW833" s="14" t="s">
        <v>32</v>
      </c>
      <c r="AX833" s="14" t="s">
        <v>78</v>
      </c>
      <c r="AY833" s="252" t="s">
        <v>165</v>
      </c>
    </row>
    <row r="834" s="15" customFormat="1">
      <c r="A834" s="15"/>
      <c r="B834" s="253"/>
      <c r="C834" s="254"/>
      <c r="D834" s="233" t="s">
        <v>174</v>
      </c>
      <c r="E834" s="255" t="s">
        <v>1</v>
      </c>
      <c r="F834" s="256" t="s">
        <v>177</v>
      </c>
      <c r="G834" s="254"/>
      <c r="H834" s="257">
        <v>673.82000000000005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3" t="s">
        <v>174</v>
      </c>
      <c r="AU834" s="263" t="s">
        <v>88</v>
      </c>
      <c r="AV834" s="15" t="s">
        <v>172</v>
      </c>
      <c r="AW834" s="15" t="s">
        <v>32</v>
      </c>
      <c r="AX834" s="15" t="s">
        <v>86</v>
      </c>
      <c r="AY834" s="263" t="s">
        <v>165</v>
      </c>
    </row>
    <row r="835" s="2" customFormat="1" ht="24.15" customHeight="1">
      <c r="A835" s="38"/>
      <c r="B835" s="39"/>
      <c r="C835" s="218" t="s">
        <v>1065</v>
      </c>
      <c r="D835" s="218" t="s">
        <v>167</v>
      </c>
      <c r="E835" s="219" t="s">
        <v>1066</v>
      </c>
      <c r="F835" s="220" t="s">
        <v>1067</v>
      </c>
      <c r="G835" s="221" t="s">
        <v>678</v>
      </c>
      <c r="H835" s="222">
        <v>49.118000000000002</v>
      </c>
      <c r="I835" s="223"/>
      <c r="J835" s="224">
        <f>ROUND(I835*H835,2)</f>
        <v>0</v>
      </c>
      <c r="K835" s="220" t="s">
        <v>171</v>
      </c>
      <c r="L835" s="44"/>
      <c r="M835" s="225" t="s">
        <v>1</v>
      </c>
      <c r="N835" s="226" t="s">
        <v>43</v>
      </c>
      <c r="O835" s="91"/>
      <c r="P835" s="227">
        <f>O835*H835</f>
        <v>0</v>
      </c>
      <c r="Q835" s="227">
        <v>0</v>
      </c>
      <c r="R835" s="227">
        <f>Q835*H835</f>
        <v>0</v>
      </c>
      <c r="S835" s="227">
        <v>0.017999999999999999</v>
      </c>
      <c r="T835" s="228">
        <f>S835*H835</f>
        <v>0.88412400000000002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29" t="s">
        <v>172</v>
      </c>
      <c r="AT835" s="229" t="s">
        <v>167</v>
      </c>
      <c r="AU835" s="229" t="s">
        <v>88</v>
      </c>
      <c r="AY835" s="17" t="s">
        <v>165</v>
      </c>
      <c r="BE835" s="230">
        <f>IF(N835="základní",J835,0)</f>
        <v>0</v>
      </c>
      <c r="BF835" s="230">
        <f>IF(N835="snížená",J835,0)</f>
        <v>0</v>
      </c>
      <c r="BG835" s="230">
        <f>IF(N835="zákl. přenesená",J835,0)</f>
        <v>0</v>
      </c>
      <c r="BH835" s="230">
        <f>IF(N835="sníž. přenesená",J835,0)</f>
        <v>0</v>
      </c>
      <c r="BI835" s="230">
        <f>IF(N835="nulová",J835,0)</f>
        <v>0</v>
      </c>
      <c r="BJ835" s="17" t="s">
        <v>86</v>
      </c>
      <c r="BK835" s="230">
        <f>ROUND(I835*H835,2)</f>
        <v>0</v>
      </c>
      <c r="BL835" s="17" t="s">
        <v>172</v>
      </c>
      <c r="BM835" s="229" t="s">
        <v>1068</v>
      </c>
    </row>
    <row r="836" s="13" customFormat="1">
      <c r="A836" s="13"/>
      <c r="B836" s="231"/>
      <c r="C836" s="232"/>
      <c r="D836" s="233" t="s">
        <v>174</v>
      </c>
      <c r="E836" s="234" t="s">
        <v>1</v>
      </c>
      <c r="F836" s="235" t="s">
        <v>337</v>
      </c>
      <c r="G836" s="232"/>
      <c r="H836" s="234" t="s">
        <v>1</v>
      </c>
      <c r="I836" s="236"/>
      <c r="J836" s="232"/>
      <c r="K836" s="232"/>
      <c r="L836" s="237"/>
      <c r="M836" s="238"/>
      <c r="N836" s="239"/>
      <c r="O836" s="239"/>
      <c r="P836" s="239"/>
      <c r="Q836" s="239"/>
      <c r="R836" s="239"/>
      <c r="S836" s="239"/>
      <c r="T836" s="24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1" t="s">
        <v>174</v>
      </c>
      <c r="AU836" s="241" t="s">
        <v>88</v>
      </c>
      <c r="AV836" s="13" t="s">
        <v>86</v>
      </c>
      <c r="AW836" s="13" t="s">
        <v>32</v>
      </c>
      <c r="AX836" s="13" t="s">
        <v>78</v>
      </c>
      <c r="AY836" s="241" t="s">
        <v>165</v>
      </c>
    </row>
    <row r="837" s="14" customFormat="1">
      <c r="A837" s="14"/>
      <c r="B837" s="242"/>
      <c r="C837" s="243"/>
      <c r="D837" s="233" t="s">
        <v>174</v>
      </c>
      <c r="E837" s="244" t="s">
        <v>1</v>
      </c>
      <c r="F837" s="245" t="s">
        <v>196</v>
      </c>
      <c r="G837" s="243"/>
      <c r="H837" s="246">
        <v>6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2" t="s">
        <v>174</v>
      </c>
      <c r="AU837" s="252" t="s">
        <v>88</v>
      </c>
      <c r="AV837" s="14" t="s">
        <v>88</v>
      </c>
      <c r="AW837" s="14" t="s">
        <v>32</v>
      </c>
      <c r="AX837" s="14" t="s">
        <v>78</v>
      </c>
      <c r="AY837" s="252" t="s">
        <v>165</v>
      </c>
    </row>
    <row r="838" s="14" customFormat="1">
      <c r="A838" s="14"/>
      <c r="B838" s="242"/>
      <c r="C838" s="243"/>
      <c r="D838" s="233" t="s">
        <v>174</v>
      </c>
      <c r="E838" s="244" t="s">
        <v>1</v>
      </c>
      <c r="F838" s="245" t="s">
        <v>1069</v>
      </c>
      <c r="G838" s="243"/>
      <c r="H838" s="246">
        <v>2.8999999999999999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2" t="s">
        <v>174</v>
      </c>
      <c r="AU838" s="252" t="s">
        <v>88</v>
      </c>
      <c r="AV838" s="14" t="s">
        <v>88</v>
      </c>
      <c r="AW838" s="14" t="s">
        <v>32</v>
      </c>
      <c r="AX838" s="14" t="s">
        <v>78</v>
      </c>
      <c r="AY838" s="252" t="s">
        <v>165</v>
      </c>
    </row>
    <row r="839" s="14" customFormat="1">
      <c r="A839" s="14"/>
      <c r="B839" s="242"/>
      <c r="C839" s="243"/>
      <c r="D839" s="233" t="s">
        <v>174</v>
      </c>
      <c r="E839" s="244" t="s">
        <v>1</v>
      </c>
      <c r="F839" s="245" t="s">
        <v>1070</v>
      </c>
      <c r="G839" s="243"/>
      <c r="H839" s="246">
        <v>1.7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2" t="s">
        <v>174</v>
      </c>
      <c r="AU839" s="252" t="s">
        <v>88</v>
      </c>
      <c r="AV839" s="14" t="s">
        <v>88</v>
      </c>
      <c r="AW839" s="14" t="s">
        <v>32</v>
      </c>
      <c r="AX839" s="14" t="s">
        <v>78</v>
      </c>
      <c r="AY839" s="252" t="s">
        <v>165</v>
      </c>
    </row>
    <row r="840" s="14" customFormat="1">
      <c r="A840" s="14"/>
      <c r="B840" s="242"/>
      <c r="C840" s="243"/>
      <c r="D840" s="233" t="s">
        <v>174</v>
      </c>
      <c r="E840" s="244" t="s">
        <v>1</v>
      </c>
      <c r="F840" s="245" t="s">
        <v>1071</v>
      </c>
      <c r="G840" s="243"/>
      <c r="H840" s="246">
        <v>0.69999999999999996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2" t="s">
        <v>174</v>
      </c>
      <c r="AU840" s="252" t="s">
        <v>88</v>
      </c>
      <c r="AV840" s="14" t="s">
        <v>88</v>
      </c>
      <c r="AW840" s="14" t="s">
        <v>32</v>
      </c>
      <c r="AX840" s="14" t="s">
        <v>78</v>
      </c>
      <c r="AY840" s="252" t="s">
        <v>165</v>
      </c>
    </row>
    <row r="841" s="14" customFormat="1">
      <c r="A841" s="14"/>
      <c r="B841" s="242"/>
      <c r="C841" s="243"/>
      <c r="D841" s="233" t="s">
        <v>174</v>
      </c>
      <c r="E841" s="244" t="s">
        <v>1</v>
      </c>
      <c r="F841" s="245" t="s">
        <v>1072</v>
      </c>
      <c r="G841" s="243"/>
      <c r="H841" s="246">
        <v>1.7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2" t="s">
        <v>174</v>
      </c>
      <c r="AU841" s="252" t="s">
        <v>88</v>
      </c>
      <c r="AV841" s="14" t="s">
        <v>88</v>
      </c>
      <c r="AW841" s="14" t="s">
        <v>32</v>
      </c>
      <c r="AX841" s="14" t="s">
        <v>78</v>
      </c>
      <c r="AY841" s="252" t="s">
        <v>165</v>
      </c>
    </row>
    <row r="842" s="14" customFormat="1">
      <c r="A842" s="14"/>
      <c r="B842" s="242"/>
      <c r="C842" s="243"/>
      <c r="D842" s="233" t="s">
        <v>174</v>
      </c>
      <c r="E842" s="244" t="s">
        <v>1</v>
      </c>
      <c r="F842" s="245" t="s">
        <v>1059</v>
      </c>
      <c r="G842" s="243"/>
      <c r="H842" s="246">
        <v>4</v>
      </c>
      <c r="I842" s="247"/>
      <c r="J842" s="243"/>
      <c r="K842" s="243"/>
      <c r="L842" s="248"/>
      <c r="M842" s="249"/>
      <c r="N842" s="250"/>
      <c r="O842" s="250"/>
      <c r="P842" s="250"/>
      <c r="Q842" s="250"/>
      <c r="R842" s="250"/>
      <c r="S842" s="250"/>
      <c r="T842" s="25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2" t="s">
        <v>174</v>
      </c>
      <c r="AU842" s="252" t="s">
        <v>88</v>
      </c>
      <c r="AV842" s="14" t="s">
        <v>88</v>
      </c>
      <c r="AW842" s="14" t="s">
        <v>32</v>
      </c>
      <c r="AX842" s="14" t="s">
        <v>78</v>
      </c>
      <c r="AY842" s="252" t="s">
        <v>165</v>
      </c>
    </row>
    <row r="843" s="14" customFormat="1">
      <c r="A843" s="14"/>
      <c r="B843" s="242"/>
      <c r="C843" s="243"/>
      <c r="D843" s="233" t="s">
        <v>174</v>
      </c>
      <c r="E843" s="244" t="s">
        <v>1</v>
      </c>
      <c r="F843" s="245" t="s">
        <v>1060</v>
      </c>
      <c r="G843" s="243"/>
      <c r="H843" s="246">
        <v>1.3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2" t="s">
        <v>174</v>
      </c>
      <c r="AU843" s="252" t="s">
        <v>88</v>
      </c>
      <c r="AV843" s="14" t="s">
        <v>88</v>
      </c>
      <c r="AW843" s="14" t="s">
        <v>32</v>
      </c>
      <c r="AX843" s="14" t="s">
        <v>78</v>
      </c>
      <c r="AY843" s="252" t="s">
        <v>165</v>
      </c>
    </row>
    <row r="844" s="14" customFormat="1">
      <c r="A844" s="14"/>
      <c r="B844" s="242"/>
      <c r="C844" s="243"/>
      <c r="D844" s="233" t="s">
        <v>174</v>
      </c>
      <c r="E844" s="244" t="s">
        <v>1</v>
      </c>
      <c r="F844" s="245" t="s">
        <v>1073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2" t="s">
        <v>174</v>
      </c>
      <c r="AU844" s="252" t="s">
        <v>88</v>
      </c>
      <c r="AV844" s="14" t="s">
        <v>88</v>
      </c>
      <c r="AW844" s="14" t="s">
        <v>32</v>
      </c>
      <c r="AX844" s="14" t="s">
        <v>78</v>
      </c>
      <c r="AY844" s="252" t="s">
        <v>165</v>
      </c>
    </row>
    <row r="845" s="14" customFormat="1">
      <c r="A845" s="14"/>
      <c r="B845" s="242"/>
      <c r="C845" s="243"/>
      <c r="D845" s="233" t="s">
        <v>174</v>
      </c>
      <c r="E845" s="244" t="s">
        <v>1</v>
      </c>
      <c r="F845" s="245" t="s">
        <v>1074</v>
      </c>
      <c r="G845" s="243"/>
      <c r="H845" s="246">
        <v>2.7999999999999998</v>
      </c>
      <c r="I845" s="247"/>
      <c r="J845" s="243"/>
      <c r="K845" s="243"/>
      <c r="L845" s="248"/>
      <c r="M845" s="249"/>
      <c r="N845" s="250"/>
      <c r="O845" s="250"/>
      <c r="P845" s="250"/>
      <c r="Q845" s="250"/>
      <c r="R845" s="250"/>
      <c r="S845" s="250"/>
      <c r="T845" s="25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2" t="s">
        <v>174</v>
      </c>
      <c r="AU845" s="252" t="s">
        <v>88</v>
      </c>
      <c r="AV845" s="14" t="s">
        <v>88</v>
      </c>
      <c r="AW845" s="14" t="s">
        <v>32</v>
      </c>
      <c r="AX845" s="14" t="s">
        <v>78</v>
      </c>
      <c r="AY845" s="252" t="s">
        <v>165</v>
      </c>
    </row>
    <row r="846" s="14" customFormat="1">
      <c r="A846" s="14"/>
      <c r="B846" s="242"/>
      <c r="C846" s="243"/>
      <c r="D846" s="233" t="s">
        <v>174</v>
      </c>
      <c r="E846" s="244" t="s">
        <v>1</v>
      </c>
      <c r="F846" s="245" t="s">
        <v>706</v>
      </c>
      <c r="G846" s="243"/>
      <c r="H846" s="246">
        <v>1</v>
      </c>
      <c r="I846" s="247"/>
      <c r="J846" s="243"/>
      <c r="K846" s="243"/>
      <c r="L846" s="248"/>
      <c r="M846" s="249"/>
      <c r="N846" s="250"/>
      <c r="O846" s="250"/>
      <c r="P846" s="250"/>
      <c r="Q846" s="250"/>
      <c r="R846" s="250"/>
      <c r="S846" s="250"/>
      <c r="T846" s="25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2" t="s">
        <v>174</v>
      </c>
      <c r="AU846" s="252" t="s">
        <v>88</v>
      </c>
      <c r="AV846" s="14" t="s">
        <v>88</v>
      </c>
      <c r="AW846" s="14" t="s">
        <v>32</v>
      </c>
      <c r="AX846" s="14" t="s">
        <v>78</v>
      </c>
      <c r="AY846" s="252" t="s">
        <v>165</v>
      </c>
    </row>
    <row r="847" s="14" customFormat="1">
      <c r="A847" s="14"/>
      <c r="B847" s="242"/>
      <c r="C847" s="243"/>
      <c r="D847" s="233" t="s">
        <v>174</v>
      </c>
      <c r="E847" s="244" t="s">
        <v>1</v>
      </c>
      <c r="F847" s="245" t="s">
        <v>1075</v>
      </c>
      <c r="G847" s="243"/>
      <c r="H847" s="246">
        <v>2.1000000000000001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2" t="s">
        <v>174</v>
      </c>
      <c r="AU847" s="252" t="s">
        <v>88</v>
      </c>
      <c r="AV847" s="14" t="s">
        <v>88</v>
      </c>
      <c r="AW847" s="14" t="s">
        <v>32</v>
      </c>
      <c r="AX847" s="14" t="s">
        <v>78</v>
      </c>
      <c r="AY847" s="252" t="s">
        <v>165</v>
      </c>
    </row>
    <row r="848" s="13" customFormat="1">
      <c r="A848" s="13"/>
      <c r="B848" s="231"/>
      <c r="C848" s="232"/>
      <c r="D848" s="233" t="s">
        <v>174</v>
      </c>
      <c r="E848" s="234" t="s">
        <v>1</v>
      </c>
      <c r="F848" s="235" t="s">
        <v>1076</v>
      </c>
      <c r="G848" s="232"/>
      <c r="H848" s="234" t="s">
        <v>1</v>
      </c>
      <c r="I848" s="236"/>
      <c r="J848" s="232"/>
      <c r="K848" s="232"/>
      <c r="L848" s="237"/>
      <c r="M848" s="238"/>
      <c r="N848" s="239"/>
      <c r="O848" s="239"/>
      <c r="P848" s="239"/>
      <c r="Q848" s="239"/>
      <c r="R848" s="239"/>
      <c r="S848" s="239"/>
      <c r="T848" s="24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1" t="s">
        <v>174</v>
      </c>
      <c r="AU848" s="241" t="s">
        <v>88</v>
      </c>
      <c r="AV848" s="13" t="s">
        <v>86</v>
      </c>
      <c r="AW848" s="13" t="s">
        <v>32</v>
      </c>
      <c r="AX848" s="13" t="s">
        <v>78</v>
      </c>
      <c r="AY848" s="241" t="s">
        <v>165</v>
      </c>
    </row>
    <row r="849" s="14" customFormat="1">
      <c r="A849" s="14"/>
      <c r="B849" s="242"/>
      <c r="C849" s="243"/>
      <c r="D849" s="233" t="s">
        <v>174</v>
      </c>
      <c r="E849" s="244" t="s">
        <v>1</v>
      </c>
      <c r="F849" s="245" t="s">
        <v>1077</v>
      </c>
      <c r="G849" s="243"/>
      <c r="H849" s="246">
        <v>22.917999999999999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2" t="s">
        <v>174</v>
      </c>
      <c r="AU849" s="252" t="s">
        <v>88</v>
      </c>
      <c r="AV849" s="14" t="s">
        <v>88</v>
      </c>
      <c r="AW849" s="14" t="s">
        <v>32</v>
      </c>
      <c r="AX849" s="14" t="s">
        <v>78</v>
      </c>
      <c r="AY849" s="252" t="s">
        <v>165</v>
      </c>
    </row>
    <row r="850" s="15" customFormat="1">
      <c r="A850" s="15"/>
      <c r="B850" s="253"/>
      <c r="C850" s="254"/>
      <c r="D850" s="233" t="s">
        <v>174</v>
      </c>
      <c r="E850" s="255" t="s">
        <v>1</v>
      </c>
      <c r="F850" s="256" t="s">
        <v>177</v>
      </c>
      <c r="G850" s="254"/>
      <c r="H850" s="257">
        <v>49.118000000000002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3" t="s">
        <v>174</v>
      </c>
      <c r="AU850" s="263" t="s">
        <v>88</v>
      </c>
      <c r="AV850" s="15" t="s">
        <v>172</v>
      </c>
      <c r="AW850" s="15" t="s">
        <v>32</v>
      </c>
      <c r="AX850" s="15" t="s">
        <v>86</v>
      </c>
      <c r="AY850" s="263" t="s">
        <v>165</v>
      </c>
    </row>
    <row r="851" s="2" customFormat="1" ht="24.15" customHeight="1">
      <c r="A851" s="38"/>
      <c r="B851" s="39"/>
      <c r="C851" s="218" t="s">
        <v>1078</v>
      </c>
      <c r="D851" s="218" t="s">
        <v>167</v>
      </c>
      <c r="E851" s="219" t="s">
        <v>1079</v>
      </c>
      <c r="F851" s="220" t="s">
        <v>1080</v>
      </c>
      <c r="G851" s="221" t="s">
        <v>678</v>
      </c>
      <c r="H851" s="222">
        <v>225</v>
      </c>
      <c r="I851" s="223"/>
      <c r="J851" s="224">
        <f>ROUND(I851*H851,2)</f>
        <v>0</v>
      </c>
      <c r="K851" s="220" t="s">
        <v>171</v>
      </c>
      <c r="L851" s="44"/>
      <c r="M851" s="225" t="s">
        <v>1</v>
      </c>
      <c r="N851" s="226" t="s">
        <v>43</v>
      </c>
      <c r="O851" s="91"/>
      <c r="P851" s="227">
        <f>O851*H851</f>
        <v>0</v>
      </c>
      <c r="Q851" s="227">
        <v>0</v>
      </c>
      <c r="R851" s="227">
        <f>Q851*H851</f>
        <v>0</v>
      </c>
      <c r="S851" s="227">
        <v>0.0080000000000000002</v>
      </c>
      <c r="T851" s="228">
        <f>S851*H851</f>
        <v>1.8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9" t="s">
        <v>172</v>
      </c>
      <c r="AT851" s="229" t="s">
        <v>167</v>
      </c>
      <c r="AU851" s="229" t="s">
        <v>88</v>
      </c>
      <c r="AY851" s="17" t="s">
        <v>165</v>
      </c>
      <c r="BE851" s="230">
        <f>IF(N851="základní",J851,0)</f>
        <v>0</v>
      </c>
      <c r="BF851" s="230">
        <f>IF(N851="snížená",J851,0)</f>
        <v>0</v>
      </c>
      <c r="BG851" s="230">
        <f>IF(N851="zákl. přenesená",J851,0)</f>
        <v>0</v>
      </c>
      <c r="BH851" s="230">
        <f>IF(N851="sníž. přenesená",J851,0)</f>
        <v>0</v>
      </c>
      <c r="BI851" s="230">
        <f>IF(N851="nulová",J851,0)</f>
        <v>0</v>
      </c>
      <c r="BJ851" s="17" t="s">
        <v>86</v>
      </c>
      <c r="BK851" s="230">
        <f>ROUND(I851*H851,2)</f>
        <v>0</v>
      </c>
      <c r="BL851" s="17" t="s">
        <v>172</v>
      </c>
      <c r="BM851" s="229" t="s">
        <v>1081</v>
      </c>
    </row>
    <row r="852" s="13" customFormat="1">
      <c r="A852" s="13"/>
      <c r="B852" s="231"/>
      <c r="C852" s="232"/>
      <c r="D852" s="233" t="s">
        <v>174</v>
      </c>
      <c r="E852" s="234" t="s">
        <v>1</v>
      </c>
      <c r="F852" s="235" t="s">
        <v>519</v>
      </c>
      <c r="G852" s="232"/>
      <c r="H852" s="234" t="s">
        <v>1</v>
      </c>
      <c r="I852" s="236"/>
      <c r="J852" s="232"/>
      <c r="K852" s="232"/>
      <c r="L852" s="237"/>
      <c r="M852" s="238"/>
      <c r="N852" s="239"/>
      <c r="O852" s="239"/>
      <c r="P852" s="239"/>
      <c r="Q852" s="239"/>
      <c r="R852" s="239"/>
      <c r="S852" s="239"/>
      <c r="T852" s="24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1" t="s">
        <v>174</v>
      </c>
      <c r="AU852" s="241" t="s">
        <v>88</v>
      </c>
      <c r="AV852" s="13" t="s">
        <v>86</v>
      </c>
      <c r="AW852" s="13" t="s">
        <v>32</v>
      </c>
      <c r="AX852" s="13" t="s">
        <v>78</v>
      </c>
      <c r="AY852" s="241" t="s">
        <v>165</v>
      </c>
    </row>
    <row r="853" s="14" customFormat="1">
      <c r="A853" s="14"/>
      <c r="B853" s="242"/>
      <c r="C853" s="243"/>
      <c r="D853" s="233" t="s">
        <v>174</v>
      </c>
      <c r="E853" s="244" t="s">
        <v>1</v>
      </c>
      <c r="F853" s="245" t="s">
        <v>1082</v>
      </c>
      <c r="G853" s="243"/>
      <c r="H853" s="246">
        <v>30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2" t="s">
        <v>174</v>
      </c>
      <c r="AU853" s="252" t="s">
        <v>88</v>
      </c>
      <c r="AV853" s="14" t="s">
        <v>88</v>
      </c>
      <c r="AW853" s="14" t="s">
        <v>32</v>
      </c>
      <c r="AX853" s="14" t="s">
        <v>78</v>
      </c>
      <c r="AY853" s="252" t="s">
        <v>165</v>
      </c>
    </row>
    <row r="854" s="14" customFormat="1">
      <c r="A854" s="14"/>
      <c r="B854" s="242"/>
      <c r="C854" s="243"/>
      <c r="D854" s="233" t="s">
        <v>174</v>
      </c>
      <c r="E854" s="244" t="s">
        <v>1</v>
      </c>
      <c r="F854" s="245" t="s">
        <v>1083</v>
      </c>
      <c r="G854" s="243"/>
      <c r="H854" s="246">
        <v>195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2" t="s">
        <v>174</v>
      </c>
      <c r="AU854" s="252" t="s">
        <v>88</v>
      </c>
      <c r="AV854" s="14" t="s">
        <v>88</v>
      </c>
      <c r="AW854" s="14" t="s">
        <v>32</v>
      </c>
      <c r="AX854" s="14" t="s">
        <v>78</v>
      </c>
      <c r="AY854" s="252" t="s">
        <v>165</v>
      </c>
    </row>
    <row r="855" s="15" customFormat="1">
      <c r="A855" s="15"/>
      <c r="B855" s="253"/>
      <c r="C855" s="254"/>
      <c r="D855" s="233" t="s">
        <v>174</v>
      </c>
      <c r="E855" s="255" t="s">
        <v>1</v>
      </c>
      <c r="F855" s="256" t="s">
        <v>177</v>
      </c>
      <c r="G855" s="254"/>
      <c r="H855" s="257">
        <v>225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3" t="s">
        <v>174</v>
      </c>
      <c r="AU855" s="263" t="s">
        <v>88</v>
      </c>
      <c r="AV855" s="15" t="s">
        <v>172</v>
      </c>
      <c r="AW855" s="15" t="s">
        <v>32</v>
      </c>
      <c r="AX855" s="15" t="s">
        <v>86</v>
      </c>
      <c r="AY855" s="263" t="s">
        <v>165</v>
      </c>
    </row>
    <row r="856" s="2" customFormat="1" ht="24.15" customHeight="1">
      <c r="A856" s="38"/>
      <c r="B856" s="39"/>
      <c r="C856" s="218" t="s">
        <v>1084</v>
      </c>
      <c r="D856" s="218" t="s">
        <v>167</v>
      </c>
      <c r="E856" s="219" t="s">
        <v>1085</v>
      </c>
      <c r="F856" s="220" t="s">
        <v>1086</v>
      </c>
      <c r="G856" s="221" t="s">
        <v>678</v>
      </c>
      <c r="H856" s="222">
        <v>185</v>
      </c>
      <c r="I856" s="223"/>
      <c r="J856" s="224">
        <f>ROUND(I856*H856,2)</f>
        <v>0</v>
      </c>
      <c r="K856" s="220" t="s">
        <v>171</v>
      </c>
      <c r="L856" s="44"/>
      <c r="M856" s="225" t="s">
        <v>1</v>
      </c>
      <c r="N856" s="226" t="s">
        <v>43</v>
      </c>
      <c r="O856" s="91"/>
      <c r="P856" s="227">
        <f>O856*H856</f>
        <v>0</v>
      </c>
      <c r="Q856" s="227">
        <v>0</v>
      </c>
      <c r="R856" s="227">
        <f>Q856*H856</f>
        <v>0</v>
      </c>
      <c r="S856" s="227">
        <v>0.010999999999999999</v>
      </c>
      <c r="T856" s="228">
        <f>S856*H856</f>
        <v>2.0349999999999997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29" t="s">
        <v>172</v>
      </c>
      <c r="AT856" s="229" t="s">
        <v>167</v>
      </c>
      <c r="AU856" s="229" t="s">
        <v>88</v>
      </c>
      <c r="AY856" s="17" t="s">
        <v>165</v>
      </c>
      <c r="BE856" s="230">
        <f>IF(N856="základní",J856,0)</f>
        <v>0</v>
      </c>
      <c r="BF856" s="230">
        <f>IF(N856="snížená",J856,0)</f>
        <v>0</v>
      </c>
      <c r="BG856" s="230">
        <f>IF(N856="zákl. přenesená",J856,0)</f>
        <v>0</v>
      </c>
      <c r="BH856" s="230">
        <f>IF(N856="sníž. přenesená",J856,0)</f>
        <v>0</v>
      </c>
      <c r="BI856" s="230">
        <f>IF(N856="nulová",J856,0)</f>
        <v>0</v>
      </c>
      <c r="BJ856" s="17" t="s">
        <v>86</v>
      </c>
      <c r="BK856" s="230">
        <f>ROUND(I856*H856,2)</f>
        <v>0</v>
      </c>
      <c r="BL856" s="17" t="s">
        <v>172</v>
      </c>
      <c r="BM856" s="229" t="s">
        <v>1087</v>
      </c>
    </row>
    <row r="857" s="13" customFormat="1">
      <c r="A857" s="13"/>
      <c r="B857" s="231"/>
      <c r="C857" s="232"/>
      <c r="D857" s="233" t="s">
        <v>174</v>
      </c>
      <c r="E857" s="234" t="s">
        <v>1</v>
      </c>
      <c r="F857" s="235" t="s">
        <v>519</v>
      </c>
      <c r="G857" s="232"/>
      <c r="H857" s="234" t="s">
        <v>1</v>
      </c>
      <c r="I857" s="236"/>
      <c r="J857" s="232"/>
      <c r="K857" s="232"/>
      <c r="L857" s="237"/>
      <c r="M857" s="238"/>
      <c r="N857" s="239"/>
      <c r="O857" s="239"/>
      <c r="P857" s="239"/>
      <c r="Q857" s="239"/>
      <c r="R857" s="239"/>
      <c r="S857" s="239"/>
      <c r="T857" s="24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1" t="s">
        <v>174</v>
      </c>
      <c r="AU857" s="241" t="s">
        <v>88</v>
      </c>
      <c r="AV857" s="13" t="s">
        <v>86</v>
      </c>
      <c r="AW857" s="13" t="s">
        <v>32</v>
      </c>
      <c r="AX857" s="13" t="s">
        <v>78</v>
      </c>
      <c r="AY857" s="241" t="s">
        <v>165</v>
      </c>
    </row>
    <row r="858" s="14" customFormat="1">
      <c r="A858" s="14"/>
      <c r="B858" s="242"/>
      <c r="C858" s="243"/>
      <c r="D858" s="233" t="s">
        <v>174</v>
      </c>
      <c r="E858" s="244" t="s">
        <v>1</v>
      </c>
      <c r="F858" s="245" t="s">
        <v>1088</v>
      </c>
      <c r="G858" s="243"/>
      <c r="H858" s="246">
        <v>185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2" t="s">
        <v>174</v>
      </c>
      <c r="AU858" s="252" t="s">
        <v>88</v>
      </c>
      <c r="AV858" s="14" t="s">
        <v>88</v>
      </c>
      <c r="AW858" s="14" t="s">
        <v>32</v>
      </c>
      <c r="AX858" s="14" t="s">
        <v>78</v>
      </c>
      <c r="AY858" s="252" t="s">
        <v>165</v>
      </c>
    </row>
    <row r="859" s="15" customFormat="1">
      <c r="A859" s="15"/>
      <c r="B859" s="253"/>
      <c r="C859" s="254"/>
      <c r="D859" s="233" t="s">
        <v>174</v>
      </c>
      <c r="E859" s="255" t="s">
        <v>1</v>
      </c>
      <c r="F859" s="256" t="s">
        <v>177</v>
      </c>
      <c r="G859" s="254"/>
      <c r="H859" s="257">
        <v>185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3" t="s">
        <v>174</v>
      </c>
      <c r="AU859" s="263" t="s">
        <v>88</v>
      </c>
      <c r="AV859" s="15" t="s">
        <v>172</v>
      </c>
      <c r="AW859" s="15" t="s">
        <v>32</v>
      </c>
      <c r="AX859" s="15" t="s">
        <v>86</v>
      </c>
      <c r="AY859" s="263" t="s">
        <v>165</v>
      </c>
    </row>
    <row r="860" s="2" customFormat="1" ht="24.15" customHeight="1">
      <c r="A860" s="38"/>
      <c r="B860" s="39"/>
      <c r="C860" s="218" t="s">
        <v>1089</v>
      </c>
      <c r="D860" s="218" t="s">
        <v>167</v>
      </c>
      <c r="E860" s="219" t="s">
        <v>1090</v>
      </c>
      <c r="F860" s="220" t="s">
        <v>1091</v>
      </c>
      <c r="G860" s="221" t="s">
        <v>678</v>
      </c>
      <c r="H860" s="222">
        <v>95</v>
      </c>
      <c r="I860" s="223"/>
      <c r="J860" s="224">
        <f>ROUND(I860*H860,2)</f>
        <v>0</v>
      </c>
      <c r="K860" s="220" t="s">
        <v>171</v>
      </c>
      <c r="L860" s="44"/>
      <c r="M860" s="225" t="s">
        <v>1</v>
      </c>
      <c r="N860" s="226" t="s">
        <v>43</v>
      </c>
      <c r="O860" s="91"/>
      <c r="P860" s="227">
        <f>O860*H860</f>
        <v>0</v>
      </c>
      <c r="Q860" s="227">
        <v>0</v>
      </c>
      <c r="R860" s="227">
        <f>Q860*H860</f>
        <v>0</v>
      </c>
      <c r="S860" s="227">
        <v>0.016</v>
      </c>
      <c r="T860" s="228">
        <f>S860*H860</f>
        <v>1.52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9" t="s">
        <v>172</v>
      </c>
      <c r="AT860" s="229" t="s">
        <v>167</v>
      </c>
      <c r="AU860" s="229" t="s">
        <v>88</v>
      </c>
      <c r="AY860" s="17" t="s">
        <v>165</v>
      </c>
      <c r="BE860" s="230">
        <f>IF(N860="základní",J860,0)</f>
        <v>0</v>
      </c>
      <c r="BF860" s="230">
        <f>IF(N860="snížená",J860,0)</f>
        <v>0</v>
      </c>
      <c r="BG860" s="230">
        <f>IF(N860="zákl. přenesená",J860,0)</f>
        <v>0</v>
      </c>
      <c r="BH860" s="230">
        <f>IF(N860="sníž. přenesená",J860,0)</f>
        <v>0</v>
      </c>
      <c r="BI860" s="230">
        <f>IF(N860="nulová",J860,0)</f>
        <v>0</v>
      </c>
      <c r="BJ860" s="17" t="s">
        <v>86</v>
      </c>
      <c r="BK860" s="230">
        <f>ROUND(I860*H860,2)</f>
        <v>0</v>
      </c>
      <c r="BL860" s="17" t="s">
        <v>172</v>
      </c>
      <c r="BM860" s="229" t="s">
        <v>1092</v>
      </c>
    </row>
    <row r="861" s="13" customFormat="1">
      <c r="A861" s="13"/>
      <c r="B861" s="231"/>
      <c r="C861" s="232"/>
      <c r="D861" s="233" t="s">
        <v>174</v>
      </c>
      <c r="E861" s="234" t="s">
        <v>1</v>
      </c>
      <c r="F861" s="235" t="s">
        <v>519</v>
      </c>
      <c r="G861" s="232"/>
      <c r="H861" s="234" t="s">
        <v>1</v>
      </c>
      <c r="I861" s="236"/>
      <c r="J861" s="232"/>
      <c r="K861" s="232"/>
      <c r="L861" s="237"/>
      <c r="M861" s="238"/>
      <c r="N861" s="239"/>
      <c r="O861" s="239"/>
      <c r="P861" s="239"/>
      <c r="Q861" s="239"/>
      <c r="R861" s="239"/>
      <c r="S861" s="239"/>
      <c r="T861" s="24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1" t="s">
        <v>174</v>
      </c>
      <c r="AU861" s="241" t="s">
        <v>88</v>
      </c>
      <c r="AV861" s="13" t="s">
        <v>86</v>
      </c>
      <c r="AW861" s="13" t="s">
        <v>32</v>
      </c>
      <c r="AX861" s="13" t="s">
        <v>78</v>
      </c>
      <c r="AY861" s="241" t="s">
        <v>165</v>
      </c>
    </row>
    <row r="862" s="14" customFormat="1">
      <c r="A862" s="14"/>
      <c r="B862" s="242"/>
      <c r="C862" s="243"/>
      <c r="D862" s="233" t="s">
        <v>174</v>
      </c>
      <c r="E862" s="244" t="s">
        <v>1</v>
      </c>
      <c r="F862" s="245" t="s">
        <v>1093</v>
      </c>
      <c r="G862" s="243"/>
      <c r="H862" s="246">
        <v>95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2" t="s">
        <v>174</v>
      </c>
      <c r="AU862" s="252" t="s">
        <v>88</v>
      </c>
      <c r="AV862" s="14" t="s">
        <v>88</v>
      </c>
      <c r="AW862" s="14" t="s">
        <v>32</v>
      </c>
      <c r="AX862" s="14" t="s">
        <v>78</v>
      </c>
      <c r="AY862" s="252" t="s">
        <v>165</v>
      </c>
    </row>
    <row r="863" s="15" customFormat="1">
      <c r="A863" s="15"/>
      <c r="B863" s="253"/>
      <c r="C863" s="254"/>
      <c r="D863" s="233" t="s">
        <v>174</v>
      </c>
      <c r="E863" s="255" t="s">
        <v>1</v>
      </c>
      <c r="F863" s="256" t="s">
        <v>177</v>
      </c>
      <c r="G863" s="254"/>
      <c r="H863" s="257">
        <v>95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3" t="s">
        <v>174</v>
      </c>
      <c r="AU863" s="263" t="s">
        <v>88</v>
      </c>
      <c r="AV863" s="15" t="s">
        <v>172</v>
      </c>
      <c r="AW863" s="15" t="s">
        <v>32</v>
      </c>
      <c r="AX863" s="15" t="s">
        <v>86</v>
      </c>
      <c r="AY863" s="263" t="s">
        <v>165</v>
      </c>
    </row>
    <row r="864" s="2" customFormat="1" ht="24.15" customHeight="1">
      <c r="A864" s="38"/>
      <c r="B864" s="39"/>
      <c r="C864" s="218" t="s">
        <v>1094</v>
      </c>
      <c r="D864" s="218" t="s">
        <v>167</v>
      </c>
      <c r="E864" s="219" t="s">
        <v>1095</v>
      </c>
      <c r="F864" s="220" t="s">
        <v>1096</v>
      </c>
      <c r="G864" s="221" t="s">
        <v>678</v>
      </c>
      <c r="H864" s="222">
        <v>45</v>
      </c>
      <c r="I864" s="223"/>
      <c r="J864" s="224">
        <f>ROUND(I864*H864,2)</f>
        <v>0</v>
      </c>
      <c r="K864" s="220" t="s">
        <v>171</v>
      </c>
      <c r="L864" s="44"/>
      <c r="M864" s="225" t="s">
        <v>1</v>
      </c>
      <c r="N864" s="226" t="s">
        <v>43</v>
      </c>
      <c r="O864" s="91"/>
      <c r="P864" s="227">
        <f>O864*H864</f>
        <v>0</v>
      </c>
      <c r="Q864" s="227">
        <v>0</v>
      </c>
      <c r="R864" s="227">
        <f>Q864*H864</f>
        <v>0</v>
      </c>
      <c r="S864" s="227">
        <v>0.021999999999999999</v>
      </c>
      <c r="T864" s="228">
        <f>S864*H864</f>
        <v>0.98999999999999999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9" t="s">
        <v>172</v>
      </c>
      <c r="AT864" s="229" t="s">
        <v>167</v>
      </c>
      <c r="AU864" s="229" t="s">
        <v>88</v>
      </c>
      <c r="AY864" s="17" t="s">
        <v>165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17" t="s">
        <v>86</v>
      </c>
      <c r="BK864" s="230">
        <f>ROUND(I864*H864,2)</f>
        <v>0</v>
      </c>
      <c r="BL864" s="17" t="s">
        <v>172</v>
      </c>
      <c r="BM864" s="229" t="s">
        <v>1097</v>
      </c>
    </row>
    <row r="865" s="13" customFormat="1">
      <c r="A865" s="13"/>
      <c r="B865" s="231"/>
      <c r="C865" s="232"/>
      <c r="D865" s="233" t="s">
        <v>174</v>
      </c>
      <c r="E865" s="234" t="s">
        <v>1</v>
      </c>
      <c r="F865" s="235" t="s">
        <v>519</v>
      </c>
      <c r="G865" s="232"/>
      <c r="H865" s="234" t="s">
        <v>1</v>
      </c>
      <c r="I865" s="236"/>
      <c r="J865" s="232"/>
      <c r="K865" s="232"/>
      <c r="L865" s="237"/>
      <c r="M865" s="238"/>
      <c r="N865" s="239"/>
      <c r="O865" s="239"/>
      <c r="P865" s="239"/>
      <c r="Q865" s="239"/>
      <c r="R865" s="239"/>
      <c r="S865" s="239"/>
      <c r="T865" s="24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1" t="s">
        <v>174</v>
      </c>
      <c r="AU865" s="241" t="s">
        <v>88</v>
      </c>
      <c r="AV865" s="13" t="s">
        <v>86</v>
      </c>
      <c r="AW865" s="13" t="s">
        <v>32</v>
      </c>
      <c r="AX865" s="13" t="s">
        <v>78</v>
      </c>
      <c r="AY865" s="241" t="s">
        <v>165</v>
      </c>
    </row>
    <row r="866" s="14" customFormat="1">
      <c r="A866" s="14"/>
      <c r="B866" s="242"/>
      <c r="C866" s="243"/>
      <c r="D866" s="233" t="s">
        <v>174</v>
      </c>
      <c r="E866" s="244" t="s">
        <v>1</v>
      </c>
      <c r="F866" s="245" t="s">
        <v>1098</v>
      </c>
      <c r="G866" s="243"/>
      <c r="H866" s="246">
        <v>45</v>
      </c>
      <c r="I866" s="247"/>
      <c r="J866" s="243"/>
      <c r="K866" s="243"/>
      <c r="L866" s="248"/>
      <c r="M866" s="249"/>
      <c r="N866" s="250"/>
      <c r="O866" s="250"/>
      <c r="P866" s="250"/>
      <c r="Q866" s="250"/>
      <c r="R866" s="250"/>
      <c r="S866" s="250"/>
      <c r="T866" s="25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2" t="s">
        <v>174</v>
      </c>
      <c r="AU866" s="252" t="s">
        <v>88</v>
      </c>
      <c r="AV866" s="14" t="s">
        <v>88</v>
      </c>
      <c r="AW866" s="14" t="s">
        <v>32</v>
      </c>
      <c r="AX866" s="14" t="s">
        <v>78</v>
      </c>
      <c r="AY866" s="252" t="s">
        <v>165</v>
      </c>
    </row>
    <row r="867" s="15" customFormat="1">
      <c r="A867" s="15"/>
      <c r="B867" s="253"/>
      <c r="C867" s="254"/>
      <c r="D867" s="233" t="s">
        <v>174</v>
      </c>
      <c r="E867" s="255" t="s">
        <v>1</v>
      </c>
      <c r="F867" s="256" t="s">
        <v>177</v>
      </c>
      <c r="G867" s="254"/>
      <c r="H867" s="257">
        <v>45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3" t="s">
        <v>174</v>
      </c>
      <c r="AU867" s="263" t="s">
        <v>88</v>
      </c>
      <c r="AV867" s="15" t="s">
        <v>172</v>
      </c>
      <c r="AW867" s="15" t="s">
        <v>32</v>
      </c>
      <c r="AX867" s="15" t="s">
        <v>86</v>
      </c>
      <c r="AY867" s="263" t="s">
        <v>165</v>
      </c>
    </row>
    <row r="868" s="2" customFormat="1" ht="24.15" customHeight="1">
      <c r="A868" s="38"/>
      <c r="B868" s="39"/>
      <c r="C868" s="218" t="s">
        <v>1099</v>
      </c>
      <c r="D868" s="218" t="s">
        <v>167</v>
      </c>
      <c r="E868" s="219" t="s">
        <v>1100</v>
      </c>
      <c r="F868" s="220" t="s">
        <v>1101</v>
      </c>
      <c r="G868" s="221" t="s">
        <v>678</v>
      </c>
      <c r="H868" s="222">
        <v>50</v>
      </c>
      <c r="I868" s="223"/>
      <c r="J868" s="224">
        <f>ROUND(I868*H868,2)</f>
        <v>0</v>
      </c>
      <c r="K868" s="220" t="s">
        <v>171</v>
      </c>
      <c r="L868" s="44"/>
      <c r="M868" s="225" t="s">
        <v>1</v>
      </c>
      <c r="N868" s="226" t="s">
        <v>43</v>
      </c>
      <c r="O868" s="91"/>
      <c r="P868" s="227">
        <f>O868*H868</f>
        <v>0</v>
      </c>
      <c r="Q868" s="227">
        <v>0</v>
      </c>
      <c r="R868" s="227">
        <f>Q868*H868</f>
        <v>0</v>
      </c>
      <c r="S868" s="227">
        <v>0.033000000000000002</v>
      </c>
      <c r="T868" s="228">
        <f>S868*H868</f>
        <v>1.6500000000000001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9" t="s">
        <v>172</v>
      </c>
      <c r="AT868" s="229" t="s">
        <v>167</v>
      </c>
      <c r="AU868" s="229" t="s">
        <v>88</v>
      </c>
      <c r="AY868" s="17" t="s">
        <v>165</v>
      </c>
      <c r="BE868" s="230">
        <f>IF(N868="základní",J868,0)</f>
        <v>0</v>
      </c>
      <c r="BF868" s="230">
        <f>IF(N868="snížená",J868,0)</f>
        <v>0</v>
      </c>
      <c r="BG868" s="230">
        <f>IF(N868="zákl. přenesená",J868,0)</f>
        <v>0</v>
      </c>
      <c r="BH868" s="230">
        <f>IF(N868="sníž. přenesená",J868,0)</f>
        <v>0</v>
      </c>
      <c r="BI868" s="230">
        <f>IF(N868="nulová",J868,0)</f>
        <v>0</v>
      </c>
      <c r="BJ868" s="17" t="s">
        <v>86</v>
      </c>
      <c r="BK868" s="230">
        <f>ROUND(I868*H868,2)</f>
        <v>0</v>
      </c>
      <c r="BL868" s="17" t="s">
        <v>172</v>
      </c>
      <c r="BM868" s="229" t="s">
        <v>1102</v>
      </c>
    </row>
    <row r="869" s="13" customFormat="1">
      <c r="A869" s="13"/>
      <c r="B869" s="231"/>
      <c r="C869" s="232"/>
      <c r="D869" s="233" t="s">
        <v>174</v>
      </c>
      <c r="E869" s="234" t="s">
        <v>1</v>
      </c>
      <c r="F869" s="235" t="s">
        <v>519</v>
      </c>
      <c r="G869" s="232"/>
      <c r="H869" s="234" t="s">
        <v>1</v>
      </c>
      <c r="I869" s="236"/>
      <c r="J869" s="232"/>
      <c r="K869" s="232"/>
      <c r="L869" s="237"/>
      <c r="M869" s="238"/>
      <c r="N869" s="239"/>
      <c r="O869" s="239"/>
      <c r="P869" s="239"/>
      <c r="Q869" s="239"/>
      <c r="R869" s="239"/>
      <c r="S869" s="239"/>
      <c r="T869" s="24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1" t="s">
        <v>174</v>
      </c>
      <c r="AU869" s="241" t="s">
        <v>88</v>
      </c>
      <c r="AV869" s="13" t="s">
        <v>86</v>
      </c>
      <c r="AW869" s="13" t="s">
        <v>32</v>
      </c>
      <c r="AX869" s="13" t="s">
        <v>78</v>
      </c>
      <c r="AY869" s="241" t="s">
        <v>165</v>
      </c>
    </row>
    <row r="870" s="14" customFormat="1">
      <c r="A870" s="14"/>
      <c r="B870" s="242"/>
      <c r="C870" s="243"/>
      <c r="D870" s="233" t="s">
        <v>174</v>
      </c>
      <c r="E870" s="244" t="s">
        <v>1</v>
      </c>
      <c r="F870" s="245" t="s">
        <v>1103</v>
      </c>
      <c r="G870" s="243"/>
      <c r="H870" s="246">
        <v>5</v>
      </c>
      <c r="I870" s="247"/>
      <c r="J870" s="243"/>
      <c r="K870" s="243"/>
      <c r="L870" s="248"/>
      <c r="M870" s="249"/>
      <c r="N870" s="250"/>
      <c r="O870" s="250"/>
      <c r="P870" s="250"/>
      <c r="Q870" s="250"/>
      <c r="R870" s="250"/>
      <c r="S870" s="250"/>
      <c r="T870" s="25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2" t="s">
        <v>174</v>
      </c>
      <c r="AU870" s="252" t="s">
        <v>88</v>
      </c>
      <c r="AV870" s="14" t="s">
        <v>88</v>
      </c>
      <c r="AW870" s="14" t="s">
        <v>32</v>
      </c>
      <c r="AX870" s="14" t="s">
        <v>78</v>
      </c>
      <c r="AY870" s="252" t="s">
        <v>165</v>
      </c>
    </row>
    <row r="871" s="14" customFormat="1">
      <c r="A871" s="14"/>
      <c r="B871" s="242"/>
      <c r="C871" s="243"/>
      <c r="D871" s="233" t="s">
        <v>174</v>
      </c>
      <c r="E871" s="244" t="s">
        <v>1</v>
      </c>
      <c r="F871" s="245" t="s">
        <v>1104</v>
      </c>
      <c r="G871" s="243"/>
      <c r="H871" s="246">
        <v>15</v>
      </c>
      <c r="I871" s="247"/>
      <c r="J871" s="243"/>
      <c r="K871" s="243"/>
      <c r="L871" s="248"/>
      <c r="M871" s="249"/>
      <c r="N871" s="250"/>
      <c r="O871" s="250"/>
      <c r="P871" s="250"/>
      <c r="Q871" s="250"/>
      <c r="R871" s="250"/>
      <c r="S871" s="250"/>
      <c r="T871" s="25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2" t="s">
        <v>174</v>
      </c>
      <c r="AU871" s="252" t="s">
        <v>88</v>
      </c>
      <c r="AV871" s="14" t="s">
        <v>88</v>
      </c>
      <c r="AW871" s="14" t="s">
        <v>32</v>
      </c>
      <c r="AX871" s="14" t="s">
        <v>78</v>
      </c>
      <c r="AY871" s="252" t="s">
        <v>165</v>
      </c>
    </row>
    <row r="872" s="14" customFormat="1">
      <c r="A872" s="14"/>
      <c r="B872" s="242"/>
      <c r="C872" s="243"/>
      <c r="D872" s="233" t="s">
        <v>174</v>
      </c>
      <c r="E872" s="244" t="s">
        <v>1</v>
      </c>
      <c r="F872" s="245" t="s">
        <v>1105</v>
      </c>
      <c r="G872" s="243"/>
      <c r="H872" s="246">
        <v>25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2" t="s">
        <v>174</v>
      </c>
      <c r="AU872" s="252" t="s">
        <v>88</v>
      </c>
      <c r="AV872" s="14" t="s">
        <v>88</v>
      </c>
      <c r="AW872" s="14" t="s">
        <v>32</v>
      </c>
      <c r="AX872" s="14" t="s">
        <v>78</v>
      </c>
      <c r="AY872" s="252" t="s">
        <v>165</v>
      </c>
    </row>
    <row r="873" s="14" customFormat="1">
      <c r="A873" s="14"/>
      <c r="B873" s="242"/>
      <c r="C873" s="243"/>
      <c r="D873" s="233" t="s">
        <v>174</v>
      </c>
      <c r="E873" s="244" t="s">
        <v>1</v>
      </c>
      <c r="F873" s="245" t="s">
        <v>1106</v>
      </c>
      <c r="G873" s="243"/>
      <c r="H873" s="246">
        <v>5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2" t="s">
        <v>174</v>
      </c>
      <c r="AU873" s="252" t="s">
        <v>88</v>
      </c>
      <c r="AV873" s="14" t="s">
        <v>88</v>
      </c>
      <c r="AW873" s="14" t="s">
        <v>32</v>
      </c>
      <c r="AX873" s="14" t="s">
        <v>78</v>
      </c>
      <c r="AY873" s="252" t="s">
        <v>165</v>
      </c>
    </row>
    <row r="874" s="15" customFormat="1">
      <c r="A874" s="15"/>
      <c r="B874" s="253"/>
      <c r="C874" s="254"/>
      <c r="D874" s="233" t="s">
        <v>174</v>
      </c>
      <c r="E874" s="255" t="s">
        <v>1</v>
      </c>
      <c r="F874" s="256" t="s">
        <v>177</v>
      </c>
      <c r="G874" s="254"/>
      <c r="H874" s="257">
        <v>50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3" t="s">
        <v>174</v>
      </c>
      <c r="AU874" s="263" t="s">
        <v>88</v>
      </c>
      <c r="AV874" s="15" t="s">
        <v>172</v>
      </c>
      <c r="AW874" s="15" t="s">
        <v>32</v>
      </c>
      <c r="AX874" s="15" t="s">
        <v>86</v>
      </c>
      <c r="AY874" s="263" t="s">
        <v>165</v>
      </c>
    </row>
    <row r="875" s="2" customFormat="1" ht="33" customHeight="1">
      <c r="A875" s="38"/>
      <c r="B875" s="39"/>
      <c r="C875" s="218" t="s">
        <v>1107</v>
      </c>
      <c r="D875" s="218" t="s">
        <v>167</v>
      </c>
      <c r="E875" s="219" t="s">
        <v>1108</v>
      </c>
      <c r="F875" s="220" t="s">
        <v>1109</v>
      </c>
      <c r="G875" s="221" t="s">
        <v>678</v>
      </c>
      <c r="H875" s="222">
        <v>25</v>
      </c>
      <c r="I875" s="223"/>
      <c r="J875" s="224">
        <f>ROUND(I875*H875,2)</f>
        <v>0</v>
      </c>
      <c r="K875" s="220" t="s">
        <v>171</v>
      </c>
      <c r="L875" s="44"/>
      <c r="M875" s="225" t="s">
        <v>1</v>
      </c>
      <c r="N875" s="226" t="s">
        <v>43</v>
      </c>
      <c r="O875" s="91"/>
      <c r="P875" s="227">
        <f>O875*H875</f>
        <v>0</v>
      </c>
      <c r="Q875" s="227">
        <v>0</v>
      </c>
      <c r="R875" s="227">
        <f>Q875*H875</f>
        <v>0</v>
      </c>
      <c r="S875" s="227">
        <v>0.010999999999999999</v>
      </c>
      <c r="T875" s="228">
        <f>S875*H875</f>
        <v>0.27499999999999997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9" t="s">
        <v>172</v>
      </c>
      <c r="AT875" s="229" t="s">
        <v>167</v>
      </c>
      <c r="AU875" s="229" t="s">
        <v>88</v>
      </c>
      <c r="AY875" s="17" t="s">
        <v>165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17" t="s">
        <v>86</v>
      </c>
      <c r="BK875" s="230">
        <f>ROUND(I875*H875,2)</f>
        <v>0</v>
      </c>
      <c r="BL875" s="17" t="s">
        <v>172</v>
      </c>
      <c r="BM875" s="229" t="s">
        <v>1110</v>
      </c>
    </row>
    <row r="876" s="14" customFormat="1">
      <c r="A876" s="14"/>
      <c r="B876" s="242"/>
      <c r="C876" s="243"/>
      <c r="D876" s="233" t="s">
        <v>174</v>
      </c>
      <c r="E876" s="244" t="s">
        <v>1</v>
      </c>
      <c r="F876" s="245" t="s">
        <v>1111</v>
      </c>
      <c r="G876" s="243"/>
      <c r="H876" s="246">
        <v>10</v>
      </c>
      <c r="I876" s="247"/>
      <c r="J876" s="243"/>
      <c r="K876" s="243"/>
      <c r="L876" s="248"/>
      <c r="M876" s="249"/>
      <c r="N876" s="250"/>
      <c r="O876" s="250"/>
      <c r="P876" s="250"/>
      <c r="Q876" s="250"/>
      <c r="R876" s="250"/>
      <c r="S876" s="250"/>
      <c r="T876" s="25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2" t="s">
        <v>174</v>
      </c>
      <c r="AU876" s="252" t="s">
        <v>88</v>
      </c>
      <c r="AV876" s="14" t="s">
        <v>88</v>
      </c>
      <c r="AW876" s="14" t="s">
        <v>32</v>
      </c>
      <c r="AX876" s="14" t="s">
        <v>78</v>
      </c>
      <c r="AY876" s="252" t="s">
        <v>165</v>
      </c>
    </row>
    <row r="877" s="14" customFormat="1">
      <c r="A877" s="14"/>
      <c r="B877" s="242"/>
      <c r="C877" s="243"/>
      <c r="D877" s="233" t="s">
        <v>174</v>
      </c>
      <c r="E877" s="244" t="s">
        <v>1</v>
      </c>
      <c r="F877" s="245" t="s">
        <v>1112</v>
      </c>
      <c r="G877" s="243"/>
      <c r="H877" s="246">
        <v>15</v>
      </c>
      <c r="I877" s="247"/>
      <c r="J877" s="243"/>
      <c r="K877" s="243"/>
      <c r="L877" s="248"/>
      <c r="M877" s="249"/>
      <c r="N877" s="250"/>
      <c r="O877" s="250"/>
      <c r="P877" s="250"/>
      <c r="Q877" s="250"/>
      <c r="R877" s="250"/>
      <c r="S877" s="250"/>
      <c r="T877" s="25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2" t="s">
        <v>174</v>
      </c>
      <c r="AU877" s="252" t="s">
        <v>88</v>
      </c>
      <c r="AV877" s="14" t="s">
        <v>88</v>
      </c>
      <c r="AW877" s="14" t="s">
        <v>32</v>
      </c>
      <c r="AX877" s="14" t="s">
        <v>78</v>
      </c>
      <c r="AY877" s="252" t="s">
        <v>165</v>
      </c>
    </row>
    <row r="878" s="15" customFormat="1">
      <c r="A878" s="15"/>
      <c r="B878" s="253"/>
      <c r="C878" s="254"/>
      <c r="D878" s="233" t="s">
        <v>174</v>
      </c>
      <c r="E878" s="255" t="s">
        <v>1</v>
      </c>
      <c r="F878" s="256" t="s">
        <v>177</v>
      </c>
      <c r="G878" s="254"/>
      <c r="H878" s="257">
        <v>25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3" t="s">
        <v>174</v>
      </c>
      <c r="AU878" s="263" t="s">
        <v>88</v>
      </c>
      <c r="AV878" s="15" t="s">
        <v>172</v>
      </c>
      <c r="AW878" s="15" t="s">
        <v>32</v>
      </c>
      <c r="AX878" s="15" t="s">
        <v>86</v>
      </c>
      <c r="AY878" s="263" t="s">
        <v>165</v>
      </c>
    </row>
    <row r="879" s="2" customFormat="1" ht="24.15" customHeight="1">
      <c r="A879" s="38"/>
      <c r="B879" s="39"/>
      <c r="C879" s="218" t="s">
        <v>1113</v>
      </c>
      <c r="D879" s="218" t="s">
        <v>167</v>
      </c>
      <c r="E879" s="219" t="s">
        <v>1114</v>
      </c>
      <c r="F879" s="220" t="s">
        <v>1115</v>
      </c>
      <c r="G879" s="221" t="s">
        <v>678</v>
      </c>
      <c r="H879" s="222">
        <v>235.30000000000001</v>
      </c>
      <c r="I879" s="223"/>
      <c r="J879" s="224">
        <f>ROUND(I879*H879,2)</f>
        <v>0</v>
      </c>
      <c r="K879" s="220" t="s">
        <v>171</v>
      </c>
      <c r="L879" s="44"/>
      <c r="M879" s="225" t="s">
        <v>1</v>
      </c>
      <c r="N879" s="226" t="s">
        <v>43</v>
      </c>
      <c r="O879" s="91"/>
      <c r="P879" s="227">
        <f>O879*H879</f>
        <v>0</v>
      </c>
      <c r="Q879" s="227">
        <v>0</v>
      </c>
      <c r="R879" s="227">
        <f>Q879*H879</f>
        <v>0</v>
      </c>
      <c r="S879" s="227">
        <v>0.021999999999999999</v>
      </c>
      <c r="T879" s="228">
        <f>S879*H879</f>
        <v>5.1765999999999996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9" t="s">
        <v>172</v>
      </c>
      <c r="AT879" s="229" t="s">
        <v>167</v>
      </c>
      <c r="AU879" s="229" t="s">
        <v>88</v>
      </c>
      <c r="AY879" s="17" t="s">
        <v>165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17" t="s">
        <v>86</v>
      </c>
      <c r="BK879" s="230">
        <f>ROUND(I879*H879,2)</f>
        <v>0</v>
      </c>
      <c r="BL879" s="17" t="s">
        <v>172</v>
      </c>
      <c r="BM879" s="229" t="s">
        <v>1116</v>
      </c>
    </row>
    <row r="880" s="14" customFormat="1">
      <c r="A880" s="14"/>
      <c r="B880" s="242"/>
      <c r="C880" s="243"/>
      <c r="D880" s="233" t="s">
        <v>174</v>
      </c>
      <c r="E880" s="244" t="s">
        <v>1</v>
      </c>
      <c r="F880" s="245" t="s">
        <v>1117</v>
      </c>
      <c r="G880" s="243"/>
      <c r="H880" s="246">
        <v>16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2" t="s">
        <v>174</v>
      </c>
      <c r="AU880" s="252" t="s">
        <v>88</v>
      </c>
      <c r="AV880" s="14" t="s">
        <v>88</v>
      </c>
      <c r="AW880" s="14" t="s">
        <v>32</v>
      </c>
      <c r="AX880" s="14" t="s">
        <v>78</v>
      </c>
      <c r="AY880" s="252" t="s">
        <v>165</v>
      </c>
    </row>
    <row r="881" s="14" customFormat="1">
      <c r="A881" s="14"/>
      <c r="B881" s="242"/>
      <c r="C881" s="243"/>
      <c r="D881" s="233" t="s">
        <v>174</v>
      </c>
      <c r="E881" s="244" t="s">
        <v>1</v>
      </c>
      <c r="F881" s="245" t="s">
        <v>1118</v>
      </c>
      <c r="G881" s="243"/>
      <c r="H881" s="246">
        <v>9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2" t="s">
        <v>174</v>
      </c>
      <c r="AU881" s="252" t="s">
        <v>88</v>
      </c>
      <c r="AV881" s="14" t="s">
        <v>88</v>
      </c>
      <c r="AW881" s="14" t="s">
        <v>32</v>
      </c>
      <c r="AX881" s="14" t="s">
        <v>78</v>
      </c>
      <c r="AY881" s="252" t="s">
        <v>165</v>
      </c>
    </row>
    <row r="882" s="14" customFormat="1">
      <c r="A882" s="14"/>
      <c r="B882" s="242"/>
      <c r="C882" s="243"/>
      <c r="D882" s="233" t="s">
        <v>174</v>
      </c>
      <c r="E882" s="244" t="s">
        <v>1</v>
      </c>
      <c r="F882" s="245" t="s">
        <v>253</v>
      </c>
      <c r="G882" s="243"/>
      <c r="H882" s="246">
        <v>2</v>
      </c>
      <c r="I882" s="247"/>
      <c r="J882" s="243"/>
      <c r="K882" s="243"/>
      <c r="L882" s="248"/>
      <c r="M882" s="249"/>
      <c r="N882" s="250"/>
      <c r="O882" s="250"/>
      <c r="P882" s="250"/>
      <c r="Q882" s="250"/>
      <c r="R882" s="250"/>
      <c r="S882" s="250"/>
      <c r="T882" s="25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2" t="s">
        <v>174</v>
      </c>
      <c r="AU882" s="252" t="s">
        <v>88</v>
      </c>
      <c r="AV882" s="14" t="s">
        <v>88</v>
      </c>
      <c r="AW882" s="14" t="s">
        <v>32</v>
      </c>
      <c r="AX882" s="14" t="s">
        <v>78</v>
      </c>
      <c r="AY882" s="252" t="s">
        <v>165</v>
      </c>
    </row>
    <row r="883" s="14" customFormat="1">
      <c r="A883" s="14"/>
      <c r="B883" s="242"/>
      <c r="C883" s="243"/>
      <c r="D883" s="233" t="s">
        <v>174</v>
      </c>
      <c r="E883" s="244" t="s">
        <v>1</v>
      </c>
      <c r="F883" s="245" t="s">
        <v>1119</v>
      </c>
      <c r="G883" s="243"/>
      <c r="H883" s="246">
        <v>9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2" t="s">
        <v>174</v>
      </c>
      <c r="AU883" s="252" t="s">
        <v>88</v>
      </c>
      <c r="AV883" s="14" t="s">
        <v>88</v>
      </c>
      <c r="AW883" s="14" t="s">
        <v>32</v>
      </c>
      <c r="AX883" s="14" t="s">
        <v>78</v>
      </c>
      <c r="AY883" s="252" t="s">
        <v>165</v>
      </c>
    </row>
    <row r="884" s="14" customFormat="1">
      <c r="A884" s="14"/>
      <c r="B884" s="242"/>
      <c r="C884" s="243"/>
      <c r="D884" s="233" t="s">
        <v>174</v>
      </c>
      <c r="E884" s="244" t="s">
        <v>1</v>
      </c>
      <c r="F884" s="245" t="s">
        <v>1120</v>
      </c>
      <c r="G884" s="243"/>
      <c r="H884" s="246">
        <v>3.5</v>
      </c>
      <c r="I884" s="247"/>
      <c r="J884" s="243"/>
      <c r="K884" s="243"/>
      <c r="L884" s="248"/>
      <c r="M884" s="249"/>
      <c r="N884" s="250"/>
      <c r="O884" s="250"/>
      <c r="P884" s="250"/>
      <c r="Q884" s="250"/>
      <c r="R884" s="250"/>
      <c r="S884" s="250"/>
      <c r="T884" s="25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2" t="s">
        <v>174</v>
      </c>
      <c r="AU884" s="252" t="s">
        <v>88</v>
      </c>
      <c r="AV884" s="14" t="s">
        <v>88</v>
      </c>
      <c r="AW884" s="14" t="s">
        <v>32</v>
      </c>
      <c r="AX884" s="14" t="s">
        <v>78</v>
      </c>
      <c r="AY884" s="252" t="s">
        <v>165</v>
      </c>
    </row>
    <row r="885" s="14" customFormat="1">
      <c r="A885" s="14"/>
      <c r="B885" s="242"/>
      <c r="C885" s="243"/>
      <c r="D885" s="233" t="s">
        <v>174</v>
      </c>
      <c r="E885" s="244" t="s">
        <v>1</v>
      </c>
      <c r="F885" s="245" t="s">
        <v>1121</v>
      </c>
      <c r="G885" s="243"/>
      <c r="H885" s="246">
        <v>12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2" t="s">
        <v>174</v>
      </c>
      <c r="AU885" s="252" t="s">
        <v>88</v>
      </c>
      <c r="AV885" s="14" t="s">
        <v>88</v>
      </c>
      <c r="AW885" s="14" t="s">
        <v>32</v>
      </c>
      <c r="AX885" s="14" t="s">
        <v>78</v>
      </c>
      <c r="AY885" s="252" t="s">
        <v>165</v>
      </c>
    </row>
    <row r="886" s="14" customFormat="1">
      <c r="A886" s="14"/>
      <c r="B886" s="242"/>
      <c r="C886" s="243"/>
      <c r="D886" s="233" t="s">
        <v>174</v>
      </c>
      <c r="E886" s="244" t="s">
        <v>1</v>
      </c>
      <c r="F886" s="245" t="s">
        <v>1122</v>
      </c>
      <c r="G886" s="243"/>
      <c r="H886" s="246">
        <v>48.899999999999999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2" t="s">
        <v>174</v>
      </c>
      <c r="AU886" s="252" t="s">
        <v>88</v>
      </c>
      <c r="AV886" s="14" t="s">
        <v>88</v>
      </c>
      <c r="AW886" s="14" t="s">
        <v>32</v>
      </c>
      <c r="AX886" s="14" t="s">
        <v>78</v>
      </c>
      <c r="AY886" s="252" t="s">
        <v>165</v>
      </c>
    </row>
    <row r="887" s="14" customFormat="1">
      <c r="A887" s="14"/>
      <c r="B887" s="242"/>
      <c r="C887" s="243"/>
      <c r="D887" s="233" t="s">
        <v>174</v>
      </c>
      <c r="E887" s="244" t="s">
        <v>1</v>
      </c>
      <c r="F887" s="245" t="s">
        <v>1123</v>
      </c>
      <c r="G887" s="243"/>
      <c r="H887" s="246">
        <v>45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2" t="s">
        <v>174</v>
      </c>
      <c r="AU887" s="252" t="s">
        <v>88</v>
      </c>
      <c r="AV887" s="14" t="s">
        <v>88</v>
      </c>
      <c r="AW887" s="14" t="s">
        <v>32</v>
      </c>
      <c r="AX887" s="14" t="s">
        <v>78</v>
      </c>
      <c r="AY887" s="252" t="s">
        <v>165</v>
      </c>
    </row>
    <row r="888" s="14" customFormat="1">
      <c r="A888" s="14"/>
      <c r="B888" s="242"/>
      <c r="C888" s="243"/>
      <c r="D888" s="233" t="s">
        <v>174</v>
      </c>
      <c r="E888" s="244" t="s">
        <v>1</v>
      </c>
      <c r="F888" s="245" t="s">
        <v>1124</v>
      </c>
      <c r="G888" s="243"/>
      <c r="H888" s="246">
        <v>24.5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2" t="s">
        <v>174</v>
      </c>
      <c r="AU888" s="252" t="s">
        <v>88</v>
      </c>
      <c r="AV888" s="14" t="s">
        <v>88</v>
      </c>
      <c r="AW888" s="14" t="s">
        <v>32</v>
      </c>
      <c r="AX888" s="14" t="s">
        <v>78</v>
      </c>
      <c r="AY888" s="252" t="s">
        <v>165</v>
      </c>
    </row>
    <row r="889" s="14" customFormat="1">
      <c r="A889" s="14"/>
      <c r="B889" s="242"/>
      <c r="C889" s="243"/>
      <c r="D889" s="233" t="s">
        <v>174</v>
      </c>
      <c r="E889" s="244" t="s">
        <v>1</v>
      </c>
      <c r="F889" s="245" t="s">
        <v>1125</v>
      </c>
      <c r="G889" s="243"/>
      <c r="H889" s="246">
        <v>6.2000000000000002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2" t="s">
        <v>174</v>
      </c>
      <c r="AU889" s="252" t="s">
        <v>88</v>
      </c>
      <c r="AV889" s="14" t="s">
        <v>88</v>
      </c>
      <c r="AW889" s="14" t="s">
        <v>32</v>
      </c>
      <c r="AX889" s="14" t="s">
        <v>78</v>
      </c>
      <c r="AY889" s="252" t="s">
        <v>165</v>
      </c>
    </row>
    <row r="890" s="14" customFormat="1">
      <c r="A890" s="14"/>
      <c r="B890" s="242"/>
      <c r="C890" s="243"/>
      <c r="D890" s="233" t="s">
        <v>174</v>
      </c>
      <c r="E890" s="244" t="s">
        <v>1</v>
      </c>
      <c r="F890" s="245" t="s">
        <v>1126</v>
      </c>
      <c r="G890" s="243"/>
      <c r="H890" s="246">
        <v>43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2" t="s">
        <v>174</v>
      </c>
      <c r="AU890" s="252" t="s">
        <v>88</v>
      </c>
      <c r="AV890" s="14" t="s">
        <v>88</v>
      </c>
      <c r="AW890" s="14" t="s">
        <v>32</v>
      </c>
      <c r="AX890" s="14" t="s">
        <v>78</v>
      </c>
      <c r="AY890" s="252" t="s">
        <v>165</v>
      </c>
    </row>
    <row r="891" s="14" customFormat="1">
      <c r="A891" s="14"/>
      <c r="B891" s="242"/>
      <c r="C891" s="243"/>
      <c r="D891" s="233" t="s">
        <v>174</v>
      </c>
      <c r="E891" s="244" t="s">
        <v>1</v>
      </c>
      <c r="F891" s="245" t="s">
        <v>1127</v>
      </c>
      <c r="G891" s="243"/>
      <c r="H891" s="246">
        <v>15</v>
      </c>
      <c r="I891" s="247"/>
      <c r="J891" s="243"/>
      <c r="K891" s="243"/>
      <c r="L891" s="248"/>
      <c r="M891" s="249"/>
      <c r="N891" s="250"/>
      <c r="O891" s="250"/>
      <c r="P891" s="250"/>
      <c r="Q891" s="250"/>
      <c r="R891" s="250"/>
      <c r="S891" s="250"/>
      <c r="T891" s="25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2" t="s">
        <v>174</v>
      </c>
      <c r="AU891" s="252" t="s">
        <v>88</v>
      </c>
      <c r="AV891" s="14" t="s">
        <v>88</v>
      </c>
      <c r="AW891" s="14" t="s">
        <v>32</v>
      </c>
      <c r="AX891" s="14" t="s">
        <v>78</v>
      </c>
      <c r="AY891" s="252" t="s">
        <v>165</v>
      </c>
    </row>
    <row r="892" s="14" customFormat="1">
      <c r="A892" s="14"/>
      <c r="B892" s="242"/>
      <c r="C892" s="243"/>
      <c r="D892" s="233" t="s">
        <v>174</v>
      </c>
      <c r="E892" s="244" t="s">
        <v>1</v>
      </c>
      <c r="F892" s="245" t="s">
        <v>1128</v>
      </c>
      <c r="G892" s="243"/>
      <c r="H892" s="246">
        <v>1.2</v>
      </c>
      <c r="I892" s="247"/>
      <c r="J892" s="243"/>
      <c r="K892" s="243"/>
      <c r="L892" s="248"/>
      <c r="M892" s="249"/>
      <c r="N892" s="250"/>
      <c r="O892" s="250"/>
      <c r="P892" s="250"/>
      <c r="Q892" s="250"/>
      <c r="R892" s="250"/>
      <c r="S892" s="250"/>
      <c r="T892" s="25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2" t="s">
        <v>174</v>
      </c>
      <c r="AU892" s="252" t="s">
        <v>88</v>
      </c>
      <c r="AV892" s="14" t="s">
        <v>88</v>
      </c>
      <c r="AW892" s="14" t="s">
        <v>32</v>
      </c>
      <c r="AX892" s="14" t="s">
        <v>78</v>
      </c>
      <c r="AY892" s="252" t="s">
        <v>165</v>
      </c>
    </row>
    <row r="893" s="15" customFormat="1">
      <c r="A893" s="15"/>
      <c r="B893" s="253"/>
      <c r="C893" s="254"/>
      <c r="D893" s="233" t="s">
        <v>174</v>
      </c>
      <c r="E893" s="255" t="s">
        <v>1</v>
      </c>
      <c r="F893" s="256" t="s">
        <v>177</v>
      </c>
      <c r="G893" s="254"/>
      <c r="H893" s="257">
        <v>235.30000000000001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3" t="s">
        <v>174</v>
      </c>
      <c r="AU893" s="263" t="s">
        <v>88</v>
      </c>
      <c r="AV893" s="15" t="s">
        <v>172</v>
      </c>
      <c r="AW893" s="15" t="s">
        <v>32</v>
      </c>
      <c r="AX893" s="15" t="s">
        <v>86</v>
      </c>
      <c r="AY893" s="263" t="s">
        <v>165</v>
      </c>
    </row>
    <row r="894" s="2" customFormat="1" ht="24.15" customHeight="1">
      <c r="A894" s="38"/>
      <c r="B894" s="39"/>
      <c r="C894" s="218" t="s">
        <v>1129</v>
      </c>
      <c r="D894" s="218" t="s">
        <v>167</v>
      </c>
      <c r="E894" s="219" t="s">
        <v>1130</v>
      </c>
      <c r="F894" s="220" t="s">
        <v>1131</v>
      </c>
      <c r="G894" s="221" t="s">
        <v>678</v>
      </c>
      <c r="H894" s="222">
        <v>33</v>
      </c>
      <c r="I894" s="223"/>
      <c r="J894" s="224">
        <f>ROUND(I894*H894,2)</f>
        <v>0</v>
      </c>
      <c r="K894" s="220" t="s">
        <v>171</v>
      </c>
      <c r="L894" s="44"/>
      <c r="M894" s="225" t="s">
        <v>1</v>
      </c>
      <c r="N894" s="226" t="s">
        <v>43</v>
      </c>
      <c r="O894" s="91"/>
      <c r="P894" s="227">
        <f>O894*H894</f>
        <v>0</v>
      </c>
      <c r="Q894" s="227">
        <v>0</v>
      </c>
      <c r="R894" s="227">
        <f>Q894*H894</f>
        <v>0</v>
      </c>
      <c r="S894" s="227">
        <v>0.033000000000000002</v>
      </c>
      <c r="T894" s="228">
        <f>S894*H894</f>
        <v>1.089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9" t="s">
        <v>172</v>
      </c>
      <c r="AT894" s="229" t="s">
        <v>167</v>
      </c>
      <c r="AU894" s="229" t="s">
        <v>88</v>
      </c>
      <c r="AY894" s="17" t="s">
        <v>165</v>
      </c>
      <c r="BE894" s="230">
        <f>IF(N894="základní",J894,0)</f>
        <v>0</v>
      </c>
      <c r="BF894" s="230">
        <f>IF(N894="snížená",J894,0)</f>
        <v>0</v>
      </c>
      <c r="BG894" s="230">
        <f>IF(N894="zákl. přenesená",J894,0)</f>
        <v>0</v>
      </c>
      <c r="BH894" s="230">
        <f>IF(N894="sníž. přenesená",J894,0)</f>
        <v>0</v>
      </c>
      <c r="BI894" s="230">
        <f>IF(N894="nulová",J894,0)</f>
        <v>0</v>
      </c>
      <c r="BJ894" s="17" t="s">
        <v>86</v>
      </c>
      <c r="BK894" s="230">
        <f>ROUND(I894*H894,2)</f>
        <v>0</v>
      </c>
      <c r="BL894" s="17" t="s">
        <v>172</v>
      </c>
      <c r="BM894" s="229" t="s">
        <v>1132</v>
      </c>
    </row>
    <row r="895" s="14" customFormat="1">
      <c r="A895" s="14"/>
      <c r="B895" s="242"/>
      <c r="C895" s="243"/>
      <c r="D895" s="233" t="s">
        <v>174</v>
      </c>
      <c r="E895" s="244" t="s">
        <v>1</v>
      </c>
      <c r="F895" s="245" t="s">
        <v>1133</v>
      </c>
      <c r="G895" s="243"/>
      <c r="H895" s="246">
        <v>33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2" t="s">
        <v>174</v>
      </c>
      <c r="AU895" s="252" t="s">
        <v>88</v>
      </c>
      <c r="AV895" s="14" t="s">
        <v>88</v>
      </c>
      <c r="AW895" s="14" t="s">
        <v>32</v>
      </c>
      <c r="AX895" s="14" t="s">
        <v>78</v>
      </c>
      <c r="AY895" s="252" t="s">
        <v>165</v>
      </c>
    </row>
    <row r="896" s="15" customFormat="1">
      <c r="A896" s="15"/>
      <c r="B896" s="253"/>
      <c r="C896" s="254"/>
      <c r="D896" s="233" t="s">
        <v>174</v>
      </c>
      <c r="E896" s="255" t="s">
        <v>1</v>
      </c>
      <c r="F896" s="256" t="s">
        <v>177</v>
      </c>
      <c r="G896" s="254"/>
      <c r="H896" s="257">
        <v>33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3" t="s">
        <v>174</v>
      </c>
      <c r="AU896" s="263" t="s">
        <v>88</v>
      </c>
      <c r="AV896" s="15" t="s">
        <v>172</v>
      </c>
      <c r="AW896" s="15" t="s">
        <v>32</v>
      </c>
      <c r="AX896" s="15" t="s">
        <v>86</v>
      </c>
      <c r="AY896" s="263" t="s">
        <v>165</v>
      </c>
    </row>
    <row r="897" s="2" customFormat="1" ht="21.75" customHeight="1">
      <c r="A897" s="38"/>
      <c r="B897" s="39"/>
      <c r="C897" s="218" t="s">
        <v>1134</v>
      </c>
      <c r="D897" s="218" t="s">
        <v>167</v>
      </c>
      <c r="E897" s="219" t="s">
        <v>1135</v>
      </c>
      <c r="F897" s="220" t="s">
        <v>1136</v>
      </c>
      <c r="G897" s="221" t="s">
        <v>678</v>
      </c>
      <c r="H897" s="222">
        <v>650</v>
      </c>
      <c r="I897" s="223"/>
      <c r="J897" s="224">
        <f>ROUND(I897*H897,2)</f>
        <v>0</v>
      </c>
      <c r="K897" s="220" t="s">
        <v>1</v>
      </c>
      <c r="L897" s="44"/>
      <c r="M897" s="225" t="s">
        <v>1</v>
      </c>
      <c r="N897" s="226" t="s">
        <v>43</v>
      </c>
      <c r="O897" s="91"/>
      <c r="P897" s="227">
        <f>O897*H897</f>
        <v>0</v>
      </c>
      <c r="Q897" s="227">
        <v>0</v>
      </c>
      <c r="R897" s="227">
        <f>Q897*H897</f>
        <v>0</v>
      </c>
      <c r="S897" s="227">
        <v>0.002</v>
      </c>
      <c r="T897" s="228">
        <f>S897*H897</f>
        <v>1.3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29" t="s">
        <v>172</v>
      </c>
      <c r="AT897" s="229" t="s">
        <v>167</v>
      </c>
      <c r="AU897" s="229" t="s">
        <v>88</v>
      </c>
      <c r="AY897" s="17" t="s">
        <v>165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17" t="s">
        <v>86</v>
      </c>
      <c r="BK897" s="230">
        <f>ROUND(I897*H897,2)</f>
        <v>0</v>
      </c>
      <c r="BL897" s="17" t="s">
        <v>172</v>
      </c>
      <c r="BM897" s="229" t="s">
        <v>1137</v>
      </c>
    </row>
    <row r="898" s="13" customFormat="1">
      <c r="A898" s="13"/>
      <c r="B898" s="231"/>
      <c r="C898" s="232"/>
      <c r="D898" s="233" t="s">
        <v>174</v>
      </c>
      <c r="E898" s="234" t="s">
        <v>1</v>
      </c>
      <c r="F898" s="235" t="s">
        <v>1138</v>
      </c>
      <c r="G898" s="232"/>
      <c r="H898" s="234" t="s">
        <v>1</v>
      </c>
      <c r="I898" s="236"/>
      <c r="J898" s="232"/>
      <c r="K898" s="232"/>
      <c r="L898" s="237"/>
      <c r="M898" s="238"/>
      <c r="N898" s="239"/>
      <c r="O898" s="239"/>
      <c r="P898" s="239"/>
      <c r="Q898" s="239"/>
      <c r="R898" s="239"/>
      <c r="S898" s="239"/>
      <c r="T898" s="24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1" t="s">
        <v>174</v>
      </c>
      <c r="AU898" s="241" t="s">
        <v>88</v>
      </c>
      <c r="AV898" s="13" t="s">
        <v>86</v>
      </c>
      <c r="AW898" s="13" t="s">
        <v>32</v>
      </c>
      <c r="AX898" s="13" t="s">
        <v>78</v>
      </c>
      <c r="AY898" s="241" t="s">
        <v>165</v>
      </c>
    </row>
    <row r="899" s="14" customFormat="1">
      <c r="A899" s="14"/>
      <c r="B899" s="242"/>
      <c r="C899" s="243"/>
      <c r="D899" s="233" t="s">
        <v>174</v>
      </c>
      <c r="E899" s="244" t="s">
        <v>1</v>
      </c>
      <c r="F899" s="245" t="s">
        <v>1139</v>
      </c>
      <c r="G899" s="243"/>
      <c r="H899" s="246">
        <v>650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2" t="s">
        <v>174</v>
      </c>
      <c r="AU899" s="252" t="s">
        <v>88</v>
      </c>
      <c r="AV899" s="14" t="s">
        <v>88</v>
      </c>
      <c r="AW899" s="14" t="s">
        <v>32</v>
      </c>
      <c r="AX899" s="14" t="s">
        <v>78</v>
      </c>
      <c r="AY899" s="252" t="s">
        <v>165</v>
      </c>
    </row>
    <row r="900" s="15" customFormat="1">
      <c r="A900" s="15"/>
      <c r="B900" s="253"/>
      <c r="C900" s="254"/>
      <c r="D900" s="233" t="s">
        <v>174</v>
      </c>
      <c r="E900" s="255" t="s">
        <v>1</v>
      </c>
      <c r="F900" s="256" t="s">
        <v>177</v>
      </c>
      <c r="G900" s="254"/>
      <c r="H900" s="257">
        <v>650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3" t="s">
        <v>174</v>
      </c>
      <c r="AU900" s="263" t="s">
        <v>88</v>
      </c>
      <c r="AV900" s="15" t="s">
        <v>172</v>
      </c>
      <c r="AW900" s="15" t="s">
        <v>32</v>
      </c>
      <c r="AX900" s="15" t="s">
        <v>86</v>
      </c>
      <c r="AY900" s="263" t="s">
        <v>165</v>
      </c>
    </row>
    <row r="901" s="2" customFormat="1" ht="37.8" customHeight="1">
      <c r="A901" s="38"/>
      <c r="B901" s="39"/>
      <c r="C901" s="218" t="s">
        <v>1140</v>
      </c>
      <c r="D901" s="218" t="s">
        <v>167</v>
      </c>
      <c r="E901" s="219" t="s">
        <v>1141</v>
      </c>
      <c r="F901" s="220" t="s">
        <v>1142</v>
      </c>
      <c r="G901" s="221" t="s">
        <v>209</v>
      </c>
      <c r="H901" s="222">
        <v>72.799999999999997</v>
      </c>
      <c r="I901" s="223"/>
      <c r="J901" s="224">
        <f>ROUND(I901*H901,2)</f>
        <v>0</v>
      </c>
      <c r="K901" s="220" t="s">
        <v>171</v>
      </c>
      <c r="L901" s="44"/>
      <c r="M901" s="225" t="s">
        <v>1</v>
      </c>
      <c r="N901" s="226" t="s">
        <v>43</v>
      </c>
      <c r="O901" s="91"/>
      <c r="P901" s="227">
        <f>O901*H901</f>
        <v>0</v>
      </c>
      <c r="Q901" s="227">
        <v>0</v>
      </c>
      <c r="R901" s="227">
        <f>Q901*H901</f>
        <v>0</v>
      </c>
      <c r="S901" s="227">
        <v>0.0050000000000000001</v>
      </c>
      <c r="T901" s="228">
        <f>S901*H901</f>
        <v>0.36399999999999999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29" t="s">
        <v>172</v>
      </c>
      <c r="AT901" s="229" t="s">
        <v>167</v>
      </c>
      <c r="AU901" s="229" t="s">
        <v>88</v>
      </c>
      <c r="AY901" s="17" t="s">
        <v>165</v>
      </c>
      <c r="BE901" s="230">
        <f>IF(N901="základní",J901,0)</f>
        <v>0</v>
      </c>
      <c r="BF901" s="230">
        <f>IF(N901="snížená",J901,0)</f>
        <v>0</v>
      </c>
      <c r="BG901" s="230">
        <f>IF(N901="zákl. přenesená",J901,0)</f>
        <v>0</v>
      </c>
      <c r="BH901" s="230">
        <f>IF(N901="sníž. přenesená",J901,0)</f>
        <v>0</v>
      </c>
      <c r="BI901" s="230">
        <f>IF(N901="nulová",J901,0)</f>
        <v>0</v>
      </c>
      <c r="BJ901" s="17" t="s">
        <v>86</v>
      </c>
      <c r="BK901" s="230">
        <f>ROUND(I901*H901,2)</f>
        <v>0</v>
      </c>
      <c r="BL901" s="17" t="s">
        <v>172</v>
      </c>
      <c r="BM901" s="229" t="s">
        <v>1143</v>
      </c>
    </row>
    <row r="902" s="14" customFormat="1">
      <c r="A902" s="14"/>
      <c r="B902" s="242"/>
      <c r="C902" s="243"/>
      <c r="D902" s="233" t="s">
        <v>174</v>
      </c>
      <c r="E902" s="244" t="s">
        <v>1</v>
      </c>
      <c r="F902" s="245" t="s">
        <v>611</v>
      </c>
      <c r="G902" s="243"/>
      <c r="H902" s="246">
        <v>72.799999999999997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2" t="s">
        <v>174</v>
      </c>
      <c r="AU902" s="252" t="s">
        <v>88</v>
      </c>
      <c r="AV902" s="14" t="s">
        <v>88</v>
      </c>
      <c r="AW902" s="14" t="s">
        <v>32</v>
      </c>
      <c r="AX902" s="14" t="s">
        <v>78</v>
      </c>
      <c r="AY902" s="252" t="s">
        <v>165</v>
      </c>
    </row>
    <row r="903" s="15" customFormat="1">
      <c r="A903" s="15"/>
      <c r="B903" s="253"/>
      <c r="C903" s="254"/>
      <c r="D903" s="233" t="s">
        <v>174</v>
      </c>
      <c r="E903" s="255" t="s">
        <v>1</v>
      </c>
      <c r="F903" s="256" t="s">
        <v>177</v>
      </c>
      <c r="G903" s="254"/>
      <c r="H903" s="257">
        <v>72.799999999999997</v>
      </c>
      <c r="I903" s="258"/>
      <c r="J903" s="254"/>
      <c r="K903" s="254"/>
      <c r="L903" s="259"/>
      <c r="M903" s="260"/>
      <c r="N903" s="261"/>
      <c r="O903" s="261"/>
      <c r="P903" s="261"/>
      <c r="Q903" s="261"/>
      <c r="R903" s="261"/>
      <c r="S903" s="261"/>
      <c r="T903" s="262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3" t="s">
        <v>174</v>
      </c>
      <c r="AU903" s="263" t="s">
        <v>88</v>
      </c>
      <c r="AV903" s="15" t="s">
        <v>172</v>
      </c>
      <c r="AW903" s="15" t="s">
        <v>32</v>
      </c>
      <c r="AX903" s="15" t="s">
        <v>86</v>
      </c>
      <c r="AY903" s="263" t="s">
        <v>165</v>
      </c>
    </row>
    <row r="904" s="2" customFormat="1" ht="37.8" customHeight="1">
      <c r="A904" s="38"/>
      <c r="B904" s="39"/>
      <c r="C904" s="218" t="s">
        <v>1144</v>
      </c>
      <c r="D904" s="218" t="s">
        <v>167</v>
      </c>
      <c r="E904" s="219" t="s">
        <v>1145</v>
      </c>
      <c r="F904" s="220" t="s">
        <v>1146</v>
      </c>
      <c r="G904" s="221" t="s">
        <v>209</v>
      </c>
      <c r="H904" s="222">
        <v>82.840999999999994</v>
      </c>
      <c r="I904" s="223"/>
      <c r="J904" s="224">
        <f>ROUND(I904*H904,2)</f>
        <v>0</v>
      </c>
      <c r="K904" s="220" t="s">
        <v>171</v>
      </c>
      <c r="L904" s="44"/>
      <c r="M904" s="225" t="s">
        <v>1</v>
      </c>
      <c r="N904" s="226" t="s">
        <v>43</v>
      </c>
      <c r="O904" s="91"/>
      <c r="P904" s="227">
        <f>O904*H904</f>
        <v>0</v>
      </c>
      <c r="Q904" s="227">
        <v>0</v>
      </c>
      <c r="R904" s="227">
        <f>Q904*H904</f>
        <v>0</v>
      </c>
      <c r="S904" s="227">
        <v>0.058999999999999997</v>
      </c>
      <c r="T904" s="228">
        <f>S904*H904</f>
        <v>4.887618999999999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29" t="s">
        <v>172</v>
      </c>
      <c r="AT904" s="229" t="s">
        <v>167</v>
      </c>
      <c r="AU904" s="229" t="s">
        <v>88</v>
      </c>
      <c r="AY904" s="17" t="s">
        <v>165</v>
      </c>
      <c r="BE904" s="230">
        <f>IF(N904="základní",J904,0)</f>
        <v>0</v>
      </c>
      <c r="BF904" s="230">
        <f>IF(N904="snížená",J904,0)</f>
        <v>0</v>
      </c>
      <c r="BG904" s="230">
        <f>IF(N904="zákl. přenesená",J904,0)</f>
        <v>0</v>
      </c>
      <c r="BH904" s="230">
        <f>IF(N904="sníž. přenesená",J904,0)</f>
        <v>0</v>
      </c>
      <c r="BI904" s="230">
        <f>IF(N904="nulová",J904,0)</f>
        <v>0</v>
      </c>
      <c r="BJ904" s="17" t="s">
        <v>86</v>
      </c>
      <c r="BK904" s="230">
        <f>ROUND(I904*H904,2)</f>
        <v>0</v>
      </c>
      <c r="BL904" s="17" t="s">
        <v>172</v>
      </c>
      <c r="BM904" s="229" t="s">
        <v>1147</v>
      </c>
    </row>
    <row r="905" s="14" customFormat="1">
      <c r="A905" s="14"/>
      <c r="B905" s="242"/>
      <c r="C905" s="243"/>
      <c r="D905" s="233" t="s">
        <v>174</v>
      </c>
      <c r="E905" s="244" t="s">
        <v>1</v>
      </c>
      <c r="F905" s="245" t="s">
        <v>1148</v>
      </c>
      <c r="G905" s="243"/>
      <c r="H905" s="246">
        <v>82.840999999999994</v>
      </c>
      <c r="I905" s="247"/>
      <c r="J905" s="243"/>
      <c r="K905" s="243"/>
      <c r="L905" s="248"/>
      <c r="M905" s="249"/>
      <c r="N905" s="250"/>
      <c r="O905" s="250"/>
      <c r="P905" s="250"/>
      <c r="Q905" s="250"/>
      <c r="R905" s="250"/>
      <c r="S905" s="250"/>
      <c r="T905" s="25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2" t="s">
        <v>174</v>
      </c>
      <c r="AU905" s="252" t="s">
        <v>88</v>
      </c>
      <c r="AV905" s="14" t="s">
        <v>88</v>
      </c>
      <c r="AW905" s="14" t="s">
        <v>32</v>
      </c>
      <c r="AX905" s="14" t="s">
        <v>78</v>
      </c>
      <c r="AY905" s="252" t="s">
        <v>165</v>
      </c>
    </row>
    <row r="906" s="15" customFormat="1">
      <c r="A906" s="15"/>
      <c r="B906" s="253"/>
      <c r="C906" s="254"/>
      <c r="D906" s="233" t="s">
        <v>174</v>
      </c>
      <c r="E906" s="255" t="s">
        <v>1</v>
      </c>
      <c r="F906" s="256" t="s">
        <v>177</v>
      </c>
      <c r="G906" s="254"/>
      <c r="H906" s="257">
        <v>82.840999999999994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3" t="s">
        <v>174</v>
      </c>
      <c r="AU906" s="263" t="s">
        <v>88</v>
      </c>
      <c r="AV906" s="15" t="s">
        <v>172</v>
      </c>
      <c r="AW906" s="15" t="s">
        <v>32</v>
      </c>
      <c r="AX906" s="15" t="s">
        <v>86</v>
      </c>
      <c r="AY906" s="263" t="s">
        <v>165</v>
      </c>
    </row>
    <row r="907" s="2" customFormat="1" ht="33" customHeight="1">
      <c r="A907" s="38"/>
      <c r="B907" s="39"/>
      <c r="C907" s="218" t="s">
        <v>1149</v>
      </c>
      <c r="D907" s="218" t="s">
        <v>167</v>
      </c>
      <c r="E907" s="219" t="s">
        <v>1150</v>
      </c>
      <c r="F907" s="220" t="s">
        <v>1151</v>
      </c>
      <c r="G907" s="221" t="s">
        <v>209</v>
      </c>
      <c r="H907" s="222">
        <v>2.8500000000000001</v>
      </c>
      <c r="I907" s="223"/>
      <c r="J907" s="224">
        <f>ROUND(I907*H907,2)</f>
        <v>0</v>
      </c>
      <c r="K907" s="220" t="s">
        <v>1</v>
      </c>
      <c r="L907" s="44"/>
      <c r="M907" s="225" t="s">
        <v>1</v>
      </c>
      <c r="N907" s="226" t="s">
        <v>43</v>
      </c>
      <c r="O907" s="91"/>
      <c r="P907" s="227">
        <f>O907*H907</f>
        <v>0</v>
      </c>
      <c r="Q907" s="227">
        <v>0.0061500000000000001</v>
      </c>
      <c r="R907" s="227">
        <f>Q907*H907</f>
        <v>0.017527500000000001</v>
      </c>
      <c r="S907" s="227">
        <v>0</v>
      </c>
      <c r="T907" s="228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9" t="s">
        <v>172</v>
      </c>
      <c r="AT907" s="229" t="s">
        <v>167</v>
      </c>
      <c r="AU907" s="229" t="s">
        <v>88</v>
      </c>
      <c r="AY907" s="17" t="s">
        <v>165</v>
      </c>
      <c r="BE907" s="230">
        <f>IF(N907="základní",J907,0)</f>
        <v>0</v>
      </c>
      <c r="BF907" s="230">
        <f>IF(N907="snížená",J907,0)</f>
        <v>0</v>
      </c>
      <c r="BG907" s="230">
        <f>IF(N907="zákl. přenesená",J907,0)</f>
        <v>0</v>
      </c>
      <c r="BH907" s="230">
        <f>IF(N907="sníž. přenesená",J907,0)</f>
        <v>0</v>
      </c>
      <c r="BI907" s="230">
        <f>IF(N907="nulová",J907,0)</f>
        <v>0</v>
      </c>
      <c r="BJ907" s="17" t="s">
        <v>86</v>
      </c>
      <c r="BK907" s="230">
        <f>ROUND(I907*H907,2)</f>
        <v>0</v>
      </c>
      <c r="BL907" s="17" t="s">
        <v>172</v>
      </c>
      <c r="BM907" s="229" t="s">
        <v>1152</v>
      </c>
    </row>
    <row r="908" s="14" customFormat="1">
      <c r="A908" s="14"/>
      <c r="B908" s="242"/>
      <c r="C908" s="243"/>
      <c r="D908" s="233" t="s">
        <v>174</v>
      </c>
      <c r="E908" s="244" t="s">
        <v>1</v>
      </c>
      <c r="F908" s="245" t="s">
        <v>1153</v>
      </c>
      <c r="G908" s="243"/>
      <c r="H908" s="246">
        <v>0.29999999999999999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2" t="s">
        <v>174</v>
      </c>
      <c r="AU908" s="252" t="s">
        <v>88</v>
      </c>
      <c r="AV908" s="14" t="s">
        <v>88</v>
      </c>
      <c r="AW908" s="14" t="s">
        <v>32</v>
      </c>
      <c r="AX908" s="14" t="s">
        <v>78</v>
      </c>
      <c r="AY908" s="252" t="s">
        <v>165</v>
      </c>
    </row>
    <row r="909" s="14" customFormat="1">
      <c r="A909" s="14"/>
      <c r="B909" s="242"/>
      <c r="C909" s="243"/>
      <c r="D909" s="233" t="s">
        <v>174</v>
      </c>
      <c r="E909" s="244" t="s">
        <v>1</v>
      </c>
      <c r="F909" s="245" t="s">
        <v>1154</v>
      </c>
      <c r="G909" s="243"/>
      <c r="H909" s="246">
        <v>0.29999999999999999</v>
      </c>
      <c r="I909" s="247"/>
      <c r="J909" s="243"/>
      <c r="K909" s="243"/>
      <c r="L909" s="248"/>
      <c r="M909" s="249"/>
      <c r="N909" s="250"/>
      <c r="O909" s="250"/>
      <c r="P909" s="250"/>
      <c r="Q909" s="250"/>
      <c r="R909" s="250"/>
      <c r="S909" s="250"/>
      <c r="T909" s="25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2" t="s">
        <v>174</v>
      </c>
      <c r="AU909" s="252" t="s">
        <v>88</v>
      </c>
      <c r="AV909" s="14" t="s">
        <v>88</v>
      </c>
      <c r="AW909" s="14" t="s">
        <v>32</v>
      </c>
      <c r="AX909" s="14" t="s">
        <v>78</v>
      </c>
      <c r="AY909" s="252" t="s">
        <v>165</v>
      </c>
    </row>
    <row r="910" s="14" customFormat="1">
      <c r="A910" s="14"/>
      <c r="B910" s="242"/>
      <c r="C910" s="243"/>
      <c r="D910" s="233" t="s">
        <v>174</v>
      </c>
      <c r="E910" s="244" t="s">
        <v>1</v>
      </c>
      <c r="F910" s="245" t="s">
        <v>1155</v>
      </c>
      <c r="G910" s="243"/>
      <c r="H910" s="246">
        <v>0.29999999999999999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2" t="s">
        <v>174</v>
      </c>
      <c r="AU910" s="252" t="s">
        <v>88</v>
      </c>
      <c r="AV910" s="14" t="s">
        <v>88</v>
      </c>
      <c r="AW910" s="14" t="s">
        <v>32</v>
      </c>
      <c r="AX910" s="14" t="s">
        <v>78</v>
      </c>
      <c r="AY910" s="252" t="s">
        <v>165</v>
      </c>
    </row>
    <row r="911" s="14" customFormat="1">
      <c r="A911" s="14"/>
      <c r="B911" s="242"/>
      <c r="C911" s="243"/>
      <c r="D911" s="233" t="s">
        <v>174</v>
      </c>
      <c r="E911" s="244" t="s">
        <v>1</v>
      </c>
      <c r="F911" s="245" t="s">
        <v>1156</v>
      </c>
      <c r="G911" s="243"/>
      <c r="H911" s="246">
        <v>0.29999999999999999</v>
      </c>
      <c r="I911" s="247"/>
      <c r="J911" s="243"/>
      <c r="K911" s="243"/>
      <c r="L911" s="248"/>
      <c r="M911" s="249"/>
      <c r="N911" s="250"/>
      <c r="O911" s="250"/>
      <c r="P911" s="250"/>
      <c r="Q911" s="250"/>
      <c r="R911" s="250"/>
      <c r="S911" s="250"/>
      <c r="T911" s="25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2" t="s">
        <v>174</v>
      </c>
      <c r="AU911" s="252" t="s">
        <v>88</v>
      </c>
      <c r="AV911" s="14" t="s">
        <v>88</v>
      </c>
      <c r="AW911" s="14" t="s">
        <v>32</v>
      </c>
      <c r="AX911" s="14" t="s">
        <v>78</v>
      </c>
      <c r="AY911" s="252" t="s">
        <v>165</v>
      </c>
    </row>
    <row r="912" s="14" customFormat="1">
      <c r="A912" s="14"/>
      <c r="B912" s="242"/>
      <c r="C912" s="243"/>
      <c r="D912" s="233" t="s">
        <v>174</v>
      </c>
      <c r="E912" s="244" t="s">
        <v>1</v>
      </c>
      <c r="F912" s="245" t="s">
        <v>1157</v>
      </c>
      <c r="G912" s="243"/>
      <c r="H912" s="246">
        <v>0.29999999999999999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2" t="s">
        <v>174</v>
      </c>
      <c r="AU912" s="252" t="s">
        <v>88</v>
      </c>
      <c r="AV912" s="14" t="s">
        <v>88</v>
      </c>
      <c r="AW912" s="14" t="s">
        <v>32</v>
      </c>
      <c r="AX912" s="14" t="s">
        <v>78</v>
      </c>
      <c r="AY912" s="252" t="s">
        <v>165</v>
      </c>
    </row>
    <row r="913" s="14" customFormat="1">
      <c r="A913" s="14"/>
      <c r="B913" s="242"/>
      <c r="C913" s="243"/>
      <c r="D913" s="233" t="s">
        <v>174</v>
      </c>
      <c r="E913" s="244" t="s">
        <v>1</v>
      </c>
      <c r="F913" s="245" t="s">
        <v>1158</v>
      </c>
      <c r="G913" s="243"/>
      <c r="H913" s="246">
        <v>0.14999999999999999</v>
      </c>
      <c r="I913" s="247"/>
      <c r="J913" s="243"/>
      <c r="K913" s="243"/>
      <c r="L913" s="248"/>
      <c r="M913" s="249"/>
      <c r="N913" s="250"/>
      <c r="O913" s="250"/>
      <c r="P913" s="250"/>
      <c r="Q913" s="250"/>
      <c r="R913" s="250"/>
      <c r="S913" s="250"/>
      <c r="T913" s="25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2" t="s">
        <v>174</v>
      </c>
      <c r="AU913" s="252" t="s">
        <v>88</v>
      </c>
      <c r="AV913" s="14" t="s">
        <v>88</v>
      </c>
      <c r="AW913" s="14" t="s">
        <v>32</v>
      </c>
      <c r="AX913" s="14" t="s">
        <v>78</v>
      </c>
      <c r="AY913" s="252" t="s">
        <v>165</v>
      </c>
    </row>
    <row r="914" s="14" customFormat="1">
      <c r="A914" s="14"/>
      <c r="B914" s="242"/>
      <c r="C914" s="243"/>
      <c r="D914" s="233" t="s">
        <v>174</v>
      </c>
      <c r="E914" s="244" t="s">
        <v>1</v>
      </c>
      <c r="F914" s="245" t="s">
        <v>1159</v>
      </c>
      <c r="G914" s="243"/>
      <c r="H914" s="246">
        <v>0.29999999999999999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2" t="s">
        <v>174</v>
      </c>
      <c r="AU914" s="252" t="s">
        <v>88</v>
      </c>
      <c r="AV914" s="14" t="s">
        <v>88</v>
      </c>
      <c r="AW914" s="14" t="s">
        <v>32</v>
      </c>
      <c r="AX914" s="14" t="s">
        <v>78</v>
      </c>
      <c r="AY914" s="252" t="s">
        <v>165</v>
      </c>
    </row>
    <row r="915" s="14" customFormat="1">
      <c r="A915" s="14"/>
      <c r="B915" s="242"/>
      <c r="C915" s="243"/>
      <c r="D915" s="233" t="s">
        <v>174</v>
      </c>
      <c r="E915" s="244" t="s">
        <v>1</v>
      </c>
      <c r="F915" s="245" t="s">
        <v>1160</v>
      </c>
      <c r="G915" s="243"/>
      <c r="H915" s="246">
        <v>0.29999999999999999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2" t="s">
        <v>174</v>
      </c>
      <c r="AU915" s="252" t="s">
        <v>88</v>
      </c>
      <c r="AV915" s="14" t="s">
        <v>88</v>
      </c>
      <c r="AW915" s="14" t="s">
        <v>32</v>
      </c>
      <c r="AX915" s="14" t="s">
        <v>78</v>
      </c>
      <c r="AY915" s="252" t="s">
        <v>165</v>
      </c>
    </row>
    <row r="916" s="14" customFormat="1">
      <c r="A916" s="14"/>
      <c r="B916" s="242"/>
      <c r="C916" s="243"/>
      <c r="D916" s="233" t="s">
        <v>174</v>
      </c>
      <c r="E916" s="244" t="s">
        <v>1</v>
      </c>
      <c r="F916" s="245" t="s">
        <v>1161</v>
      </c>
      <c r="G916" s="243"/>
      <c r="H916" s="246">
        <v>0.29999999999999999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2" t="s">
        <v>174</v>
      </c>
      <c r="AU916" s="252" t="s">
        <v>88</v>
      </c>
      <c r="AV916" s="14" t="s">
        <v>88</v>
      </c>
      <c r="AW916" s="14" t="s">
        <v>32</v>
      </c>
      <c r="AX916" s="14" t="s">
        <v>78</v>
      </c>
      <c r="AY916" s="252" t="s">
        <v>165</v>
      </c>
    </row>
    <row r="917" s="14" customFormat="1">
      <c r="A917" s="14"/>
      <c r="B917" s="242"/>
      <c r="C917" s="243"/>
      <c r="D917" s="233" t="s">
        <v>174</v>
      </c>
      <c r="E917" s="244" t="s">
        <v>1</v>
      </c>
      <c r="F917" s="245" t="s">
        <v>1162</v>
      </c>
      <c r="G917" s="243"/>
      <c r="H917" s="246">
        <v>0.29999999999999999</v>
      </c>
      <c r="I917" s="247"/>
      <c r="J917" s="243"/>
      <c r="K917" s="243"/>
      <c r="L917" s="248"/>
      <c r="M917" s="249"/>
      <c r="N917" s="250"/>
      <c r="O917" s="250"/>
      <c r="P917" s="250"/>
      <c r="Q917" s="250"/>
      <c r="R917" s="250"/>
      <c r="S917" s="250"/>
      <c r="T917" s="25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2" t="s">
        <v>174</v>
      </c>
      <c r="AU917" s="252" t="s">
        <v>88</v>
      </c>
      <c r="AV917" s="14" t="s">
        <v>88</v>
      </c>
      <c r="AW917" s="14" t="s">
        <v>32</v>
      </c>
      <c r="AX917" s="14" t="s">
        <v>78</v>
      </c>
      <c r="AY917" s="252" t="s">
        <v>165</v>
      </c>
    </row>
    <row r="918" s="15" customFormat="1">
      <c r="A918" s="15"/>
      <c r="B918" s="253"/>
      <c r="C918" s="254"/>
      <c r="D918" s="233" t="s">
        <v>174</v>
      </c>
      <c r="E918" s="255" t="s">
        <v>1</v>
      </c>
      <c r="F918" s="256" t="s">
        <v>177</v>
      </c>
      <c r="G918" s="254"/>
      <c r="H918" s="257">
        <v>2.8500000000000001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3" t="s">
        <v>174</v>
      </c>
      <c r="AU918" s="263" t="s">
        <v>88</v>
      </c>
      <c r="AV918" s="15" t="s">
        <v>172</v>
      </c>
      <c r="AW918" s="15" t="s">
        <v>32</v>
      </c>
      <c r="AX918" s="15" t="s">
        <v>86</v>
      </c>
      <c r="AY918" s="263" t="s">
        <v>165</v>
      </c>
    </row>
    <row r="919" s="12" customFormat="1" ht="22.8" customHeight="1">
      <c r="A919" s="12"/>
      <c r="B919" s="202"/>
      <c r="C919" s="203"/>
      <c r="D919" s="204" t="s">
        <v>77</v>
      </c>
      <c r="E919" s="216" t="s">
        <v>1163</v>
      </c>
      <c r="F919" s="216" t="s">
        <v>1164</v>
      </c>
      <c r="G919" s="203"/>
      <c r="H919" s="203"/>
      <c r="I919" s="206"/>
      <c r="J919" s="217">
        <f>BK919</f>
        <v>0</v>
      </c>
      <c r="K919" s="203"/>
      <c r="L919" s="208"/>
      <c r="M919" s="209"/>
      <c r="N919" s="210"/>
      <c r="O919" s="210"/>
      <c r="P919" s="211">
        <f>SUM(P920:P924)</f>
        <v>0</v>
      </c>
      <c r="Q919" s="210"/>
      <c r="R919" s="211">
        <f>SUM(R920:R924)</f>
        <v>0</v>
      </c>
      <c r="S919" s="210"/>
      <c r="T919" s="212">
        <f>SUM(T920:T924)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3" t="s">
        <v>86</v>
      </c>
      <c r="AT919" s="214" t="s">
        <v>77</v>
      </c>
      <c r="AU919" s="214" t="s">
        <v>86</v>
      </c>
      <c r="AY919" s="213" t="s">
        <v>165</v>
      </c>
      <c r="BK919" s="215">
        <f>SUM(BK920:BK924)</f>
        <v>0</v>
      </c>
    </row>
    <row r="920" s="2" customFormat="1" ht="33" customHeight="1">
      <c r="A920" s="38"/>
      <c r="B920" s="39"/>
      <c r="C920" s="218" t="s">
        <v>1165</v>
      </c>
      <c r="D920" s="218" t="s">
        <v>167</v>
      </c>
      <c r="E920" s="219" t="s">
        <v>1166</v>
      </c>
      <c r="F920" s="220" t="s">
        <v>1167</v>
      </c>
      <c r="G920" s="221" t="s">
        <v>199</v>
      </c>
      <c r="H920" s="222">
        <v>146.845</v>
      </c>
      <c r="I920" s="223"/>
      <c r="J920" s="224">
        <f>ROUND(I920*H920,2)</f>
        <v>0</v>
      </c>
      <c r="K920" s="220" t="s">
        <v>171</v>
      </c>
      <c r="L920" s="44"/>
      <c r="M920" s="225" t="s">
        <v>1</v>
      </c>
      <c r="N920" s="226" t="s">
        <v>43</v>
      </c>
      <c r="O920" s="91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29" t="s">
        <v>172</v>
      </c>
      <c r="AT920" s="229" t="s">
        <v>167</v>
      </c>
      <c r="AU920" s="229" t="s">
        <v>88</v>
      </c>
      <c r="AY920" s="17" t="s">
        <v>165</v>
      </c>
      <c r="BE920" s="230">
        <f>IF(N920="základní",J920,0)</f>
        <v>0</v>
      </c>
      <c r="BF920" s="230">
        <f>IF(N920="snížená",J920,0)</f>
        <v>0</v>
      </c>
      <c r="BG920" s="230">
        <f>IF(N920="zákl. přenesená",J920,0)</f>
        <v>0</v>
      </c>
      <c r="BH920" s="230">
        <f>IF(N920="sníž. přenesená",J920,0)</f>
        <v>0</v>
      </c>
      <c r="BI920" s="230">
        <f>IF(N920="nulová",J920,0)</f>
        <v>0</v>
      </c>
      <c r="BJ920" s="17" t="s">
        <v>86</v>
      </c>
      <c r="BK920" s="230">
        <f>ROUND(I920*H920,2)</f>
        <v>0</v>
      </c>
      <c r="BL920" s="17" t="s">
        <v>172</v>
      </c>
      <c r="BM920" s="229" t="s">
        <v>1168</v>
      </c>
    </row>
    <row r="921" s="2" customFormat="1" ht="24.15" customHeight="1">
      <c r="A921" s="38"/>
      <c r="B921" s="39"/>
      <c r="C921" s="218" t="s">
        <v>1169</v>
      </c>
      <c r="D921" s="218" t="s">
        <v>167</v>
      </c>
      <c r="E921" s="219" t="s">
        <v>1170</v>
      </c>
      <c r="F921" s="220" t="s">
        <v>1171</v>
      </c>
      <c r="G921" s="221" t="s">
        <v>199</v>
      </c>
      <c r="H921" s="222">
        <v>4405.3500000000004</v>
      </c>
      <c r="I921" s="223"/>
      <c r="J921" s="224">
        <f>ROUND(I921*H921,2)</f>
        <v>0</v>
      </c>
      <c r="K921" s="220" t="s">
        <v>171</v>
      </c>
      <c r="L921" s="44"/>
      <c r="M921" s="225" t="s">
        <v>1</v>
      </c>
      <c r="N921" s="226" t="s">
        <v>43</v>
      </c>
      <c r="O921" s="91"/>
      <c r="P921" s="227">
        <f>O921*H921</f>
        <v>0</v>
      </c>
      <c r="Q921" s="227">
        <v>0</v>
      </c>
      <c r="R921" s="227">
        <f>Q921*H921</f>
        <v>0</v>
      </c>
      <c r="S921" s="227">
        <v>0</v>
      </c>
      <c r="T921" s="22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9" t="s">
        <v>172</v>
      </c>
      <c r="AT921" s="229" t="s">
        <v>167</v>
      </c>
      <c r="AU921" s="229" t="s">
        <v>88</v>
      </c>
      <c r="AY921" s="17" t="s">
        <v>165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7" t="s">
        <v>86</v>
      </c>
      <c r="BK921" s="230">
        <f>ROUND(I921*H921,2)</f>
        <v>0</v>
      </c>
      <c r="BL921" s="17" t="s">
        <v>172</v>
      </c>
      <c r="BM921" s="229" t="s">
        <v>1172</v>
      </c>
    </row>
    <row r="922" s="14" customFormat="1">
      <c r="A922" s="14"/>
      <c r="B922" s="242"/>
      <c r="C922" s="243"/>
      <c r="D922" s="233" t="s">
        <v>174</v>
      </c>
      <c r="E922" s="243"/>
      <c r="F922" s="245" t="s">
        <v>1173</v>
      </c>
      <c r="G922" s="243"/>
      <c r="H922" s="246">
        <v>4405.3500000000004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2" t="s">
        <v>174</v>
      </c>
      <c r="AU922" s="252" t="s">
        <v>88</v>
      </c>
      <c r="AV922" s="14" t="s">
        <v>88</v>
      </c>
      <c r="AW922" s="14" t="s">
        <v>4</v>
      </c>
      <c r="AX922" s="14" t="s">
        <v>86</v>
      </c>
      <c r="AY922" s="252" t="s">
        <v>165</v>
      </c>
    </row>
    <row r="923" s="2" customFormat="1" ht="33" customHeight="1">
      <c r="A923" s="38"/>
      <c r="B923" s="39"/>
      <c r="C923" s="218" t="s">
        <v>1174</v>
      </c>
      <c r="D923" s="218" t="s">
        <v>167</v>
      </c>
      <c r="E923" s="219" t="s">
        <v>1175</v>
      </c>
      <c r="F923" s="220" t="s">
        <v>1176</v>
      </c>
      <c r="G923" s="221" t="s">
        <v>199</v>
      </c>
      <c r="H923" s="222">
        <v>146.845</v>
      </c>
      <c r="I923" s="223"/>
      <c r="J923" s="224">
        <f>ROUND(I923*H923,2)</f>
        <v>0</v>
      </c>
      <c r="K923" s="220" t="s">
        <v>171</v>
      </c>
      <c r="L923" s="44"/>
      <c r="M923" s="225" t="s">
        <v>1</v>
      </c>
      <c r="N923" s="226" t="s">
        <v>43</v>
      </c>
      <c r="O923" s="91"/>
      <c r="P923" s="227">
        <f>O923*H923</f>
        <v>0</v>
      </c>
      <c r="Q923" s="227">
        <v>0</v>
      </c>
      <c r="R923" s="227">
        <f>Q923*H923</f>
        <v>0</v>
      </c>
      <c r="S923" s="227">
        <v>0</v>
      </c>
      <c r="T923" s="228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29" t="s">
        <v>172</v>
      </c>
      <c r="AT923" s="229" t="s">
        <v>167</v>
      </c>
      <c r="AU923" s="229" t="s">
        <v>88</v>
      </c>
      <c r="AY923" s="17" t="s">
        <v>165</v>
      </c>
      <c r="BE923" s="230">
        <f>IF(N923="základní",J923,0)</f>
        <v>0</v>
      </c>
      <c r="BF923" s="230">
        <f>IF(N923="snížená",J923,0)</f>
        <v>0</v>
      </c>
      <c r="BG923" s="230">
        <f>IF(N923="zákl. přenesená",J923,0)</f>
        <v>0</v>
      </c>
      <c r="BH923" s="230">
        <f>IF(N923="sníž. přenesená",J923,0)</f>
        <v>0</v>
      </c>
      <c r="BI923" s="230">
        <f>IF(N923="nulová",J923,0)</f>
        <v>0</v>
      </c>
      <c r="BJ923" s="17" t="s">
        <v>86</v>
      </c>
      <c r="BK923" s="230">
        <f>ROUND(I923*H923,2)</f>
        <v>0</v>
      </c>
      <c r="BL923" s="17" t="s">
        <v>172</v>
      </c>
      <c r="BM923" s="229" t="s">
        <v>1177</v>
      </c>
    </row>
    <row r="924" s="2" customFormat="1" ht="33" customHeight="1">
      <c r="A924" s="38"/>
      <c r="B924" s="39"/>
      <c r="C924" s="218" t="s">
        <v>1178</v>
      </c>
      <c r="D924" s="218" t="s">
        <v>167</v>
      </c>
      <c r="E924" s="219" t="s">
        <v>1179</v>
      </c>
      <c r="F924" s="220" t="s">
        <v>1180</v>
      </c>
      <c r="G924" s="221" t="s">
        <v>199</v>
      </c>
      <c r="H924" s="222">
        <v>146.845</v>
      </c>
      <c r="I924" s="223"/>
      <c r="J924" s="224">
        <f>ROUND(I924*H924,2)</f>
        <v>0</v>
      </c>
      <c r="K924" s="220" t="s">
        <v>171</v>
      </c>
      <c r="L924" s="44"/>
      <c r="M924" s="225" t="s">
        <v>1</v>
      </c>
      <c r="N924" s="226" t="s">
        <v>43</v>
      </c>
      <c r="O924" s="91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9" t="s">
        <v>172</v>
      </c>
      <c r="AT924" s="229" t="s">
        <v>167</v>
      </c>
      <c r="AU924" s="229" t="s">
        <v>88</v>
      </c>
      <c r="AY924" s="17" t="s">
        <v>165</v>
      </c>
      <c r="BE924" s="230">
        <f>IF(N924="základní",J924,0)</f>
        <v>0</v>
      </c>
      <c r="BF924" s="230">
        <f>IF(N924="snížená",J924,0)</f>
        <v>0</v>
      </c>
      <c r="BG924" s="230">
        <f>IF(N924="zákl. přenesená",J924,0)</f>
        <v>0</v>
      </c>
      <c r="BH924" s="230">
        <f>IF(N924="sníž. přenesená",J924,0)</f>
        <v>0</v>
      </c>
      <c r="BI924" s="230">
        <f>IF(N924="nulová",J924,0)</f>
        <v>0</v>
      </c>
      <c r="BJ924" s="17" t="s">
        <v>86</v>
      </c>
      <c r="BK924" s="230">
        <f>ROUND(I924*H924,2)</f>
        <v>0</v>
      </c>
      <c r="BL924" s="17" t="s">
        <v>172</v>
      </c>
      <c r="BM924" s="229" t="s">
        <v>1181</v>
      </c>
    </row>
    <row r="925" s="12" customFormat="1" ht="22.8" customHeight="1">
      <c r="A925" s="12"/>
      <c r="B925" s="202"/>
      <c r="C925" s="203"/>
      <c r="D925" s="204" t="s">
        <v>77</v>
      </c>
      <c r="E925" s="216" t="s">
        <v>1182</v>
      </c>
      <c r="F925" s="216" t="s">
        <v>1183</v>
      </c>
      <c r="G925" s="203"/>
      <c r="H925" s="203"/>
      <c r="I925" s="206"/>
      <c r="J925" s="217">
        <f>BK925</f>
        <v>0</v>
      </c>
      <c r="K925" s="203"/>
      <c r="L925" s="208"/>
      <c r="M925" s="209"/>
      <c r="N925" s="210"/>
      <c r="O925" s="210"/>
      <c r="P925" s="211">
        <f>P926</f>
        <v>0</v>
      </c>
      <c r="Q925" s="210"/>
      <c r="R925" s="211">
        <f>R926</f>
        <v>0</v>
      </c>
      <c r="S925" s="210"/>
      <c r="T925" s="212">
        <f>T926</f>
        <v>0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13" t="s">
        <v>86</v>
      </c>
      <c r="AT925" s="214" t="s">
        <v>77</v>
      </c>
      <c r="AU925" s="214" t="s">
        <v>86</v>
      </c>
      <c r="AY925" s="213" t="s">
        <v>165</v>
      </c>
      <c r="BK925" s="215">
        <f>BK926</f>
        <v>0</v>
      </c>
    </row>
    <row r="926" s="2" customFormat="1" ht="24.15" customHeight="1">
      <c r="A926" s="38"/>
      <c r="B926" s="39"/>
      <c r="C926" s="218" t="s">
        <v>1184</v>
      </c>
      <c r="D926" s="218" t="s">
        <v>167</v>
      </c>
      <c r="E926" s="219" t="s">
        <v>1185</v>
      </c>
      <c r="F926" s="220" t="s">
        <v>1186</v>
      </c>
      <c r="G926" s="221" t="s">
        <v>199</v>
      </c>
      <c r="H926" s="222">
        <v>270.06400000000002</v>
      </c>
      <c r="I926" s="223"/>
      <c r="J926" s="224">
        <f>ROUND(I926*H926,2)</f>
        <v>0</v>
      </c>
      <c r="K926" s="220" t="s">
        <v>171</v>
      </c>
      <c r="L926" s="44"/>
      <c r="M926" s="225" t="s">
        <v>1</v>
      </c>
      <c r="N926" s="226" t="s">
        <v>43</v>
      </c>
      <c r="O926" s="91"/>
      <c r="P926" s="227">
        <f>O926*H926</f>
        <v>0</v>
      </c>
      <c r="Q926" s="227">
        <v>0</v>
      </c>
      <c r="R926" s="227">
        <f>Q926*H926</f>
        <v>0</v>
      </c>
      <c r="S926" s="227">
        <v>0</v>
      </c>
      <c r="T926" s="228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29" t="s">
        <v>172</v>
      </c>
      <c r="AT926" s="229" t="s">
        <v>167</v>
      </c>
      <c r="AU926" s="229" t="s">
        <v>88</v>
      </c>
      <c r="AY926" s="17" t="s">
        <v>165</v>
      </c>
      <c r="BE926" s="230">
        <f>IF(N926="základní",J926,0)</f>
        <v>0</v>
      </c>
      <c r="BF926" s="230">
        <f>IF(N926="snížená",J926,0)</f>
        <v>0</v>
      </c>
      <c r="BG926" s="230">
        <f>IF(N926="zákl. přenesená",J926,0)</f>
        <v>0</v>
      </c>
      <c r="BH926" s="230">
        <f>IF(N926="sníž. přenesená",J926,0)</f>
        <v>0</v>
      </c>
      <c r="BI926" s="230">
        <f>IF(N926="nulová",J926,0)</f>
        <v>0</v>
      </c>
      <c r="BJ926" s="17" t="s">
        <v>86</v>
      </c>
      <c r="BK926" s="230">
        <f>ROUND(I926*H926,2)</f>
        <v>0</v>
      </c>
      <c r="BL926" s="17" t="s">
        <v>172</v>
      </c>
      <c r="BM926" s="229" t="s">
        <v>1187</v>
      </c>
    </row>
    <row r="927" s="12" customFormat="1" ht="25.92" customHeight="1">
      <c r="A927" s="12"/>
      <c r="B927" s="202"/>
      <c r="C927" s="203"/>
      <c r="D927" s="204" t="s">
        <v>77</v>
      </c>
      <c r="E927" s="205" t="s">
        <v>1188</v>
      </c>
      <c r="F927" s="205" t="s">
        <v>1189</v>
      </c>
      <c r="G927" s="203"/>
      <c r="H927" s="203"/>
      <c r="I927" s="206"/>
      <c r="J927" s="207">
        <f>BK927</f>
        <v>0</v>
      </c>
      <c r="K927" s="203"/>
      <c r="L927" s="208"/>
      <c r="M927" s="209"/>
      <c r="N927" s="210"/>
      <c r="O927" s="210"/>
      <c r="P927" s="211">
        <f>P928+P940+P1004+P1078+P1087+P1094+P1193+P1218+P1310+P1354+P1392+P1436+P1481+P1512+P1523+P1575+P1698</f>
        <v>0</v>
      </c>
      <c r="Q927" s="210"/>
      <c r="R927" s="211">
        <f>R928+R940+R1004+R1078+R1087+R1094+R1193+R1218+R1310+R1354+R1392+R1436+R1481+R1512+R1523+R1575+R1698</f>
        <v>63.155116840000005</v>
      </c>
      <c r="S927" s="210"/>
      <c r="T927" s="212">
        <f>T928+T940+T1004+T1078+T1087+T1094+T1193+T1218+T1310+T1354+T1392+T1436+T1481+T1512+T1523+T1575+T1698</f>
        <v>20.948878400000002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13" t="s">
        <v>88</v>
      </c>
      <c r="AT927" s="214" t="s">
        <v>77</v>
      </c>
      <c r="AU927" s="214" t="s">
        <v>78</v>
      </c>
      <c r="AY927" s="213" t="s">
        <v>165</v>
      </c>
      <c r="BK927" s="215">
        <f>BK928+BK940+BK1004+BK1078+BK1087+BK1094+BK1193+BK1218+BK1310+BK1354+BK1392+BK1436+BK1481+BK1512+BK1523+BK1575+BK1698</f>
        <v>0</v>
      </c>
    </row>
    <row r="928" s="12" customFormat="1" ht="22.8" customHeight="1">
      <c r="A928" s="12"/>
      <c r="B928" s="202"/>
      <c r="C928" s="203"/>
      <c r="D928" s="204" t="s">
        <v>77</v>
      </c>
      <c r="E928" s="216" t="s">
        <v>1190</v>
      </c>
      <c r="F928" s="216" t="s">
        <v>1191</v>
      </c>
      <c r="G928" s="203"/>
      <c r="H928" s="203"/>
      <c r="I928" s="206"/>
      <c r="J928" s="217">
        <f>BK928</f>
        <v>0</v>
      </c>
      <c r="K928" s="203"/>
      <c r="L928" s="208"/>
      <c r="M928" s="209"/>
      <c r="N928" s="210"/>
      <c r="O928" s="210"/>
      <c r="P928" s="211">
        <f>SUM(P929:P939)</f>
        <v>0</v>
      </c>
      <c r="Q928" s="210"/>
      <c r="R928" s="211">
        <f>SUM(R929:R939)</f>
        <v>0.232434</v>
      </c>
      <c r="S928" s="210"/>
      <c r="T928" s="212">
        <f>SUM(T929:T939)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13" t="s">
        <v>88</v>
      </c>
      <c r="AT928" s="214" t="s">
        <v>77</v>
      </c>
      <c r="AU928" s="214" t="s">
        <v>86</v>
      </c>
      <c r="AY928" s="213" t="s">
        <v>165</v>
      </c>
      <c r="BK928" s="215">
        <f>SUM(BK929:BK939)</f>
        <v>0</v>
      </c>
    </row>
    <row r="929" s="2" customFormat="1" ht="24.15" customHeight="1">
      <c r="A929" s="38"/>
      <c r="B929" s="39"/>
      <c r="C929" s="218" t="s">
        <v>1192</v>
      </c>
      <c r="D929" s="218" t="s">
        <v>167</v>
      </c>
      <c r="E929" s="219" t="s">
        <v>1193</v>
      </c>
      <c r="F929" s="220" t="s">
        <v>1194</v>
      </c>
      <c r="G929" s="221" t="s">
        <v>209</v>
      </c>
      <c r="H929" s="222">
        <v>33.229999999999997</v>
      </c>
      <c r="I929" s="223"/>
      <c r="J929" s="224">
        <f>ROUND(I929*H929,2)</f>
        <v>0</v>
      </c>
      <c r="K929" s="220" t="s">
        <v>171</v>
      </c>
      <c r="L929" s="44"/>
      <c r="M929" s="225" t="s">
        <v>1</v>
      </c>
      <c r="N929" s="226" t="s">
        <v>43</v>
      </c>
      <c r="O929" s="91"/>
      <c r="P929" s="227">
        <f>O929*H929</f>
        <v>0</v>
      </c>
      <c r="Q929" s="227">
        <v>0</v>
      </c>
      <c r="R929" s="227">
        <f>Q929*H929</f>
        <v>0</v>
      </c>
      <c r="S929" s="227">
        <v>0</v>
      </c>
      <c r="T929" s="228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9" t="s">
        <v>270</v>
      </c>
      <c r="AT929" s="229" t="s">
        <v>167</v>
      </c>
      <c r="AU929" s="229" t="s">
        <v>88</v>
      </c>
      <c r="AY929" s="17" t="s">
        <v>165</v>
      </c>
      <c r="BE929" s="230">
        <f>IF(N929="základní",J929,0)</f>
        <v>0</v>
      </c>
      <c r="BF929" s="230">
        <f>IF(N929="snížená",J929,0)</f>
        <v>0</v>
      </c>
      <c r="BG929" s="230">
        <f>IF(N929="zákl. přenesená",J929,0)</f>
        <v>0</v>
      </c>
      <c r="BH929" s="230">
        <f>IF(N929="sníž. přenesená",J929,0)</f>
        <v>0</v>
      </c>
      <c r="BI929" s="230">
        <f>IF(N929="nulová",J929,0)</f>
        <v>0</v>
      </c>
      <c r="BJ929" s="17" t="s">
        <v>86</v>
      </c>
      <c r="BK929" s="230">
        <f>ROUND(I929*H929,2)</f>
        <v>0</v>
      </c>
      <c r="BL929" s="17" t="s">
        <v>270</v>
      </c>
      <c r="BM929" s="229" t="s">
        <v>1195</v>
      </c>
    </row>
    <row r="930" s="14" customFormat="1">
      <c r="A930" s="14"/>
      <c r="B930" s="242"/>
      <c r="C930" s="243"/>
      <c r="D930" s="233" t="s">
        <v>174</v>
      </c>
      <c r="E930" s="244" t="s">
        <v>1</v>
      </c>
      <c r="F930" s="245" t="s">
        <v>1196</v>
      </c>
      <c r="G930" s="243"/>
      <c r="H930" s="246">
        <v>33.229999999999997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2" t="s">
        <v>174</v>
      </c>
      <c r="AU930" s="252" t="s">
        <v>88</v>
      </c>
      <c r="AV930" s="14" t="s">
        <v>88</v>
      </c>
      <c r="AW930" s="14" t="s">
        <v>32</v>
      </c>
      <c r="AX930" s="14" t="s">
        <v>78</v>
      </c>
      <c r="AY930" s="252" t="s">
        <v>165</v>
      </c>
    </row>
    <row r="931" s="15" customFormat="1">
      <c r="A931" s="15"/>
      <c r="B931" s="253"/>
      <c r="C931" s="254"/>
      <c r="D931" s="233" t="s">
        <v>174</v>
      </c>
      <c r="E931" s="255" t="s">
        <v>1</v>
      </c>
      <c r="F931" s="256" t="s">
        <v>177</v>
      </c>
      <c r="G931" s="254"/>
      <c r="H931" s="257">
        <v>33.229999999999997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3" t="s">
        <v>174</v>
      </c>
      <c r="AU931" s="263" t="s">
        <v>88</v>
      </c>
      <c r="AV931" s="15" t="s">
        <v>172</v>
      </c>
      <c r="AW931" s="15" t="s">
        <v>32</v>
      </c>
      <c r="AX931" s="15" t="s">
        <v>86</v>
      </c>
      <c r="AY931" s="263" t="s">
        <v>165</v>
      </c>
    </row>
    <row r="932" s="2" customFormat="1" ht="16.5" customHeight="1">
      <c r="A932" s="38"/>
      <c r="B932" s="39"/>
      <c r="C932" s="264" t="s">
        <v>1197</v>
      </c>
      <c r="D932" s="264" t="s">
        <v>426</v>
      </c>
      <c r="E932" s="265" t="s">
        <v>1198</v>
      </c>
      <c r="F932" s="266" t="s">
        <v>1199</v>
      </c>
      <c r="G932" s="267" t="s">
        <v>199</v>
      </c>
      <c r="H932" s="268">
        <v>0.01</v>
      </c>
      <c r="I932" s="269"/>
      <c r="J932" s="270">
        <f>ROUND(I932*H932,2)</f>
        <v>0</v>
      </c>
      <c r="K932" s="266" t="s">
        <v>171</v>
      </c>
      <c r="L932" s="271"/>
      <c r="M932" s="272" t="s">
        <v>1</v>
      </c>
      <c r="N932" s="273" t="s">
        <v>43</v>
      </c>
      <c r="O932" s="91"/>
      <c r="P932" s="227">
        <f>O932*H932</f>
        <v>0</v>
      </c>
      <c r="Q932" s="227">
        <v>1</v>
      </c>
      <c r="R932" s="227">
        <f>Q932*H932</f>
        <v>0.01</v>
      </c>
      <c r="S932" s="227">
        <v>0</v>
      </c>
      <c r="T932" s="228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9" t="s">
        <v>414</v>
      </c>
      <c r="AT932" s="229" t="s">
        <v>426</v>
      </c>
      <c r="AU932" s="229" t="s">
        <v>88</v>
      </c>
      <c r="AY932" s="17" t="s">
        <v>165</v>
      </c>
      <c r="BE932" s="230">
        <f>IF(N932="základní",J932,0)</f>
        <v>0</v>
      </c>
      <c r="BF932" s="230">
        <f>IF(N932="snížená",J932,0)</f>
        <v>0</v>
      </c>
      <c r="BG932" s="230">
        <f>IF(N932="zákl. přenesená",J932,0)</f>
        <v>0</v>
      </c>
      <c r="BH932" s="230">
        <f>IF(N932="sníž. přenesená",J932,0)</f>
        <v>0</v>
      </c>
      <c r="BI932" s="230">
        <f>IF(N932="nulová",J932,0)</f>
        <v>0</v>
      </c>
      <c r="BJ932" s="17" t="s">
        <v>86</v>
      </c>
      <c r="BK932" s="230">
        <f>ROUND(I932*H932,2)</f>
        <v>0</v>
      </c>
      <c r="BL932" s="17" t="s">
        <v>270</v>
      </c>
      <c r="BM932" s="229" t="s">
        <v>1200</v>
      </c>
    </row>
    <row r="933" s="14" customFormat="1">
      <c r="A933" s="14"/>
      <c r="B933" s="242"/>
      <c r="C933" s="243"/>
      <c r="D933" s="233" t="s">
        <v>174</v>
      </c>
      <c r="E933" s="243"/>
      <c r="F933" s="245" t="s">
        <v>1201</v>
      </c>
      <c r="G933" s="243"/>
      <c r="H933" s="246">
        <v>0.01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2" t="s">
        <v>174</v>
      </c>
      <c r="AU933" s="252" t="s">
        <v>88</v>
      </c>
      <c r="AV933" s="14" t="s">
        <v>88</v>
      </c>
      <c r="AW933" s="14" t="s">
        <v>4</v>
      </c>
      <c r="AX933" s="14" t="s">
        <v>86</v>
      </c>
      <c r="AY933" s="252" t="s">
        <v>165</v>
      </c>
    </row>
    <row r="934" s="2" customFormat="1" ht="24.15" customHeight="1">
      <c r="A934" s="38"/>
      <c r="B934" s="39"/>
      <c r="C934" s="218" t="s">
        <v>1202</v>
      </c>
      <c r="D934" s="218" t="s">
        <v>167</v>
      </c>
      <c r="E934" s="219" t="s">
        <v>1203</v>
      </c>
      <c r="F934" s="220" t="s">
        <v>1204</v>
      </c>
      <c r="G934" s="221" t="s">
        <v>209</v>
      </c>
      <c r="H934" s="222">
        <v>33.229999999999997</v>
      </c>
      <c r="I934" s="223"/>
      <c r="J934" s="224">
        <f>ROUND(I934*H934,2)</f>
        <v>0</v>
      </c>
      <c r="K934" s="220" t="s">
        <v>171</v>
      </c>
      <c r="L934" s="44"/>
      <c r="M934" s="225" t="s">
        <v>1</v>
      </c>
      <c r="N934" s="226" t="s">
        <v>43</v>
      </c>
      <c r="O934" s="91"/>
      <c r="P934" s="227">
        <f>O934*H934</f>
        <v>0</v>
      </c>
      <c r="Q934" s="227">
        <v>0.00040000000000000002</v>
      </c>
      <c r="R934" s="227">
        <f>Q934*H934</f>
        <v>0.013292</v>
      </c>
      <c r="S934" s="227">
        <v>0</v>
      </c>
      <c r="T934" s="228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9" t="s">
        <v>270</v>
      </c>
      <c r="AT934" s="229" t="s">
        <v>167</v>
      </c>
      <c r="AU934" s="229" t="s">
        <v>88</v>
      </c>
      <c r="AY934" s="17" t="s">
        <v>165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17" t="s">
        <v>86</v>
      </c>
      <c r="BK934" s="230">
        <f>ROUND(I934*H934,2)</f>
        <v>0</v>
      </c>
      <c r="BL934" s="17" t="s">
        <v>270</v>
      </c>
      <c r="BM934" s="229" t="s">
        <v>1205</v>
      </c>
    </row>
    <row r="935" s="14" customFormat="1">
      <c r="A935" s="14"/>
      <c r="B935" s="242"/>
      <c r="C935" s="243"/>
      <c r="D935" s="233" t="s">
        <v>174</v>
      </c>
      <c r="E935" s="244" t="s">
        <v>1</v>
      </c>
      <c r="F935" s="245" t="s">
        <v>1196</v>
      </c>
      <c r="G935" s="243"/>
      <c r="H935" s="246">
        <v>33.229999999999997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2" t="s">
        <v>174</v>
      </c>
      <c r="AU935" s="252" t="s">
        <v>88</v>
      </c>
      <c r="AV935" s="14" t="s">
        <v>88</v>
      </c>
      <c r="AW935" s="14" t="s">
        <v>32</v>
      </c>
      <c r="AX935" s="14" t="s">
        <v>78</v>
      </c>
      <c r="AY935" s="252" t="s">
        <v>165</v>
      </c>
    </row>
    <row r="936" s="15" customFormat="1">
      <c r="A936" s="15"/>
      <c r="B936" s="253"/>
      <c r="C936" s="254"/>
      <c r="D936" s="233" t="s">
        <v>174</v>
      </c>
      <c r="E936" s="255" t="s">
        <v>1</v>
      </c>
      <c r="F936" s="256" t="s">
        <v>177</v>
      </c>
      <c r="G936" s="254"/>
      <c r="H936" s="257">
        <v>33.229999999999997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3" t="s">
        <v>174</v>
      </c>
      <c r="AU936" s="263" t="s">
        <v>88</v>
      </c>
      <c r="AV936" s="15" t="s">
        <v>172</v>
      </c>
      <c r="AW936" s="15" t="s">
        <v>32</v>
      </c>
      <c r="AX936" s="15" t="s">
        <v>86</v>
      </c>
      <c r="AY936" s="263" t="s">
        <v>165</v>
      </c>
    </row>
    <row r="937" s="2" customFormat="1" ht="37.8" customHeight="1">
      <c r="A937" s="38"/>
      <c r="B937" s="39"/>
      <c r="C937" s="264" t="s">
        <v>1206</v>
      </c>
      <c r="D937" s="264" t="s">
        <v>426</v>
      </c>
      <c r="E937" s="265" t="s">
        <v>1207</v>
      </c>
      <c r="F937" s="266" t="s">
        <v>1208</v>
      </c>
      <c r="G937" s="267" t="s">
        <v>209</v>
      </c>
      <c r="H937" s="268">
        <v>38.729999999999997</v>
      </c>
      <c r="I937" s="269"/>
      <c r="J937" s="270">
        <f>ROUND(I937*H937,2)</f>
        <v>0</v>
      </c>
      <c r="K937" s="266" t="s">
        <v>171</v>
      </c>
      <c r="L937" s="271"/>
      <c r="M937" s="272" t="s">
        <v>1</v>
      </c>
      <c r="N937" s="273" t="s">
        <v>43</v>
      </c>
      <c r="O937" s="91"/>
      <c r="P937" s="227">
        <f>O937*H937</f>
        <v>0</v>
      </c>
      <c r="Q937" s="227">
        <v>0.0054000000000000003</v>
      </c>
      <c r="R937" s="227">
        <f>Q937*H937</f>
        <v>0.209142</v>
      </c>
      <c r="S937" s="227">
        <v>0</v>
      </c>
      <c r="T937" s="228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9" t="s">
        <v>414</v>
      </c>
      <c r="AT937" s="229" t="s">
        <v>426</v>
      </c>
      <c r="AU937" s="229" t="s">
        <v>88</v>
      </c>
      <c r="AY937" s="17" t="s">
        <v>165</v>
      </c>
      <c r="BE937" s="230">
        <f>IF(N937="základní",J937,0)</f>
        <v>0</v>
      </c>
      <c r="BF937" s="230">
        <f>IF(N937="snížená",J937,0)</f>
        <v>0</v>
      </c>
      <c r="BG937" s="230">
        <f>IF(N937="zákl. přenesená",J937,0)</f>
        <v>0</v>
      </c>
      <c r="BH937" s="230">
        <f>IF(N937="sníž. přenesená",J937,0)</f>
        <v>0</v>
      </c>
      <c r="BI937" s="230">
        <f>IF(N937="nulová",J937,0)</f>
        <v>0</v>
      </c>
      <c r="BJ937" s="17" t="s">
        <v>86</v>
      </c>
      <c r="BK937" s="230">
        <f>ROUND(I937*H937,2)</f>
        <v>0</v>
      </c>
      <c r="BL937" s="17" t="s">
        <v>270</v>
      </c>
      <c r="BM937" s="229" t="s">
        <v>1209</v>
      </c>
    </row>
    <row r="938" s="14" customFormat="1">
      <c r="A938" s="14"/>
      <c r="B938" s="242"/>
      <c r="C938" s="243"/>
      <c r="D938" s="233" t="s">
        <v>174</v>
      </c>
      <c r="E938" s="243"/>
      <c r="F938" s="245" t="s">
        <v>1210</v>
      </c>
      <c r="G938" s="243"/>
      <c r="H938" s="246">
        <v>38.729999999999997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2" t="s">
        <v>174</v>
      </c>
      <c r="AU938" s="252" t="s">
        <v>88</v>
      </c>
      <c r="AV938" s="14" t="s">
        <v>88</v>
      </c>
      <c r="AW938" s="14" t="s">
        <v>4</v>
      </c>
      <c r="AX938" s="14" t="s">
        <v>86</v>
      </c>
      <c r="AY938" s="252" t="s">
        <v>165</v>
      </c>
    </row>
    <row r="939" s="2" customFormat="1" ht="24.15" customHeight="1">
      <c r="A939" s="38"/>
      <c r="B939" s="39"/>
      <c r="C939" s="218" t="s">
        <v>1211</v>
      </c>
      <c r="D939" s="218" t="s">
        <v>167</v>
      </c>
      <c r="E939" s="219" t="s">
        <v>1212</v>
      </c>
      <c r="F939" s="220" t="s">
        <v>1213</v>
      </c>
      <c r="G939" s="221" t="s">
        <v>199</v>
      </c>
      <c r="H939" s="222">
        <v>0.23200000000000001</v>
      </c>
      <c r="I939" s="223"/>
      <c r="J939" s="224">
        <f>ROUND(I939*H939,2)</f>
        <v>0</v>
      </c>
      <c r="K939" s="220" t="s">
        <v>171</v>
      </c>
      <c r="L939" s="44"/>
      <c r="M939" s="225" t="s">
        <v>1</v>
      </c>
      <c r="N939" s="226" t="s">
        <v>43</v>
      </c>
      <c r="O939" s="91"/>
      <c r="P939" s="227">
        <f>O939*H939</f>
        <v>0</v>
      </c>
      <c r="Q939" s="227">
        <v>0</v>
      </c>
      <c r="R939" s="227">
        <f>Q939*H939</f>
        <v>0</v>
      </c>
      <c r="S939" s="227">
        <v>0</v>
      </c>
      <c r="T939" s="228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9" t="s">
        <v>270</v>
      </c>
      <c r="AT939" s="229" t="s">
        <v>167</v>
      </c>
      <c r="AU939" s="229" t="s">
        <v>88</v>
      </c>
      <c r="AY939" s="17" t="s">
        <v>165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17" t="s">
        <v>86</v>
      </c>
      <c r="BK939" s="230">
        <f>ROUND(I939*H939,2)</f>
        <v>0</v>
      </c>
      <c r="BL939" s="17" t="s">
        <v>270</v>
      </c>
      <c r="BM939" s="229" t="s">
        <v>1214</v>
      </c>
    </row>
    <row r="940" s="12" customFormat="1" ht="22.8" customHeight="1">
      <c r="A940" s="12"/>
      <c r="B940" s="202"/>
      <c r="C940" s="203"/>
      <c r="D940" s="204" t="s">
        <v>77</v>
      </c>
      <c r="E940" s="216" t="s">
        <v>1215</v>
      </c>
      <c r="F940" s="216" t="s">
        <v>1216</v>
      </c>
      <c r="G940" s="203"/>
      <c r="H940" s="203"/>
      <c r="I940" s="206"/>
      <c r="J940" s="217">
        <f>BK940</f>
        <v>0</v>
      </c>
      <c r="K940" s="203"/>
      <c r="L940" s="208"/>
      <c r="M940" s="209"/>
      <c r="N940" s="210"/>
      <c r="O940" s="210"/>
      <c r="P940" s="211">
        <f>SUM(P941:P1003)</f>
        <v>0</v>
      </c>
      <c r="Q940" s="210"/>
      <c r="R940" s="211">
        <f>SUM(R941:R1003)</f>
        <v>11.122381400000002</v>
      </c>
      <c r="S940" s="210"/>
      <c r="T940" s="212">
        <f>SUM(T941:T1003)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13" t="s">
        <v>88</v>
      </c>
      <c r="AT940" s="214" t="s">
        <v>77</v>
      </c>
      <c r="AU940" s="214" t="s">
        <v>86</v>
      </c>
      <c r="AY940" s="213" t="s">
        <v>165</v>
      </c>
      <c r="BK940" s="215">
        <f>SUM(BK941:BK1003)</f>
        <v>0</v>
      </c>
    </row>
    <row r="941" s="2" customFormat="1" ht="24.15" customHeight="1">
      <c r="A941" s="38"/>
      <c r="B941" s="39"/>
      <c r="C941" s="218" t="s">
        <v>1217</v>
      </c>
      <c r="D941" s="218" t="s">
        <v>167</v>
      </c>
      <c r="E941" s="219" t="s">
        <v>1218</v>
      </c>
      <c r="F941" s="220" t="s">
        <v>1219</v>
      </c>
      <c r="G941" s="221" t="s">
        <v>209</v>
      </c>
      <c r="H941" s="222">
        <v>57.039999999999999</v>
      </c>
      <c r="I941" s="223"/>
      <c r="J941" s="224">
        <f>ROUND(I941*H941,2)</f>
        <v>0</v>
      </c>
      <c r="K941" s="220" t="s">
        <v>171</v>
      </c>
      <c r="L941" s="44"/>
      <c r="M941" s="225" t="s">
        <v>1</v>
      </c>
      <c r="N941" s="226" t="s">
        <v>43</v>
      </c>
      <c r="O941" s="91"/>
      <c r="P941" s="227">
        <f>O941*H941</f>
        <v>0</v>
      </c>
      <c r="Q941" s="227">
        <v>0</v>
      </c>
      <c r="R941" s="227">
        <f>Q941*H941</f>
        <v>0</v>
      </c>
      <c r="S941" s="227">
        <v>0</v>
      </c>
      <c r="T941" s="228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9" t="s">
        <v>270</v>
      </c>
      <c r="AT941" s="229" t="s">
        <v>167</v>
      </c>
      <c r="AU941" s="229" t="s">
        <v>88</v>
      </c>
      <c r="AY941" s="17" t="s">
        <v>165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17" t="s">
        <v>86</v>
      </c>
      <c r="BK941" s="230">
        <f>ROUND(I941*H941,2)</f>
        <v>0</v>
      </c>
      <c r="BL941" s="17" t="s">
        <v>270</v>
      </c>
      <c r="BM941" s="229" t="s">
        <v>1220</v>
      </c>
    </row>
    <row r="942" s="14" customFormat="1">
      <c r="A942" s="14"/>
      <c r="B942" s="242"/>
      <c r="C942" s="243"/>
      <c r="D942" s="233" t="s">
        <v>174</v>
      </c>
      <c r="E942" s="244" t="s">
        <v>1</v>
      </c>
      <c r="F942" s="245" t="s">
        <v>1221</v>
      </c>
      <c r="G942" s="243"/>
      <c r="H942" s="246">
        <v>42</v>
      </c>
      <c r="I942" s="247"/>
      <c r="J942" s="243"/>
      <c r="K942" s="243"/>
      <c r="L942" s="248"/>
      <c r="M942" s="249"/>
      <c r="N942" s="250"/>
      <c r="O942" s="250"/>
      <c r="P942" s="250"/>
      <c r="Q942" s="250"/>
      <c r="R942" s="250"/>
      <c r="S942" s="250"/>
      <c r="T942" s="25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2" t="s">
        <v>174</v>
      </c>
      <c r="AU942" s="252" t="s">
        <v>88</v>
      </c>
      <c r="AV942" s="14" t="s">
        <v>88</v>
      </c>
      <c r="AW942" s="14" t="s">
        <v>32</v>
      </c>
      <c r="AX942" s="14" t="s">
        <v>78</v>
      </c>
      <c r="AY942" s="252" t="s">
        <v>165</v>
      </c>
    </row>
    <row r="943" s="14" customFormat="1">
      <c r="A943" s="14"/>
      <c r="B943" s="242"/>
      <c r="C943" s="243"/>
      <c r="D943" s="233" t="s">
        <v>174</v>
      </c>
      <c r="E943" s="244" t="s">
        <v>1</v>
      </c>
      <c r="F943" s="245" t="s">
        <v>1222</v>
      </c>
      <c r="G943" s="243"/>
      <c r="H943" s="246">
        <v>7.7999999999999998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2" t="s">
        <v>174</v>
      </c>
      <c r="AU943" s="252" t="s">
        <v>88</v>
      </c>
      <c r="AV943" s="14" t="s">
        <v>88</v>
      </c>
      <c r="AW943" s="14" t="s">
        <v>32</v>
      </c>
      <c r="AX943" s="14" t="s">
        <v>78</v>
      </c>
      <c r="AY943" s="252" t="s">
        <v>165</v>
      </c>
    </row>
    <row r="944" s="14" customFormat="1">
      <c r="A944" s="14"/>
      <c r="B944" s="242"/>
      <c r="C944" s="243"/>
      <c r="D944" s="233" t="s">
        <v>174</v>
      </c>
      <c r="E944" s="244" t="s">
        <v>1</v>
      </c>
      <c r="F944" s="245" t="s">
        <v>1223</v>
      </c>
      <c r="G944" s="243"/>
      <c r="H944" s="246">
        <v>3.8700000000000001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2" t="s">
        <v>174</v>
      </c>
      <c r="AU944" s="252" t="s">
        <v>88</v>
      </c>
      <c r="AV944" s="14" t="s">
        <v>88</v>
      </c>
      <c r="AW944" s="14" t="s">
        <v>32</v>
      </c>
      <c r="AX944" s="14" t="s">
        <v>78</v>
      </c>
      <c r="AY944" s="252" t="s">
        <v>165</v>
      </c>
    </row>
    <row r="945" s="14" customFormat="1">
      <c r="A945" s="14"/>
      <c r="B945" s="242"/>
      <c r="C945" s="243"/>
      <c r="D945" s="233" t="s">
        <v>174</v>
      </c>
      <c r="E945" s="244" t="s">
        <v>1</v>
      </c>
      <c r="F945" s="245" t="s">
        <v>1224</v>
      </c>
      <c r="G945" s="243"/>
      <c r="H945" s="246">
        <v>2.0699999999999998</v>
      </c>
      <c r="I945" s="247"/>
      <c r="J945" s="243"/>
      <c r="K945" s="243"/>
      <c r="L945" s="248"/>
      <c r="M945" s="249"/>
      <c r="N945" s="250"/>
      <c r="O945" s="250"/>
      <c r="P945" s="250"/>
      <c r="Q945" s="250"/>
      <c r="R945" s="250"/>
      <c r="S945" s="250"/>
      <c r="T945" s="25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2" t="s">
        <v>174</v>
      </c>
      <c r="AU945" s="252" t="s">
        <v>88</v>
      </c>
      <c r="AV945" s="14" t="s">
        <v>88</v>
      </c>
      <c r="AW945" s="14" t="s">
        <v>32</v>
      </c>
      <c r="AX945" s="14" t="s">
        <v>78</v>
      </c>
      <c r="AY945" s="252" t="s">
        <v>165</v>
      </c>
    </row>
    <row r="946" s="14" customFormat="1">
      <c r="A946" s="14"/>
      <c r="B946" s="242"/>
      <c r="C946" s="243"/>
      <c r="D946" s="233" t="s">
        <v>174</v>
      </c>
      <c r="E946" s="244" t="s">
        <v>1</v>
      </c>
      <c r="F946" s="245" t="s">
        <v>1225</v>
      </c>
      <c r="G946" s="243"/>
      <c r="H946" s="246">
        <v>1.3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2" t="s">
        <v>174</v>
      </c>
      <c r="AU946" s="252" t="s">
        <v>88</v>
      </c>
      <c r="AV946" s="14" t="s">
        <v>88</v>
      </c>
      <c r="AW946" s="14" t="s">
        <v>32</v>
      </c>
      <c r="AX946" s="14" t="s">
        <v>78</v>
      </c>
      <c r="AY946" s="252" t="s">
        <v>165</v>
      </c>
    </row>
    <row r="947" s="15" customFormat="1">
      <c r="A947" s="15"/>
      <c r="B947" s="253"/>
      <c r="C947" s="254"/>
      <c r="D947" s="233" t="s">
        <v>174</v>
      </c>
      <c r="E947" s="255" t="s">
        <v>1</v>
      </c>
      <c r="F947" s="256" t="s">
        <v>177</v>
      </c>
      <c r="G947" s="254"/>
      <c r="H947" s="257">
        <v>57.039999999999999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3" t="s">
        <v>174</v>
      </c>
      <c r="AU947" s="263" t="s">
        <v>88</v>
      </c>
      <c r="AV947" s="15" t="s">
        <v>172</v>
      </c>
      <c r="AW947" s="15" t="s">
        <v>32</v>
      </c>
      <c r="AX947" s="15" t="s">
        <v>86</v>
      </c>
      <c r="AY947" s="263" t="s">
        <v>165</v>
      </c>
    </row>
    <row r="948" s="2" customFormat="1" ht="16.5" customHeight="1">
      <c r="A948" s="38"/>
      <c r="B948" s="39"/>
      <c r="C948" s="264" t="s">
        <v>1226</v>
      </c>
      <c r="D948" s="264" t="s">
        <v>426</v>
      </c>
      <c r="E948" s="265" t="s">
        <v>1198</v>
      </c>
      <c r="F948" s="266" t="s">
        <v>1199</v>
      </c>
      <c r="G948" s="267" t="s">
        <v>199</v>
      </c>
      <c r="H948" s="268">
        <v>0.017999999999999999</v>
      </c>
      <c r="I948" s="269"/>
      <c r="J948" s="270">
        <f>ROUND(I948*H948,2)</f>
        <v>0</v>
      </c>
      <c r="K948" s="266" t="s">
        <v>171</v>
      </c>
      <c r="L948" s="271"/>
      <c r="M948" s="272" t="s">
        <v>1</v>
      </c>
      <c r="N948" s="273" t="s">
        <v>43</v>
      </c>
      <c r="O948" s="91"/>
      <c r="P948" s="227">
        <f>O948*H948</f>
        <v>0</v>
      </c>
      <c r="Q948" s="227">
        <v>1</v>
      </c>
      <c r="R948" s="227">
        <f>Q948*H948</f>
        <v>0.017999999999999999</v>
      </c>
      <c r="S948" s="227">
        <v>0</v>
      </c>
      <c r="T948" s="228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29" t="s">
        <v>414</v>
      </c>
      <c r="AT948" s="229" t="s">
        <v>426</v>
      </c>
      <c r="AU948" s="229" t="s">
        <v>88</v>
      </c>
      <c r="AY948" s="17" t="s">
        <v>165</v>
      </c>
      <c r="BE948" s="230">
        <f>IF(N948="základní",J948,0)</f>
        <v>0</v>
      </c>
      <c r="BF948" s="230">
        <f>IF(N948="snížená",J948,0)</f>
        <v>0</v>
      </c>
      <c r="BG948" s="230">
        <f>IF(N948="zákl. přenesená",J948,0)</f>
        <v>0</v>
      </c>
      <c r="BH948" s="230">
        <f>IF(N948="sníž. přenesená",J948,0)</f>
        <v>0</v>
      </c>
      <c r="BI948" s="230">
        <f>IF(N948="nulová",J948,0)</f>
        <v>0</v>
      </c>
      <c r="BJ948" s="17" t="s">
        <v>86</v>
      </c>
      <c r="BK948" s="230">
        <f>ROUND(I948*H948,2)</f>
        <v>0</v>
      </c>
      <c r="BL948" s="17" t="s">
        <v>270</v>
      </c>
      <c r="BM948" s="229" t="s">
        <v>1227</v>
      </c>
    </row>
    <row r="949" s="14" customFormat="1">
      <c r="A949" s="14"/>
      <c r="B949" s="242"/>
      <c r="C949" s="243"/>
      <c r="D949" s="233" t="s">
        <v>174</v>
      </c>
      <c r="E949" s="243"/>
      <c r="F949" s="245" t="s">
        <v>1228</v>
      </c>
      <c r="G949" s="243"/>
      <c r="H949" s="246">
        <v>0.017999999999999999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2" t="s">
        <v>174</v>
      </c>
      <c r="AU949" s="252" t="s">
        <v>88</v>
      </c>
      <c r="AV949" s="14" t="s">
        <v>88</v>
      </c>
      <c r="AW949" s="14" t="s">
        <v>4</v>
      </c>
      <c r="AX949" s="14" t="s">
        <v>86</v>
      </c>
      <c r="AY949" s="252" t="s">
        <v>165</v>
      </c>
    </row>
    <row r="950" s="2" customFormat="1" ht="24.15" customHeight="1">
      <c r="A950" s="38"/>
      <c r="B950" s="39"/>
      <c r="C950" s="218" t="s">
        <v>1229</v>
      </c>
      <c r="D950" s="218" t="s">
        <v>167</v>
      </c>
      <c r="E950" s="219" t="s">
        <v>1230</v>
      </c>
      <c r="F950" s="220" t="s">
        <v>1231</v>
      </c>
      <c r="G950" s="221" t="s">
        <v>209</v>
      </c>
      <c r="H950" s="222">
        <v>106.84</v>
      </c>
      <c r="I950" s="223"/>
      <c r="J950" s="224">
        <f>ROUND(I950*H950,2)</f>
        <v>0</v>
      </c>
      <c r="K950" s="220" t="s">
        <v>171</v>
      </c>
      <c r="L950" s="44"/>
      <c r="M950" s="225" t="s">
        <v>1</v>
      </c>
      <c r="N950" s="226" t="s">
        <v>43</v>
      </c>
      <c r="O950" s="91"/>
      <c r="P950" s="227">
        <f>O950*H950</f>
        <v>0</v>
      </c>
      <c r="Q950" s="227">
        <v>0</v>
      </c>
      <c r="R950" s="227">
        <f>Q950*H950</f>
        <v>0</v>
      </c>
      <c r="S950" s="227">
        <v>0</v>
      </c>
      <c r="T950" s="228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29" t="s">
        <v>270</v>
      </c>
      <c r="AT950" s="229" t="s">
        <v>167</v>
      </c>
      <c r="AU950" s="229" t="s">
        <v>88</v>
      </c>
      <c r="AY950" s="17" t="s">
        <v>165</v>
      </c>
      <c r="BE950" s="230">
        <f>IF(N950="základní",J950,0)</f>
        <v>0</v>
      </c>
      <c r="BF950" s="230">
        <f>IF(N950="snížená",J950,0)</f>
        <v>0</v>
      </c>
      <c r="BG950" s="230">
        <f>IF(N950="zákl. přenesená",J950,0)</f>
        <v>0</v>
      </c>
      <c r="BH950" s="230">
        <f>IF(N950="sníž. přenesená",J950,0)</f>
        <v>0</v>
      </c>
      <c r="BI950" s="230">
        <f>IF(N950="nulová",J950,0)</f>
        <v>0</v>
      </c>
      <c r="BJ950" s="17" t="s">
        <v>86</v>
      </c>
      <c r="BK950" s="230">
        <f>ROUND(I950*H950,2)</f>
        <v>0</v>
      </c>
      <c r="BL950" s="17" t="s">
        <v>270</v>
      </c>
      <c r="BM950" s="229" t="s">
        <v>1232</v>
      </c>
    </row>
    <row r="951" s="14" customFormat="1">
      <c r="A951" s="14"/>
      <c r="B951" s="242"/>
      <c r="C951" s="243"/>
      <c r="D951" s="233" t="s">
        <v>174</v>
      </c>
      <c r="E951" s="244" t="s">
        <v>1</v>
      </c>
      <c r="F951" s="245" t="s">
        <v>1233</v>
      </c>
      <c r="G951" s="243"/>
      <c r="H951" s="246">
        <v>84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2" t="s">
        <v>174</v>
      </c>
      <c r="AU951" s="252" t="s">
        <v>88</v>
      </c>
      <c r="AV951" s="14" t="s">
        <v>88</v>
      </c>
      <c r="AW951" s="14" t="s">
        <v>32</v>
      </c>
      <c r="AX951" s="14" t="s">
        <v>78</v>
      </c>
      <c r="AY951" s="252" t="s">
        <v>165</v>
      </c>
    </row>
    <row r="952" s="14" customFormat="1">
      <c r="A952" s="14"/>
      <c r="B952" s="242"/>
      <c r="C952" s="243"/>
      <c r="D952" s="233" t="s">
        <v>174</v>
      </c>
      <c r="E952" s="244" t="s">
        <v>1</v>
      </c>
      <c r="F952" s="245" t="s">
        <v>1234</v>
      </c>
      <c r="G952" s="243"/>
      <c r="H952" s="246">
        <v>15.6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2" t="s">
        <v>174</v>
      </c>
      <c r="AU952" s="252" t="s">
        <v>88</v>
      </c>
      <c r="AV952" s="14" t="s">
        <v>88</v>
      </c>
      <c r="AW952" s="14" t="s">
        <v>32</v>
      </c>
      <c r="AX952" s="14" t="s">
        <v>78</v>
      </c>
      <c r="AY952" s="252" t="s">
        <v>165</v>
      </c>
    </row>
    <row r="953" s="14" customFormat="1">
      <c r="A953" s="14"/>
      <c r="B953" s="242"/>
      <c r="C953" s="243"/>
      <c r="D953" s="233" t="s">
        <v>174</v>
      </c>
      <c r="E953" s="244" t="s">
        <v>1</v>
      </c>
      <c r="F953" s="245" t="s">
        <v>1223</v>
      </c>
      <c r="G953" s="243"/>
      <c r="H953" s="246">
        <v>3.8700000000000001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2" t="s">
        <v>174</v>
      </c>
      <c r="AU953" s="252" t="s">
        <v>88</v>
      </c>
      <c r="AV953" s="14" t="s">
        <v>88</v>
      </c>
      <c r="AW953" s="14" t="s">
        <v>32</v>
      </c>
      <c r="AX953" s="14" t="s">
        <v>78</v>
      </c>
      <c r="AY953" s="252" t="s">
        <v>165</v>
      </c>
    </row>
    <row r="954" s="14" customFormat="1">
      <c r="A954" s="14"/>
      <c r="B954" s="242"/>
      <c r="C954" s="243"/>
      <c r="D954" s="233" t="s">
        <v>174</v>
      </c>
      <c r="E954" s="244" t="s">
        <v>1</v>
      </c>
      <c r="F954" s="245" t="s">
        <v>1224</v>
      </c>
      <c r="G954" s="243"/>
      <c r="H954" s="246">
        <v>2.0699999999999998</v>
      </c>
      <c r="I954" s="247"/>
      <c r="J954" s="243"/>
      <c r="K954" s="243"/>
      <c r="L954" s="248"/>
      <c r="M954" s="249"/>
      <c r="N954" s="250"/>
      <c r="O954" s="250"/>
      <c r="P954" s="250"/>
      <c r="Q954" s="250"/>
      <c r="R954" s="250"/>
      <c r="S954" s="250"/>
      <c r="T954" s="25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2" t="s">
        <v>174</v>
      </c>
      <c r="AU954" s="252" t="s">
        <v>88</v>
      </c>
      <c r="AV954" s="14" t="s">
        <v>88</v>
      </c>
      <c r="AW954" s="14" t="s">
        <v>32</v>
      </c>
      <c r="AX954" s="14" t="s">
        <v>78</v>
      </c>
      <c r="AY954" s="252" t="s">
        <v>165</v>
      </c>
    </row>
    <row r="955" s="14" customFormat="1">
      <c r="A955" s="14"/>
      <c r="B955" s="242"/>
      <c r="C955" s="243"/>
      <c r="D955" s="233" t="s">
        <v>174</v>
      </c>
      <c r="E955" s="244" t="s">
        <v>1</v>
      </c>
      <c r="F955" s="245" t="s">
        <v>1225</v>
      </c>
      <c r="G955" s="243"/>
      <c r="H955" s="246">
        <v>1.3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2" t="s">
        <v>174</v>
      </c>
      <c r="AU955" s="252" t="s">
        <v>88</v>
      </c>
      <c r="AV955" s="14" t="s">
        <v>88</v>
      </c>
      <c r="AW955" s="14" t="s">
        <v>32</v>
      </c>
      <c r="AX955" s="14" t="s">
        <v>78</v>
      </c>
      <c r="AY955" s="252" t="s">
        <v>165</v>
      </c>
    </row>
    <row r="956" s="15" customFormat="1">
      <c r="A956" s="15"/>
      <c r="B956" s="253"/>
      <c r="C956" s="254"/>
      <c r="D956" s="233" t="s">
        <v>174</v>
      </c>
      <c r="E956" s="255" t="s">
        <v>1</v>
      </c>
      <c r="F956" s="256" t="s">
        <v>177</v>
      </c>
      <c r="G956" s="254"/>
      <c r="H956" s="257">
        <v>106.84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3" t="s">
        <v>174</v>
      </c>
      <c r="AU956" s="263" t="s">
        <v>88</v>
      </c>
      <c r="AV956" s="15" t="s">
        <v>172</v>
      </c>
      <c r="AW956" s="15" t="s">
        <v>32</v>
      </c>
      <c r="AX956" s="15" t="s">
        <v>86</v>
      </c>
      <c r="AY956" s="263" t="s">
        <v>165</v>
      </c>
    </row>
    <row r="957" s="2" customFormat="1" ht="49.05" customHeight="1">
      <c r="A957" s="38"/>
      <c r="B957" s="39"/>
      <c r="C957" s="264" t="s">
        <v>1235</v>
      </c>
      <c r="D957" s="264" t="s">
        <v>426</v>
      </c>
      <c r="E957" s="265" t="s">
        <v>1236</v>
      </c>
      <c r="F957" s="266" t="s">
        <v>1237</v>
      </c>
      <c r="G957" s="267" t="s">
        <v>209</v>
      </c>
      <c r="H957" s="268">
        <v>62.261000000000003</v>
      </c>
      <c r="I957" s="269"/>
      <c r="J957" s="270">
        <f>ROUND(I957*H957,2)</f>
        <v>0</v>
      </c>
      <c r="K957" s="266" t="s">
        <v>171</v>
      </c>
      <c r="L957" s="271"/>
      <c r="M957" s="272" t="s">
        <v>1</v>
      </c>
      <c r="N957" s="273" t="s">
        <v>43</v>
      </c>
      <c r="O957" s="91"/>
      <c r="P957" s="227">
        <f>O957*H957</f>
        <v>0</v>
      </c>
      <c r="Q957" s="227">
        <v>0.0040000000000000001</v>
      </c>
      <c r="R957" s="227">
        <f>Q957*H957</f>
        <v>0.24904400000000002</v>
      </c>
      <c r="S957" s="227">
        <v>0</v>
      </c>
      <c r="T957" s="228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29" t="s">
        <v>414</v>
      </c>
      <c r="AT957" s="229" t="s">
        <v>426</v>
      </c>
      <c r="AU957" s="229" t="s">
        <v>88</v>
      </c>
      <c r="AY957" s="17" t="s">
        <v>165</v>
      </c>
      <c r="BE957" s="230">
        <f>IF(N957="základní",J957,0)</f>
        <v>0</v>
      </c>
      <c r="BF957" s="230">
        <f>IF(N957="snížená",J957,0)</f>
        <v>0</v>
      </c>
      <c r="BG957" s="230">
        <f>IF(N957="zákl. přenesená",J957,0)</f>
        <v>0</v>
      </c>
      <c r="BH957" s="230">
        <f>IF(N957="sníž. přenesená",J957,0)</f>
        <v>0</v>
      </c>
      <c r="BI957" s="230">
        <f>IF(N957="nulová",J957,0)</f>
        <v>0</v>
      </c>
      <c r="BJ957" s="17" t="s">
        <v>86</v>
      </c>
      <c r="BK957" s="230">
        <f>ROUND(I957*H957,2)</f>
        <v>0</v>
      </c>
      <c r="BL957" s="17" t="s">
        <v>270</v>
      </c>
      <c r="BM957" s="229" t="s">
        <v>1238</v>
      </c>
    </row>
    <row r="958" s="14" customFormat="1">
      <c r="A958" s="14"/>
      <c r="B958" s="242"/>
      <c r="C958" s="243"/>
      <c r="D958" s="233" t="s">
        <v>174</v>
      </c>
      <c r="E958" s="243"/>
      <c r="F958" s="245" t="s">
        <v>1239</v>
      </c>
      <c r="G958" s="243"/>
      <c r="H958" s="246">
        <v>62.261000000000003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2" t="s">
        <v>174</v>
      </c>
      <c r="AU958" s="252" t="s">
        <v>88</v>
      </c>
      <c r="AV958" s="14" t="s">
        <v>88</v>
      </c>
      <c r="AW958" s="14" t="s">
        <v>4</v>
      </c>
      <c r="AX958" s="14" t="s">
        <v>86</v>
      </c>
      <c r="AY958" s="252" t="s">
        <v>165</v>
      </c>
    </row>
    <row r="959" s="2" customFormat="1" ht="49.05" customHeight="1">
      <c r="A959" s="38"/>
      <c r="B959" s="39"/>
      <c r="C959" s="264" t="s">
        <v>1240</v>
      </c>
      <c r="D959" s="264" t="s">
        <v>426</v>
      </c>
      <c r="E959" s="265" t="s">
        <v>1241</v>
      </c>
      <c r="F959" s="266" t="s">
        <v>1242</v>
      </c>
      <c r="G959" s="267" t="s">
        <v>209</v>
      </c>
      <c r="H959" s="268">
        <v>62.234000000000002</v>
      </c>
      <c r="I959" s="269"/>
      <c r="J959" s="270">
        <f>ROUND(I959*H959,2)</f>
        <v>0</v>
      </c>
      <c r="K959" s="266" t="s">
        <v>171</v>
      </c>
      <c r="L959" s="271"/>
      <c r="M959" s="272" t="s">
        <v>1</v>
      </c>
      <c r="N959" s="273" t="s">
        <v>43</v>
      </c>
      <c r="O959" s="91"/>
      <c r="P959" s="227">
        <f>O959*H959</f>
        <v>0</v>
      </c>
      <c r="Q959" s="227">
        <v>0.0047999999999999996</v>
      </c>
      <c r="R959" s="227">
        <f>Q959*H959</f>
        <v>0.29872319999999997</v>
      </c>
      <c r="S959" s="227">
        <v>0</v>
      </c>
      <c r="T959" s="228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29" t="s">
        <v>414</v>
      </c>
      <c r="AT959" s="229" t="s">
        <v>426</v>
      </c>
      <c r="AU959" s="229" t="s">
        <v>88</v>
      </c>
      <c r="AY959" s="17" t="s">
        <v>165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17" t="s">
        <v>86</v>
      </c>
      <c r="BK959" s="230">
        <f>ROUND(I959*H959,2)</f>
        <v>0</v>
      </c>
      <c r="BL959" s="17" t="s">
        <v>270</v>
      </c>
      <c r="BM959" s="229" t="s">
        <v>1243</v>
      </c>
    </row>
    <row r="960" s="14" customFormat="1">
      <c r="A960" s="14"/>
      <c r="B960" s="242"/>
      <c r="C960" s="243"/>
      <c r="D960" s="233" t="s">
        <v>174</v>
      </c>
      <c r="E960" s="243"/>
      <c r="F960" s="245" t="s">
        <v>1244</v>
      </c>
      <c r="G960" s="243"/>
      <c r="H960" s="246">
        <v>62.234000000000002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2" t="s">
        <v>174</v>
      </c>
      <c r="AU960" s="252" t="s">
        <v>88</v>
      </c>
      <c r="AV960" s="14" t="s">
        <v>88</v>
      </c>
      <c r="AW960" s="14" t="s">
        <v>4</v>
      </c>
      <c r="AX960" s="14" t="s">
        <v>86</v>
      </c>
      <c r="AY960" s="252" t="s">
        <v>165</v>
      </c>
    </row>
    <row r="961" s="2" customFormat="1" ht="24.15" customHeight="1">
      <c r="A961" s="38"/>
      <c r="B961" s="39"/>
      <c r="C961" s="218" t="s">
        <v>1245</v>
      </c>
      <c r="D961" s="218" t="s">
        <v>167</v>
      </c>
      <c r="E961" s="219" t="s">
        <v>1246</v>
      </c>
      <c r="F961" s="220" t="s">
        <v>1247</v>
      </c>
      <c r="G961" s="221" t="s">
        <v>209</v>
      </c>
      <c r="H961" s="222">
        <v>57.039999999999999</v>
      </c>
      <c r="I961" s="223"/>
      <c r="J961" s="224">
        <f>ROUND(I961*H961,2)</f>
        <v>0</v>
      </c>
      <c r="K961" s="220" t="s">
        <v>171</v>
      </c>
      <c r="L961" s="44"/>
      <c r="M961" s="225" t="s">
        <v>1</v>
      </c>
      <c r="N961" s="226" t="s">
        <v>43</v>
      </c>
      <c r="O961" s="91"/>
      <c r="P961" s="227">
        <f>O961*H961</f>
        <v>0</v>
      </c>
      <c r="Q961" s="227">
        <v>0.00088000000000000003</v>
      </c>
      <c r="R961" s="227">
        <f>Q961*H961</f>
        <v>0.050195200000000002</v>
      </c>
      <c r="S961" s="227">
        <v>0</v>
      </c>
      <c r="T961" s="228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29" t="s">
        <v>270</v>
      </c>
      <c r="AT961" s="229" t="s">
        <v>167</v>
      </c>
      <c r="AU961" s="229" t="s">
        <v>88</v>
      </c>
      <c r="AY961" s="17" t="s">
        <v>165</v>
      </c>
      <c r="BE961" s="230">
        <f>IF(N961="základní",J961,0)</f>
        <v>0</v>
      </c>
      <c r="BF961" s="230">
        <f>IF(N961="snížená",J961,0)</f>
        <v>0</v>
      </c>
      <c r="BG961" s="230">
        <f>IF(N961="zákl. přenesená",J961,0)</f>
        <v>0</v>
      </c>
      <c r="BH961" s="230">
        <f>IF(N961="sníž. přenesená",J961,0)</f>
        <v>0</v>
      </c>
      <c r="BI961" s="230">
        <f>IF(N961="nulová",J961,0)</f>
        <v>0</v>
      </c>
      <c r="BJ961" s="17" t="s">
        <v>86</v>
      </c>
      <c r="BK961" s="230">
        <f>ROUND(I961*H961,2)</f>
        <v>0</v>
      </c>
      <c r="BL961" s="17" t="s">
        <v>270</v>
      </c>
      <c r="BM961" s="229" t="s">
        <v>1248</v>
      </c>
    </row>
    <row r="962" s="14" customFormat="1">
      <c r="A962" s="14"/>
      <c r="B962" s="242"/>
      <c r="C962" s="243"/>
      <c r="D962" s="233" t="s">
        <v>174</v>
      </c>
      <c r="E962" s="244" t="s">
        <v>1</v>
      </c>
      <c r="F962" s="245" t="s">
        <v>1221</v>
      </c>
      <c r="G962" s="243"/>
      <c r="H962" s="246">
        <v>42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2" t="s">
        <v>174</v>
      </c>
      <c r="AU962" s="252" t="s">
        <v>88</v>
      </c>
      <c r="AV962" s="14" t="s">
        <v>88</v>
      </c>
      <c r="AW962" s="14" t="s">
        <v>32</v>
      </c>
      <c r="AX962" s="14" t="s">
        <v>78</v>
      </c>
      <c r="AY962" s="252" t="s">
        <v>165</v>
      </c>
    </row>
    <row r="963" s="14" customFormat="1">
      <c r="A963" s="14"/>
      <c r="B963" s="242"/>
      <c r="C963" s="243"/>
      <c r="D963" s="233" t="s">
        <v>174</v>
      </c>
      <c r="E963" s="244" t="s">
        <v>1</v>
      </c>
      <c r="F963" s="245" t="s">
        <v>1222</v>
      </c>
      <c r="G963" s="243"/>
      <c r="H963" s="246">
        <v>7.7999999999999998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2" t="s">
        <v>174</v>
      </c>
      <c r="AU963" s="252" t="s">
        <v>88</v>
      </c>
      <c r="AV963" s="14" t="s">
        <v>88</v>
      </c>
      <c r="AW963" s="14" t="s">
        <v>32</v>
      </c>
      <c r="AX963" s="14" t="s">
        <v>78</v>
      </c>
      <c r="AY963" s="252" t="s">
        <v>165</v>
      </c>
    </row>
    <row r="964" s="14" customFormat="1">
      <c r="A964" s="14"/>
      <c r="B964" s="242"/>
      <c r="C964" s="243"/>
      <c r="D964" s="233" t="s">
        <v>174</v>
      </c>
      <c r="E964" s="244" t="s">
        <v>1</v>
      </c>
      <c r="F964" s="245" t="s">
        <v>1223</v>
      </c>
      <c r="G964" s="243"/>
      <c r="H964" s="246">
        <v>3.8700000000000001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2" t="s">
        <v>174</v>
      </c>
      <c r="AU964" s="252" t="s">
        <v>88</v>
      </c>
      <c r="AV964" s="14" t="s">
        <v>88</v>
      </c>
      <c r="AW964" s="14" t="s">
        <v>32</v>
      </c>
      <c r="AX964" s="14" t="s">
        <v>78</v>
      </c>
      <c r="AY964" s="252" t="s">
        <v>165</v>
      </c>
    </row>
    <row r="965" s="14" customFormat="1">
      <c r="A965" s="14"/>
      <c r="B965" s="242"/>
      <c r="C965" s="243"/>
      <c r="D965" s="233" t="s">
        <v>174</v>
      </c>
      <c r="E965" s="244" t="s">
        <v>1</v>
      </c>
      <c r="F965" s="245" t="s">
        <v>1224</v>
      </c>
      <c r="G965" s="243"/>
      <c r="H965" s="246">
        <v>2.0699999999999998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2" t="s">
        <v>174</v>
      </c>
      <c r="AU965" s="252" t="s">
        <v>88</v>
      </c>
      <c r="AV965" s="14" t="s">
        <v>88</v>
      </c>
      <c r="AW965" s="14" t="s">
        <v>32</v>
      </c>
      <c r="AX965" s="14" t="s">
        <v>78</v>
      </c>
      <c r="AY965" s="252" t="s">
        <v>165</v>
      </c>
    </row>
    <row r="966" s="14" customFormat="1">
      <c r="A966" s="14"/>
      <c r="B966" s="242"/>
      <c r="C966" s="243"/>
      <c r="D966" s="233" t="s">
        <v>174</v>
      </c>
      <c r="E966" s="244" t="s">
        <v>1</v>
      </c>
      <c r="F966" s="245" t="s">
        <v>1225</v>
      </c>
      <c r="G966" s="243"/>
      <c r="H966" s="246">
        <v>1.3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2" t="s">
        <v>174</v>
      </c>
      <c r="AU966" s="252" t="s">
        <v>88</v>
      </c>
      <c r="AV966" s="14" t="s">
        <v>88</v>
      </c>
      <c r="AW966" s="14" t="s">
        <v>32</v>
      </c>
      <c r="AX966" s="14" t="s">
        <v>78</v>
      </c>
      <c r="AY966" s="252" t="s">
        <v>165</v>
      </c>
    </row>
    <row r="967" s="15" customFormat="1">
      <c r="A967" s="15"/>
      <c r="B967" s="253"/>
      <c r="C967" s="254"/>
      <c r="D967" s="233" t="s">
        <v>174</v>
      </c>
      <c r="E967" s="255" t="s">
        <v>1</v>
      </c>
      <c r="F967" s="256" t="s">
        <v>177</v>
      </c>
      <c r="G967" s="254"/>
      <c r="H967" s="257">
        <v>57.039999999999999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3" t="s">
        <v>174</v>
      </c>
      <c r="AU967" s="263" t="s">
        <v>88</v>
      </c>
      <c r="AV967" s="15" t="s">
        <v>172</v>
      </c>
      <c r="AW967" s="15" t="s">
        <v>32</v>
      </c>
      <c r="AX967" s="15" t="s">
        <v>86</v>
      </c>
      <c r="AY967" s="263" t="s">
        <v>165</v>
      </c>
    </row>
    <row r="968" s="2" customFormat="1" ht="37.8" customHeight="1">
      <c r="A968" s="38"/>
      <c r="B968" s="39"/>
      <c r="C968" s="264" t="s">
        <v>1249</v>
      </c>
      <c r="D968" s="264" t="s">
        <v>426</v>
      </c>
      <c r="E968" s="265" t="s">
        <v>1207</v>
      </c>
      <c r="F968" s="266" t="s">
        <v>1208</v>
      </c>
      <c r="G968" s="267" t="s">
        <v>209</v>
      </c>
      <c r="H968" s="268">
        <v>66.480000000000004</v>
      </c>
      <c r="I968" s="269"/>
      <c r="J968" s="270">
        <f>ROUND(I968*H968,2)</f>
        <v>0</v>
      </c>
      <c r="K968" s="266" t="s">
        <v>171</v>
      </c>
      <c r="L968" s="271"/>
      <c r="M968" s="272" t="s">
        <v>1</v>
      </c>
      <c r="N968" s="273" t="s">
        <v>43</v>
      </c>
      <c r="O968" s="91"/>
      <c r="P968" s="227">
        <f>O968*H968</f>
        <v>0</v>
      </c>
      <c r="Q968" s="227">
        <v>0.0054000000000000003</v>
      </c>
      <c r="R968" s="227">
        <f>Q968*H968</f>
        <v>0.35899200000000003</v>
      </c>
      <c r="S968" s="227">
        <v>0</v>
      </c>
      <c r="T968" s="22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29" t="s">
        <v>414</v>
      </c>
      <c r="AT968" s="229" t="s">
        <v>426</v>
      </c>
      <c r="AU968" s="229" t="s">
        <v>88</v>
      </c>
      <c r="AY968" s="17" t="s">
        <v>165</v>
      </c>
      <c r="BE968" s="230">
        <f>IF(N968="základní",J968,0)</f>
        <v>0</v>
      </c>
      <c r="BF968" s="230">
        <f>IF(N968="snížená",J968,0)</f>
        <v>0</v>
      </c>
      <c r="BG968" s="230">
        <f>IF(N968="zákl. přenesená",J968,0)</f>
        <v>0</v>
      </c>
      <c r="BH968" s="230">
        <f>IF(N968="sníž. přenesená",J968,0)</f>
        <v>0</v>
      </c>
      <c r="BI968" s="230">
        <f>IF(N968="nulová",J968,0)</f>
        <v>0</v>
      </c>
      <c r="BJ968" s="17" t="s">
        <v>86</v>
      </c>
      <c r="BK968" s="230">
        <f>ROUND(I968*H968,2)</f>
        <v>0</v>
      </c>
      <c r="BL968" s="17" t="s">
        <v>270</v>
      </c>
      <c r="BM968" s="229" t="s">
        <v>1250</v>
      </c>
    </row>
    <row r="969" s="14" customFormat="1">
      <c r="A969" s="14"/>
      <c r="B969" s="242"/>
      <c r="C969" s="243"/>
      <c r="D969" s="233" t="s">
        <v>174</v>
      </c>
      <c r="E969" s="243"/>
      <c r="F969" s="245" t="s">
        <v>1251</v>
      </c>
      <c r="G969" s="243"/>
      <c r="H969" s="246">
        <v>66.480000000000004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2" t="s">
        <v>174</v>
      </c>
      <c r="AU969" s="252" t="s">
        <v>88</v>
      </c>
      <c r="AV969" s="14" t="s">
        <v>88</v>
      </c>
      <c r="AW969" s="14" t="s">
        <v>4</v>
      </c>
      <c r="AX969" s="14" t="s">
        <v>86</v>
      </c>
      <c r="AY969" s="252" t="s">
        <v>165</v>
      </c>
    </row>
    <row r="970" s="2" customFormat="1" ht="24.15" customHeight="1">
      <c r="A970" s="38"/>
      <c r="B970" s="39"/>
      <c r="C970" s="218" t="s">
        <v>1252</v>
      </c>
      <c r="D970" s="218" t="s">
        <v>167</v>
      </c>
      <c r="E970" s="219" t="s">
        <v>1253</v>
      </c>
      <c r="F970" s="220" t="s">
        <v>1254</v>
      </c>
      <c r="G970" s="221" t="s">
        <v>209</v>
      </c>
      <c r="H970" s="222">
        <v>49.799999999999997</v>
      </c>
      <c r="I970" s="223"/>
      <c r="J970" s="224">
        <f>ROUND(I970*H970,2)</f>
        <v>0</v>
      </c>
      <c r="K970" s="220" t="s">
        <v>171</v>
      </c>
      <c r="L970" s="44"/>
      <c r="M970" s="225" t="s">
        <v>1</v>
      </c>
      <c r="N970" s="226" t="s">
        <v>43</v>
      </c>
      <c r="O970" s="91"/>
      <c r="P970" s="227">
        <f>O970*H970</f>
        <v>0</v>
      </c>
      <c r="Q970" s="227">
        <v>0</v>
      </c>
      <c r="R970" s="227">
        <f>Q970*H970</f>
        <v>0</v>
      </c>
      <c r="S970" s="227">
        <v>0</v>
      </c>
      <c r="T970" s="228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29" t="s">
        <v>270</v>
      </c>
      <c r="AT970" s="229" t="s">
        <v>167</v>
      </c>
      <c r="AU970" s="229" t="s">
        <v>88</v>
      </c>
      <c r="AY970" s="17" t="s">
        <v>165</v>
      </c>
      <c r="BE970" s="230">
        <f>IF(N970="základní",J970,0)</f>
        <v>0</v>
      </c>
      <c r="BF970" s="230">
        <f>IF(N970="snížená",J970,0)</f>
        <v>0</v>
      </c>
      <c r="BG970" s="230">
        <f>IF(N970="zákl. přenesená",J970,0)</f>
        <v>0</v>
      </c>
      <c r="BH970" s="230">
        <f>IF(N970="sníž. přenesená",J970,0)</f>
        <v>0</v>
      </c>
      <c r="BI970" s="230">
        <f>IF(N970="nulová",J970,0)</f>
        <v>0</v>
      </c>
      <c r="BJ970" s="17" t="s">
        <v>86</v>
      </c>
      <c r="BK970" s="230">
        <f>ROUND(I970*H970,2)</f>
        <v>0</v>
      </c>
      <c r="BL970" s="17" t="s">
        <v>270</v>
      </c>
      <c r="BM970" s="229" t="s">
        <v>1255</v>
      </c>
    </row>
    <row r="971" s="14" customFormat="1">
      <c r="A971" s="14"/>
      <c r="B971" s="242"/>
      <c r="C971" s="243"/>
      <c r="D971" s="233" t="s">
        <v>174</v>
      </c>
      <c r="E971" s="244" t="s">
        <v>1</v>
      </c>
      <c r="F971" s="245" t="s">
        <v>1221</v>
      </c>
      <c r="G971" s="243"/>
      <c r="H971" s="246">
        <v>42</v>
      </c>
      <c r="I971" s="247"/>
      <c r="J971" s="243"/>
      <c r="K971" s="243"/>
      <c r="L971" s="248"/>
      <c r="M971" s="249"/>
      <c r="N971" s="250"/>
      <c r="O971" s="250"/>
      <c r="P971" s="250"/>
      <c r="Q971" s="250"/>
      <c r="R971" s="250"/>
      <c r="S971" s="250"/>
      <c r="T971" s="25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2" t="s">
        <v>174</v>
      </c>
      <c r="AU971" s="252" t="s">
        <v>88</v>
      </c>
      <c r="AV971" s="14" t="s">
        <v>88</v>
      </c>
      <c r="AW971" s="14" t="s">
        <v>32</v>
      </c>
      <c r="AX971" s="14" t="s">
        <v>78</v>
      </c>
      <c r="AY971" s="252" t="s">
        <v>165</v>
      </c>
    </row>
    <row r="972" s="14" customFormat="1">
      <c r="A972" s="14"/>
      <c r="B972" s="242"/>
      <c r="C972" s="243"/>
      <c r="D972" s="233" t="s">
        <v>174</v>
      </c>
      <c r="E972" s="244" t="s">
        <v>1</v>
      </c>
      <c r="F972" s="245" t="s">
        <v>1222</v>
      </c>
      <c r="G972" s="243"/>
      <c r="H972" s="246">
        <v>7.7999999999999998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2" t="s">
        <v>174</v>
      </c>
      <c r="AU972" s="252" t="s">
        <v>88</v>
      </c>
      <c r="AV972" s="14" t="s">
        <v>88</v>
      </c>
      <c r="AW972" s="14" t="s">
        <v>32</v>
      </c>
      <c r="AX972" s="14" t="s">
        <v>78</v>
      </c>
      <c r="AY972" s="252" t="s">
        <v>165</v>
      </c>
    </row>
    <row r="973" s="15" customFormat="1">
      <c r="A973" s="15"/>
      <c r="B973" s="253"/>
      <c r="C973" s="254"/>
      <c r="D973" s="233" t="s">
        <v>174</v>
      </c>
      <c r="E973" s="255" t="s">
        <v>1</v>
      </c>
      <c r="F973" s="256" t="s">
        <v>177</v>
      </c>
      <c r="G973" s="254"/>
      <c r="H973" s="257">
        <v>49.799999999999997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3" t="s">
        <v>174</v>
      </c>
      <c r="AU973" s="263" t="s">
        <v>88</v>
      </c>
      <c r="AV973" s="15" t="s">
        <v>172</v>
      </c>
      <c r="AW973" s="15" t="s">
        <v>32</v>
      </c>
      <c r="AX973" s="15" t="s">
        <v>86</v>
      </c>
      <c r="AY973" s="263" t="s">
        <v>165</v>
      </c>
    </row>
    <row r="974" s="2" customFormat="1" ht="49.05" customHeight="1">
      <c r="A974" s="38"/>
      <c r="B974" s="39"/>
      <c r="C974" s="264" t="s">
        <v>1256</v>
      </c>
      <c r="D974" s="264" t="s">
        <v>426</v>
      </c>
      <c r="E974" s="265" t="s">
        <v>1257</v>
      </c>
      <c r="F974" s="266" t="s">
        <v>1258</v>
      </c>
      <c r="G974" s="267" t="s">
        <v>209</v>
      </c>
      <c r="H974" s="268">
        <v>52.289999999999999</v>
      </c>
      <c r="I974" s="269"/>
      <c r="J974" s="270">
        <f>ROUND(I974*H974,2)</f>
        <v>0</v>
      </c>
      <c r="K974" s="266" t="s">
        <v>171</v>
      </c>
      <c r="L974" s="271"/>
      <c r="M974" s="272" t="s">
        <v>1</v>
      </c>
      <c r="N974" s="273" t="s">
        <v>43</v>
      </c>
      <c r="O974" s="91"/>
      <c r="P974" s="227">
        <f>O974*H974</f>
        <v>0</v>
      </c>
      <c r="Q974" s="227">
        <v>0.0068500000000000002</v>
      </c>
      <c r="R974" s="227">
        <f>Q974*H974</f>
        <v>0.35818650000000002</v>
      </c>
      <c r="S974" s="227">
        <v>0</v>
      </c>
      <c r="T974" s="228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29" t="s">
        <v>414</v>
      </c>
      <c r="AT974" s="229" t="s">
        <v>426</v>
      </c>
      <c r="AU974" s="229" t="s">
        <v>88</v>
      </c>
      <c r="AY974" s="17" t="s">
        <v>165</v>
      </c>
      <c r="BE974" s="230">
        <f>IF(N974="základní",J974,0)</f>
        <v>0</v>
      </c>
      <c r="BF974" s="230">
        <f>IF(N974="snížená",J974,0)</f>
        <v>0</v>
      </c>
      <c r="BG974" s="230">
        <f>IF(N974="zákl. přenesená",J974,0)</f>
        <v>0</v>
      </c>
      <c r="BH974" s="230">
        <f>IF(N974="sníž. přenesená",J974,0)</f>
        <v>0</v>
      </c>
      <c r="BI974" s="230">
        <f>IF(N974="nulová",J974,0)</f>
        <v>0</v>
      </c>
      <c r="BJ974" s="17" t="s">
        <v>86</v>
      </c>
      <c r="BK974" s="230">
        <f>ROUND(I974*H974,2)</f>
        <v>0</v>
      </c>
      <c r="BL974" s="17" t="s">
        <v>270</v>
      </c>
      <c r="BM974" s="229" t="s">
        <v>1259</v>
      </c>
    </row>
    <row r="975" s="14" customFormat="1">
      <c r="A975" s="14"/>
      <c r="B975" s="242"/>
      <c r="C975" s="243"/>
      <c r="D975" s="233" t="s">
        <v>174</v>
      </c>
      <c r="E975" s="243"/>
      <c r="F975" s="245" t="s">
        <v>1260</v>
      </c>
      <c r="G975" s="243"/>
      <c r="H975" s="246">
        <v>52.289999999999999</v>
      </c>
      <c r="I975" s="247"/>
      <c r="J975" s="243"/>
      <c r="K975" s="243"/>
      <c r="L975" s="248"/>
      <c r="M975" s="249"/>
      <c r="N975" s="250"/>
      <c r="O975" s="250"/>
      <c r="P975" s="250"/>
      <c r="Q975" s="250"/>
      <c r="R975" s="250"/>
      <c r="S975" s="250"/>
      <c r="T975" s="25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2" t="s">
        <v>174</v>
      </c>
      <c r="AU975" s="252" t="s">
        <v>88</v>
      </c>
      <c r="AV975" s="14" t="s">
        <v>88</v>
      </c>
      <c r="AW975" s="14" t="s">
        <v>4</v>
      </c>
      <c r="AX975" s="14" t="s">
        <v>86</v>
      </c>
      <c r="AY975" s="252" t="s">
        <v>165</v>
      </c>
    </row>
    <row r="976" s="2" customFormat="1" ht="24.15" customHeight="1">
      <c r="A976" s="38"/>
      <c r="B976" s="39"/>
      <c r="C976" s="218" t="s">
        <v>1261</v>
      </c>
      <c r="D976" s="218" t="s">
        <v>167</v>
      </c>
      <c r="E976" s="219" t="s">
        <v>1262</v>
      </c>
      <c r="F976" s="220" t="s">
        <v>1263</v>
      </c>
      <c r="G976" s="221" t="s">
        <v>209</v>
      </c>
      <c r="H976" s="222">
        <v>49.799999999999997</v>
      </c>
      <c r="I976" s="223"/>
      <c r="J976" s="224">
        <f>ROUND(I976*H976,2)</f>
        <v>0</v>
      </c>
      <c r="K976" s="220" t="s">
        <v>171</v>
      </c>
      <c r="L976" s="44"/>
      <c r="M976" s="225" t="s">
        <v>1</v>
      </c>
      <c r="N976" s="226" t="s">
        <v>43</v>
      </c>
      <c r="O976" s="91"/>
      <c r="P976" s="227">
        <f>O976*H976</f>
        <v>0</v>
      </c>
      <c r="Q976" s="227">
        <v>0</v>
      </c>
      <c r="R976" s="227">
        <f>Q976*H976</f>
        <v>0</v>
      </c>
      <c r="S976" s="227">
        <v>0</v>
      </c>
      <c r="T976" s="228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29" t="s">
        <v>270</v>
      </c>
      <c r="AT976" s="229" t="s">
        <v>167</v>
      </c>
      <c r="AU976" s="229" t="s">
        <v>88</v>
      </c>
      <c r="AY976" s="17" t="s">
        <v>165</v>
      </c>
      <c r="BE976" s="230">
        <f>IF(N976="základní",J976,0)</f>
        <v>0</v>
      </c>
      <c r="BF976" s="230">
        <f>IF(N976="snížená",J976,0)</f>
        <v>0</v>
      </c>
      <c r="BG976" s="230">
        <f>IF(N976="zákl. přenesená",J976,0)</f>
        <v>0</v>
      </c>
      <c r="BH976" s="230">
        <f>IF(N976="sníž. přenesená",J976,0)</f>
        <v>0</v>
      </c>
      <c r="BI976" s="230">
        <f>IF(N976="nulová",J976,0)</f>
        <v>0</v>
      </c>
      <c r="BJ976" s="17" t="s">
        <v>86</v>
      </c>
      <c r="BK976" s="230">
        <f>ROUND(I976*H976,2)</f>
        <v>0</v>
      </c>
      <c r="BL976" s="17" t="s">
        <v>270</v>
      </c>
      <c r="BM976" s="229" t="s">
        <v>1264</v>
      </c>
    </row>
    <row r="977" s="14" customFormat="1">
      <c r="A977" s="14"/>
      <c r="B977" s="242"/>
      <c r="C977" s="243"/>
      <c r="D977" s="233" t="s">
        <v>174</v>
      </c>
      <c r="E977" s="244" t="s">
        <v>1</v>
      </c>
      <c r="F977" s="245" t="s">
        <v>1221</v>
      </c>
      <c r="G977" s="243"/>
      <c r="H977" s="246">
        <v>42</v>
      </c>
      <c r="I977" s="247"/>
      <c r="J977" s="243"/>
      <c r="K977" s="243"/>
      <c r="L977" s="248"/>
      <c r="M977" s="249"/>
      <c r="N977" s="250"/>
      <c r="O977" s="250"/>
      <c r="P977" s="250"/>
      <c r="Q977" s="250"/>
      <c r="R977" s="250"/>
      <c r="S977" s="250"/>
      <c r="T977" s="25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2" t="s">
        <v>174</v>
      </c>
      <c r="AU977" s="252" t="s">
        <v>88</v>
      </c>
      <c r="AV977" s="14" t="s">
        <v>88</v>
      </c>
      <c r="AW977" s="14" t="s">
        <v>32</v>
      </c>
      <c r="AX977" s="14" t="s">
        <v>78</v>
      </c>
      <c r="AY977" s="252" t="s">
        <v>165</v>
      </c>
    </row>
    <row r="978" s="14" customFormat="1">
      <c r="A978" s="14"/>
      <c r="B978" s="242"/>
      <c r="C978" s="243"/>
      <c r="D978" s="233" t="s">
        <v>174</v>
      </c>
      <c r="E978" s="244" t="s">
        <v>1</v>
      </c>
      <c r="F978" s="245" t="s">
        <v>1222</v>
      </c>
      <c r="G978" s="243"/>
      <c r="H978" s="246">
        <v>7.7999999999999998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2" t="s">
        <v>174</v>
      </c>
      <c r="AU978" s="252" t="s">
        <v>88</v>
      </c>
      <c r="AV978" s="14" t="s">
        <v>88</v>
      </c>
      <c r="AW978" s="14" t="s">
        <v>32</v>
      </c>
      <c r="AX978" s="14" t="s">
        <v>78</v>
      </c>
      <c r="AY978" s="252" t="s">
        <v>165</v>
      </c>
    </row>
    <row r="979" s="15" customFormat="1">
      <c r="A979" s="15"/>
      <c r="B979" s="253"/>
      <c r="C979" s="254"/>
      <c r="D979" s="233" t="s">
        <v>174</v>
      </c>
      <c r="E979" s="255" t="s">
        <v>1</v>
      </c>
      <c r="F979" s="256" t="s">
        <v>177</v>
      </c>
      <c r="G979" s="254"/>
      <c r="H979" s="257">
        <v>49.799999999999997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3" t="s">
        <v>174</v>
      </c>
      <c r="AU979" s="263" t="s">
        <v>88</v>
      </c>
      <c r="AV979" s="15" t="s">
        <v>172</v>
      </c>
      <c r="AW979" s="15" t="s">
        <v>32</v>
      </c>
      <c r="AX979" s="15" t="s">
        <v>86</v>
      </c>
      <c r="AY979" s="263" t="s">
        <v>165</v>
      </c>
    </row>
    <row r="980" s="2" customFormat="1" ht="37.8" customHeight="1">
      <c r="A980" s="38"/>
      <c r="B980" s="39"/>
      <c r="C980" s="264" t="s">
        <v>1265</v>
      </c>
      <c r="D980" s="264" t="s">
        <v>426</v>
      </c>
      <c r="E980" s="265" t="s">
        <v>1266</v>
      </c>
      <c r="F980" s="266" t="s">
        <v>1267</v>
      </c>
      <c r="G980" s="267" t="s">
        <v>209</v>
      </c>
      <c r="H980" s="268">
        <v>52.289999999999999</v>
      </c>
      <c r="I980" s="269"/>
      <c r="J980" s="270">
        <f>ROUND(I980*H980,2)</f>
        <v>0</v>
      </c>
      <c r="K980" s="266" t="s">
        <v>171</v>
      </c>
      <c r="L980" s="271"/>
      <c r="M980" s="272" t="s">
        <v>1</v>
      </c>
      <c r="N980" s="273" t="s">
        <v>43</v>
      </c>
      <c r="O980" s="91"/>
      <c r="P980" s="227">
        <f>O980*H980</f>
        <v>0</v>
      </c>
      <c r="Q980" s="227">
        <v>0.0014499999999999999</v>
      </c>
      <c r="R980" s="227">
        <f>Q980*H980</f>
        <v>0.075820499999999999</v>
      </c>
      <c r="S980" s="227">
        <v>0</v>
      </c>
      <c r="T980" s="228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9" t="s">
        <v>414</v>
      </c>
      <c r="AT980" s="229" t="s">
        <v>426</v>
      </c>
      <c r="AU980" s="229" t="s">
        <v>88</v>
      </c>
      <c r="AY980" s="17" t="s">
        <v>165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17" t="s">
        <v>86</v>
      </c>
      <c r="BK980" s="230">
        <f>ROUND(I980*H980,2)</f>
        <v>0</v>
      </c>
      <c r="BL980" s="17" t="s">
        <v>270</v>
      </c>
      <c r="BM980" s="229" t="s">
        <v>1268</v>
      </c>
    </row>
    <row r="981" s="14" customFormat="1">
      <c r="A981" s="14"/>
      <c r="B981" s="242"/>
      <c r="C981" s="243"/>
      <c r="D981" s="233" t="s">
        <v>174</v>
      </c>
      <c r="E981" s="243"/>
      <c r="F981" s="245" t="s">
        <v>1260</v>
      </c>
      <c r="G981" s="243"/>
      <c r="H981" s="246">
        <v>52.289999999999999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2" t="s">
        <v>174</v>
      </c>
      <c r="AU981" s="252" t="s">
        <v>88</v>
      </c>
      <c r="AV981" s="14" t="s">
        <v>88</v>
      </c>
      <c r="AW981" s="14" t="s">
        <v>4</v>
      </c>
      <c r="AX981" s="14" t="s">
        <v>86</v>
      </c>
      <c r="AY981" s="252" t="s">
        <v>165</v>
      </c>
    </row>
    <row r="982" s="2" customFormat="1" ht="24.15" customHeight="1">
      <c r="A982" s="38"/>
      <c r="B982" s="39"/>
      <c r="C982" s="218" t="s">
        <v>1269</v>
      </c>
      <c r="D982" s="218" t="s">
        <v>167</v>
      </c>
      <c r="E982" s="219" t="s">
        <v>1270</v>
      </c>
      <c r="F982" s="220" t="s">
        <v>1271</v>
      </c>
      <c r="G982" s="221" t="s">
        <v>209</v>
      </c>
      <c r="H982" s="222">
        <v>4</v>
      </c>
      <c r="I982" s="223"/>
      <c r="J982" s="224">
        <f>ROUND(I982*H982,2)</f>
        <v>0</v>
      </c>
      <c r="K982" s="220" t="s">
        <v>171</v>
      </c>
      <c r="L982" s="44"/>
      <c r="M982" s="225" t="s">
        <v>1</v>
      </c>
      <c r="N982" s="226" t="s">
        <v>43</v>
      </c>
      <c r="O982" s="91"/>
      <c r="P982" s="227">
        <f>O982*H982</f>
        <v>0</v>
      </c>
      <c r="Q982" s="227">
        <v>0</v>
      </c>
      <c r="R982" s="227">
        <f>Q982*H982</f>
        <v>0</v>
      </c>
      <c r="S982" s="227">
        <v>0</v>
      </c>
      <c r="T982" s="228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9" t="s">
        <v>270</v>
      </c>
      <c r="AT982" s="229" t="s">
        <v>167</v>
      </c>
      <c r="AU982" s="229" t="s">
        <v>88</v>
      </c>
      <c r="AY982" s="17" t="s">
        <v>165</v>
      </c>
      <c r="BE982" s="230">
        <f>IF(N982="základní",J982,0)</f>
        <v>0</v>
      </c>
      <c r="BF982" s="230">
        <f>IF(N982="snížená",J982,0)</f>
        <v>0</v>
      </c>
      <c r="BG982" s="230">
        <f>IF(N982="zákl. přenesená",J982,0)</f>
        <v>0</v>
      </c>
      <c r="BH982" s="230">
        <f>IF(N982="sníž. přenesená",J982,0)</f>
        <v>0</v>
      </c>
      <c r="BI982" s="230">
        <f>IF(N982="nulová",J982,0)</f>
        <v>0</v>
      </c>
      <c r="BJ982" s="17" t="s">
        <v>86</v>
      </c>
      <c r="BK982" s="230">
        <f>ROUND(I982*H982,2)</f>
        <v>0</v>
      </c>
      <c r="BL982" s="17" t="s">
        <v>270</v>
      </c>
      <c r="BM982" s="229" t="s">
        <v>1272</v>
      </c>
    </row>
    <row r="983" s="14" customFormat="1">
      <c r="A983" s="14"/>
      <c r="B983" s="242"/>
      <c r="C983" s="243"/>
      <c r="D983" s="233" t="s">
        <v>174</v>
      </c>
      <c r="E983" s="244" t="s">
        <v>1</v>
      </c>
      <c r="F983" s="245" t="s">
        <v>172</v>
      </c>
      <c r="G983" s="243"/>
      <c r="H983" s="246">
        <v>4</v>
      </c>
      <c r="I983" s="247"/>
      <c r="J983" s="243"/>
      <c r="K983" s="243"/>
      <c r="L983" s="248"/>
      <c r="M983" s="249"/>
      <c r="N983" s="250"/>
      <c r="O983" s="250"/>
      <c r="P983" s="250"/>
      <c r="Q983" s="250"/>
      <c r="R983" s="250"/>
      <c r="S983" s="250"/>
      <c r="T983" s="25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2" t="s">
        <v>174</v>
      </c>
      <c r="AU983" s="252" t="s">
        <v>88</v>
      </c>
      <c r="AV983" s="14" t="s">
        <v>88</v>
      </c>
      <c r="AW983" s="14" t="s">
        <v>32</v>
      </c>
      <c r="AX983" s="14" t="s">
        <v>78</v>
      </c>
      <c r="AY983" s="252" t="s">
        <v>165</v>
      </c>
    </row>
    <row r="984" s="15" customFormat="1">
      <c r="A984" s="15"/>
      <c r="B984" s="253"/>
      <c r="C984" s="254"/>
      <c r="D984" s="233" t="s">
        <v>174</v>
      </c>
      <c r="E984" s="255" t="s">
        <v>1</v>
      </c>
      <c r="F984" s="256" t="s">
        <v>177</v>
      </c>
      <c r="G984" s="254"/>
      <c r="H984" s="257">
        <v>4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3" t="s">
        <v>174</v>
      </c>
      <c r="AU984" s="263" t="s">
        <v>88</v>
      </c>
      <c r="AV984" s="15" t="s">
        <v>172</v>
      </c>
      <c r="AW984" s="15" t="s">
        <v>32</v>
      </c>
      <c r="AX984" s="15" t="s">
        <v>86</v>
      </c>
      <c r="AY984" s="263" t="s">
        <v>165</v>
      </c>
    </row>
    <row r="985" s="2" customFormat="1" ht="16.5" customHeight="1">
      <c r="A985" s="38"/>
      <c r="B985" s="39"/>
      <c r="C985" s="264" t="s">
        <v>1273</v>
      </c>
      <c r="D985" s="264" t="s">
        <v>426</v>
      </c>
      <c r="E985" s="265" t="s">
        <v>1274</v>
      </c>
      <c r="F985" s="266" t="s">
        <v>1275</v>
      </c>
      <c r="G985" s="267" t="s">
        <v>199</v>
      </c>
      <c r="H985" s="268">
        <v>6.2000000000000002</v>
      </c>
      <c r="I985" s="269"/>
      <c r="J985" s="270">
        <f>ROUND(I985*H985,2)</f>
        <v>0</v>
      </c>
      <c r="K985" s="266" t="s">
        <v>171</v>
      </c>
      <c r="L985" s="271"/>
      <c r="M985" s="272" t="s">
        <v>1</v>
      </c>
      <c r="N985" s="273" t="s">
        <v>43</v>
      </c>
      <c r="O985" s="91"/>
      <c r="P985" s="227">
        <f>O985*H985</f>
        <v>0</v>
      </c>
      <c r="Q985" s="227">
        <v>1</v>
      </c>
      <c r="R985" s="227">
        <f>Q985*H985</f>
        <v>6.2000000000000002</v>
      </c>
      <c r="S985" s="227">
        <v>0</v>
      </c>
      <c r="T985" s="228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29" t="s">
        <v>414</v>
      </c>
      <c r="AT985" s="229" t="s">
        <v>426</v>
      </c>
      <c r="AU985" s="229" t="s">
        <v>88</v>
      </c>
      <c r="AY985" s="17" t="s">
        <v>165</v>
      </c>
      <c r="BE985" s="230">
        <f>IF(N985="základní",J985,0)</f>
        <v>0</v>
      </c>
      <c r="BF985" s="230">
        <f>IF(N985="snížená",J985,0)</f>
        <v>0</v>
      </c>
      <c r="BG985" s="230">
        <f>IF(N985="zákl. přenesená",J985,0)</f>
        <v>0</v>
      </c>
      <c r="BH985" s="230">
        <f>IF(N985="sníž. přenesená",J985,0)</f>
        <v>0</v>
      </c>
      <c r="BI985" s="230">
        <f>IF(N985="nulová",J985,0)</f>
        <v>0</v>
      </c>
      <c r="BJ985" s="17" t="s">
        <v>86</v>
      </c>
      <c r="BK985" s="230">
        <f>ROUND(I985*H985,2)</f>
        <v>0</v>
      </c>
      <c r="BL985" s="17" t="s">
        <v>270</v>
      </c>
      <c r="BM985" s="229" t="s">
        <v>1276</v>
      </c>
    </row>
    <row r="986" s="14" customFormat="1">
      <c r="A986" s="14"/>
      <c r="B986" s="242"/>
      <c r="C986" s="243"/>
      <c r="D986" s="233" t="s">
        <v>174</v>
      </c>
      <c r="E986" s="243"/>
      <c r="F986" s="245" t="s">
        <v>1277</v>
      </c>
      <c r="G986" s="243"/>
      <c r="H986" s="246">
        <v>6.2000000000000002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2" t="s">
        <v>174</v>
      </c>
      <c r="AU986" s="252" t="s">
        <v>88</v>
      </c>
      <c r="AV986" s="14" t="s">
        <v>88</v>
      </c>
      <c r="AW986" s="14" t="s">
        <v>4</v>
      </c>
      <c r="AX986" s="14" t="s">
        <v>86</v>
      </c>
      <c r="AY986" s="252" t="s">
        <v>165</v>
      </c>
    </row>
    <row r="987" s="2" customFormat="1" ht="24.15" customHeight="1">
      <c r="A987" s="38"/>
      <c r="B987" s="39"/>
      <c r="C987" s="218" t="s">
        <v>1278</v>
      </c>
      <c r="D987" s="218" t="s">
        <v>167</v>
      </c>
      <c r="E987" s="219" t="s">
        <v>1279</v>
      </c>
      <c r="F987" s="220" t="s">
        <v>1280</v>
      </c>
      <c r="G987" s="221" t="s">
        <v>209</v>
      </c>
      <c r="H987" s="222">
        <v>42</v>
      </c>
      <c r="I987" s="223"/>
      <c r="J987" s="224">
        <f>ROUND(I987*H987,2)</f>
        <v>0</v>
      </c>
      <c r="K987" s="220" t="s">
        <v>171</v>
      </c>
      <c r="L987" s="44"/>
      <c r="M987" s="225" t="s">
        <v>1</v>
      </c>
      <c r="N987" s="226" t="s">
        <v>43</v>
      </c>
      <c r="O987" s="91"/>
      <c r="P987" s="227">
        <f>O987*H987</f>
        <v>0</v>
      </c>
      <c r="Q987" s="227">
        <v>0</v>
      </c>
      <c r="R987" s="227">
        <f>Q987*H987</f>
        <v>0</v>
      </c>
      <c r="S987" s="227">
        <v>0</v>
      </c>
      <c r="T987" s="22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9" t="s">
        <v>270</v>
      </c>
      <c r="AT987" s="229" t="s">
        <v>167</v>
      </c>
      <c r="AU987" s="229" t="s">
        <v>88</v>
      </c>
      <c r="AY987" s="17" t="s">
        <v>165</v>
      </c>
      <c r="BE987" s="230">
        <f>IF(N987="základní",J987,0)</f>
        <v>0</v>
      </c>
      <c r="BF987" s="230">
        <f>IF(N987="snížená",J987,0)</f>
        <v>0</v>
      </c>
      <c r="BG987" s="230">
        <f>IF(N987="zákl. přenesená",J987,0)</f>
        <v>0</v>
      </c>
      <c r="BH987" s="230">
        <f>IF(N987="sníž. přenesená",J987,0)</f>
        <v>0</v>
      </c>
      <c r="BI987" s="230">
        <f>IF(N987="nulová",J987,0)</f>
        <v>0</v>
      </c>
      <c r="BJ987" s="17" t="s">
        <v>86</v>
      </c>
      <c r="BK987" s="230">
        <f>ROUND(I987*H987,2)</f>
        <v>0</v>
      </c>
      <c r="BL987" s="17" t="s">
        <v>270</v>
      </c>
      <c r="BM987" s="229" t="s">
        <v>1281</v>
      </c>
    </row>
    <row r="988" s="14" customFormat="1">
      <c r="A988" s="14"/>
      <c r="B988" s="242"/>
      <c r="C988" s="243"/>
      <c r="D988" s="233" t="s">
        <v>174</v>
      </c>
      <c r="E988" s="244" t="s">
        <v>1</v>
      </c>
      <c r="F988" s="245" t="s">
        <v>1221</v>
      </c>
      <c r="G988" s="243"/>
      <c r="H988" s="246">
        <v>42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2" t="s">
        <v>174</v>
      </c>
      <c r="AU988" s="252" t="s">
        <v>88</v>
      </c>
      <c r="AV988" s="14" t="s">
        <v>88</v>
      </c>
      <c r="AW988" s="14" t="s">
        <v>32</v>
      </c>
      <c r="AX988" s="14" t="s">
        <v>78</v>
      </c>
      <c r="AY988" s="252" t="s">
        <v>165</v>
      </c>
    </row>
    <row r="989" s="15" customFormat="1">
      <c r="A989" s="15"/>
      <c r="B989" s="253"/>
      <c r="C989" s="254"/>
      <c r="D989" s="233" t="s">
        <v>174</v>
      </c>
      <c r="E989" s="255" t="s">
        <v>1</v>
      </c>
      <c r="F989" s="256" t="s">
        <v>177</v>
      </c>
      <c r="G989" s="254"/>
      <c r="H989" s="257">
        <v>42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3" t="s">
        <v>174</v>
      </c>
      <c r="AU989" s="263" t="s">
        <v>88</v>
      </c>
      <c r="AV989" s="15" t="s">
        <v>172</v>
      </c>
      <c r="AW989" s="15" t="s">
        <v>32</v>
      </c>
      <c r="AX989" s="15" t="s">
        <v>86</v>
      </c>
      <c r="AY989" s="263" t="s">
        <v>165</v>
      </c>
    </row>
    <row r="990" s="2" customFormat="1" ht="24.15" customHeight="1">
      <c r="A990" s="38"/>
      <c r="B990" s="39"/>
      <c r="C990" s="264" t="s">
        <v>1282</v>
      </c>
      <c r="D990" s="264" t="s">
        <v>426</v>
      </c>
      <c r="E990" s="265" t="s">
        <v>1283</v>
      </c>
      <c r="F990" s="266" t="s">
        <v>1284</v>
      </c>
      <c r="G990" s="267" t="s">
        <v>170</v>
      </c>
      <c r="H990" s="268">
        <v>3.9900000000000002</v>
      </c>
      <c r="I990" s="269"/>
      <c r="J990" s="270">
        <f>ROUND(I990*H990,2)</f>
        <v>0</v>
      </c>
      <c r="K990" s="266" t="s">
        <v>171</v>
      </c>
      <c r="L990" s="271"/>
      <c r="M990" s="272" t="s">
        <v>1</v>
      </c>
      <c r="N990" s="273" t="s">
        <v>43</v>
      </c>
      <c r="O990" s="91"/>
      <c r="P990" s="227">
        <f>O990*H990</f>
        <v>0</v>
      </c>
      <c r="Q990" s="227">
        <v>0.75</v>
      </c>
      <c r="R990" s="227">
        <f>Q990*H990</f>
        <v>2.9925000000000002</v>
      </c>
      <c r="S990" s="227">
        <v>0</v>
      </c>
      <c r="T990" s="228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29" t="s">
        <v>414</v>
      </c>
      <c r="AT990" s="229" t="s">
        <v>426</v>
      </c>
      <c r="AU990" s="229" t="s">
        <v>88</v>
      </c>
      <c r="AY990" s="17" t="s">
        <v>165</v>
      </c>
      <c r="BE990" s="230">
        <f>IF(N990="základní",J990,0)</f>
        <v>0</v>
      </c>
      <c r="BF990" s="230">
        <f>IF(N990="snížená",J990,0)</f>
        <v>0</v>
      </c>
      <c r="BG990" s="230">
        <f>IF(N990="zákl. přenesená",J990,0)</f>
        <v>0</v>
      </c>
      <c r="BH990" s="230">
        <f>IF(N990="sníž. přenesená",J990,0)</f>
        <v>0</v>
      </c>
      <c r="BI990" s="230">
        <f>IF(N990="nulová",J990,0)</f>
        <v>0</v>
      </c>
      <c r="BJ990" s="17" t="s">
        <v>86</v>
      </c>
      <c r="BK990" s="230">
        <f>ROUND(I990*H990,2)</f>
        <v>0</v>
      </c>
      <c r="BL990" s="17" t="s">
        <v>270</v>
      </c>
      <c r="BM990" s="229" t="s">
        <v>1285</v>
      </c>
    </row>
    <row r="991" s="14" customFormat="1">
      <c r="A991" s="14"/>
      <c r="B991" s="242"/>
      <c r="C991" s="243"/>
      <c r="D991" s="233" t="s">
        <v>174</v>
      </c>
      <c r="E991" s="243"/>
      <c r="F991" s="245" t="s">
        <v>1286</v>
      </c>
      <c r="G991" s="243"/>
      <c r="H991" s="246">
        <v>3.9900000000000002</v>
      </c>
      <c r="I991" s="247"/>
      <c r="J991" s="243"/>
      <c r="K991" s="243"/>
      <c r="L991" s="248"/>
      <c r="M991" s="249"/>
      <c r="N991" s="250"/>
      <c r="O991" s="250"/>
      <c r="P991" s="250"/>
      <c r="Q991" s="250"/>
      <c r="R991" s="250"/>
      <c r="S991" s="250"/>
      <c r="T991" s="25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2" t="s">
        <v>174</v>
      </c>
      <c r="AU991" s="252" t="s">
        <v>88</v>
      </c>
      <c r="AV991" s="14" t="s">
        <v>88</v>
      </c>
      <c r="AW991" s="14" t="s">
        <v>4</v>
      </c>
      <c r="AX991" s="14" t="s">
        <v>86</v>
      </c>
      <c r="AY991" s="252" t="s">
        <v>165</v>
      </c>
    </row>
    <row r="992" s="2" customFormat="1" ht="24.15" customHeight="1">
      <c r="A992" s="38"/>
      <c r="B992" s="39"/>
      <c r="C992" s="218" t="s">
        <v>1287</v>
      </c>
      <c r="D992" s="218" t="s">
        <v>167</v>
      </c>
      <c r="E992" s="219" t="s">
        <v>1288</v>
      </c>
      <c r="F992" s="220" t="s">
        <v>1289</v>
      </c>
      <c r="G992" s="221" t="s">
        <v>209</v>
      </c>
      <c r="H992" s="222">
        <v>42</v>
      </c>
      <c r="I992" s="223"/>
      <c r="J992" s="224">
        <f>ROUND(I992*H992,2)</f>
        <v>0</v>
      </c>
      <c r="K992" s="220" t="s">
        <v>171</v>
      </c>
      <c r="L992" s="44"/>
      <c r="M992" s="225" t="s">
        <v>1</v>
      </c>
      <c r="N992" s="226" t="s">
        <v>43</v>
      </c>
      <c r="O992" s="91"/>
      <c r="P992" s="227">
        <f>O992*H992</f>
        <v>0</v>
      </c>
      <c r="Q992" s="227">
        <v>0</v>
      </c>
      <c r="R992" s="227">
        <f>Q992*H992</f>
        <v>0</v>
      </c>
      <c r="S992" s="227">
        <v>0</v>
      </c>
      <c r="T992" s="228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29" t="s">
        <v>270</v>
      </c>
      <c r="AT992" s="229" t="s">
        <v>167</v>
      </c>
      <c r="AU992" s="229" t="s">
        <v>88</v>
      </c>
      <c r="AY992" s="17" t="s">
        <v>165</v>
      </c>
      <c r="BE992" s="230">
        <f>IF(N992="základní",J992,0)</f>
        <v>0</v>
      </c>
      <c r="BF992" s="230">
        <f>IF(N992="snížená",J992,0)</f>
        <v>0</v>
      </c>
      <c r="BG992" s="230">
        <f>IF(N992="zákl. přenesená",J992,0)</f>
        <v>0</v>
      </c>
      <c r="BH992" s="230">
        <f>IF(N992="sníž. přenesená",J992,0)</f>
        <v>0</v>
      </c>
      <c r="BI992" s="230">
        <f>IF(N992="nulová",J992,0)</f>
        <v>0</v>
      </c>
      <c r="BJ992" s="17" t="s">
        <v>86</v>
      </c>
      <c r="BK992" s="230">
        <f>ROUND(I992*H992,2)</f>
        <v>0</v>
      </c>
      <c r="BL992" s="17" t="s">
        <v>270</v>
      </c>
      <c r="BM992" s="229" t="s">
        <v>1290</v>
      </c>
    </row>
    <row r="993" s="14" customFormat="1">
      <c r="A993" s="14"/>
      <c r="B993" s="242"/>
      <c r="C993" s="243"/>
      <c r="D993" s="233" t="s">
        <v>174</v>
      </c>
      <c r="E993" s="244" t="s">
        <v>1</v>
      </c>
      <c r="F993" s="245" t="s">
        <v>1221</v>
      </c>
      <c r="G993" s="243"/>
      <c r="H993" s="246">
        <v>42</v>
      </c>
      <c r="I993" s="247"/>
      <c r="J993" s="243"/>
      <c r="K993" s="243"/>
      <c r="L993" s="248"/>
      <c r="M993" s="249"/>
      <c r="N993" s="250"/>
      <c r="O993" s="250"/>
      <c r="P993" s="250"/>
      <c r="Q993" s="250"/>
      <c r="R993" s="250"/>
      <c r="S993" s="250"/>
      <c r="T993" s="25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2" t="s">
        <v>174</v>
      </c>
      <c r="AU993" s="252" t="s">
        <v>88</v>
      </c>
      <c r="AV993" s="14" t="s">
        <v>88</v>
      </c>
      <c r="AW993" s="14" t="s">
        <v>32</v>
      </c>
      <c r="AX993" s="14" t="s">
        <v>78</v>
      </c>
      <c r="AY993" s="252" t="s">
        <v>165</v>
      </c>
    </row>
    <row r="994" s="15" customFormat="1">
      <c r="A994" s="15"/>
      <c r="B994" s="253"/>
      <c r="C994" s="254"/>
      <c r="D994" s="233" t="s">
        <v>174</v>
      </c>
      <c r="E994" s="255" t="s">
        <v>1</v>
      </c>
      <c r="F994" s="256" t="s">
        <v>177</v>
      </c>
      <c r="G994" s="254"/>
      <c r="H994" s="257">
        <v>42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3" t="s">
        <v>174</v>
      </c>
      <c r="AU994" s="263" t="s">
        <v>88</v>
      </c>
      <c r="AV994" s="15" t="s">
        <v>172</v>
      </c>
      <c r="AW994" s="15" t="s">
        <v>32</v>
      </c>
      <c r="AX994" s="15" t="s">
        <v>86</v>
      </c>
      <c r="AY994" s="263" t="s">
        <v>165</v>
      </c>
    </row>
    <row r="995" s="2" customFormat="1" ht="16.5" customHeight="1">
      <c r="A995" s="38"/>
      <c r="B995" s="39"/>
      <c r="C995" s="264" t="s">
        <v>1291</v>
      </c>
      <c r="D995" s="264" t="s">
        <v>426</v>
      </c>
      <c r="E995" s="265" t="s">
        <v>1292</v>
      </c>
      <c r="F995" s="266" t="s">
        <v>1293</v>
      </c>
      <c r="G995" s="267" t="s">
        <v>209</v>
      </c>
      <c r="H995" s="268">
        <v>46.200000000000003</v>
      </c>
      <c r="I995" s="269"/>
      <c r="J995" s="270">
        <f>ROUND(I995*H995,2)</f>
        <v>0</v>
      </c>
      <c r="K995" s="266" t="s">
        <v>171</v>
      </c>
      <c r="L995" s="271"/>
      <c r="M995" s="272" t="s">
        <v>1</v>
      </c>
      <c r="N995" s="273" t="s">
        <v>43</v>
      </c>
      <c r="O995" s="91"/>
      <c r="P995" s="227">
        <f>O995*H995</f>
        <v>0</v>
      </c>
      <c r="Q995" s="227">
        <v>0.010999999999999999</v>
      </c>
      <c r="R995" s="227">
        <f>Q995*H995</f>
        <v>0.50819999999999999</v>
      </c>
      <c r="S995" s="227">
        <v>0</v>
      </c>
      <c r="T995" s="228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29" t="s">
        <v>414</v>
      </c>
      <c r="AT995" s="229" t="s">
        <v>426</v>
      </c>
      <c r="AU995" s="229" t="s">
        <v>88</v>
      </c>
      <c r="AY995" s="17" t="s">
        <v>165</v>
      </c>
      <c r="BE995" s="230">
        <f>IF(N995="základní",J995,0)</f>
        <v>0</v>
      </c>
      <c r="BF995" s="230">
        <f>IF(N995="snížená",J995,0)</f>
        <v>0</v>
      </c>
      <c r="BG995" s="230">
        <f>IF(N995="zákl. přenesená",J995,0)</f>
        <v>0</v>
      </c>
      <c r="BH995" s="230">
        <f>IF(N995="sníž. přenesená",J995,0)</f>
        <v>0</v>
      </c>
      <c r="BI995" s="230">
        <f>IF(N995="nulová",J995,0)</f>
        <v>0</v>
      </c>
      <c r="BJ995" s="17" t="s">
        <v>86</v>
      </c>
      <c r="BK995" s="230">
        <f>ROUND(I995*H995,2)</f>
        <v>0</v>
      </c>
      <c r="BL995" s="17" t="s">
        <v>270</v>
      </c>
      <c r="BM995" s="229" t="s">
        <v>1294</v>
      </c>
    </row>
    <row r="996" s="14" customFormat="1">
      <c r="A996" s="14"/>
      <c r="B996" s="242"/>
      <c r="C996" s="243"/>
      <c r="D996" s="233" t="s">
        <v>174</v>
      </c>
      <c r="E996" s="243"/>
      <c r="F996" s="245" t="s">
        <v>1295</v>
      </c>
      <c r="G996" s="243"/>
      <c r="H996" s="246">
        <v>46.200000000000003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2" t="s">
        <v>174</v>
      </c>
      <c r="AU996" s="252" t="s">
        <v>88</v>
      </c>
      <c r="AV996" s="14" t="s">
        <v>88</v>
      </c>
      <c r="AW996" s="14" t="s">
        <v>4</v>
      </c>
      <c r="AX996" s="14" t="s">
        <v>86</v>
      </c>
      <c r="AY996" s="252" t="s">
        <v>165</v>
      </c>
    </row>
    <row r="997" s="2" customFormat="1" ht="24.15" customHeight="1">
      <c r="A997" s="38"/>
      <c r="B997" s="39"/>
      <c r="C997" s="218" t="s">
        <v>1296</v>
      </c>
      <c r="D997" s="218" t="s">
        <v>167</v>
      </c>
      <c r="E997" s="219" t="s">
        <v>1297</v>
      </c>
      <c r="F997" s="220" t="s">
        <v>1298</v>
      </c>
      <c r="G997" s="221" t="s">
        <v>678</v>
      </c>
      <c r="H997" s="222">
        <v>24</v>
      </c>
      <c r="I997" s="223"/>
      <c r="J997" s="224">
        <f>ROUND(I997*H997,2)</f>
        <v>0</v>
      </c>
      <c r="K997" s="220" t="s">
        <v>171</v>
      </c>
      <c r="L997" s="44"/>
      <c r="M997" s="225" t="s">
        <v>1</v>
      </c>
      <c r="N997" s="226" t="s">
        <v>43</v>
      </c>
      <c r="O997" s="91"/>
      <c r="P997" s="227">
        <f>O997*H997</f>
        <v>0</v>
      </c>
      <c r="Q997" s="227">
        <v>2.0000000000000002E-05</v>
      </c>
      <c r="R997" s="227">
        <f>Q997*H997</f>
        <v>0.00048000000000000007</v>
      </c>
      <c r="S997" s="227">
        <v>0</v>
      </c>
      <c r="T997" s="228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9" t="s">
        <v>270</v>
      </c>
      <c r="AT997" s="229" t="s">
        <v>167</v>
      </c>
      <c r="AU997" s="229" t="s">
        <v>88</v>
      </c>
      <c r="AY997" s="17" t="s">
        <v>165</v>
      </c>
      <c r="BE997" s="230">
        <f>IF(N997="základní",J997,0)</f>
        <v>0</v>
      </c>
      <c r="BF997" s="230">
        <f>IF(N997="snížená",J997,0)</f>
        <v>0</v>
      </c>
      <c r="BG997" s="230">
        <f>IF(N997="zákl. přenesená",J997,0)</f>
        <v>0</v>
      </c>
      <c r="BH997" s="230">
        <f>IF(N997="sníž. přenesená",J997,0)</f>
        <v>0</v>
      </c>
      <c r="BI997" s="230">
        <f>IF(N997="nulová",J997,0)</f>
        <v>0</v>
      </c>
      <c r="BJ997" s="17" t="s">
        <v>86</v>
      </c>
      <c r="BK997" s="230">
        <f>ROUND(I997*H997,2)</f>
        <v>0</v>
      </c>
      <c r="BL997" s="17" t="s">
        <v>270</v>
      </c>
      <c r="BM997" s="229" t="s">
        <v>1299</v>
      </c>
    </row>
    <row r="998" s="14" customFormat="1">
      <c r="A998" s="14"/>
      <c r="B998" s="242"/>
      <c r="C998" s="243"/>
      <c r="D998" s="233" t="s">
        <v>174</v>
      </c>
      <c r="E998" s="244" t="s">
        <v>1</v>
      </c>
      <c r="F998" s="245" t="s">
        <v>1300</v>
      </c>
      <c r="G998" s="243"/>
      <c r="H998" s="246">
        <v>24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2" t="s">
        <v>174</v>
      </c>
      <c r="AU998" s="252" t="s">
        <v>88</v>
      </c>
      <c r="AV998" s="14" t="s">
        <v>88</v>
      </c>
      <c r="AW998" s="14" t="s">
        <v>32</v>
      </c>
      <c r="AX998" s="14" t="s">
        <v>78</v>
      </c>
      <c r="AY998" s="252" t="s">
        <v>165</v>
      </c>
    </row>
    <row r="999" s="15" customFormat="1">
      <c r="A999" s="15"/>
      <c r="B999" s="253"/>
      <c r="C999" s="254"/>
      <c r="D999" s="233" t="s">
        <v>174</v>
      </c>
      <c r="E999" s="255" t="s">
        <v>1</v>
      </c>
      <c r="F999" s="256" t="s">
        <v>177</v>
      </c>
      <c r="G999" s="254"/>
      <c r="H999" s="257">
        <v>24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3" t="s">
        <v>174</v>
      </c>
      <c r="AU999" s="263" t="s">
        <v>88</v>
      </c>
      <c r="AV999" s="15" t="s">
        <v>172</v>
      </c>
      <c r="AW999" s="15" t="s">
        <v>32</v>
      </c>
      <c r="AX999" s="15" t="s">
        <v>86</v>
      </c>
      <c r="AY999" s="263" t="s">
        <v>165</v>
      </c>
    </row>
    <row r="1000" s="2" customFormat="1" ht="24.15" customHeight="1">
      <c r="A1000" s="38"/>
      <c r="B1000" s="39"/>
      <c r="C1000" s="264" t="s">
        <v>1301</v>
      </c>
      <c r="D1000" s="264" t="s">
        <v>426</v>
      </c>
      <c r="E1000" s="265" t="s">
        <v>1302</v>
      </c>
      <c r="F1000" s="266" t="s">
        <v>1303</v>
      </c>
      <c r="G1000" s="267" t="s">
        <v>678</v>
      </c>
      <c r="H1000" s="268">
        <v>24.48</v>
      </c>
      <c r="I1000" s="269"/>
      <c r="J1000" s="270">
        <f>ROUND(I1000*H1000,2)</f>
        <v>0</v>
      </c>
      <c r="K1000" s="266" t="s">
        <v>1</v>
      </c>
      <c r="L1000" s="271"/>
      <c r="M1000" s="272" t="s">
        <v>1</v>
      </c>
      <c r="N1000" s="273" t="s">
        <v>43</v>
      </c>
      <c r="O1000" s="91"/>
      <c r="P1000" s="227">
        <f>O1000*H1000</f>
        <v>0</v>
      </c>
      <c r="Q1000" s="227">
        <v>0.00050000000000000001</v>
      </c>
      <c r="R1000" s="227">
        <f>Q1000*H1000</f>
        <v>0.012240000000000001</v>
      </c>
      <c r="S1000" s="227">
        <v>0</v>
      </c>
      <c r="T1000" s="228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29" t="s">
        <v>414</v>
      </c>
      <c r="AT1000" s="229" t="s">
        <v>426</v>
      </c>
      <c r="AU1000" s="229" t="s">
        <v>88</v>
      </c>
      <c r="AY1000" s="17" t="s">
        <v>165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17" t="s">
        <v>86</v>
      </c>
      <c r="BK1000" s="230">
        <f>ROUND(I1000*H1000,2)</f>
        <v>0</v>
      </c>
      <c r="BL1000" s="17" t="s">
        <v>270</v>
      </c>
      <c r="BM1000" s="229" t="s">
        <v>1304</v>
      </c>
    </row>
    <row r="1001" s="2" customFormat="1">
      <c r="A1001" s="38"/>
      <c r="B1001" s="39"/>
      <c r="C1001" s="40"/>
      <c r="D1001" s="233" t="s">
        <v>616</v>
      </c>
      <c r="E1001" s="40"/>
      <c r="F1001" s="274" t="s">
        <v>1305</v>
      </c>
      <c r="G1001" s="40"/>
      <c r="H1001" s="40"/>
      <c r="I1001" s="275"/>
      <c r="J1001" s="40"/>
      <c r="K1001" s="40"/>
      <c r="L1001" s="44"/>
      <c r="M1001" s="276"/>
      <c r="N1001" s="277"/>
      <c r="O1001" s="91"/>
      <c r="P1001" s="91"/>
      <c r="Q1001" s="91"/>
      <c r="R1001" s="91"/>
      <c r="S1001" s="91"/>
      <c r="T1001" s="92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616</v>
      </c>
      <c r="AU1001" s="17" t="s">
        <v>88</v>
      </c>
    </row>
    <row r="1002" s="14" customFormat="1">
      <c r="A1002" s="14"/>
      <c r="B1002" s="242"/>
      <c r="C1002" s="243"/>
      <c r="D1002" s="233" t="s">
        <v>174</v>
      </c>
      <c r="E1002" s="243"/>
      <c r="F1002" s="245" t="s">
        <v>1306</v>
      </c>
      <c r="G1002" s="243"/>
      <c r="H1002" s="246">
        <v>24.48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2" t="s">
        <v>174</v>
      </c>
      <c r="AU1002" s="252" t="s">
        <v>88</v>
      </c>
      <c r="AV1002" s="14" t="s">
        <v>88</v>
      </c>
      <c r="AW1002" s="14" t="s">
        <v>4</v>
      </c>
      <c r="AX1002" s="14" t="s">
        <v>86</v>
      </c>
      <c r="AY1002" s="252" t="s">
        <v>165</v>
      </c>
    </row>
    <row r="1003" s="2" customFormat="1" ht="24.15" customHeight="1">
      <c r="A1003" s="38"/>
      <c r="B1003" s="39"/>
      <c r="C1003" s="218" t="s">
        <v>1307</v>
      </c>
      <c r="D1003" s="218" t="s">
        <v>167</v>
      </c>
      <c r="E1003" s="219" t="s">
        <v>1308</v>
      </c>
      <c r="F1003" s="220" t="s">
        <v>1309</v>
      </c>
      <c r="G1003" s="221" t="s">
        <v>199</v>
      </c>
      <c r="H1003" s="222">
        <v>11.122</v>
      </c>
      <c r="I1003" s="223"/>
      <c r="J1003" s="224">
        <f>ROUND(I1003*H1003,2)</f>
        <v>0</v>
      </c>
      <c r="K1003" s="220" t="s">
        <v>171</v>
      </c>
      <c r="L1003" s="44"/>
      <c r="M1003" s="225" t="s">
        <v>1</v>
      </c>
      <c r="N1003" s="226" t="s">
        <v>43</v>
      </c>
      <c r="O1003" s="91"/>
      <c r="P1003" s="227">
        <f>O1003*H1003</f>
        <v>0</v>
      </c>
      <c r="Q1003" s="227">
        <v>0</v>
      </c>
      <c r="R1003" s="227">
        <f>Q1003*H1003</f>
        <v>0</v>
      </c>
      <c r="S1003" s="227">
        <v>0</v>
      </c>
      <c r="T1003" s="228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9" t="s">
        <v>270</v>
      </c>
      <c r="AT1003" s="229" t="s">
        <v>167</v>
      </c>
      <c r="AU1003" s="229" t="s">
        <v>88</v>
      </c>
      <c r="AY1003" s="17" t="s">
        <v>165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17" t="s">
        <v>86</v>
      </c>
      <c r="BK1003" s="230">
        <f>ROUND(I1003*H1003,2)</f>
        <v>0</v>
      </c>
      <c r="BL1003" s="17" t="s">
        <v>270</v>
      </c>
      <c r="BM1003" s="229" t="s">
        <v>1310</v>
      </c>
    </row>
    <row r="1004" s="12" customFormat="1" ht="22.8" customHeight="1">
      <c r="A1004" s="12"/>
      <c r="B1004" s="202"/>
      <c r="C1004" s="203"/>
      <c r="D1004" s="204" t="s">
        <v>77</v>
      </c>
      <c r="E1004" s="216" t="s">
        <v>1311</v>
      </c>
      <c r="F1004" s="216" t="s">
        <v>1312</v>
      </c>
      <c r="G1004" s="203"/>
      <c r="H1004" s="203"/>
      <c r="I1004" s="206"/>
      <c r="J1004" s="217">
        <f>BK1004</f>
        <v>0</v>
      </c>
      <c r="K1004" s="203"/>
      <c r="L1004" s="208"/>
      <c r="M1004" s="209"/>
      <c r="N1004" s="210"/>
      <c r="O1004" s="210"/>
      <c r="P1004" s="211">
        <f>SUM(P1005:P1077)</f>
        <v>0</v>
      </c>
      <c r="Q1004" s="210"/>
      <c r="R1004" s="211">
        <f>SUM(R1005:R1077)</f>
        <v>0.70300357999999996</v>
      </c>
      <c r="S1004" s="210"/>
      <c r="T1004" s="212">
        <f>SUM(T1005:T1077)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13" t="s">
        <v>88</v>
      </c>
      <c r="AT1004" s="214" t="s">
        <v>77</v>
      </c>
      <c r="AU1004" s="214" t="s">
        <v>86</v>
      </c>
      <c r="AY1004" s="213" t="s">
        <v>165</v>
      </c>
      <c r="BK1004" s="215">
        <f>SUM(BK1005:BK1077)</f>
        <v>0</v>
      </c>
    </row>
    <row r="1005" s="2" customFormat="1" ht="24.15" customHeight="1">
      <c r="A1005" s="38"/>
      <c r="B1005" s="39"/>
      <c r="C1005" s="218" t="s">
        <v>1313</v>
      </c>
      <c r="D1005" s="218" t="s">
        <v>167</v>
      </c>
      <c r="E1005" s="219" t="s">
        <v>1314</v>
      </c>
      <c r="F1005" s="220" t="s">
        <v>1315</v>
      </c>
      <c r="G1005" s="221" t="s">
        <v>209</v>
      </c>
      <c r="H1005" s="222">
        <v>89.840000000000003</v>
      </c>
      <c r="I1005" s="223"/>
      <c r="J1005" s="224">
        <f>ROUND(I1005*H1005,2)</f>
        <v>0</v>
      </c>
      <c r="K1005" s="220" t="s">
        <v>171</v>
      </c>
      <c r="L1005" s="44"/>
      <c r="M1005" s="225" t="s">
        <v>1</v>
      </c>
      <c r="N1005" s="226" t="s">
        <v>43</v>
      </c>
      <c r="O1005" s="91"/>
      <c r="P1005" s="227">
        <f>O1005*H1005</f>
        <v>0</v>
      </c>
      <c r="Q1005" s="227">
        <v>0</v>
      </c>
      <c r="R1005" s="227">
        <f>Q1005*H1005</f>
        <v>0</v>
      </c>
      <c r="S1005" s="227">
        <v>0</v>
      </c>
      <c r="T1005" s="228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9" t="s">
        <v>270</v>
      </c>
      <c r="AT1005" s="229" t="s">
        <v>167</v>
      </c>
      <c r="AU1005" s="229" t="s">
        <v>88</v>
      </c>
      <c r="AY1005" s="17" t="s">
        <v>165</v>
      </c>
      <c r="BE1005" s="230">
        <f>IF(N1005="základní",J1005,0)</f>
        <v>0</v>
      </c>
      <c r="BF1005" s="230">
        <f>IF(N1005="snížená",J1005,0)</f>
        <v>0</v>
      </c>
      <c r="BG1005" s="230">
        <f>IF(N1005="zákl. přenesená",J1005,0)</f>
        <v>0</v>
      </c>
      <c r="BH1005" s="230">
        <f>IF(N1005="sníž. přenesená",J1005,0)</f>
        <v>0</v>
      </c>
      <c r="BI1005" s="230">
        <f>IF(N1005="nulová",J1005,0)</f>
        <v>0</v>
      </c>
      <c r="BJ1005" s="17" t="s">
        <v>86</v>
      </c>
      <c r="BK1005" s="230">
        <f>ROUND(I1005*H1005,2)</f>
        <v>0</v>
      </c>
      <c r="BL1005" s="17" t="s">
        <v>270</v>
      </c>
      <c r="BM1005" s="229" t="s">
        <v>1316</v>
      </c>
    </row>
    <row r="1006" s="14" customFormat="1">
      <c r="A1006" s="14"/>
      <c r="B1006" s="242"/>
      <c r="C1006" s="243"/>
      <c r="D1006" s="233" t="s">
        <v>174</v>
      </c>
      <c r="E1006" s="244" t="s">
        <v>1</v>
      </c>
      <c r="F1006" s="245" t="s">
        <v>1317</v>
      </c>
      <c r="G1006" s="243"/>
      <c r="H1006" s="246">
        <v>64.680000000000007</v>
      </c>
      <c r="I1006" s="247"/>
      <c r="J1006" s="243"/>
      <c r="K1006" s="243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2" t="s">
        <v>174</v>
      </c>
      <c r="AU1006" s="252" t="s">
        <v>88</v>
      </c>
      <c r="AV1006" s="14" t="s">
        <v>88</v>
      </c>
      <c r="AW1006" s="14" t="s">
        <v>32</v>
      </c>
      <c r="AX1006" s="14" t="s">
        <v>78</v>
      </c>
      <c r="AY1006" s="252" t="s">
        <v>165</v>
      </c>
    </row>
    <row r="1007" s="14" customFormat="1">
      <c r="A1007" s="14"/>
      <c r="B1007" s="242"/>
      <c r="C1007" s="243"/>
      <c r="D1007" s="233" t="s">
        <v>174</v>
      </c>
      <c r="E1007" s="244" t="s">
        <v>1</v>
      </c>
      <c r="F1007" s="245" t="s">
        <v>1318</v>
      </c>
      <c r="G1007" s="243"/>
      <c r="H1007" s="246">
        <v>25.16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2" t="s">
        <v>174</v>
      </c>
      <c r="AU1007" s="252" t="s">
        <v>88</v>
      </c>
      <c r="AV1007" s="14" t="s">
        <v>88</v>
      </c>
      <c r="AW1007" s="14" t="s">
        <v>32</v>
      </c>
      <c r="AX1007" s="14" t="s">
        <v>78</v>
      </c>
      <c r="AY1007" s="252" t="s">
        <v>165</v>
      </c>
    </row>
    <row r="1008" s="15" customFormat="1">
      <c r="A1008" s="15"/>
      <c r="B1008" s="253"/>
      <c r="C1008" s="254"/>
      <c r="D1008" s="233" t="s">
        <v>174</v>
      </c>
      <c r="E1008" s="255" t="s">
        <v>1</v>
      </c>
      <c r="F1008" s="256" t="s">
        <v>177</v>
      </c>
      <c r="G1008" s="254"/>
      <c r="H1008" s="257">
        <v>89.840000000000003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3" t="s">
        <v>174</v>
      </c>
      <c r="AU1008" s="263" t="s">
        <v>88</v>
      </c>
      <c r="AV1008" s="15" t="s">
        <v>172</v>
      </c>
      <c r="AW1008" s="15" t="s">
        <v>32</v>
      </c>
      <c r="AX1008" s="15" t="s">
        <v>86</v>
      </c>
      <c r="AY1008" s="263" t="s">
        <v>165</v>
      </c>
    </row>
    <row r="1009" s="2" customFormat="1" ht="24.15" customHeight="1">
      <c r="A1009" s="38"/>
      <c r="B1009" s="39"/>
      <c r="C1009" s="264" t="s">
        <v>1319</v>
      </c>
      <c r="D1009" s="264" t="s">
        <v>426</v>
      </c>
      <c r="E1009" s="265" t="s">
        <v>1320</v>
      </c>
      <c r="F1009" s="266" t="s">
        <v>1321</v>
      </c>
      <c r="G1009" s="267" t="s">
        <v>209</v>
      </c>
      <c r="H1009" s="268">
        <v>94.331999999999994</v>
      </c>
      <c r="I1009" s="269"/>
      <c r="J1009" s="270">
        <f>ROUND(I1009*H1009,2)</f>
        <v>0</v>
      </c>
      <c r="K1009" s="266" t="s">
        <v>171</v>
      </c>
      <c r="L1009" s="271"/>
      <c r="M1009" s="272" t="s">
        <v>1</v>
      </c>
      <c r="N1009" s="273" t="s">
        <v>43</v>
      </c>
      <c r="O1009" s="91"/>
      <c r="P1009" s="227">
        <f>O1009*H1009</f>
        <v>0</v>
      </c>
      <c r="Q1009" s="227">
        <v>0.00038999999999999999</v>
      </c>
      <c r="R1009" s="227">
        <f>Q1009*H1009</f>
        <v>0.036789479999999999</v>
      </c>
      <c r="S1009" s="227">
        <v>0</v>
      </c>
      <c r="T1009" s="228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9" t="s">
        <v>414</v>
      </c>
      <c r="AT1009" s="229" t="s">
        <v>426</v>
      </c>
      <c r="AU1009" s="229" t="s">
        <v>88</v>
      </c>
      <c r="AY1009" s="17" t="s">
        <v>165</v>
      </c>
      <c r="BE1009" s="230">
        <f>IF(N1009="základní",J1009,0)</f>
        <v>0</v>
      </c>
      <c r="BF1009" s="230">
        <f>IF(N1009="snížená",J1009,0)</f>
        <v>0</v>
      </c>
      <c r="BG1009" s="230">
        <f>IF(N1009="zákl. přenesená",J1009,0)</f>
        <v>0</v>
      </c>
      <c r="BH1009" s="230">
        <f>IF(N1009="sníž. přenesená",J1009,0)</f>
        <v>0</v>
      </c>
      <c r="BI1009" s="230">
        <f>IF(N1009="nulová",J1009,0)</f>
        <v>0</v>
      </c>
      <c r="BJ1009" s="17" t="s">
        <v>86</v>
      </c>
      <c r="BK1009" s="230">
        <f>ROUND(I1009*H1009,2)</f>
        <v>0</v>
      </c>
      <c r="BL1009" s="17" t="s">
        <v>270</v>
      </c>
      <c r="BM1009" s="229" t="s">
        <v>1322</v>
      </c>
    </row>
    <row r="1010" s="2" customFormat="1">
      <c r="A1010" s="38"/>
      <c r="B1010" s="39"/>
      <c r="C1010" s="40"/>
      <c r="D1010" s="233" t="s">
        <v>616</v>
      </c>
      <c r="E1010" s="40"/>
      <c r="F1010" s="274" t="s">
        <v>1323</v>
      </c>
      <c r="G1010" s="40"/>
      <c r="H1010" s="40"/>
      <c r="I1010" s="275"/>
      <c r="J1010" s="40"/>
      <c r="K1010" s="40"/>
      <c r="L1010" s="44"/>
      <c r="M1010" s="276"/>
      <c r="N1010" s="277"/>
      <c r="O1010" s="91"/>
      <c r="P1010" s="91"/>
      <c r="Q1010" s="91"/>
      <c r="R1010" s="91"/>
      <c r="S1010" s="91"/>
      <c r="T1010" s="92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616</v>
      </c>
      <c r="AU1010" s="17" t="s">
        <v>88</v>
      </c>
    </row>
    <row r="1011" s="14" customFormat="1">
      <c r="A1011" s="14"/>
      <c r="B1011" s="242"/>
      <c r="C1011" s="243"/>
      <c r="D1011" s="233" t="s">
        <v>174</v>
      </c>
      <c r="E1011" s="243"/>
      <c r="F1011" s="245" t="s">
        <v>1324</v>
      </c>
      <c r="G1011" s="243"/>
      <c r="H1011" s="246">
        <v>94.331999999999994</v>
      </c>
      <c r="I1011" s="247"/>
      <c r="J1011" s="243"/>
      <c r="K1011" s="243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2" t="s">
        <v>174</v>
      </c>
      <c r="AU1011" s="252" t="s">
        <v>88</v>
      </c>
      <c r="AV1011" s="14" t="s">
        <v>88</v>
      </c>
      <c r="AW1011" s="14" t="s">
        <v>4</v>
      </c>
      <c r="AX1011" s="14" t="s">
        <v>86</v>
      </c>
      <c r="AY1011" s="252" t="s">
        <v>165</v>
      </c>
    </row>
    <row r="1012" s="2" customFormat="1" ht="24.15" customHeight="1">
      <c r="A1012" s="38"/>
      <c r="B1012" s="39"/>
      <c r="C1012" s="218" t="s">
        <v>1325</v>
      </c>
      <c r="D1012" s="218" t="s">
        <v>167</v>
      </c>
      <c r="E1012" s="219" t="s">
        <v>1314</v>
      </c>
      <c r="F1012" s="220" t="s">
        <v>1315</v>
      </c>
      <c r="G1012" s="221" t="s">
        <v>209</v>
      </c>
      <c r="H1012" s="222">
        <v>33.229999999999997</v>
      </c>
      <c r="I1012" s="223"/>
      <c r="J1012" s="224">
        <f>ROUND(I1012*H1012,2)</f>
        <v>0</v>
      </c>
      <c r="K1012" s="220" t="s">
        <v>171</v>
      </c>
      <c r="L1012" s="44"/>
      <c r="M1012" s="225" t="s">
        <v>1</v>
      </c>
      <c r="N1012" s="226" t="s">
        <v>43</v>
      </c>
      <c r="O1012" s="91"/>
      <c r="P1012" s="227">
        <f>O1012*H1012</f>
        <v>0</v>
      </c>
      <c r="Q1012" s="227">
        <v>0</v>
      </c>
      <c r="R1012" s="227">
        <f>Q1012*H1012</f>
        <v>0</v>
      </c>
      <c r="S1012" s="227">
        <v>0</v>
      </c>
      <c r="T1012" s="228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29" t="s">
        <v>270</v>
      </c>
      <c r="AT1012" s="229" t="s">
        <v>167</v>
      </c>
      <c r="AU1012" s="229" t="s">
        <v>88</v>
      </c>
      <c r="AY1012" s="17" t="s">
        <v>165</v>
      </c>
      <c r="BE1012" s="230">
        <f>IF(N1012="základní",J1012,0)</f>
        <v>0</v>
      </c>
      <c r="BF1012" s="230">
        <f>IF(N1012="snížená",J1012,0)</f>
        <v>0</v>
      </c>
      <c r="BG1012" s="230">
        <f>IF(N1012="zákl. přenesená",J1012,0)</f>
        <v>0</v>
      </c>
      <c r="BH1012" s="230">
        <f>IF(N1012="sníž. přenesená",J1012,0)</f>
        <v>0</v>
      </c>
      <c r="BI1012" s="230">
        <f>IF(N1012="nulová",J1012,0)</f>
        <v>0</v>
      </c>
      <c r="BJ1012" s="17" t="s">
        <v>86</v>
      </c>
      <c r="BK1012" s="230">
        <f>ROUND(I1012*H1012,2)</f>
        <v>0</v>
      </c>
      <c r="BL1012" s="17" t="s">
        <v>270</v>
      </c>
      <c r="BM1012" s="229" t="s">
        <v>1326</v>
      </c>
    </row>
    <row r="1013" s="14" customFormat="1">
      <c r="A1013" s="14"/>
      <c r="B1013" s="242"/>
      <c r="C1013" s="243"/>
      <c r="D1013" s="233" t="s">
        <v>174</v>
      </c>
      <c r="E1013" s="244" t="s">
        <v>1</v>
      </c>
      <c r="F1013" s="245" t="s">
        <v>1327</v>
      </c>
      <c r="G1013" s="243"/>
      <c r="H1013" s="246">
        <v>33.229999999999997</v>
      </c>
      <c r="I1013" s="247"/>
      <c r="J1013" s="243"/>
      <c r="K1013" s="243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2" t="s">
        <v>174</v>
      </c>
      <c r="AU1013" s="252" t="s">
        <v>88</v>
      </c>
      <c r="AV1013" s="14" t="s">
        <v>88</v>
      </c>
      <c r="AW1013" s="14" t="s">
        <v>32</v>
      </c>
      <c r="AX1013" s="14" t="s">
        <v>78</v>
      </c>
      <c r="AY1013" s="252" t="s">
        <v>165</v>
      </c>
    </row>
    <row r="1014" s="15" customFormat="1">
      <c r="A1014" s="15"/>
      <c r="B1014" s="253"/>
      <c r="C1014" s="254"/>
      <c r="D1014" s="233" t="s">
        <v>174</v>
      </c>
      <c r="E1014" s="255" t="s">
        <v>1</v>
      </c>
      <c r="F1014" s="256" t="s">
        <v>177</v>
      </c>
      <c r="G1014" s="254"/>
      <c r="H1014" s="257">
        <v>33.229999999999997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3" t="s">
        <v>174</v>
      </c>
      <c r="AU1014" s="263" t="s">
        <v>88</v>
      </c>
      <c r="AV1014" s="15" t="s">
        <v>172</v>
      </c>
      <c r="AW1014" s="15" t="s">
        <v>32</v>
      </c>
      <c r="AX1014" s="15" t="s">
        <v>86</v>
      </c>
      <c r="AY1014" s="263" t="s">
        <v>165</v>
      </c>
    </row>
    <row r="1015" s="2" customFormat="1" ht="24.15" customHeight="1">
      <c r="A1015" s="38"/>
      <c r="B1015" s="39"/>
      <c r="C1015" s="264" t="s">
        <v>1328</v>
      </c>
      <c r="D1015" s="264" t="s">
        <v>426</v>
      </c>
      <c r="E1015" s="265" t="s">
        <v>1329</v>
      </c>
      <c r="F1015" s="266" t="s">
        <v>1330</v>
      </c>
      <c r="G1015" s="267" t="s">
        <v>209</v>
      </c>
      <c r="H1015" s="268">
        <v>34.892000000000003</v>
      </c>
      <c r="I1015" s="269"/>
      <c r="J1015" s="270">
        <f>ROUND(I1015*H1015,2)</f>
        <v>0</v>
      </c>
      <c r="K1015" s="266" t="s">
        <v>171</v>
      </c>
      <c r="L1015" s="271"/>
      <c r="M1015" s="272" t="s">
        <v>1</v>
      </c>
      <c r="N1015" s="273" t="s">
        <v>43</v>
      </c>
      <c r="O1015" s="91"/>
      <c r="P1015" s="227">
        <f>O1015*H1015</f>
        <v>0</v>
      </c>
      <c r="Q1015" s="227">
        <v>0.0011999999999999999</v>
      </c>
      <c r="R1015" s="227">
        <f>Q1015*H1015</f>
        <v>0.041870400000000002</v>
      </c>
      <c r="S1015" s="227">
        <v>0</v>
      </c>
      <c r="T1015" s="228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9" t="s">
        <v>414</v>
      </c>
      <c r="AT1015" s="229" t="s">
        <v>426</v>
      </c>
      <c r="AU1015" s="229" t="s">
        <v>88</v>
      </c>
      <c r="AY1015" s="17" t="s">
        <v>165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17" t="s">
        <v>86</v>
      </c>
      <c r="BK1015" s="230">
        <f>ROUND(I1015*H1015,2)</f>
        <v>0</v>
      </c>
      <c r="BL1015" s="17" t="s">
        <v>270</v>
      </c>
      <c r="BM1015" s="229" t="s">
        <v>1331</v>
      </c>
    </row>
    <row r="1016" s="14" customFormat="1">
      <c r="A1016" s="14"/>
      <c r="B1016" s="242"/>
      <c r="C1016" s="243"/>
      <c r="D1016" s="233" t="s">
        <v>174</v>
      </c>
      <c r="E1016" s="243"/>
      <c r="F1016" s="245" t="s">
        <v>1332</v>
      </c>
      <c r="G1016" s="243"/>
      <c r="H1016" s="246">
        <v>34.892000000000003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2" t="s">
        <v>174</v>
      </c>
      <c r="AU1016" s="252" t="s">
        <v>88</v>
      </c>
      <c r="AV1016" s="14" t="s">
        <v>88</v>
      </c>
      <c r="AW1016" s="14" t="s">
        <v>4</v>
      </c>
      <c r="AX1016" s="14" t="s">
        <v>86</v>
      </c>
      <c r="AY1016" s="252" t="s">
        <v>165</v>
      </c>
    </row>
    <row r="1017" s="2" customFormat="1" ht="24.15" customHeight="1">
      <c r="A1017" s="38"/>
      <c r="B1017" s="39"/>
      <c r="C1017" s="218" t="s">
        <v>1333</v>
      </c>
      <c r="D1017" s="218" t="s">
        <v>167</v>
      </c>
      <c r="E1017" s="219" t="s">
        <v>1334</v>
      </c>
      <c r="F1017" s="220" t="s">
        <v>1335</v>
      </c>
      <c r="G1017" s="221" t="s">
        <v>209</v>
      </c>
      <c r="H1017" s="222">
        <v>5.085</v>
      </c>
      <c r="I1017" s="223"/>
      <c r="J1017" s="224">
        <f>ROUND(I1017*H1017,2)</f>
        <v>0</v>
      </c>
      <c r="K1017" s="220" t="s">
        <v>171</v>
      </c>
      <c r="L1017" s="44"/>
      <c r="M1017" s="225" t="s">
        <v>1</v>
      </c>
      <c r="N1017" s="226" t="s">
        <v>43</v>
      </c>
      <c r="O1017" s="91"/>
      <c r="P1017" s="227">
        <f>O1017*H1017</f>
        <v>0</v>
      </c>
      <c r="Q1017" s="227">
        <v>0.0060000000000000001</v>
      </c>
      <c r="R1017" s="227">
        <f>Q1017*H1017</f>
        <v>0.030509999999999999</v>
      </c>
      <c r="S1017" s="227">
        <v>0</v>
      </c>
      <c r="T1017" s="228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9" t="s">
        <v>270</v>
      </c>
      <c r="AT1017" s="229" t="s">
        <v>167</v>
      </c>
      <c r="AU1017" s="229" t="s">
        <v>88</v>
      </c>
      <c r="AY1017" s="17" t="s">
        <v>165</v>
      </c>
      <c r="BE1017" s="230">
        <f>IF(N1017="základní",J1017,0)</f>
        <v>0</v>
      </c>
      <c r="BF1017" s="230">
        <f>IF(N1017="snížená",J1017,0)</f>
        <v>0</v>
      </c>
      <c r="BG1017" s="230">
        <f>IF(N1017="zákl. přenesená",J1017,0)</f>
        <v>0</v>
      </c>
      <c r="BH1017" s="230">
        <f>IF(N1017="sníž. přenesená",J1017,0)</f>
        <v>0</v>
      </c>
      <c r="BI1017" s="230">
        <f>IF(N1017="nulová",J1017,0)</f>
        <v>0</v>
      </c>
      <c r="BJ1017" s="17" t="s">
        <v>86</v>
      </c>
      <c r="BK1017" s="230">
        <f>ROUND(I1017*H1017,2)</f>
        <v>0</v>
      </c>
      <c r="BL1017" s="17" t="s">
        <v>270</v>
      </c>
      <c r="BM1017" s="229" t="s">
        <v>1336</v>
      </c>
    </row>
    <row r="1018" s="13" customFormat="1">
      <c r="A1018" s="13"/>
      <c r="B1018" s="231"/>
      <c r="C1018" s="232"/>
      <c r="D1018" s="233" t="s">
        <v>174</v>
      </c>
      <c r="E1018" s="234" t="s">
        <v>1</v>
      </c>
      <c r="F1018" s="235" t="s">
        <v>1337</v>
      </c>
      <c r="G1018" s="232"/>
      <c r="H1018" s="234" t="s">
        <v>1</v>
      </c>
      <c r="I1018" s="236"/>
      <c r="J1018" s="232"/>
      <c r="K1018" s="232"/>
      <c r="L1018" s="237"/>
      <c r="M1018" s="238"/>
      <c r="N1018" s="239"/>
      <c r="O1018" s="239"/>
      <c r="P1018" s="239"/>
      <c r="Q1018" s="239"/>
      <c r="R1018" s="239"/>
      <c r="S1018" s="239"/>
      <c r="T1018" s="24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1" t="s">
        <v>174</v>
      </c>
      <c r="AU1018" s="241" t="s">
        <v>88</v>
      </c>
      <c r="AV1018" s="13" t="s">
        <v>86</v>
      </c>
      <c r="AW1018" s="13" t="s">
        <v>32</v>
      </c>
      <c r="AX1018" s="13" t="s">
        <v>78</v>
      </c>
      <c r="AY1018" s="241" t="s">
        <v>165</v>
      </c>
    </row>
    <row r="1019" s="14" customFormat="1">
      <c r="A1019" s="14"/>
      <c r="B1019" s="242"/>
      <c r="C1019" s="243"/>
      <c r="D1019" s="233" t="s">
        <v>174</v>
      </c>
      <c r="E1019" s="244" t="s">
        <v>1</v>
      </c>
      <c r="F1019" s="245" t="s">
        <v>1338</v>
      </c>
      <c r="G1019" s="243"/>
      <c r="H1019" s="246">
        <v>5.085</v>
      </c>
      <c r="I1019" s="247"/>
      <c r="J1019" s="243"/>
      <c r="K1019" s="243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2" t="s">
        <v>174</v>
      </c>
      <c r="AU1019" s="252" t="s">
        <v>88</v>
      </c>
      <c r="AV1019" s="14" t="s">
        <v>88</v>
      </c>
      <c r="AW1019" s="14" t="s">
        <v>32</v>
      </c>
      <c r="AX1019" s="14" t="s">
        <v>78</v>
      </c>
      <c r="AY1019" s="252" t="s">
        <v>165</v>
      </c>
    </row>
    <row r="1020" s="15" customFormat="1">
      <c r="A1020" s="15"/>
      <c r="B1020" s="253"/>
      <c r="C1020" s="254"/>
      <c r="D1020" s="233" t="s">
        <v>174</v>
      </c>
      <c r="E1020" s="255" t="s">
        <v>1</v>
      </c>
      <c r="F1020" s="256" t="s">
        <v>177</v>
      </c>
      <c r="G1020" s="254"/>
      <c r="H1020" s="257">
        <v>5.085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3" t="s">
        <v>174</v>
      </c>
      <c r="AU1020" s="263" t="s">
        <v>88</v>
      </c>
      <c r="AV1020" s="15" t="s">
        <v>172</v>
      </c>
      <c r="AW1020" s="15" t="s">
        <v>32</v>
      </c>
      <c r="AX1020" s="15" t="s">
        <v>86</v>
      </c>
      <c r="AY1020" s="263" t="s">
        <v>165</v>
      </c>
    </row>
    <row r="1021" s="2" customFormat="1" ht="16.5" customHeight="1">
      <c r="A1021" s="38"/>
      <c r="B1021" s="39"/>
      <c r="C1021" s="264" t="s">
        <v>1339</v>
      </c>
      <c r="D1021" s="264" t="s">
        <v>426</v>
      </c>
      <c r="E1021" s="265" t="s">
        <v>1340</v>
      </c>
      <c r="F1021" s="266" t="s">
        <v>1341</v>
      </c>
      <c r="G1021" s="267" t="s">
        <v>209</v>
      </c>
      <c r="H1021" s="268">
        <v>5.3390000000000004</v>
      </c>
      <c r="I1021" s="269"/>
      <c r="J1021" s="270">
        <f>ROUND(I1021*H1021,2)</f>
        <v>0</v>
      </c>
      <c r="K1021" s="266" t="s">
        <v>1</v>
      </c>
      <c r="L1021" s="271"/>
      <c r="M1021" s="272" t="s">
        <v>1</v>
      </c>
      <c r="N1021" s="273" t="s">
        <v>43</v>
      </c>
      <c r="O1021" s="91"/>
      <c r="P1021" s="227">
        <f>O1021*H1021</f>
        <v>0</v>
      </c>
      <c r="Q1021" s="227">
        <v>0.0030000000000000001</v>
      </c>
      <c r="R1021" s="227">
        <f>Q1021*H1021</f>
        <v>0.016017</v>
      </c>
      <c r="S1021" s="227">
        <v>0</v>
      </c>
      <c r="T1021" s="228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29" t="s">
        <v>414</v>
      </c>
      <c r="AT1021" s="229" t="s">
        <v>426</v>
      </c>
      <c r="AU1021" s="229" t="s">
        <v>88</v>
      </c>
      <c r="AY1021" s="17" t="s">
        <v>165</v>
      </c>
      <c r="BE1021" s="230">
        <f>IF(N1021="základní",J1021,0)</f>
        <v>0</v>
      </c>
      <c r="BF1021" s="230">
        <f>IF(N1021="snížená",J1021,0)</f>
        <v>0</v>
      </c>
      <c r="BG1021" s="230">
        <f>IF(N1021="zákl. přenesená",J1021,0)</f>
        <v>0</v>
      </c>
      <c r="BH1021" s="230">
        <f>IF(N1021="sníž. přenesená",J1021,0)</f>
        <v>0</v>
      </c>
      <c r="BI1021" s="230">
        <f>IF(N1021="nulová",J1021,0)</f>
        <v>0</v>
      </c>
      <c r="BJ1021" s="17" t="s">
        <v>86</v>
      </c>
      <c r="BK1021" s="230">
        <f>ROUND(I1021*H1021,2)</f>
        <v>0</v>
      </c>
      <c r="BL1021" s="17" t="s">
        <v>270</v>
      </c>
      <c r="BM1021" s="229" t="s">
        <v>1342</v>
      </c>
    </row>
    <row r="1022" s="14" customFormat="1">
      <c r="A1022" s="14"/>
      <c r="B1022" s="242"/>
      <c r="C1022" s="243"/>
      <c r="D1022" s="233" t="s">
        <v>174</v>
      </c>
      <c r="E1022" s="243"/>
      <c r="F1022" s="245" t="s">
        <v>1343</v>
      </c>
      <c r="G1022" s="243"/>
      <c r="H1022" s="246">
        <v>5.3390000000000004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2" t="s">
        <v>174</v>
      </c>
      <c r="AU1022" s="252" t="s">
        <v>88</v>
      </c>
      <c r="AV1022" s="14" t="s">
        <v>88</v>
      </c>
      <c r="AW1022" s="14" t="s">
        <v>4</v>
      </c>
      <c r="AX1022" s="14" t="s">
        <v>86</v>
      </c>
      <c r="AY1022" s="252" t="s">
        <v>165</v>
      </c>
    </row>
    <row r="1023" s="2" customFormat="1" ht="24.15" customHeight="1">
      <c r="A1023" s="38"/>
      <c r="B1023" s="39"/>
      <c r="C1023" s="218" t="s">
        <v>1344</v>
      </c>
      <c r="D1023" s="218" t="s">
        <v>167</v>
      </c>
      <c r="E1023" s="219" t="s">
        <v>1334</v>
      </c>
      <c r="F1023" s="220" t="s">
        <v>1335</v>
      </c>
      <c r="G1023" s="221" t="s">
        <v>209</v>
      </c>
      <c r="H1023" s="222">
        <v>13.158</v>
      </c>
      <c r="I1023" s="223"/>
      <c r="J1023" s="224">
        <f>ROUND(I1023*H1023,2)</f>
        <v>0</v>
      </c>
      <c r="K1023" s="220" t="s">
        <v>171</v>
      </c>
      <c r="L1023" s="44"/>
      <c r="M1023" s="225" t="s">
        <v>1</v>
      </c>
      <c r="N1023" s="226" t="s">
        <v>43</v>
      </c>
      <c r="O1023" s="91"/>
      <c r="P1023" s="227">
        <f>O1023*H1023</f>
        <v>0</v>
      </c>
      <c r="Q1023" s="227">
        <v>0.0060000000000000001</v>
      </c>
      <c r="R1023" s="227">
        <f>Q1023*H1023</f>
        <v>0.078948000000000004</v>
      </c>
      <c r="S1023" s="227">
        <v>0</v>
      </c>
      <c r="T1023" s="228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29" t="s">
        <v>270</v>
      </c>
      <c r="AT1023" s="229" t="s">
        <v>167</v>
      </c>
      <c r="AU1023" s="229" t="s">
        <v>88</v>
      </c>
      <c r="AY1023" s="17" t="s">
        <v>165</v>
      </c>
      <c r="BE1023" s="230">
        <f>IF(N1023="základní",J1023,0)</f>
        <v>0</v>
      </c>
      <c r="BF1023" s="230">
        <f>IF(N1023="snížená",J1023,0)</f>
        <v>0</v>
      </c>
      <c r="BG1023" s="230">
        <f>IF(N1023="zákl. přenesená",J1023,0)</f>
        <v>0</v>
      </c>
      <c r="BH1023" s="230">
        <f>IF(N1023="sníž. přenesená",J1023,0)</f>
        <v>0</v>
      </c>
      <c r="BI1023" s="230">
        <f>IF(N1023="nulová",J1023,0)</f>
        <v>0</v>
      </c>
      <c r="BJ1023" s="17" t="s">
        <v>86</v>
      </c>
      <c r="BK1023" s="230">
        <f>ROUND(I1023*H1023,2)</f>
        <v>0</v>
      </c>
      <c r="BL1023" s="17" t="s">
        <v>270</v>
      </c>
      <c r="BM1023" s="229" t="s">
        <v>1345</v>
      </c>
    </row>
    <row r="1024" s="14" customFormat="1">
      <c r="A1024" s="14"/>
      <c r="B1024" s="242"/>
      <c r="C1024" s="243"/>
      <c r="D1024" s="233" t="s">
        <v>174</v>
      </c>
      <c r="E1024" s="244" t="s">
        <v>1</v>
      </c>
      <c r="F1024" s="245" t="s">
        <v>1346</v>
      </c>
      <c r="G1024" s="243"/>
      <c r="H1024" s="246">
        <v>7.4880000000000004</v>
      </c>
      <c r="I1024" s="247"/>
      <c r="J1024" s="243"/>
      <c r="K1024" s="243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2" t="s">
        <v>174</v>
      </c>
      <c r="AU1024" s="252" t="s">
        <v>88</v>
      </c>
      <c r="AV1024" s="14" t="s">
        <v>88</v>
      </c>
      <c r="AW1024" s="14" t="s">
        <v>32</v>
      </c>
      <c r="AX1024" s="14" t="s">
        <v>78</v>
      </c>
      <c r="AY1024" s="252" t="s">
        <v>165</v>
      </c>
    </row>
    <row r="1025" s="14" customFormat="1">
      <c r="A1025" s="14"/>
      <c r="B1025" s="242"/>
      <c r="C1025" s="243"/>
      <c r="D1025" s="233" t="s">
        <v>174</v>
      </c>
      <c r="E1025" s="244" t="s">
        <v>1</v>
      </c>
      <c r="F1025" s="245" t="s">
        <v>1347</v>
      </c>
      <c r="G1025" s="243"/>
      <c r="H1025" s="246">
        <v>3.6000000000000001</v>
      </c>
      <c r="I1025" s="247"/>
      <c r="J1025" s="243"/>
      <c r="K1025" s="243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2" t="s">
        <v>174</v>
      </c>
      <c r="AU1025" s="252" t="s">
        <v>88</v>
      </c>
      <c r="AV1025" s="14" t="s">
        <v>88</v>
      </c>
      <c r="AW1025" s="14" t="s">
        <v>32</v>
      </c>
      <c r="AX1025" s="14" t="s">
        <v>78</v>
      </c>
      <c r="AY1025" s="252" t="s">
        <v>165</v>
      </c>
    </row>
    <row r="1026" s="14" customFormat="1">
      <c r="A1026" s="14"/>
      <c r="B1026" s="242"/>
      <c r="C1026" s="243"/>
      <c r="D1026" s="233" t="s">
        <v>174</v>
      </c>
      <c r="E1026" s="244" t="s">
        <v>1</v>
      </c>
      <c r="F1026" s="245" t="s">
        <v>1348</v>
      </c>
      <c r="G1026" s="243"/>
      <c r="H1026" s="246">
        <v>2.0699999999999998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2" t="s">
        <v>174</v>
      </c>
      <c r="AU1026" s="252" t="s">
        <v>88</v>
      </c>
      <c r="AV1026" s="14" t="s">
        <v>88</v>
      </c>
      <c r="AW1026" s="14" t="s">
        <v>32</v>
      </c>
      <c r="AX1026" s="14" t="s">
        <v>78</v>
      </c>
      <c r="AY1026" s="252" t="s">
        <v>165</v>
      </c>
    </row>
    <row r="1027" s="15" customFormat="1">
      <c r="A1027" s="15"/>
      <c r="B1027" s="253"/>
      <c r="C1027" s="254"/>
      <c r="D1027" s="233" t="s">
        <v>174</v>
      </c>
      <c r="E1027" s="255" t="s">
        <v>1</v>
      </c>
      <c r="F1027" s="256" t="s">
        <v>177</v>
      </c>
      <c r="G1027" s="254"/>
      <c r="H1027" s="257">
        <v>13.158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3" t="s">
        <v>174</v>
      </c>
      <c r="AU1027" s="263" t="s">
        <v>88</v>
      </c>
      <c r="AV1027" s="15" t="s">
        <v>172</v>
      </c>
      <c r="AW1027" s="15" t="s">
        <v>32</v>
      </c>
      <c r="AX1027" s="15" t="s">
        <v>86</v>
      </c>
      <c r="AY1027" s="263" t="s">
        <v>165</v>
      </c>
    </row>
    <row r="1028" s="2" customFormat="1" ht="24.15" customHeight="1">
      <c r="A1028" s="38"/>
      <c r="B1028" s="39"/>
      <c r="C1028" s="264" t="s">
        <v>1349</v>
      </c>
      <c r="D1028" s="264" t="s">
        <v>426</v>
      </c>
      <c r="E1028" s="265" t="s">
        <v>1350</v>
      </c>
      <c r="F1028" s="266" t="s">
        <v>1351</v>
      </c>
      <c r="G1028" s="267" t="s">
        <v>209</v>
      </c>
      <c r="H1028" s="268">
        <v>3.96</v>
      </c>
      <c r="I1028" s="269"/>
      <c r="J1028" s="270">
        <f>ROUND(I1028*H1028,2)</f>
        <v>0</v>
      </c>
      <c r="K1028" s="266" t="s">
        <v>171</v>
      </c>
      <c r="L1028" s="271"/>
      <c r="M1028" s="272" t="s">
        <v>1</v>
      </c>
      <c r="N1028" s="273" t="s">
        <v>43</v>
      </c>
      <c r="O1028" s="91"/>
      <c r="P1028" s="227">
        <f>O1028*H1028</f>
        <v>0</v>
      </c>
      <c r="Q1028" s="227">
        <v>0.0015</v>
      </c>
      <c r="R1028" s="227">
        <f>Q1028*H1028</f>
        <v>0.00594</v>
      </c>
      <c r="S1028" s="227">
        <v>0</v>
      </c>
      <c r="T1028" s="228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29" t="s">
        <v>414</v>
      </c>
      <c r="AT1028" s="229" t="s">
        <v>426</v>
      </c>
      <c r="AU1028" s="229" t="s">
        <v>88</v>
      </c>
      <c r="AY1028" s="17" t="s">
        <v>165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17" t="s">
        <v>86</v>
      </c>
      <c r="BK1028" s="230">
        <f>ROUND(I1028*H1028,2)</f>
        <v>0</v>
      </c>
      <c r="BL1028" s="17" t="s">
        <v>270</v>
      </c>
      <c r="BM1028" s="229" t="s">
        <v>1352</v>
      </c>
    </row>
    <row r="1029" s="14" customFormat="1">
      <c r="A1029" s="14"/>
      <c r="B1029" s="242"/>
      <c r="C1029" s="243"/>
      <c r="D1029" s="233" t="s">
        <v>174</v>
      </c>
      <c r="E1029" s="243"/>
      <c r="F1029" s="245" t="s">
        <v>1353</v>
      </c>
      <c r="G1029" s="243"/>
      <c r="H1029" s="246">
        <v>3.96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2" t="s">
        <v>174</v>
      </c>
      <c r="AU1029" s="252" t="s">
        <v>88</v>
      </c>
      <c r="AV1029" s="14" t="s">
        <v>88</v>
      </c>
      <c r="AW1029" s="14" t="s">
        <v>4</v>
      </c>
      <c r="AX1029" s="14" t="s">
        <v>86</v>
      </c>
      <c r="AY1029" s="252" t="s">
        <v>165</v>
      </c>
    </row>
    <row r="1030" s="2" customFormat="1" ht="24.15" customHeight="1">
      <c r="A1030" s="38"/>
      <c r="B1030" s="39"/>
      <c r="C1030" s="264" t="s">
        <v>1354</v>
      </c>
      <c r="D1030" s="264" t="s">
        <v>426</v>
      </c>
      <c r="E1030" s="265" t="s">
        <v>1355</v>
      </c>
      <c r="F1030" s="266" t="s">
        <v>1356</v>
      </c>
      <c r="G1030" s="267" t="s">
        <v>209</v>
      </c>
      <c r="H1030" s="268">
        <v>8.2370000000000001</v>
      </c>
      <c r="I1030" s="269"/>
      <c r="J1030" s="270">
        <f>ROUND(I1030*H1030,2)</f>
        <v>0</v>
      </c>
      <c r="K1030" s="266" t="s">
        <v>171</v>
      </c>
      <c r="L1030" s="271"/>
      <c r="M1030" s="272" t="s">
        <v>1</v>
      </c>
      <c r="N1030" s="273" t="s">
        <v>43</v>
      </c>
      <c r="O1030" s="91"/>
      <c r="P1030" s="227">
        <f>O1030*H1030</f>
        <v>0</v>
      </c>
      <c r="Q1030" s="227">
        <v>0.0023999999999999998</v>
      </c>
      <c r="R1030" s="227">
        <f>Q1030*H1030</f>
        <v>0.0197688</v>
      </c>
      <c r="S1030" s="227">
        <v>0</v>
      </c>
      <c r="T1030" s="228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9" t="s">
        <v>414</v>
      </c>
      <c r="AT1030" s="229" t="s">
        <v>426</v>
      </c>
      <c r="AU1030" s="229" t="s">
        <v>88</v>
      </c>
      <c r="AY1030" s="17" t="s">
        <v>165</v>
      </c>
      <c r="BE1030" s="230">
        <f>IF(N1030="základní",J1030,0)</f>
        <v>0</v>
      </c>
      <c r="BF1030" s="230">
        <f>IF(N1030="snížená",J1030,0)</f>
        <v>0</v>
      </c>
      <c r="BG1030" s="230">
        <f>IF(N1030="zákl. přenesená",J1030,0)</f>
        <v>0</v>
      </c>
      <c r="BH1030" s="230">
        <f>IF(N1030="sníž. přenesená",J1030,0)</f>
        <v>0</v>
      </c>
      <c r="BI1030" s="230">
        <f>IF(N1030="nulová",J1030,0)</f>
        <v>0</v>
      </c>
      <c r="BJ1030" s="17" t="s">
        <v>86</v>
      </c>
      <c r="BK1030" s="230">
        <f>ROUND(I1030*H1030,2)</f>
        <v>0</v>
      </c>
      <c r="BL1030" s="17" t="s">
        <v>270</v>
      </c>
      <c r="BM1030" s="229" t="s">
        <v>1357</v>
      </c>
    </row>
    <row r="1031" s="14" customFormat="1">
      <c r="A1031" s="14"/>
      <c r="B1031" s="242"/>
      <c r="C1031" s="243"/>
      <c r="D1031" s="233" t="s">
        <v>174</v>
      </c>
      <c r="E1031" s="243"/>
      <c r="F1031" s="245" t="s">
        <v>1358</v>
      </c>
      <c r="G1031" s="243"/>
      <c r="H1031" s="246">
        <v>8.2370000000000001</v>
      </c>
      <c r="I1031" s="247"/>
      <c r="J1031" s="243"/>
      <c r="K1031" s="243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2" t="s">
        <v>174</v>
      </c>
      <c r="AU1031" s="252" t="s">
        <v>88</v>
      </c>
      <c r="AV1031" s="14" t="s">
        <v>88</v>
      </c>
      <c r="AW1031" s="14" t="s">
        <v>4</v>
      </c>
      <c r="AX1031" s="14" t="s">
        <v>86</v>
      </c>
      <c r="AY1031" s="252" t="s">
        <v>165</v>
      </c>
    </row>
    <row r="1032" s="2" customFormat="1" ht="24.15" customHeight="1">
      <c r="A1032" s="38"/>
      <c r="B1032" s="39"/>
      <c r="C1032" s="264" t="s">
        <v>1359</v>
      </c>
      <c r="D1032" s="264" t="s">
        <v>426</v>
      </c>
      <c r="E1032" s="265" t="s">
        <v>1360</v>
      </c>
      <c r="F1032" s="266" t="s">
        <v>1361</v>
      </c>
      <c r="G1032" s="267" t="s">
        <v>209</v>
      </c>
      <c r="H1032" s="268">
        <v>2.2770000000000001</v>
      </c>
      <c r="I1032" s="269"/>
      <c r="J1032" s="270">
        <f>ROUND(I1032*H1032,2)</f>
        <v>0</v>
      </c>
      <c r="K1032" s="266" t="s">
        <v>171</v>
      </c>
      <c r="L1032" s="271"/>
      <c r="M1032" s="272" t="s">
        <v>1</v>
      </c>
      <c r="N1032" s="273" t="s">
        <v>43</v>
      </c>
      <c r="O1032" s="91"/>
      <c r="P1032" s="227">
        <f>O1032*H1032</f>
        <v>0</v>
      </c>
      <c r="Q1032" s="227">
        <v>0.0044999999999999997</v>
      </c>
      <c r="R1032" s="227">
        <f>Q1032*H1032</f>
        <v>0.0102465</v>
      </c>
      <c r="S1032" s="227">
        <v>0</v>
      </c>
      <c r="T1032" s="228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29" t="s">
        <v>414</v>
      </c>
      <c r="AT1032" s="229" t="s">
        <v>426</v>
      </c>
      <c r="AU1032" s="229" t="s">
        <v>88</v>
      </c>
      <c r="AY1032" s="17" t="s">
        <v>165</v>
      </c>
      <c r="BE1032" s="230">
        <f>IF(N1032="základní",J1032,0)</f>
        <v>0</v>
      </c>
      <c r="BF1032" s="230">
        <f>IF(N1032="snížená",J1032,0)</f>
        <v>0</v>
      </c>
      <c r="BG1032" s="230">
        <f>IF(N1032="zákl. přenesená",J1032,0)</f>
        <v>0</v>
      </c>
      <c r="BH1032" s="230">
        <f>IF(N1032="sníž. přenesená",J1032,0)</f>
        <v>0</v>
      </c>
      <c r="BI1032" s="230">
        <f>IF(N1032="nulová",J1032,0)</f>
        <v>0</v>
      </c>
      <c r="BJ1032" s="17" t="s">
        <v>86</v>
      </c>
      <c r="BK1032" s="230">
        <f>ROUND(I1032*H1032,2)</f>
        <v>0</v>
      </c>
      <c r="BL1032" s="17" t="s">
        <v>270</v>
      </c>
      <c r="BM1032" s="229" t="s">
        <v>1362</v>
      </c>
    </row>
    <row r="1033" s="14" customFormat="1">
      <c r="A1033" s="14"/>
      <c r="B1033" s="242"/>
      <c r="C1033" s="243"/>
      <c r="D1033" s="233" t="s">
        <v>174</v>
      </c>
      <c r="E1033" s="243"/>
      <c r="F1033" s="245" t="s">
        <v>1363</v>
      </c>
      <c r="G1033" s="243"/>
      <c r="H1033" s="246">
        <v>2.2770000000000001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2" t="s">
        <v>174</v>
      </c>
      <c r="AU1033" s="252" t="s">
        <v>88</v>
      </c>
      <c r="AV1033" s="14" t="s">
        <v>88</v>
      </c>
      <c r="AW1033" s="14" t="s">
        <v>4</v>
      </c>
      <c r="AX1033" s="14" t="s">
        <v>86</v>
      </c>
      <c r="AY1033" s="252" t="s">
        <v>165</v>
      </c>
    </row>
    <row r="1034" s="2" customFormat="1" ht="24.15" customHeight="1">
      <c r="A1034" s="38"/>
      <c r="B1034" s="39"/>
      <c r="C1034" s="218" t="s">
        <v>1364</v>
      </c>
      <c r="D1034" s="218" t="s">
        <v>167</v>
      </c>
      <c r="E1034" s="219" t="s">
        <v>1334</v>
      </c>
      <c r="F1034" s="220" t="s">
        <v>1335</v>
      </c>
      <c r="G1034" s="221" t="s">
        <v>209</v>
      </c>
      <c r="H1034" s="222">
        <v>2.4399999999999999</v>
      </c>
      <c r="I1034" s="223"/>
      <c r="J1034" s="224">
        <f>ROUND(I1034*H1034,2)</f>
        <v>0</v>
      </c>
      <c r="K1034" s="220" t="s">
        <v>171</v>
      </c>
      <c r="L1034" s="44"/>
      <c r="M1034" s="225" t="s">
        <v>1</v>
      </c>
      <c r="N1034" s="226" t="s">
        <v>43</v>
      </c>
      <c r="O1034" s="91"/>
      <c r="P1034" s="227">
        <f>O1034*H1034</f>
        <v>0</v>
      </c>
      <c r="Q1034" s="227">
        <v>0.0060000000000000001</v>
      </c>
      <c r="R1034" s="227">
        <f>Q1034*H1034</f>
        <v>0.01464</v>
      </c>
      <c r="S1034" s="227">
        <v>0</v>
      </c>
      <c r="T1034" s="228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9" t="s">
        <v>270</v>
      </c>
      <c r="AT1034" s="229" t="s">
        <v>167</v>
      </c>
      <c r="AU1034" s="229" t="s">
        <v>88</v>
      </c>
      <c r="AY1034" s="17" t="s">
        <v>165</v>
      </c>
      <c r="BE1034" s="230">
        <f>IF(N1034="základní",J1034,0)</f>
        <v>0</v>
      </c>
      <c r="BF1034" s="230">
        <f>IF(N1034="snížená",J1034,0)</f>
        <v>0</v>
      </c>
      <c r="BG1034" s="230">
        <f>IF(N1034="zákl. přenesená",J1034,0)</f>
        <v>0</v>
      </c>
      <c r="BH1034" s="230">
        <f>IF(N1034="sníž. přenesená",J1034,0)</f>
        <v>0</v>
      </c>
      <c r="BI1034" s="230">
        <f>IF(N1034="nulová",J1034,0)</f>
        <v>0</v>
      </c>
      <c r="BJ1034" s="17" t="s">
        <v>86</v>
      </c>
      <c r="BK1034" s="230">
        <f>ROUND(I1034*H1034,2)</f>
        <v>0</v>
      </c>
      <c r="BL1034" s="17" t="s">
        <v>270</v>
      </c>
      <c r="BM1034" s="229" t="s">
        <v>1365</v>
      </c>
    </row>
    <row r="1035" s="13" customFormat="1">
      <c r="A1035" s="13"/>
      <c r="B1035" s="231"/>
      <c r="C1035" s="232"/>
      <c r="D1035" s="233" t="s">
        <v>174</v>
      </c>
      <c r="E1035" s="234" t="s">
        <v>1</v>
      </c>
      <c r="F1035" s="235" t="s">
        <v>1366</v>
      </c>
      <c r="G1035" s="232"/>
      <c r="H1035" s="234" t="s">
        <v>1</v>
      </c>
      <c r="I1035" s="236"/>
      <c r="J1035" s="232"/>
      <c r="K1035" s="232"/>
      <c r="L1035" s="237"/>
      <c r="M1035" s="238"/>
      <c r="N1035" s="239"/>
      <c r="O1035" s="239"/>
      <c r="P1035" s="239"/>
      <c r="Q1035" s="239"/>
      <c r="R1035" s="239"/>
      <c r="S1035" s="239"/>
      <c r="T1035" s="24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1" t="s">
        <v>174</v>
      </c>
      <c r="AU1035" s="241" t="s">
        <v>88</v>
      </c>
      <c r="AV1035" s="13" t="s">
        <v>86</v>
      </c>
      <c r="AW1035" s="13" t="s">
        <v>32</v>
      </c>
      <c r="AX1035" s="13" t="s">
        <v>78</v>
      </c>
      <c r="AY1035" s="241" t="s">
        <v>165</v>
      </c>
    </row>
    <row r="1036" s="14" customFormat="1">
      <c r="A1036" s="14"/>
      <c r="B1036" s="242"/>
      <c r="C1036" s="243"/>
      <c r="D1036" s="233" t="s">
        <v>174</v>
      </c>
      <c r="E1036" s="244" t="s">
        <v>1</v>
      </c>
      <c r="F1036" s="245" t="s">
        <v>1367</v>
      </c>
      <c r="G1036" s="243"/>
      <c r="H1036" s="246">
        <v>2.4399999999999999</v>
      </c>
      <c r="I1036" s="247"/>
      <c r="J1036" s="243"/>
      <c r="K1036" s="243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2" t="s">
        <v>174</v>
      </c>
      <c r="AU1036" s="252" t="s">
        <v>88</v>
      </c>
      <c r="AV1036" s="14" t="s">
        <v>88</v>
      </c>
      <c r="AW1036" s="14" t="s">
        <v>32</v>
      </c>
      <c r="AX1036" s="14" t="s">
        <v>78</v>
      </c>
      <c r="AY1036" s="252" t="s">
        <v>165</v>
      </c>
    </row>
    <row r="1037" s="15" customFormat="1">
      <c r="A1037" s="15"/>
      <c r="B1037" s="253"/>
      <c r="C1037" s="254"/>
      <c r="D1037" s="233" t="s">
        <v>174</v>
      </c>
      <c r="E1037" s="255" t="s">
        <v>1</v>
      </c>
      <c r="F1037" s="256" t="s">
        <v>177</v>
      </c>
      <c r="G1037" s="254"/>
      <c r="H1037" s="257">
        <v>2.4399999999999999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3" t="s">
        <v>174</v>
      </c>
      <c r="AU1037" s="263" t="s">
        <v>88</v>
      </c>
      <c r="AV1037" s="15" t="s">
        <v>172</v>
      </c>
      <c r="AW1037" s="15" t="s">
        <v>32</v>
      </c>
      <c r="AX1037" s="15" t="s">
        <v>86</v>
      </c>
      <c r="AY1037" s="263" t="s">
        <v>165</v>
      </c>
    </row>
    <row r="1038" s="2" customFormat="1" ht="24.15" customHeight="1">
      <c r="A1038" s="38"/>
      <c r="B1038" s="39"/>
      <c r="C1038" s="264" t="s">
        <v>1368</v>
      </c>
      <c r="D1038" s="264" t="s">
        <v>426</v>
      </c>
      <c r="E1038" s="265" t="s">
        <v>1355</v>
      </c>
      <c r="F1038" s="266" t="s">
        <v>1356</v>
      </c>
      <c r="G1038" s="267" t="s">
        <v>209</v>
      </c>
      <c r="H1038" s="268">
        <v>2.5619999999999998</v>
      </c>
      <c r="I1038" s="269"/>
      <c r="J1038" s="270">
        <f>ROUND(I1038*H1038,2)</f>
        <v>0</v>
      </c>
      <c r="K1038" s="266" t="s">
        <v>171</v>
      </c>
      <c r="L1038" s="271"/>
      <c r="M1038" s="272" t="s">
        <v>1</v>
      </c>
      <c r="N1038" s="273" t="s">
        <v>43</v>
      </c>
      <c r="O1038" s="91"/>
      <c r="P1038" s="227">
        <f>O1038*H1038</f>
        <v>0</v>
      </c>
      <c r="Q1038" s="227">
        <v>0.0023999999999999998</v>
      </c>
      <c r="R1038" s="227">
        <f>Q1038*H1038</f>
        <v>0.0061487999999999994</v>
      </c>
      <c r="S1038" s="227">
        <v>0</v>
      </c>
      <c r="T1038" s="228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29" t="s">
        <v>414</v>
      </c>
      <c r="AT1038" s="229" t="s">
        <v>426</v>
      </c>
      <c r="AU1038" s="229" t="s">
        <v>88</v>
      </c>
      <c r="AY1038" s="17" t="s">
        <v>165</v>
      </c>
      <c r="BE1038" s="230">
        <f>IF(N1038="základní",J1038,0)</f>
        <v>0</v>
      </c>
      <c r="BF1038" s="230">
        <f>IF(N1038="snížená",J1038,0)</f>
        <v>0</v>
      </c>
      <c r="BG1038" s="230">
        <f>IF(N1038="zákl. přenesená",J1038,0)</f>
        <v>0</v>
      </c>
      <c r="BH1038" s="230">
        <f>IF(N1038="sníž. přenesená",J1038,0)</f>
        <v>0</v>
      </c>
      <c r="BI1038" s="230">
        <f>IF(N1038="nulová",J1038,0)</f>
        <v>0</v>
      </c>
      <c r="BJ1038" s="17" t="s">
        <v>86</v>
      </c>
      <c r="BK1038" s="230">
        <f>ROUND(I1038*H1038,2)</f>
        <v>0</v>
      </c>
      <c r="BL1038" s="17" t="s">
        <v>270</v>
      </c>
      <c r="BM1038" s="229" t="s">
        <v>1369</v>
      </c>
    </row>
    <row r="1039" s="14" customFormat="1">
      <c r="A1039" s="14"/>
      <c r="B1039" s="242"/>
      <c r="C1039" s="243"/>
      <c r="D1039" s="233" t="s">
        <v>174</v>
      </c>
      <c r="E1039" s="243"/>
      <c r="F1039" s="245" t="s">
        <v>1370</v>
      </c>
      <c r="G1039" s="243"/>
      <c r="H1039" s="246">
        <v>2.5619999999999998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2" t="s">
        <v>174</v>
      </c>
      <c r="AU1039" s="252" t="s">
        <v>88</v>
      </c>
      <c r="AV1039" s="14" t="s">
        <v>88</v>
      </c>
      <c r="AW1039" s="14" t="s">
        <v>4</v>
      </c>
      <c r="AX1039" s="14" t="s">
        <v>86</v>
      </c>
      <c r="AY1039" s="252" t="s">
        <v>165</v>
      </c>
    </row>
    <row r="1040" s="2" customFormat="1" ht="33" customHeight="1">
      <c r="A1040" s="38"/>
      <c r="B1040" s="39"/>
      <c r="C1040" s="218" t="s">
        <v>1371</v>
      </c>
      <c r="D1040" s="218" t="s">
        <v>167</v>
      </c>
      <c r="E1040" s="219" t="s">
        <v>1372</v>
      </c>
      <c r="F1040" s="220" t="s">
        <v>1373</v>
      </c>
      <c r="G1040" s="221" t="s">
        <v>209</v>
      </c>
      <c r="H1040" s="222">
        <v>1.3</v>
      </c>
      <c r="I1040" s="223"/>
      <c r="J1040" s="224">
        <f>ROUND(I1040*H1040,2)</f>
        <v>0</v>
      </c>
      <c r="K1040" s="220" t="s">
        <v>171</v>
      </c>
      <c r="L1040" s="44"/>
      <c r="M1040" s="225" t="s">
        <v>1</v>
      </c>
      <c r="N1040" s="226" t="s">
        <v>43</v>
      </c>
      <c r="O1040" s="91"/>
      <c r="P1040" s="227">
        <f>O1040*H1040</f>
        <v>0</v>
      </c>
      <c r="Q1040" s="227">
        <v>0.00012</v>
      </c>
      <c r="R1040" s="227">
        <f>Q1040*H1040</f>
        <v>0.000156</v>
      </c>
      <c r="S1040" s="227">
        <v>0</v>
      </c>
      <c r="T1040" s="228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29" t="s">
        <v>270</v>
      </c>
      <c r="AT1040" s="229" t="s">
        <v>167</v>
      </c>
      <c r="AU1040" s="229" t="s">
        <v>88</v>
      </c>
      <c r="AY1040" s="17" t="s">
        <v>165</v>
      </c>
      <c r="BE1040" s="230">
        <f>IF(N1040="základní",J1040,0)</f>
        <v>0</v>
      </c>
      <c r="BF1040" s="230">
        <f>IF(N1040="snížená",J1040,0)</f>
        <v>0</v>
      </c>
      <c r="BG1040" s="230">
        <f>IF(N1040="zákl. přenesená",J1040,0)</f>
        <v>0</v>
      </c>
      <c r="BH1040" s="230">
        <f>IF(N1040="sníž. přenesená",J1040,0)</f>
        <v>0</v>
      </c>
      <c r="BI1040" s="230">
        <f>IF(N1040="nulová",J1040,0)</f>
        <v>0</v>
      </c>
      <c r="BJ1040" s="17" t="s">
        <v>86</v>
      </c>
      <c r="BK1040" s="230">
        <f>ROUND(I1040*H1040,2)</f>
        <v>0</v>
      </c>
      <c r="BL1040" s="17" t="s">
        <v>270</v>
      </c>
      <c r="BM1040" s="229" t="s">
        <v>1374</v>
      </c>
    </row>
    <row r="1041" s="14" customFormat="1">
      <c r="A1041" s="14"/>
      <c r="B1041" s="242"/>
      <c r="C1041" s="243"/>
      <c r="D1041" s="233" t="s">
        <v>174</v>
      </c>
      <c r="E1041" s="244" t="s">
        <v>1</v>
      </c>
      <c r="F1041" s="245" t="s">
        <v>1225</v>
      </c>
      <c r="G1041" s="243"/>
      <c r="H1041" s="246">
        <v>1.3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2" t="s">
        <v>174</v>
      </c>
      <c r="AU1041" s="252" t="s">
        <v>88</v>
      </c>
      <c r="AV1041" s="14" t="s">
        <v>88</v>
      </c>
      <c r="AW1041" s="14" t="s">
        <v>32</v>
      </c>
      <c r="AX1041" s="14" t="s">
        <v>78</v>
      </c>
      <c r="AY1041" s="252" t="s">
        <v>165</v>
      </c>
    </row>
    <row r="1042" s="15" customFormat="1">
      <c r="A1042" s="15"/>
      <c r="B1042" s="253"/>
      <c r="C1042" s="254"/>
      <c r="D1042" s="233" t="s">
        <v>174</v>
      </c>
      <c r="E1042" s="255" t="s">
        <v>1</v>
      </c>
      <c r="F1042" s="256" t="s">
        <v>177</v>
      </c>
      <c r="G1042" s="254"/>
      <c r="H1042" s="257">
        <v>1.3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3" t="s">
        <v>174</v>
      </c>
      <c r="AU1042" s="263" t="s">
        <v>88</v>
      </c>
      <c r="AV1042" s="15" t="s">
        <v>172</v>
      </c>
      <c r="AW1042" s="15" t="s">
        <v>32</v>
      </c>
      <c r="AX1042" s="15" t="s">
        <v>86</v>
      </c>
      <c r="AY1042" s="263" t="s">
        <v>165</v>
      </c>
    </row>
    <row r="1043" s="2" customFormat="1" ht="24.15" customHeight="1">
      <c r="A1043" s="38"/>
      <c r="B1043" s="39"/>
      <c r="C1043" s="264" t="s">
        <v>1375</v>
      </c>
      <c r="D1043" s="264" t="s">
        <v>426</v>
      </c>
      <c r="E1043" s="265" t="s">
        <v>1355</v>
      </c>
      <c r="F1043" s="266" t="s">
        <v>1356</v>
      </c>
      <c r="G1043" s="267" t="s">
        <v>209</v>
      </c>
      <c r="H1043" s="268">
        <v>1.365</v>
      </c>
      <c r="I1043" s="269"/>
      <c r="J1043" s="270">
        <f>ROUND(I1043*H1043,2)</f>
        <v>0</v>
      </c>
      <c r="K1043" s="266" t="s">
        <v>171</v>
      </c>
      <c r="L1043" s="271"/>
      <c r="M1043" s="272" t="s">
        <v>1</v>
      </c>
      <c r="N1043" s="273" t="s">
        <v>43</v>
      </c>
      <c r="O1043" s="91"/>
      <c r="P1043" s="227">
        <f>O1043*H1043</f>
        <v>0</v>
      </c>
      <c r="Q1043" s="227">
        <v>0.0023999999999999998</v>
      </c>
      <c r="R1043" s="227">
        <f>Q1043*H1043</f>
        <v>0.0032759999999999998</v>
      </c>
      <c r="S1043" s="227">
        <v>0</v>
      </c>
      <c r="T1043" s="228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29" t="s">
        <v>414</v>
      </c>
      <c r="AT1043" s="229" t="s">
        <v>426</v>
      </c>
      <c r="AU1043" s="229" t="s">
        <v>88</v>
      </c>
      <c r="AY1043" s="17" t="s">
        <v>165</v>
      </c>
      <c r="BE1043" s="230">
        <f>IF(N1043="základní",J1043,0)</f>
        <v>0</v>
      </c>
      <c r="BF1043" s="230">
        <f>IF(N1043="snížená",J1043,0)</f>
        <v>0</v>
      </c>
      <c r="BG1043" s="230">
        <f>IF(N1043="zákl. přenesená",J1043,0)</f>
        <v>0</v>
      </c>
      <c r="BH1043" s="230">
        <f>IF(N1043="sníž. přenesená",J1043,0)</f>
        <v>0</v>
      </c>
      <c r="BI1043" s="230">
        <f>IF(N1043="nulová",J1043,0)</f>
        <v>0</v>
      </c>
      <c r="BJ1043" s="17" t="s">
        <v>86</v>
      </c>
      <c r="BK1043" s="230">
        <f>ROUND(I1043*H1043,2)</f>
        <v>0</v>
      </c>
      <c r="BL1043" s="17" t="s">
        <v>270</v>
      </c>
      <c r="BM1043" s="229" t="s">
        <v>1376</v>
      </c>
    </row>
    <row r="1044" s="14" customFormat="1">
      <c r="A1044" s="14"/>
      <c r="B1044" s="242"/>
      <c r="C1044" s="243"/>
      <c r="D1044" s="233" t="s">
        <v>174</v>
      </c>
      <c r="E1044" s="243"/>
      <c r="F1044" s="245" t="s">
        <v>1377</v>
      </c>
      <c r="G1044" s="243"/>
      <c r="H1044" s="246">
        <v>1.365</v>
      </c>
      <c r="I1044" s="247"/>
      <c r="J1044" s="243"/>
      <c r="K1044" s="243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2" t="s">
        <v>174</v>
      </c>
      <c r="AU1044" s="252" t="s">
        <v>88</v>
      </c>
      <c r="AV1044" s="14" t="s">
        <v>88</v>
      </c>
      <c r="AW1044" s="14" t="s">
        <v>4</v>
      </c>
      <c r="AX1044" s="14" t="s">
        <v>86</v>
      </c>
      <c r="AY1044" s="252" t="s">
        <v>165</v>
      </c>
    </row>
    <row r="1045" s="2" customFormat="1" ht="24.15" customHeight="1">
      <c r="A1045" s="38"/>
      <c r="B1045" s="39"/>
      <c r="C1045" s="218" t="s">
        <v>1378</v>
      </c>
      <c r="D1045" s="218" t="s">
        <v>167</v>
      </c>
      <c r="E1045" s="219" t="s">
        <v>1379</v>
      </c>
      <c r="F1045" s="220" t="s">
        <v>1380</v>
      </c>
      <c r="G1045" s="221" t="s">
        <v>209</v>
      </c>
      <c r="H1045" s="222">
        <v>1.3</v>
      </c>
      <c r="I1045" s="223"/>
      <c r="J1045" s="224">
        <f>ROUND(I1045*H1045,2)</f>
        <v>0</v>
      </c>
      <c r="K1045" s="220" t="s">
        <v>171</v>
      </c>
      <c r="L1045" s="44"/>
      <c r="M1045" s="225" t="s">
        <v>1</v>
      </c>
      <c r="N1045" s="226" t="s">
        <v>43</v>
      </c>
      <c r="O1045" s="91"/>
      <c r="P1045" s="227">
        <f>O1045*H1045</f>
        <v>0</v>
      </c>
      <c r="Q1045" s="227">
        <v>0</v>
      </c>
      <c r="R1045" s="227">
        <f>Q1045*H1045</f>
        <v>0</v>
      </c>
      <c r="S1045" s="227">
        <v>0</v>
      </c>
      <c r="T1045" s="228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29" t="s">
        <v>270</v>
      </c>
      <c r="AT1045" s="229" t="s">
        <v>167</v>
      </c>
      <c r="AU1045" s="229" t="s">
        <v>88</v>
      </c>
      <c r="AY1045" s="17" t="s">
        <v>165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17" t="s">
        <v>86</v>
      </c>
      <c r="BK1045" s="230">
        <f>ROUND(I1045*H1045,2)</f>
        <v>0</v>
      </c>
      <c r="BL1045" s="17" t="s">
        <v>270</v>
      </c>
      <c r="BM1045" s="229" t="s">
        <v>1381</v>
      </c>
    </row>
    <row r="1046" s="14" customFormat="1">
      <c r="A1046" s="14"/>
      <c r="B1046" s="242"/>
      <c r="C1046" s="243"/>
      <c r="D1046" s="233" t="s">
        <v>174</v>
      </c>
      <c r="E1046" s="244" t="s">
        <v>1</v>
      </c>
      <c r="F1046" s="245" t="s">
        <v>1225</v>
      </c>
      <c r="G1046" s="243"/>
      <c r="H1046" s="246">
        <v>1.3</v>
      </c>
      <c r="I1046" s="247"/>
      <c r="J1046" s="243"/>
      <c r="K1046" s="243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2" t="s">
        <v>174</v>
      </c>
      <c r="AU1046" s="252" t="s">
        <v>88</v>
      </c>
      <c r="AV1046" s="14" t="s">
        <v>88</v>
      </c>
      <c r="AW1046" s="14" t="s">
        <v>32</v>
      </c>
      <c r="AX1046" s="14" t="s">
        <v>78</v>
      </c>
      <c r="AY1046" s="252" t="s">
        <v>165</v>
      </c>
    </row>
    <row r="1047" s="15" customFormat="1">
      <c r="A1047" s="15"/>
      <c r="B1047" s="253"/>
      <c r="C1047" s="254"/>
      <c r="D1047" s="233" t="s">
        <v>174</v>
      </c>
      <c r="E1047" s="255" t="s">
        <v>1</v>
      </c>
      <c r="F1047" s="256" t="s">
        <v>177</v>
      </c>
      <c r="G1047" s="254"/>
      <c r="H1047" s="257">
        <v>1.3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3" t="s">
        <v>174</v>
      </c>
      <c r="AU1047" s="263" t="s">
        <v>88</v>
      </c>
      <c r="AV1047" s="15" t="s">
        <v>172</v>
      </c>
      <c r="AW1047" s="15" t="s">
        <v>32</v>
      </c>
      <c r="AX1047" s="15" t="s">
        <v>86</v>
      </c>
      <c r="AY1047" s="263" t="s">
        <v>165</v>
      </c>
    </row>
    <row r="1048" s="2" customFormat="1" ht="24.15" customHeight="1">
      <c r="A1048" s="38"/>
      <c r="B1048" s="39"/>
      <c r="C1048" s="264" t="s">
        <v>1382</v>
      </c>
      <c r="D1048" s="264" t="s">
        <v>426</v>
      </c>
      <c r="E1048" s="265" t="s">
        <v>1383</v>
      </c>
      <c r="F1048" s="266" t="s">
        <v>1384</v>
      </c>
      <c r="G1048" s="267" t="s">
        <v>209</v>
      </c>
      <c r="H1048" s="268">
        <v>1.365</v>
      </c>
      <c r="I1048" s="269"/>
      <c r="J1048" s="270">
        <f>ROUND(I1048*H1048,2)</f>
        <v>0</v>
      </c>
      <c r="K1048" s="266" t="s">
        <v>171</v>
      </c>
      <c r="L1048" s="271"/>
      <c r="M1048" s="272" t="s">
        <v>1</v>
      </c>
      <c r="N1048" s="273" t="s">
        <v>43</v>
      </c>
      <c r="O1048" s="91"/>
      <c r="P1048" s="227">
        <f>O1048*H1048</f>
        <v>0</v>
      </c>
      <c r="Q1048" s="227">
        <v>0.0011999999999999999</v>
      </c>
      <c r="R1048" s="227">
        <f>Q1048*H1048</f>
        <v>0.0016379999999999999</v>
      </c>
      <c r="S1048" s="227">
        <v>0</v>
      </c>
      <c r="T1048" s="228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29" t="s">
        <v>414</v>
      </c>
      <c r="AT1048" s="229" t="s">
        <v>426</v>
      </c>
      <c r="AU1048" s="229" t="s">
        <v>88</v>
      </c>
      <c r="AY1048" s="17" t="s">
        <v>165</v>
      </c>
      <c r="BE1048" s="230">
        <f>IF(N1048="základní",J1048,0)</f>
        <v>0</v>
      </c>
      <c r="BF1048" s="230">
        <f>IF(N1048="snížená",J1048,0)</f>
        <v>0</v>
      </c>
      <c r="BG1048" s="230">
        <f>IF(N1048="zákl. přenesená",J1048,0)</f>
        <v>0</v>
      </c>
      <c r="BH1048" s="230">
        <f>IF(N1048="sníž. přenesená",J1048,0)</f>
        <v>0</v>
      </c>
      <c r="BI1048" s="230">
        <f>IF(N1048="nulová",J1048,0)</f>
        <v>0</v>
      </c>
      <c r="BJ1048" s="17" t="s">
        <v>86</v>
      </c>
      <c r="BK1048" s="230">
        <f>ROUND(I1048*H1048,2)</f>
        <v>0</v>
      </c>
      <c r="BL1048" s="17" t="s">
        <v>270</v>
      </c>
      <c r="BM1048" s="229" t="s">
        <v>1385</v>
      </c>
    </row>
    <row r="1049" s="14" customFormat="1">
      <c r="A1049" s="14"/>
      <c r="B1049" s="242"/>
      <c r="C1049" s="243"/>
      <c r="D1049" s="233" t="s">
        <v>174</v>
      </c>
      <c r="E1049" s="243"/>
      <c r="F1049" s="245" t="s">
        <v>1377</v>
      </c>
      <c r="G1049" s="243"/>
      <c r="H1049" s="246">
        <v>1.365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2" t="s">
        <v>174</v>
      </c>
      <c r="AU1049" s="252" t="s">
        <v>88</v>
      </c>
      <c r="AV1049" s="14" t="s">
        <v>88</v>
      </c>
      <c r="AW1049" s="14" t="s">
        <v>4</v>
      </c>
      <c r="AX1049" s="14" t="s">
        <v>86</v>
      </c>
      <c r="AY1049" s="252" t="s">
        <v>165</v>
      </c>
    </row>
    <row r="1050" s="2" customFormat="1" ht="33" customHeight="1">
      <c r="A1050" s="38"/>
      <c r="B1050" s="39"/>
      <c r="C1050" s="218" t="s">
        <v>1386</v>
      </c>
      <c r="D1050" s="218" t="s">
        <v>167</v>
      </c>
      <c r="E1050" s="219" t="s">
        <v>1387</v>
      </c>
      <c r="F1050" s="220" t="s">
        <v>1388</v>
      </c>
      <c r="G1050" s="221" t="s">
        <v>209</v>
      </c>
      <c r="H1050" s="222">
        <v>45.869999999999997</v>
      </c>
      <c r="I1050" s="223"/>
      <c r="J1050" s="224">
        <f>ROUND(I1050*H1050,2)</f>
        <v>0</v>
      </c>
      <c r="K1050" s="220" t="s">
        <v>171</v>
      </c>
      <c r="L1050" s="44"/>
      <c r="M1050" s="225" t="s">
        <v>1</v>
      </c>
      <c r="N1050" s="226" t="s">
        <v>43</v>
      </c>
      <c r="O1050" s="91"/>
      <c r="P1050" s="227">
        <f>O1050*H1050</f>
        <v>0</v>
      </c>
      <c r="Q1050" s="227">
        <v>0.00012</v>
      </c>
      <c r="R1050" s="227">
        <f>Q1050*H1050</f>
        <v>0.0055043999999999996</v>
      </c>
      <c r="S1050" s="227">
        <v>0</v>
      </c>
      <c r="T1050" s="228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29" t="s">
        <v>270</v>
      </c>
      <c r="AT1050" s="229" t="s">
        <v>167</v>
      </c>
      <c r="AU1050" s="229" t="s">
        <v>88</v>
      </c>
      <c r="AY1050" s="17" t="s">
        <v>165</v>
      </c>
      <c r="BE1050" s="230">
        <f>IF(N1050="základní",J1050,0)</f>
        <v>0</v>
      </c>
      <c r="BF1050" s="230">
        <f>IF(N1050="snížená",J1050,0)</f>
        <v>0</v>
      </c>
      <c r="BG1050" s="230">
        <f>IF(N1050="zákl. přenesená",J1050,0)</f>
        <v>0</v>
      </c>
      <c r="BH1050" s="230">
        <f>IF(N1050="sníž. přenesená",J1050,0)</f>
        <v>0</v>
      </c>
      <c r="BI1050" s="230">
        <f>IF(N1050="nulová",J1050,0)</f>
        <v>0</v>
      </c>
      <c r="BJ1050" s="17" t="s">
        <v>86</v>
      </c>
      <c r="BK1050" s="230">
        <f>ROUND(I1050*H1050,2)</f>
        <v>0</v>
      </c>
      <c r="BL1050" s="17" t="s">
        <v>270</v>
      </c>
      <c r="BM1050" s="229" t="s">
        <v>1389</v>
      </c>
    </row>
    <row r="1051" s="14" customFormat="1">
      <c r="A1051" s="14"/>
      <c r="B1051" s="242"/>
      <c r="C1051" s="243"/>
      <c r="D1051" s="233" t="s">
        <v>174</v>
      </c>
      <c r="E1051" s="244" t="s">
        <v>1</v>
      </c>
      <c r="F1051" s="245" t="s">
        <v>1221</v>
      </c>
      <c r="G1051" s="243"/>
      <c r="H1051" s="246">
        <v>42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2" t="s">
        <v>174</v>
      </c>
      <c r="AU1051" s="252" t="s">
        <v>88</v>
      </c>
      <c r="AV1051" s="14" t="s">
        <v>88</v>
      </c>
      <c r="AW1051" s="14" t="s">
        <v>32</v>
      </c>
      <c r="AX1051" s="14" t="s">
        <v>78</v>
      </c>
      <c r="AY1051" s="252" t="s">
        <v>165</v>
      </c>
    </row>
    <row r="1052" s="14" customFormat="1">
      <c r="A1052" s="14"/>
      <c r="B1052" s="242"/>
      <c r="C1052" s="243"/>
      <c r="D1052" s="233" t="s">
        <v>174</v>
      </c>
      <c r="E1052" s="244" t="s">
        <v>1</v>
      </c>
      <c r="F1052" s="245" t="s">
        <v>1223</v>
      </c>
      <c r="G1052" s="243"/>
      <c r="H1052" s="246">
        <v>3.8700000000000001</v>
      </c>
      <c r="I1052" s="247"/>
      <c r="J1052" s="243"/>
      <c r="K1052" s="243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2" t="s">
        <v>174</v>
      </c>
      <c r="AU1052" s="252" t="s">
        <v>88</v>
      </c>
      <c r="AV1052" s="14" t="s">
        <v>88</v>
      </c>
      <c r="AW1052" s="14" t="s">
        <v>32</v>
      </c>
      <c r="AX1052" s="14" t="s">
        <v>78</v>
      </c>
      <c r="AY1052" s="252" t="s">
        <v>165</v>
      </c>
    </row>
    <row r="1053" s="15" customFormat="1">
      <c r="A1053" s="15"/>
      <c r="B1053" s="253"/>
      <c r="C1053" s="254"/>
      <c r="D1053" s="233" t="s">
        <v>174</v>
      </c>
      <c r="E1053" s="255" t="s">
        <v>1</v>
      </c>
      <c r="F1053" s="256" t="s">
        <v>177</v>
      </c>
      <c r="G1053" s="254"/>
      <c r="H1053" s="257">
        <v>45.869999999999997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3" t="s">
        <v>174</v>
      </c>
      <c r="AU1053" s="263" t="s">
        <v>88</v>
      </c>
      <c r="AV1053" s="15" t="s">
        <v>172</v>
      </c>
      <c r="AW1053" s="15" t="s">
        <v>32</v>
      </c>
      <c r="AX1053" s="15" t="s">
        <v>86</v>
      </c>
      <c r="AY1053" s="263" t="s">
        <v>165</v>
      </c>
    </row>
    <row r="1054" s="2" customFormat="1" ht="16.5" customHeight="1">
      <c r="A1054" s="38"/>
      <c r="B1054" s="39"/>
      <c r="C1054" s="264" t="s">
        <v>1390</v>
      </c>
      <c r="D1054" s="264" t="s">
        <v>426</v>
      </c>
      <c r="E1054" s="265" t="s">
        <v>1391</v>
      </c>
      <c r="F1054" s="266" t="s">
        <v>1392</v>
      </c>
      <c r="G1054" s="267" t="s">
        <v>170</v>
      </c>
      <c r="H1054" s="268">
        <v>14.967000000000001</v>
      </c>
      <c r="I1054" s="269"/>
      <c r="J1054" s="270">
        <f>ROUND(I1054*H1054,2)</f>
        <v>0</v>
      </c>
      <c r="K1054" s="266" t="s">
        <v>171</v>
      </c>
      <c r="L1054" s="271"/>
      <c r="M1054" s="272" t="s">
        <v>1</v>
      </c>
      <c r="N1054" s="273" t="s">
        <v>43</v>
      </c>
      <c r="O1054" s="91"/>
      <c r="P1054" s="227">
        <f>O1054*H1054</f>
        <v>0</v>
      </c>
      <c r="Q1054" s="227">
        <v>0.025000000000000001</v>
      </c>
      <c r="R1054" s="227">
        <f>Q1054*H1054</f>
        <v>0.37417500000000004</v>
      </c>
      <c r="S1054" s="227">
        <v>0</v>
      </c>
      <c r="T1054" s="228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29" t="s">
        <v>414</v>
      </c>
      <c r="AT1054" s="229" t="s">
        <v>426</v>
      </c>
      <c r="AU1054" s="229" t="s">
        <v>88</v>
      </c>
      <c r="AY1054" s="17" t="s">
        <v>165</v>
      </c>
      <c r="BE1054" s="230">
        <f>IF(N1054="základní",J1054,0)</f>
        <v>0</v>
      </c>
      <c r="BF1054" s="230">
        <f>IF(N1054="snížená",J1054,0)</f>
        <v>0</v>
      </c>
      <c r="BG1054" s="230">
        <f>IF(N1054="zákl. přenesená",J1054,0)</f>
        <v>0</v>
      </c>
      <c r="BH1054" s="230">
        <f>IF(N1054="sníž. přenesená",J1054,0)</f>
        <v>0</v>
      </c>
      <c r="BI1054" s="230">
        <f>IF(N1054="nulová",J1054,0)</f>
        <v>0</v>
      </c>
      <c r="BJ1054" s="17" t="s">
        <v>86</v>
      </c>
      <c r="BK1054" s="230">
        <f>ROUND(I1054*H1054,2)</f>
        <v>0</v>
      </c>
      <c r="BL1054" s="17" t="s">
        <v>270</v>
      </c>
      <c r="BM1054" s="229" t="s">
        <v>1393</v>
      </c>
    </row>
    <row r="1055" s="14" customFormat="1">
      <c r="A1055" s="14"/>
      <c r="B1055" s="242"/>
      <c r="C1055" s="243"/>
      <c r="D1055" s="233" t="s">
        <v>174</v>
      </c>
      <c r="E1055" s="244" t="s">
        <v>1</v>
      </c>
      <c r="F1055" s="245" t="s">
        <v>1394</v>
      </c>
      <c r="G1055" s="243"/>
      <c r="H1055" s="246">
        <v>12.6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2" t="s">
        <v>174</v>
      </c>
      <c r="AU1055" s="252" t="s">
        <v>88</v>
      </c>
      <c r="AV1055" s="14" t="s">
        <v>88</v>
      </c>
      <c r="AW1055" s="14" t="s">
        <v>32</v>
      </c>
      <c r="AX1055" s="14" t="s">
        <v>78</v>
      </c>
      <c r="AY1055" s="252" t="s">
        <v>165</v>
      </c>
    </row>
    <row r="1056" s="14" customFormat="1">
      <c r="A1056" s="14"/>
      <c r="B1056" s="242"/>
      <c r="C1056" s="243"/>
      <c r="D1056" s="233" t="s">
        <v>174</v>
      </c>
      <c r="E1056" s="244" t="s">
        <v>1</v>
      </c>
      <c r="F1056" s="245" t="s">
        <v>1395</v>
      </c>
      <c r="G1056" s="243"/>
      <c r="H1056" s="246">
        <v>1.006</v>
      </c>
      <c r="I1056" s="247"/>
      <c r="J1056" s="243"/>
      <c r="K1056" s="243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2" t="s">
        <v>174</v>
      </c>
      <c r="AU1056" s="252" t="s">
        <v>88</v>
      </c>
      <c r="AV1056" s="14" t="s">
        <v>88</v>
      </c>
      <c r="AW1056" s="14" t="s">
        <v>32</v>
      </c>
      <c r="AX1056" s="14" t="s">
        <v>78</v>
      </c>
      <c r="AY1056" s="252" t="s">
        <v>165</v>
      </c>
    </row>
    <row r="1057" s="15" customFormat="1">
      <c r="A1057" s="15"/>
      <c r="B1057" s="253"/>
      <c r="C1057" s="254"/>
      <c r="D1057" s="233" t="s">
        <v>174</v>
      </c>
      <c r="E1057" s="255" t="s">
        <v>1</v>
      </c>
      <c r="F1057" s="256" t="s">
        <v>177</v>
      </c>
      <c r="G1057" s="254"/>
      <c r="H1057" s="257">
        <v>13.606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3" t="s">
        <v>174</v>
      </c>
      <c r="AU1057" s="263" t="s">
        <v>88</v>
      </c>
      <c r="AV1057" s="15" t="s">
        <v>172</v>
      </c>
      <c r="AW1057" s="15" t="s">
        <v>32</v>
      </c>
      <c r="AX1057" s="15" t="s">
        <v>86</v>
      </c>
      <c r="AY1057" s="263" t="s">
        <v>165</v>
      </c>
    </row>
    <row r="1058" s="14" customFormat="1">
      <c r="A1058" s="14"/>
      <c r="B1058" s="242"/>
      <c r="C1058" s="243"/>
      <c r="D1058" s="233" t="s">
        <v>174</v>
      </c>
      <c r="E1058" s="243"/>
      <c r="F1058" s="245" t="s">
        <v>1396</v>
      </c>
      <c r="G1058" s="243"/>
      <c r="H1058" s="246">
        <v>14.967000000000001</v>
      </c>
      <c r="I1058" s="247"/>
      <c r="J1058" s="243"/>
      <c r="K1058" s="243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2" t="s">
        <v>174</v>
      </c>
      <c r="AU1058" s="252" t="s">
        <v>88</v>
      </c>
      <c r="AV1058" s="14" t="s">
        <v>88</v>
      </c>
      <c r="AW1058" s="14" t="s">
        <v>4</v>
      </c>
      <c r="AX1058" s="14" t="s">
        <v>86</v>
      </c>
      <c r="AY1058" s="252" t="s">
        <v>165</v>
      </c>
    </row>
    <row r="1059" s="2" customFormat="1" ht="24.15" customHeight="1">
      <c r="A1059" s="38"/>
      <c r="B1059" s="39"/>
      <c r="C1059" s="218" t="s">
        <v>1397</v>
      </c>
      <c r="D1059" s="218" t="s">
        <v>167</v>
      </c>
      <c r="E1059" s="219" t="s">
        <v>1398</v>
      </c>
      <c r="F1059" s="220" t="s">
        <v>1399</v>
      </c>
      <c r="G1059" s="221" t="s">
        <v>209</v>
      </c>
      <c r="H1059" s="222">
        <v>123.06999999999999</v>
      </c>
      <c r="I1059" s="223"/>
      <c r="J1059" s="224">
        <f>ROUND(I1059*H1059,2)</f>
        <v>0</v>
      </c>
      <c r="K1059" s="220" t="s">
        <v>171</v>
      </c>
      <c r="L1059" s="44"/>
      <c r="M1059" s="225" t="s">
        <v>1</v>
      </c>
      <c r="N1059" s="226" t="s">
        <v>43</v>
      </c>
      <c r="O1059" s="91"/>
      <c r="P1059" s="227">
        <f>O1059*H1059</f>
        <v>0</v>
      </c>
      <c r="Q1059" s="227">
        <v>0</v>
      </c>
      <c r="R1059" s="227">
        <f>Q1059*H1059</f>
        <v>0</v>
      </c>
      <c r="S1059" s="227">
        <v>0</v>
      </c>
      <c r="T1059" s="228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29" t="s">
        <v>270</v>
      </c>
      <c r="AT1059" s="229" t="s">
        <v>167</v>
      </c>
      <c r="AU1059" s="229" t="s">
        <v>88</v>
      </c>
      <c r="AY1059" s="17" t="s">
        <v>165</v>
      </c>
      <c r="BE1059" s="230">
        <f>IF(N1059="základní",J1059,0)</f>
        <v>0</v>
      </c>
      <c r="BF1059" s="230">
        <f>IF(N1059="snížená",J1059,0)</f>
        <v>0</v>
      </c>
      <c r="BG1059" s="230">
        <f>IF(N1059="zákl. přenesená",J1059,0)</f>
        <v>0</v>
      </c>
      <c r="BH1059" s="230">
        <f>IF(N1059="sníž. přenesená",J1059,0)</f>
        <v>0</v>
      </c>
      <c r="BI1059" s="230">
        <f>IF(N1059="nulová",J1059,0)</f>
        <v>0</v>
      </c>
      <c r="BJ1059" s="17" t="s">
        <v>86</v>
      </c>
      <c r="BK1059" s="230">
        <f>ROUND(I1059*H1059,2)</f>
        <v>0</v>
      </c>
      <c r="BL1059" s="17" t="s">
        <v>270</v>
      </c>
      <c r="BM1059" s="229" t="s">
        <v>1400</v>
      </c>
    </row>
    <row r="1060" s="14" customFormat="1">
      <c r="A1060" s="14"/>
      <c r="B1060" s="242"/>
      <c r="C1060" s="243"/>
      <c r="D1060" s="233" t="s">
        <v>174</v>
      </c>
      <c r="E1060" s="244" t="s">
        <v>1</v>
      </c>
      <c r="F1060" s="245" t="s">
        <v>1327</v>
      </c>
      <c r="G1060" s="243"/>
      <c r="H1060" s="246">
        <v>33.229999999999997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2" t="s">
        <v>174</v>
      </c>
      <c r="AU1060" s="252" t="s">
        <v>88</v>
      </c>
      <c r="AV1060" s="14" t="s">
        <v>88</v>
      </c>
      <c r="AW1060" s="14" t="s">
        <v>32</v>
      </c>
      <c r="AX1060" s="14" t="s">
        <v>78</v>
      </c>
      <c r="AY1060" s="252" t="s">
        <v>165</v>
      </c>
    </row>
    <row r="1061" s="14" customFormat="1">
      <c r="A1061" s="14"/>
      <c r="B1061" s="242"/>
      <c r="C1061" s="243"/>
      <c r="D1061" s="233" t="s">
        <v>174</v>
      </c>
      <c r="E1061" s="244" t="s">
        <v>1</v>
      </c>
      <c r="F1061" s="245" t="s">
        <v>1317</v>
      </c>
      <c r="G1061" s="243"/>
      <c r="H1061" s="246">
        <v>64.680000000000007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2" t="s">
        <v>174</v>
      </c>
      <c r="AU1061" s="252" t="s">
        <v>88</v>
      </c>
      <c r="AV1061" s="14" t="s">
        <v>88</v>
      </c>
      <c r="AW1061" s="14" t="s">
        <v>32</v>
      </c>
      <c r="AX1061" s="14" t="s">
        <v>78</v>
      </c>
      <c r="AY1061" s="252" t="s">
        <v>165</v>
      </c>
    </row>
    <row r="1062" s="14" customFormat="1">
      <c r="A1062" s="14"/>
      <c r="B1062" s="242"/>
      <c r="C1062" s="243"/>
      <c r="D1062" s="233" t="s">
        <v>174</v>
      </c>
      <c r="E1062" s="244" t="s">
        <v>1</v>
      </c>
      <c r="F1062" s="245" t="s">
        <v>1318</v>
      </c>
      <c r="G1062" s="243"/>
      <c r="H1062" s="246">
        <v>25.16</v>
      </c>
      <c r="I1062" s="247"/>
      <c r="J1062" s="243"/>
      <c r="K1062" s="243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2" t="s">
        <v>174</v>
      </c>
      <c r="AU1062" s="252" t="s">
        <v>88</v>
      </c>
      <c r="AV1062" s="14" t="s">
        <v>88</v>
      </c>
      <c r="AW1062" s="14" t="s">
        <v>32</v>
      </c>
      <c r="AX1062" s="14" t="s">
        <v>78</v>
      </c>
      <c r="AY1062" s="252" t="s">
        <v>165</v>
      </c>
    </row>
    <row r="1063" s="15" customFormat="1">
      <c r="A1063" s="15"/>
      <c r="B1063" s="253"/>
      <c r="C1063" s="254"/>
      <c r="D1063" s="233" t="s">
        <v>174</v>
      </c>
      <c r="E1063" s="255" t="s">
        <v>1</v>
      </c>
      <c r="F1063" s="256" t="s">
        <v>177</v>
      </c>
      <c r="G1063" s="254"/>
      <c r="H1063" s="257">
        <v>123.06999999999999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3" t="s">
        <v>174</v>
      </c>
      <c r="AU1063" s="263" t="s">
        <v>88</v>
      </c>
      <c r="AV1063" s="15" t="s">
        <v>172</v>
      </c>
      <c r="AW1063" s="15" t="s">
        <v>32</v>
      </c>
      <c r="AX1063" s="15" t="s">
        <v>86</v>
      </c>
      <c r="AY1063" s="263" t="s">
        <v>165</v>
      </c>
    </row>
    <row r="1064" s="2" customFormat="1" ht="16.5" customHeight="1">
      <c r="A1064" s="38"/>
      <c r="B1064" s="39"/>
      <c r="C1064" s="264" t="s">
        <v>1401</v>
      </c>
      <c r="D1064" s="264" t="s">
        <v>426</v>
      </c>
      <c r="E1064" s="265" t="s">
        <v>1402</v>
      </c>
      <c r="F1064" s="266" t="s">
        <v>1403</v>
      </c>
      <c r="G1064" s="267" t="s">
        <v>209</v>
      </c>
      <c r="H1064" s="268">
        <v>143.43799999999999</v>
      </c>
      <c r="I1064" s="269"/>
      <c r="J1064" s="270">
        <f>ROUND(I1064*H1064,2)</f>
        <v>0</v>
      </c>
      <c r="K1064" s="266" t="s">
        <v>171</v>
      </c>
      <c r="L1064" s="271"/>
      <c r="M1064" s="272" t="s">
        <v>1</v>
      </c>
      <c r="N1064" s="273" t="s">
        <v>43</v>
      </c>
      <c r="O1064" s="91"/>
      <c r="P1064" s="227">
        <f>O1064*H1064</f>
        <v>0</v>
      </c>
      <c r="Q1064" s="227">
        <v>0.00040000000000000002</v>
      </c>
      <c r="R1064" s="227">
        <f>Q1064*H1064</f>
        <v>0.057375200000000001</v>
      </c>
      <c r="S1064" s="227">
        <v>0</v>
      </c>
      <c r="T1064" s="228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29" t="s">
        <v>414</v>
      </c>
      <c r="AT1064" s="229" t="s">
        <v>426</v>
      </c>
      <c r="AU1064" s="229" t="s">
        <v>88</v>
      </c>
      <c r="AY1064" s="17" t="s">
        <v>165</v>
      </c>
      <c r="BE1064" s="230">
        <f>IF(N1064="základní",J1064,0)</f>
        <v>0</v>
      </c>
      <c r="BF1064" s="230">
        <f>IF(N1064="snížená",J1064,0)</f>
        <v>0</v>
      </c>
      <c r="BG1064" s="230">
        <f>IF(N1064="zákl. přenesená",J1064,0)</f>
        <v>0</v>
      </c>
      <c r="BH1064" s="230">
        <f>IF(N1064="sníž. přenesená",J1064,0)</f>
        <v>0</v>
      </c>
      <c r="BI1064" s="230">
        <f>IF(N1064="nulová",J1064,0)</f>
        <v>0</v>
      </c>
      <c r="BJ1064" s="17" t="s">
        <v>86</v>
      </c>
      <c r="BK1064" s="230">
        <f>ROUND(I1064*H1064,2)</f>
        <v>0</v>
      </c>
      <c r="BL1064" s="17" t="s">
        <v>270</v>
      </c>
      <c r="BM1064" s="229" t="s">
        <v>1404</v>
      </c>
    </row>
    <row r="1065" s="2" customFormat="1">
      <c r="A1065" s="38"/>
      <c r="B1065" s="39"/>
      <c r="C1065" s="40"/>
      <c r="D1065" s="233" t="s">
        <v>616</v>
      </c>
      <c r="E1065" s="40"/>
      <c r="F1065" s="274" t="s">
        <v>1405</v>
      </c>
      <c r="G1065" s="40"/>
      <c r="H1065" s="40"/>
      <c r="I1065" s="275"/>
      <c r="J1065" s="40"/>
      <c r="K1065" s="40"/>
      <c r="L1065" s="44"/>
      <c r="M1065" s="276"/>
      <c r="N1065" s="277"/>
      <c r="O1065" s="91"/>
      <c r="P1065" s="91"/>
      <c r="Q1065" s="91"/>
      <c r="R1065" s="91"/>
      <c r="S1065" s="91"/>
      <c r="T1065" s="92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T1065" s="17" t="s">
        <v>616</v>
      </c>
      <c r="AU1065" s="17" t="s">
        <v>88</v>
      </c>
    </row>
    <row r="1066" s="14" customFormat="1">
      <c r="A1066" s="14"/>
      <c r="B1066" s="242"/>
      <c r="C1066" s="243"/>
      <c r="D1066" s="233" t="s">
        <v>174</v>
      </c>
      <c r="E1066" s="243"/>
      <c r="F1066" s="245" t="s">
        <v>1406</v>
      </c>
      <c r="G1066" s="243"/>
      <c r="H1066" s="246">
        <v>143.43799999999999</v>
      </c>
      <c r="I1066" s="247"/>
      <c r="J1066" s="243"/>
      <c r="K1066" s="243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2" t="s">
        <v>174</v>
      </c>
      <c r="AU1066" s="252" t="s">
        <v>88</v>
      </c>
      <c r="AV1066" s="14" t="s">
        <v>88</v>
      </c>
      <c r="AW1066" s="14" t="s">
        <v>4</v>
      </c>
      <c r="AX1066" s="14" t="s">
        <v>86</v>
      </c>
      <c r="AY1066" s="252" t="s">
        <v>165</v>
      </c>
    </row>
    <row r="1067" s="2" customFormat="1" ht="33" customHeight="1">
      <c r="A1067" s="38"/>
      <c r="B1067" s="39"/>
      <c r="C1067" s="218" t="s">
        <v>1407</v>
      </c>
      <c r="D1067" s="218" t="s">
        <v>167</v>
      </c>
      <c r="E1067" s="219" t="s">
        <v>1408</v>
      </c>
      <c r="F1067" s="220" t="s">
        <v>1409</v>
      </c>
      <c r="G1067" s="221" t="s">
        <v>170</v>
      </c>
      <c r="H1067" s="222">
        <v>0.20000000000000001</v>
      </c>
      <c r="I1067" s="223"/>
      <c r="J1067" s="224">
        <f>ROUND(I1067*H1067,2)</f>
        <v>0</v>
      </c>
      <c r="K1067" s="220" t="s">
        <v>1</v>
      </c>
      <c r="L1067" s="44"/>
      <c r="M1067" s="225" t="s">
        <v>1</v>
      </c>
      <c r="N1067" s="226" t="s">
        <v>43</v>
      </c>
      <c r="O1067" s="91"/>
      <c r="P1067" s="227">
        <f>O1067*H1067</f>
        <v>0</v>
      </c>
      <c r="Q1067" s="227">
        <v>0</v>
      </c>
      <c r="R1067" s="227">
        <f>Q1067*H1067</f>
        <v>0</v>
      </c>
      <c r="S1067" s="227">
        <v>0</v>
      </c>
      <c r="T1067" s="228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29" t="s">
        <v>270</v>
      </c>
      <c r="AT1067" s="229" t="s">
        <v>167</v>
      </c>
      <c r="AU1067" s="229" t="s">
        <v>88</v>
      </c>
      <c r="AY1067" s="17" t="s">
        <v>165</v>
      </c>
      <c r="BE1067" s="230">
        <f>IF(N1067="základní",J1067,0)</f>
        <v>0</v>
      </c>
      <c r="BF1067" s="230">
        <f>IF(N1067="snížená",J1067,0)</f>
        <v>0</v>
      </c>
      <c r="BG1067" s="230">
        <f>IF(N1067="zákl. přenesená",J1067,0)</f>
        <v>0</v>
      </c>
      <c r="BH1067" s="230">
        <f>IF(N1067="sníž. přenesená",J1067,0)</f>
        <v>0</v>
      </c>
      <c r="BI1067" s="230">
        <f>IF(N1067="nulová",J1067,0)</f>
        <v>0</v>
      </c>
      <c r="BJ1067" s="17" t="s">
        <v>86</v>
      </c>
      <c r="BK1067" s="230">
        <f>ROUND(I1067*H1067,2)</f>
        <v>0</v>
      </c>
      <c r="BL1067" s="17" t="s">
        <v>270</v>
      </c>
      <c r="BM1067" s="229" t="s">
        <v>1410</v>
      </c>
    </row>
    <row r="1068" s="14" customFormat="1">
      <c r="A1068" s="14"/>
      <c r="B1068" s="242"/>
      <c r="C1068" s="243"/>
      <c r="D1068" s="233" t="s">
        <v>174</v>
      </c>
      <c r="E1068" s="244" t="s">
        <v>1</v>
      </c>
      <c r="F1068" s="245" t="s">
        <v>1411</v>
      </c>
      <c r="G1068" s="243"/>
      <c r="H1068" s="246">
        <v>0.20000000000000001</v>
      </c>
      <c r="I1068" s="247"/>
      <c r="J1068" s="243"/>
      <c r="K1068" s="243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2" t="s">
        <v>174</v>
      </c>
      <c r="AU1068" s="252" t="s">
        <v>88</v>
      </c>
      <c r="AV1068" s="14" t="s">
        <v>88</v>
      </c>
      <c r="AW1068" s="14" t="s">
        <v>32</v>
      </c>
      <c r="AX1068" s="14" t="s">
        <v>78</v>
      </c>
      <c r="AY1068" s="252" t="s">
        <v>165</v>
      </c>
    </row>
    <row r="1069" s="15" customFormat="1">
      <c r="A1069" s="15"/>
      <c r="B1069" s="253"/>
      <c r="C1069" s="254"/>
      <c r="D1069" s="233" t="s">
        <v>174</v>
      </c>
      <c r="E1069" s="255" t="s">
        <v>1</v>
      </c>
      <c r="F1069" s="256" t="s">
        <v>177</v>
      </c>
      <c r="G1069" s="254"/>
      <c r="H1069" s="257">
        <v>0.20000000000000001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3" t="s">
        <v>174</v>
      </c>
      <c r="AU1069" s="263" t="s">
        <v>88</v>
      </c>
      <c r="AV1069" s="15" t="s">
        <v>172</v>
      </c>
      <c r="AW1069" s="15" t="s">
        <v>32</v>
      </c>
      <c r="AX1069" s="15" t="s">
        <v>86</v>
      </c>
      <c r="AY1069" s="263" t="s">
        <v>165</v>
      </c>
    </row>
    <row r="1070" s="2" customFormat="1" ht="24.15" customHeight="1">
      <c r="A1070" s="38"/>
      <c r="B1070" s="39"/>
      <c r="C1070" s="218" t="s">
        <v>1412</v>
      </c>
      <c r="D1070" s="218" t="s">
        <v>167</v>
      </c>
      <c r="E1070" s="219" t="s">
        <v>1413</v>
      </c>
      <c r="F1070" s="220" t="s">
        <v>1414</v>
      </c>
      <c r="G1070" s="221" t="s">
        <v>209</v>
      </c>
      <c r="H1070" s="222">
        <v>14.58</v>
      </c>
      <c r="I1070" s="223"/>
      <c r="J1070" s="224">
        <f>ROUND(I1070*H1070,2)</f>
        <v>0</v>
      </c>
      <c r="K1070" s="220" t="s">
        <v>1</v>
      </c>
      <c r="L1070" s="44"/>
      <c r="M1070" s="225" t="s">
        <v>1</v>
      </c>
      <c r="N1070" s="226" t="s">
        <v>43</v>
      </c>
      <c r="O1070" s="91"/>
      <c r="P1070" s="227">
        <f>O1070*H1070</f>
        <v>0</v>
      </c>
      <c r="Q1070" s="227">
        <v>0</v>
      </c>
      <c r="R1070" s="227">
        <f>Q1070*H1070</f>
        <v>0</v>
      </c>
      <c r="S1070" s="227">
        <v>0</v>
      </c>
      <c r="T1070" s="228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29" t="s">
        <v>270</v>
      </c>
      <c r="AT1070" s="229" t="s">
        <v>167</v>
      </c>
      <c r="AU1070" s="229" t="s">
        <v>88</v>
      </c>
      <c r="AY1070" s="17" t="s">
        <v>165</v>
      </c>
      <c r="BE1070" s="230">
        <f>IF(N1070="základní",J1070,0)</f>
        <v>0</v>
      </c>
      <c r="BF1070" s="230">
        <f>IF(N1070="snížená",J1070,0)</f>
        <v>0</v>
      </c>
      <c r="BG1070" s="230">
        <f>IF(N1070="zákl. přenesená",J1070,0)</f>
        <v>0</v>
      </c>
      <c r="BH1070" s="230">
        <f>IF(N1070="sníž. přenesená",J1070,0)</f>
        <v>0</v>
      </c>
      <c r="BI1070" s="230">
        <f>IF(N1070="nulová",J1070,0)</f>
        <v>0</v>
      </c>
      <c r="BJ1070" s="17" t="s">
        <v>86</v>
      </c>
      <c r="BK1070" s="230">
        <f>ROUND(I1070*H1070,2)</f>
        <v>0</v>
      </c>
      <c r="BL1070" s="17" t="s">
        <v>270</v>
      </c>
      <c r="BM1070" s="229" t="s">
        <v>1415</v>
      </c>
    </row>
    <row r="1071" s="14" customFormat="1">
      <c r="A1071" s="14"/>
      <c r="B1071" s="242"/>
      <c r="C1071" s="243"/>
      <c r="D1071" s="233" t="s">
        <v>174</v>
      </c>
      <c r="E1071" s="244" t="s">
        <v>1</v>
      </c>
      <c r="F1071" s="245" t="s">
        <v>1416</v>
      </c>
      <c r="G1071" s="243"/>
      <c r="H1071" s="246">
        <v>14.58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2" t="s">
        <v>174</v>
      </c>
      <c r="AU1071" s="252" t="s">
        <v>88</v>
      </c>
      <c r="AV1071" s="14" t="s">
        <v>88</v>
      </c>
      <c r="AW1071" s="14" t="s">
        <v>32</v>
      </c>
      <c r="AX1071" s="14" t="s">
        <v>78</v>
      </c>
      <c r="AY1071" s="252" t="s">
        <v>165</v>
      </c>
    </row>
    <row r="1072" s="15" customFormat="1">
      <c r="A1072" s="15"/>
      <c r="B1072" s="253"/>
      <c r="C1072" s="254"/>
      <c r="D1072" s="233" t="s">
        <v>174</v>
      </c>
      <c r="E1072" s="255" t="s">
        <v>1</v>
      </c>
      <c r="F1072" s="256" t="s">
        <v>177</v>
      </c>
      <c r="G1072" s="254"/>
      <c r="H1072" s="257">
        <v>14.58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3" t="s">
        <v>174</v>
      </c>
      <c r="AU1072" s="263" t="s">
        <v>88</v>
      </c>
      <c r="AV1072" s="15" t="s">
        <v>172</v>
      </c>
      <c r="AW1072" s="15" t="s">
        <v>32</v>
      </c>
      <c r="AX1072" s="15" t="s">
        <v>86</v>
      </c>
      <c r="AY1072" s="263" t="s">
        <v>165</v>
      </c>
    </row>
    <row r="1073" s="2" customFormat="1" ht="44.25" customHeight="1">
      <c r="A1073" s="38"/>
      <c r="B1073" s="39"/>
      <c r="C1073" s="218" t="s">
        <v>1417</v>
      </c>
      <c r="D1073" s="218" t="s">
        <v>167</v>
      </c>
      <c r="E1073" s="219" t="s">
        <v>1418</v>
      </c>
      <c r="F1073" s="220" t="s">
        <v>1419</v>
      </c>
      <c r="G1073" s="221" t="s">
        <v>209</v>
      </c>
      <c r="H1073" s="222">
        <v>3.25</v>
      </c>
      <c r="I1073" s="223"/>
      <c r="J1073" s="224">
        <f>ROUND(I1073*H1073,2)</f>
        <v>0</v>
      </c>
      <c r="K1073" s="220" t="s">
        <v>1</v>
      </c>
      <c r="L1073" s="44"/>
      <c r="M1073" s="225" t="s">
        <v>1</v>
      </c>
      <c r="N1073" s="226" t="s">
        <v>43</v>
      </c>
      <c r="O1073" s="91"/>
      <c r="P1073" s="227">
        <f>O1073*H1073</f>
        <v>0</v>
      </c>
      <c r="Q1073" s="227">
        <v>0</v>
      </c>
      <c r="R1073" s="227">
        <f>Q1073*H1073</f>
        <v>0</v>
      </c>
      <c r="S1073" s="227">
        <v>0</v>
      </c>
      <c r="T1073" s="228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29" t="s">
        <v>270</v>
      </c>
      <c r="AT1073" s="229" t="s">
        <v>167</v>
      </c>
      <c r="AU1073" s="229" t="s">
        <v>88</v>
      </c>
      <c r="AY1073" s="17" t="s">
        <v>165</v>
      </c>
      <c r="BE1073" s="230">
        <f>IF(N1073="základní",J1073,0)</f>
        <v>0</v>
      </c>
      <c r="BF1073" s="230">
        <f>IF(N1073="snížená",J1073,0)</f>
        <v>0</v>
      </c>
      <c r="BG1073" s="230">
        <f>IF(N1073="zákl. přenesená",J1073,0)</f>
        <v>0</v>
      </c>
      <c r="BH1073" s="230">
        <f>IF(N1073="sníž. přenesená",J1073,0)</f>
        <v>0</v>
      </c>
      <c r="BI1073" s="230">
        <f>IF(N1073="nulová",J1073,0)</f>
        <v>0</v>
      </c>
      <c r="BJ1073" s="17" t="s">
        <v>86</v>
      </c>
      <c r="BK1073" s="230">
        <f>ROUND(I1073*H1073,2)</f>
        <v>0</v>
      </c>
      <c r="BL1073" s="17" t="s">
        <v>270</v>
      </c>
      <c r="BM1073" s="229" t="s">
        <v>1420</v>
      </c>
    </row>
    <row r="1074" s="14" customFormat="1">
      <c r="A1074" s="14"/>
      <c r="B1074" s="242"/>
      <c r="C1074" s="243"/>
      <c r="D1074" s="233" t="s">
        <v>174</v>
      </c>
      <c r="E1074" s="244" t="s">
        <v>1</v>
      </c>
      <c r="F1074" s="245" t="s">
        <v>1421</v>
      </c>
      <c r="G1074" s="243"/>
      <c r="H1074" s="246">
        <v>1.625</v>
      </c>
      <c r="I1074" s="247"/>
      <c r="J1074" s="243"/>
      <c r="K1074" s="243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2" t="s">
        <v>174</v>
      </c>
      <c r="AU1074" s="252" t="s">
        <v>88</v>
      </c>
      <c r="AV1074" s="14" t="s">
        <v>88</v>
      </c>
      <c r="AW1074" s="14" t="s">
        <v>32</v>
      </c>
      <c r="AX1074" s="14" t="s">
        <v>78</v>
      </c>
      <c r="AY1074" s="252" t="s">
        <v>165</v>
      </c>
    </row>
    <row r="1075" s="14" customFormat="1">
      <c r="A1075" s="14"/>
      <c r="B1075" s="242"/>
      <c r="C1075" s="243"/>
      <c r="D1075" s="233" t="s">
        <v>174</v>
      </c>
      <c r="E1075" s="244" t="s">
        <v>1</v>
      </c>
      <c r="F1075" s="245" t="s">
        <v>1422</v>
      </c>
      <c r="G1075" s="243"/>
      <c r="H1075" s="246">
        <v>1.625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2" t="s">
        <v>174</v>
      </c>
      <c r="AU1075" s="252" t="s">
        <v>88</v>
      </c>
      <c r="AV1075" s="14" t="s">
        <v>88</v>
      </c>
      <c r="AW1075" s="14" t="s">
        <v>32</v>
      </c>
      <c r="AX1075" s="14" t="s">
        <v>78</v>
      </c>
      <c r="AY1075" s="252" t="s">
        <v>165</v>
      </c>
    </row>
    <row r="1076" s="15" customFormat="1">
      <c r="A1076" s="15"/>
      <c r="B1076" s="253"/>
      <c r="C1076" s="254"/>
      <c r="D1076" s="233" t="s">
        <v>174</v>
      </c>
      <c r="E1076" s="255" t="s">
        <v>1</v>
      </c>
      <c r="F1076" s="256" t="s">
        <v>177</v>
      </c>
      <c r="G1076" s="254"/>
      <c r="H1076" s="257">
        <v>3.25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3" t="s">
        <v>174</v>
      </c>
      <c r="AU1076" s="263" t="s">
        <v>88</v>
      </c>
      <c r="AV1076" s="15" t="s">
        <v>172</v>
      </c>
      <c r="AW1076" s="15" t="s">
        <v>32</v>
      </c>
      <c r="AX1076" s="15" t="s">
        <v>86</v>
      </c>
      <c r="AY1076" s="263" t="s">
        <v>165</v>
      </c>
    </row>
    <row r="1077" s="2" customFormat="1" ht="24.15" customHeight="1">
      <c r="A1077" s="38"/>
      <c r="B1077" s="39"/>
      <c r="C1077" s="218" t="s">
        <v>1423</v>
      </c>
      <c r="D1077" s="218" t="s">
        <v>167</v>
      </c>
      <c r="E1077" s="219" t="s">
        <v>1424</v>
      </c>
      <c r="F1077" s="220" t="s">
        <v>1425</v>
      </c>
      <c r="G1077" s="221" t="s">
        <v>199</v>
      </c>
      <c r="H1077" s="222">
        <v>0.70299999999999996</v>
      </c>
      <c r="I1077" s="223"/>
      <c r="J1077" s="224">
        <f>ROUND(I1077*H1077,2)</f>
        <v>0</v>
      </c>
      <c r="K1077" s="220" t="s">
        <v>171</v>
      </c>
      <c r="L1077" s="44"/>
      <c r="M1077" s="225" t="s">
        <v>1</v>
      </c>
      <c r="N1077" s="226" t="s">
        <v>43</v>
      </c>
      <c r="O1077" s="91"/>
      <c r="P1077" s="227">
        <f>O1077*H1077</f>
        <v>0</v>
      </c>
      <c r="Q1077" s="227">
        <v>0</v>
      </c>
      <c r="R1077" s="227">
        <f>Q1077*H1077</f>
        <v>0</v>
      </c>
      <c r="S1077" s="227">
        <v>0</v>
      </c>
      <c r="T1077" s="228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29" t="s">
        <v>270</v>
      </c>
      <c r="AT1077" s="229" t="s">
        <v>167</v>
      </c>
      <c r="AU1077" s="229" t="s">
        <v>88</v>
      </c>
      <c r="AY1077" s="17" t="s">
        <v>165</v>
      </c>
      <c r="BE1077" s="230">
        <f>IF(N1077="základní",J1077,0)</f>
        <v>0</v>
      </c>
      <c r="BF1077" s="230">
        <f>IF(N1077="snížená",J1077,0)</f>
        <v>0</v>
      </c>
      <c r="BG1077" s="230">
        <f>IF(N1077="zákl. přenesená",J1077,0)</f>
        <v>0</v>
      </c>
      <c r="BH1077" s="230">
        <f>IF(N1077="sníž. přenesená",J1077,0)</f>
        <v>0</v>
      </c>
      <c r="BI1077" s="230">
        <f>IF(N1077="nulová",J1077,0)</f>
        <v>0</v>
      </c>
      <c r="BJ1077" s="17" t="s">
        <v>86</v>
      </c>
      <c r="BK1077" s="230">
        <f>ROUND(I1077*H1077,2)</f>
        <v>0</v>
      </c>
      <c r="BL1077" s="17" t="s">
        <v>270</v>
      </c>
      <c r="BM1077" s="229" t="s">
        <v>1426</v>
      </c>
    </row>
    <row r="1078" s="12" customFormat="1" ht="22.8" customHeight="1">
      <c r="A1078" s="12"/>
      <c r="B1078" s="202"/>
      <c r="C1078" s="203"/>
      <c r="D1078" s="204" t="s">
        <v>77</v>
      </c>
      <c r="E1078" s="216" t="s">
        <v>1427</v>
      </c>
      <c r="F1078" s="216" t="s">
        <v>1428</v>
      </c>
      <c r="G1078" s="203"/>
      <c r="H1078" s="203"/>
      <c r="I1078" s="206"/>
      <c r="J1078" s="217">
        <f>BK1078</f>
        <v>0</v>
      </c>
      <c r="K1078" s="203"/>
      <c r="L1078" s="208"/>
      <c r="M1078" s="209"/>
      <c r="N1078" s="210"/>
      <c r="O1078" s="210"/>
      <c r="P1078" s="211">
        <f>SUM(P1079:P1086)</f>
        <v>0</v>
      </c>
      <c r="Q1078" s="210"/>
      <c r="R1078" s="211">
        <f>SUM(R1079:R1086)</f>
        <v>8.3496000000000006</v>
      </c>
      <c r="S1078" s="210"/>
      <c r="T1078" s="212">
        <f>SUM(T1079:T1086)</f>
        <v>0.0050200000000000002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13" t="s">
        <v>88</v>
      </c>
      <c r="AT1078" s="214" t="s">
        <v>77</v>
      </c>
      <c r="AU1078" s="214" t="s">
        <v>86</v>
      </c>
      <c r="AY1078" s="213" t="s">
        <v>165</v>
      </c>
      <c r="BK1078" s="215">
        <f>SUM(BK1079:BK1086)</f>
        <v>0</v>
      </c>
    </row>
    <row r="1079" s="2" customFormat="1" ht="24.15" customHeight="1">
      <c r="A1079" s="38"/>
      <c r="B1079" s="39"/>
      <c r="C1079" s="218" t="s">
        <v>1429</v>
      </c>
      <c r="D1079" s="218" t="s">
        <v>167</v>
      </c>
      <c r="E1079" s="219" t="s">
        <v>1430</v>
      </c>
      <c r="F1079" s="220" t="s">
        <v>1431</v>
      </c>
      <c r="G1079" s="221" t="s">
        <v>725</v>
      </c>
      <c r="H1079" s="222">
        <v>1</v>
      </c>
      <c r="I1079" s="223"/>
      <c r="J1079" s="224">
        <f>ROUND(I1079*H1079,2)</f>
        <v>0</v>
      </c>
      <c r="K1079" s="220" t="s">
        <v>1</v>
      </c>
      <c r="L1079" s="44"/>
      <c r="M1079" s="225" t="s">
        <v>1</v>
      </c>
      <c r="N1079" s="226" t="s">
        <v>43</v>
      </c>
      <c r="O1079" s="91"/>
      <c r="P1079" s="227">
        <f>O1079*H1079</f>
        <v>0</v>
      </c>
      <c r="Q1079" s="227">
        <v>0</v>
      </c>
      <c r="R1079" s="227">
        <f>Q1079*H1079</f>
        <v>0</v>
      </c>
      <c r="S1079" s="227">
        <v>0.0050200000000000002</v>
      </c>
      <c r="T1079" s="228">
        <f>S1079*H1079</f>
        <v>0.0050200000000000002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9" t="s">
        <v>270</v>
      </c>
      <c r="AT1079" s="229" t="s">
        <v>167</v>
      </c>
      <c r="AU1079" s="229" t="s">
        <v>88</v>
      </c>
      <c r="AY1079" s="17" t="s">
        <v>165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17" t="s">
        <v>86</v>
      </c>
      <c r="BK1079" s="230">
        <f>ROUND(I1079*H1079,2)</f>
        <v>0</v>
      </c>
      <c r="BL1079" s="17" t="s">
        <v>270</v>
      </c>
      <c r="BM1079" s="229" t="s">
        <v>1432</v>
      </c>
    </row>
    <row r="1080" s="2" customFormat="1" ht="37.8" customHeight="1">
      <c r="A1080" s="38"/>
      <c r="B1080" s="39"/>
      <c r="C1080" s="218" t="s">
        <v>1433</v>
      </c>
      <c r="D1080" s="218" t="s">
        <v>167</v>
      </c>
      <c r="E1080" s="219" t="s">
        <v>1434</v>
      </c>
      <c r="F1080" s="220" t="s">
        <v>1435</v>
      </c>
      <c r="G1080" s="221" t="s">
        <v>209</v>
      </c>
      <c r="H1080" s="222">
        <v>10.5</v>
      </c>
      <c r="I1080" s="223"/>
      <c r="J1080" s="224">
        <f>ROUND(I1080*H1080,2)</f>
        <v>0</v>
      </c>
      <c r="K1080" s="220" t="s">
        <v>1</v>
      </c>
      <c r="L1080" s="44"/>
      <c r="M1080" s="225" t="s">
        <v>1</v>
      </c>
      <c r="N1080" s="226" t="s">
        <v>43</v>
      </c>
      <c r="O1080" s="91"/>
      <c r="P1080" s="227">
        <f>O1080*H1080</f>
        <v>0</v>
      </c>
      <c r="Q1080" s="227">
        <v>0.080000000000000002</v>
      </c>
      <c r="R1080" s="227">
        <f>Q1080*H1080</f>
        <v>0.83999999999999997</v>
      </c>
      <c r="S1080" s="227">
        <v>0</v>
      </c>
      <c r="T1080" s="228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29" t="s">
        <v>270</v>
      </c>
      <c r="AT1080" s="229" t="s">
        <v>167</v>
      </c>
      <c r="AU1080" s="229" t="s">
        <v>88</v>
      </c>
      <c r="AY1080" s="17" t="s">
        <v>165</v>
      </c>
      <c r="BE1080" s="230">
        <f>IF(N1080="základní",J1080,0)</f>
        <v>0</v>
      </c>
      <c r="BF1080" s="230">
        <f>IF(N1080="snížená",J1080,0)</f>
        <v>0</v>
      </c>
      <c r="BG1080" s="230">
        <f>IF(N1080="zákl. přenesená",J1080,0)</f>
        <v>0</v>
      </c>
      <c r="BH1080" s="230">
        <f>IF(N1080="sníž. přenesená",J1080,0)</f>
        <v>0</v>
      </c>
      <c r="BI1080" s="230">
        <f>IF(N1080="nulová",J1080,0)</f>
        <v>0</v>
      </c>
      <c r="BJ1080" s="17" t="s">
        <v>86</v>
      </c>
      <c r="BK1080" s="230">
        <f>ROUND(I1080*H1080,2)</f>
        <v>0</v>
      </c>
      <c r="BL1080" s="17" t="s">
        <v>270</v>
      </c>
      <c r="BM1080" s="229" t="s">
        <v>1436</v>
      </c>
    </row>
    <row r="1081" s="14" customFormat="1">
      <c r="A1081" s="14"/>
      <c r="B1081" s="242"/>
      <c r="C1081" s="243"/>
      <c r="D1081" s="233" t="s">
        <v>174</v>
      </c>
      <c r="E1081" s="244" t="s">
        <v>1</v>
      </c>
      <c r="F1081" s="245" t="s">
        <v>1437</v>
      </c>
      <c r="G1081" s="243"/>
      <c r="H1081" s="246">
        <v>10.5</v>
      </c>
      <c r="I1081" s="247"/>
      <c r="J1081" s="243"/>
      <c r="K1081" s="243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2" t="s">
        <v>174</v>
      </c>
      <c r="AU1081" s="252" t="s">
        <v>88</v>
      </c>
      <c r="AV1081" s="14" t="s">
        <v>88</v>
      </c>
      <c r="AW1081" s="14" t="s">
        <v>32</v>
      </c>
      <c r="AX1081" s="14" t="s">
        <v>78</v>
      </c>
      <c r="AY1081" s="252" t="s">
        <v>165</v>
      </c>
    </row>
    <row r="1082" s="15" customFormat="1">
      <c r="A1082" s="15"/>
      <c r="B1082" s="253"/>
      <c r="C1082" s="254"/>
      <c r="D1082" s="233" t="s">
        <v>174</v>
      </c>
      <c r="E1082" s="255" t="s">
        <v>1</v>
      </c>
      <c r="F1082" s="256" t="s">
        <v>177</v>
      </c>
      <c r="G1082" s="254"/>
      <c r="H1082" s="257">
        <v>10.5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3" t="s">
        <v>174</v>
      </c>
      <c r="AU1082" s="263" t="s">
        <v>88</v>
      </c>
      <c r="AV1082" s="15" t="s">
        <v>172</v>
      </c>
      <c r="AW1082" s="15" t="s">
        <v>32</v>
      </c>
      <c r="AX1082" s="15" t="s">
        <v>86</v>
      </c>
      <c r="AY1082" s="263" t="s">
        <v>165</v>
      </c>
    </row>
    <row r="1083" s="2" customFormat="1" ht="24.15" customHeight="1">
      <c r="A1083" s="38"/>
      <c r="B1083" s="39"/>
      <c r="C1083" s="218" t="s">
        <v>1438</v>
      </c>
      <c r="D1083" s="218" t="s">
        <v>167</v>
      </c>
      <c r="E1083" s="219" t="s">
        <v>1439</v>
      </c>
      <c r="F1083" s="220" t="s">
        <v>1440</v>
      </c>
      <c r="G1083" s="221" t="s">
        <v>209</v>
      </c>
      <c r="H1083" s="222">
        <v>93.870000000000005</v>
      </c>
      <c r="I1083" s="223"/>
      <c r="J1083" s="224">
        <f>ROUND(I1083*H1083,2)</f>
        <v>0</v>
      </c>
      <c r="K1083" s="220" t="s">
        <v>1</v>
      </c>
      <c r="L1083" s="44"/>
      <c r="M1083" s="225" t="s">
        <v>1</v>
      </c>
      <c r="N1083" s="226" t="s">
        <v>43</v>
      </c>
      <c r="O1083" s="91"/>
      <c r="P1083" s="227">
        <f>O1083*H1083</f>
        <v>0</v>
      </c>
      <c r="Q1083" s="227">
        <v>0.080000000000000002</v>
      </c>
      <c r="R1083" s="227">
        <f>Q1083*H1083</f>
        <v>7.5096000000000007</v>
      </c>
      <c r="S1083" s="227">
        <v>0</v>
      </c>
      <c r="T1083" s="228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9" t="s">
        <v>270</v>
      </c>
      <c r="AT1083" s="229" t="s">
        <v>167</v>
      </c>
      <c r="AU1083" s="229" t="s">
        <v>88</v>
      </c>
      <c r="AY1083" s="17" t="s">
        <v>165</v>
      </c>
      <c r="BE1083" s="230">
        <f>IF(N1083="základní",J1083,0)</f>
        <v>0</v>
      </c>
      <c r="BF1083" s="230">
        <f>IF(N1083="snížená",J1083,0)</f>
        <v>0</v>
      </c>
      <c r="BG1083" s="230">
        <f>IF(N1083="zákl. přenesená",J1083,0)</f>
        <v>0</v>
      </c>
      <c r="BH1083" s="230">
        <f>IF(N1083="sníž. přenesená",J1083,0)</f>
        <v>0</v>
      </c>
      <c r="BI1083" s="230">
        <f>IF(N1083="nulová",J1083,0)</f>
        <v>0</v>
      </c>
      <c r="BJ1083" s="17" t="s">
        <v>86</v>
      </c>
      <c r="BK1083" s="230">
        <f>ROUND(I1083*H1083,2)</f>
        <v>0</v>
      </c>
      <c r="BL1083" s="17" t="s">
        <v>270</v>
      </c>
      <c r="BM1083" s="229" t="s">
        <v>1441</v>
      </c>
    </row>
    <row r="1084" s="14" customFormat="1">
      <c r="A1084" s="14"/>
      <c r="B1084" s="242"/>
      <c r="C1084" s="243"/>
      <c r="D1084" s="233" t="s">
        <v>174</v>
      </c>
      <c r="E1084" s="244" t="s">
        <v>1</v>
      </c>
      <c r="F1084" s="245" t="s">
        <v>1442</v>
      </c>
      <c r="G1084" s="243"/>
      <c r="H1084" s="246">
        <v>93.870000000000005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2" t="s">
        <v>174</v>
      </c>
      <c r="AU1084" s="252" t="s">
        <v>88</v>
      </c>
      <c r="AV1084" s="14" t="s">
        <v>88</v>
      </c>
      <c r="AW1084" s="14" t="s">
        <v>32</v>
      </c>
      <c r="AX1084" s="14" t="s">
        <v>78</v>
      </c>
      <c r="AY1084" s="252" t="s">
        <v>165</v>
      </c>
    </row>
    <row r="1085" s="15" customFormat="1">
      <c r="A1085" s="15"/>
      <c r="B1085" s="253"/>
      <c r="C1085" s="254"/>
      <c r="D1085" s="233" t="s">
        <v>174</v>
      </c>
      <c r="E1085" s="255" t="s">
        <v>1</v>
      </c>
      <c r="F1085" s="256" t="s">
        <v>177</v>
      </c>
      <c r="G1085" s="254"/>
      <c r="H1085" s="257">
        <v>93.870000000000005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3" t="s">
        <v>174</v>
      </c>
      <c r="AU1085" s="263" t="s">
        <v>88</v>
      </c>
      <c r="AV1085" s="15" t="s">
        <v>172</v>
      </c>
      <c r="AW1085" s="15" t="s">
        <v>32</v>
      </c>
      <c r="AX1085" s="15" t="s">
        <v>86</v>
      </c>
      <c r="AY1085" s="263" t="s">
        <v>165</v>
      </c>
    </row>
    <row r="1086" s="2" customFormat="1" ht="24.15" customHeight="1">
      <c r="A1086" s="38"/>
      <c r="B1086" s="39"/>
      <c r="C1086" s="218" t="s">
        <v>1443</v>
      </c>
      <c r="D1086" s="218" t="s">
        <v>167</v>
      </c>
      <c r="E1086" s="219" t="s">
        <v>1444</v>
      </c>
      <c r="F1086" s="220" t="s">
        <v>1445</v>
      </c>
      <c r="G1086" s="221" t="s">
        <v>199</v>
      </c>
      <c r="H1086" s="222">
        <v>8.3499999999999996</v>
      </c>
      <c r="I1086" s="223"/>
      <c r="J1086" s="224">
        <f>ROUND(I1086*H1086,2)</f>
        <v>0</v>
      </c>
      <c r="K1086" s="220" t="s">
        <v>171</v>
      </c>
      <c r="L1086" s="44"/>
      <c r="M1086" s="225" t="s">
        <v>1</v>
      </c>
      <c r="N1086" s="226" t="s">
        <v>43</v>
      </c>
      <c r="O1086" s="91"/>
      <c r="P1086" s="227">
        <f>O1086*H1086</f>
        <v>0</v>
      </c>
      <c r="Q1086" s="227">
        <v>0</v>
      </c>
      <c r="R1086" s="227">
        <f>Q1086*H1086</f>
        <v>0</v>
      </c>
      <c r="S1086" s="227">
        <v>0</v>
      </c>
      <c r="T1086" s="228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29" t="s">
        <v>270</v>
      </c>
      <c r="AT1086" s="229" t="s">
        <v>167</v>
      </c>
      <c r="AU1086" s="229" t="s">
        <v>88</v>
      </c>
      <c r="AY1086" s="17" t="s">
        <v>165</v>
      </c>
      <c r="BE1086" s="230">
        <f>IF(N1086="základní",J1086,0)</f>
        <v>0</v>
      </c>
      <c r="BF1086" s="230">
        <f>IF(N1086="snížená",J1086,0)</f>
        <v>0</v>
      </c>
      <c r="BG1086" s="230">
        <f>IF(N1086="zákl. přenesená",J1086,0)</f>
        <v>0</v>
      </c>
      <c r="BH1086" s="230">
        <f>IF(N1086="sníž. přenesená",J1086,0)</f>
        <v>0</v>
      </c>
      <c r="BI1086" s="230">
        <f>IF(N1086="nulová",J1086,0)</f>
        <v>0</v>
      </c>
      <c r="BJ1086" s="17" t="s">
        <v>86</v>
      </c>
      <c r="BK1086" s="230">
        <f>ROUND(I1086*H1086,2)</f>
        <v>0</v>
      </c>
      <c r="BL1086" s="17" t="s">
        <v>270</v>
      </c>
      <c r="BM1086" s="229" t="s">
        <v>1446</v>
      </c>
    </row>
    <row r="1087" s="12" customFormat="1" ht="22.8" customHeight="1">
      <c r="A1087" s="12"/>
      <c r="B1087" s="202"/>
      <c r="C1087" s="203"/>
      <c r="D1087" s="204" t="s">
        <v>77</v>
      </c>
      <c r="E1087" s="216" t="s">
        <v>1447</v>
      </c>
      <c r="F1087" s="216" t="s">
        <v>1448</v>
      </c>
      <c r="G1087" s="203"/>
      <c r="H1087" s="203"/>
      <c r="I1087" s="206"/>
      <c r="J1087" s="217">
        <f>BK1087</f>
        <v>0</v>
      </c>
      <c r="K1087" s="203"/>
      <c r="L1087" s="208"/>
      <c r="M1087" s="209"/>
      <c r="N1087" s="210"/>
      <c r="O1087" s="210"/>
      <c r="P1087" s="211">
        <f>SUM(P1088:P1093)</f>
        <v>0</v>
      </c>
      <c r="Q1087" s="210"/>
      <c r="R1087" s="211">
        <f>SUM(R1088:R1093)</f>
        <v>0.018733000000000003</v>
      </c>
      <c r="S1087" s="210"/>
      <c r="T1087" s="212">
        <f>SUM(T1088:T1093)</f>
        <v>0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13" t="s">
        <v>88</v>
      </c>
      <c r="AT1087" s="214" t="s">
        <v>77</v>
      </c>
      <c r="AU1087" s="214" t="s">
        <v>86</v>
      </c>
      <c r="AY1087" s="213" t="s">
        <v>165</v>
      </c>
      <c r="BK1087" s="215">
        <f>SUM(BK1088:BK1093)</f>
        <v>0</v>
      </c>
    </row>
    <row r="1088" s="2" customFormat="1" ht="33" customHeight="1">
      <c r="A1088" s="38"/>
      <c r="B1088" s="39"/>
      <c r="C1088" s="218" t="s">
        <v>1449</v>
      </c>
      <c r="D1088" s="218" t="s">
        <v>167</v>
      </c>
      <c r="E1088" s="219" t="s">
        <v>1450</v>
      </c>
      <c r="F1088" s="220" t="s">
        <v>1451</v>
      </c>
      <c r="G1088" s="221" t="s">
        <v>209</v>
      </c>
      <c r="H1088" s="222">
        <v>1.3</v>
      </c>
      <c r="I1088" s="223"/>
      <c r="J1088" s="224">
        <f>ROUND(I1088*H1088,2)</f>
        <v>0</v>
      </c>
      <c r="K1088" s="220" t="s">
        <v>171</v>
      </c>
      <c r="L1088" s="44"/>
      <c r="M1088" s="225" t="s">
        <v>1</v>
      </c>
      <c r="N1088" s="226" t="s">
        <v>43</v>
      </c>
      <c r="O1088" s="91"/>
      <c r="P1088" s="227">
        <f>O1088*H1088</f>
        <v>0</v>
      </c>
      <c r="Q1088" s="227">
        <v>0.01423</v>
      </c>
      <c r="R1088" s="227">
        <f>Q1088*H1088</f>
        <v>0.018499000000000002</v>
      </c>
      <c r="S1088" s="227">
        <v>0</v>
      </c>
      <c r="T1088" s="228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29" t="s">
        <v>270</v>
      </c>
      <c r="AT1088" s="229" t="s">
        <v>167</v>
      </c>
      <c r="AU1088" s="229" t="s">
        <v>88</v>
      </c>
      <c r="AY1088" s="17" t="s">
        <v>165</v>
      </c>
      <c r="BE1088" s="230">
        <f>IF(N1088="základní",J1088,0)</f>
        <v>0</v>
      </c>
      <c r="BF1088" s="230">
        <f>IF(N1088="snížená",J1088,0)</f>
        <v>0</v>
      </c>
      <c r="BG1088" s="230">
        <f>IF(N1088="zákl. přenesená",J1088,0)</f>
        <v>0</v>
      </c>
      <c r="BH1088" s="230">
        <f>IF(N1088="sníž. přenesená",J1088,0)</f>
        <v>0</v>
      </c>
      <c r="BI1088" s="230">
        <f>IF(N1088="nulová",J1088,0)</f>
        <v>0</v>
      </c>
      <c r="BJ1088" s="17" t="s">
        <v>86</v>
      </c>
      <c r="BK1088" s="230">
        <f>ROUND(I1088*H1088,2)</f>
        <v>0</v>
      </c>
      <c r="BL1088" s="17" t="s">
        <v>270</v>
      </c>
      <c r="BM1088" s="229" t="s">
        <v>1452</v>
      </c>
    </row>
    <row r="1089" s="14" customFormat="1">
      <c r="A1089" s="14"/>
      <c r="B1089" s="242"/>
      <c r="C1089" s="243"/>
      <c r="D1089" s="233" t="s">
        <v>174</v>
      </c>
      <c r="E1089" s="244" t="s">
        <v>1</v>
      </c>
      <c r="F1089" s="245" t="s">
        <v>1225</v>
      </c>
      <c r="G1089" s="243"/>
      <c r="H1089" s="246">
        <v>1.3</v>
      </c>
      <c r="I1089" s="247"/>
      <c r="J1089" s="243"/>
      <c r="K1089" s="243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2" t="s">
        <v>174</v>
      </c>
      <c r="AU1089" s="252" t="s">
        <v>88</v>
      </c>
      <c r="AV1089" s="14" t="s">
        <v>88</v>
      </c>
      <c r="AW1089" s="14" t="s">
        <v>32</v>
      </c>
      <c r="AX1089" s="14" t="s">
        <v>78</v>
      </c>
      <c r="AY1089" s="252" t="s">
        <v>165</v>
      </c>
    </row>
    <row r="1090" s="15" customFormat="1">
      <c r="A1090" s="15"/>
      <c r="B1090" s="253"/>
      <c r="C1090" s="254"/>
      <c r="D1090" s="233" t="s">
        <v>174</v>
      </c>
      <c r="E1090" s="255" t="s">
        <v>1</v>
      </c>
      <c r="F1090" s="256" t="s">
        <v>177</v>
      </c>
      <c r="G1090" s="254"/>
      <c r="H1090" s="257">
        <v>1.3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3" t="s">
        <v>174</v>
      </c>
      <c r="AU1090" s="263" t="s">
        <v>88</v>
      </c>
      <c r="AV1090" s="15" t="s">
        <v>172</v>
      </c>
      <c r="AW1090" s="15" t="s">
        <v>32</v>
      </c>
      <c r="AX1090" s="15" t="s">
        <v>86</v>
      </c>
      <c r="AY1090" s="263" t="s">
        <v>165</v>
      </c>
    </row>
    <row r="1091" s="2" customFormat="1" ht="24.15" customHeight="1">
      <c r="A1091" s="38"/>
      <c r="B1091" s="39"/>
      <c r="C1091" s="218" t="s">
        <v>1453</v>
      </c>
      <c r="D1091" s="218" t="s">
        <v>167</v>
      </c>
      <c r="E1091" s="219" t="s">
        <v>1454</v>
      </c>
      <c r="F1091" s="220" t="s">
        <v>1455</v>
      </c>
      <c r="G1091" s="221" t="s">
        <v>209</v>
      </c>
      <c r="H1091" s="222">
        <v>1.3</v>
      </c>
      <c r="I1091" s="223"/>
      <c r="J1091" s="224">
        <f>ROUND(I1091*H1091,2)</f>
        <v>0</v>
      </c>
      <c r="K1091" s="220" t="s">
        <v>171</v>
      </c>
      <c r="L1091" s="44"/>
      <c r="M1091" s="225" t="s">
        <v>1</v>
      </c>
      <c r="N1091" s="226" t="s">
        <v>43</v>
      </c>
      <c r="O1091" s="91"/>
      <c r="P1091" s="227">
        <f>O1091*H1091</f>
        <v>0</v>
      </c>
      <c r="Q1091" s="227">
        <v>0.00018000000000000001</v>
      </c>
      <c r="R1091" s="227">
        <f>Q1091*H1091</f>
        <v>0.00023400000000000002</v>
      </c>
      <c r="S1091" s="227">
        <v>0</v>
      </c>
      <c r="T1091" s="228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29" t="s">
        <v>270</v>
      </c>
      <c r="AT1091" s="229" t="s">
        <v>167</v>
      </c>
      <c r="AU1091" s="229" t="s">
        <v>88</v>
      </c>
      <c r="AY1091" s="17" t="s">
        <v>165</v>
      </c>
      <c r="BE1091" s="230">
        <f>IF(N1091="základní",J1091,0)</f>
        <v>0</v>
      </c>
      <c r="BF1091" s="230">
        <f>IF(N1091="snížená",J1091,0)</f>
        <v>0</v>
      </c>
      <c r="BG1091" s="230">
        <f>IF(N1091="zákl. přenesená",J1091,0)</f>
        <v>0</v>
      </c>
      <c r="BH1091" s="230">
        <f>IF(N1091="sníž. přenesená",J1091,0)</f>
        <v>0</v>
      </c>
      <c r="BI1091" s="230">
        <f>IF(N1091="nulová",J1091,0)</f>
        <v>0</v>
      </c>
      <c r="BJ1091" s="17" t="s">
        <v>86</v>
      </c>
      <c r="BK1091" s="230">
        <f>ROUND(I1091*H1091,2)</f>
        <v>0</v>
      </c>
      <c r="BL1091" s="17" t="s">
        <v>270</v>
      </c>
      <c r="BM1091" s="229" t="s">
        <v>1456</v>
      </c>
    </row>
    <row r="1092" s="2" customFormat="1" ht="37.8" customHeight="1">
      <c r="A1092" s="38"/>
      <c r="B1092" s="39"/>
      <c r="C1092" s="218" t="s">
        <v>1457</v>
      </c>
      <c r="D1092" s="218" t="s">
        <v>167</v>
      </c>
      <c r="E1092" s="219" t="s">
        <v>1458</v>
      </c>
      <c r="F1092" s="220" t="s">
        <v>1459</v>
      </c>
      <c r="G1092" s="221" t="s">
        <v>725</v>
      </c>
      <c r="H1092" s="222">
        <v>1</v>
      </c>
      <c r="I1092" s="223"/>
      <c r="J1092" s="224">
        <f>ROUND(I1092*H1092,2)</f>
        <v>0</v>
      </c>
      <c r="K1092" s="220" t="s">
        <v>1</v>
      </c>
      <c r="L1092" s="44"/>
      <c r="M1092" s="225" t="s">
        <v>1</v>
      </c>
      <c r="N1092" s="226" t="s">
        <v>43</v>
      </c>
      <c r="O1092" s="91"/>
      <c r="P1092" s="227">
        <f>O1092*H1092</f>
        <v>0</v>
      </c>
      <c r="Q1092" s="227">
        <v>0</v>
      </c>
      <c r="R1092" s="227">
        <f>Q1092*H1092</f>
        <v>0</v>
      </c>
      <c r="S1092" s="227">
        <v>0</v>
      </c>
      <c r="T1092" s="228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29" t="s">
        <v>270</v>
      </c>
      <c r="AT1092" s="229" t="s">
        <v>167</v>
      </c>
      <c r="AU1092" s="229" t="s">
        <v>88</v>
      </c>
      <c r="AY1092" s="17" t="s">
        <v>165</v>
      </c>
      <c r="BE1092" s="230">
        <f>IF(N1092="základní",J1092,0)</f>
        <v>0</v>
      </c>
      <c r="BF1092" s="230">
        <f>IF(N1092="snížená",J1092,0)</f>
        <v>0</v>
      </c>
      <c r="BG1092" s="230">
        <f>IF(N1092="zákl. přenesená",J1092,0)</f>
        <v>0</v>
      </c>
      <c r="BH1092" s="230">
        <f>IF(N1092="sníž. přenesená",J1092,0)</f>
        <v>0</v>
      </c>
      <c r="BI1092" s="230">
        <f>IF(N1092="nulová",J1092,0)</f>
        <v>0</v>
      </c>
      <c r="BJ1092" s="17" t="s">
        <v>86</v>
      </c>
      <c r="BK1092" s="230">
        <f>ROUND(I1092*H1092,2)</f>
        <v>0</v>
      </c>
      <c r="BL1092" s="17" t="s">
        <v>270</v>
      </c>
      <c r="BM1092" s="229" t="s">
        <v>1460</v>
      </c>
    </row>
    <row r="1093" s="2" customFormat="1" ht="24.15" customHeight="1">
      <c r="A1093" s="38"/>
      <c r="B1093" s="39"/>
      <c r="C1093" s="218" t="s">
        <v>1461</v>
      </c>
      <c r="D1093" s="218" t="s">
        <v>167</v>
      </c>
      <c r="E1093" s="219" t="s">
        <v>1462</v>
      </c>
      <c r="F1093" s="220" t="s">
        <v>1463</v>
      </c>
      <c r="G1093" s="221" t="s">
        <v>199</v>
      </c>
      <c r="H1093" s="222">
        <v>0.019</v>
      </c>
      <c r="I1093" s="223"/>
      <c r="J1093" s="224">
        <f>ROUND(I1093*H1093,2)</f>
        <v>0</v>
      </c>
      <c r="K1093" s="220" t="s">
        <v>171</v>
      </c>
      <c r="L1093" s="44"/>
      <c r="M1093" s="225" t="s">
        <v>1</v>
      </c>
      <c r="N1093" s="226" t="s">
        <v>43</v>
      </c>
      <c r="O1093" s="91"/>
      <c r="P1093" s="227">
        <f>O1093*H1093</f>
        <v>0</v>
      </c>
      <c r="Q1093" s="227">
        <v>0</v>
      </c>
      <c r="R1093" s="227">
        <f>Q1093*H1093</f>
        <v>0</v>
      </c>
      <c r="S1093" s="227">
        <v>0</v>
      </c>
      <c r="T1093" s="228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29" t="s">
        <v>270</v>
      </c>
      <c r="AT1093" s="229" t="s">
        <v>167</v>
      </c>
      <c r="AU1093" s="229" t="s">
        <v>88</v>
      </c>
      <c r="AY1093" s="17" t="s">
        <v>165</v>
      </c>
      <c r="BE1093" s="230">
        <f>IF(N1093="základní",J1093,0)</f>
        <v>0</v>
      </c>
      <c r="BF1093" s="230">
        <f>IF(N1093="snížená",J1093,0)</f>
        <v>0</v>
      </c>
      <c r="BG1093" s="230">
        <f>IF(N1093="zákl. přenesená",J1093,0)</f>
        <v>0</v>
      </c>
      <c r="BH1093" s="230">
        <f>IF(N1093="sníž. přenesená",J1093,0)</f>
        <v>0</v>
      </c>
      <c r="BI1093" s="230">
        <f>IF(N1093="nulová",J1093,0)</f>
        <v>0</v>
      </c>
      <c r="BJ1093" s="17" t="s">
        <v>86</v>
      </c>
      <c r="BK1093" s="230">
        <f>ROUND(I1093*H1093,2)</f>
        <v>0</v>
      </c>
      <c r="BL1093" s="17" t="s">
        <v>270</v>
      </c>
      <c r="BM1093" s="229" t="s">
        <v>1464</v>
      </c>
    </row>
    <row r="1094" s="12" customFormat="1" ht="22.8" customHeight="1">
      <c r="A1094" s="12"/>
      <c r="B1094" s="202"/>
      <c r="C1094" s="203"/>
      <c r="D1094" s="204" t="s">
        <v>77</v>
      </c>
      <c r="E1094" s="216" t="s">
        <v>1465</v>
      </c>
      <c r="F1094" s="216" t="s">
        <v>1466</v>
      </c>
      <c r="G1094" s="203"/>
      <c r="H1094" s="203"/>
      <c r="I1094" s="206"/>
      <c r="J1094" s="217">
        <f>BK1094</f>
        <v>0</v>
      </c>
      <c r="K1094" s="203"/>
      <c r="L1094" s="208"/>
      <c r="M1094" s="209"/>
      <c r="N1094" s="210"/>
      <c r="O1094" s="210"/>
      <c r="P1094" s="211">
        <f>SUM(P1095:P1192)</f>
        <v>0</v>
      </c>
      <c r="Q1094" s="210"/>
      <c r="R1094" s="211">
        <f>SUM(R1095:R1192)</f>
        <v>17.604112829999998</v>
      </c>
      <c r="S1094" s="210"/>
      <c r="T1094" s="212">
        <f>SUM(T1095:T1192)</f>
        <v>1.7207525000000001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13" t="s">
        <v>88</v>
      </c>
      <c r="AT1094" s="214" t="s">
        <v>77</v>
      </c>
      <c r="AU1094" s="214" t="s">
        <v>86</v>
      </c>
      <c r="AY1094" s="213" t="s">
        <v>165</v>
      </c>
      <c r="BK1094" s="215">
        <f>SUM(BK1095:BK1192)</f>
        <v>0</v>
      </c>
    </row>
    <row r="1095" s="2" customFormat="1" ht="24.15" customHeight="1">
      <c r="A1095" s="38"/>
      <c r="B1095" s="39"/>
      <c r="C1095" s="218" t="s">
        <v>1467</v>
      </c>
      <c r="D1095" s="218" t="s">
        <v>167</v>
      </c>
      <c r="E1095" s="219" t="s">
        <v>1468</v>
      </c>
      <c r="F1095" s="220" t="s">
        <v>1469</v>
      </c>
      <c r="G1095" s="221" t="s">
        <v>209</v>
      </c>
      <c r="H1095" s="222">
        <v>7.25</v>
      </c>
      <c r="I1095" s="223"/>
      <c r="J1095" s="224">
        <f>ROUND(I1095*H1095,2)</f>
        <v>0</v>
      </c>
      <c r="K1095" s="220" t="s">
        <v>171</v>
      </c>
      <c r="L1095" s="44"/>
      <c r="M1095" s="225" t="s">
        <v>1</v>
      </c>
      <c r="N1095" s="226" t="s">
        <v>43</v>
      </c>
      <c r="O1095" s="91"/>
      <c r="P1095" s="227">
        <f>O1095*H1095</f>
        <v>0</v>
      </c>
      <c r="Q1095" s="227">
        <v>0.04428</v>
      </c>
      <c r="R1095" s="227">
        <f>Q1095*H1095</f>
        <v>0.32102999999999998</v>
      </c>
      <c r="S1095" s="227">
        <v>0</v>
      </c>
      <c r="T1095" s="228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9" t="s">
        <v>270</v>
      </c>
      <c r="AT1095" s="229" t="s">
        <v>167</v>
      </c>
      <c r="AU1095" s="229" t="s">
        <v>88</v>
      </c>
      <c r="AY1095" s="17" t="s">
        <v>165</v>
      </c>
      <c r="BE1095" s="230">
        <f>IF(N1095="základní",J1095,0)</f>
        <v>0</v>
      </c>
      <c r="BF1095" s="230">
        <f>IF(N1095="snížená",J1095,0)</f>
        <v>0</v>
      </c>
      <c r="BG1095" s="230">
        <f>IF(N1095="zákl. přenesená",J1095,0)</f>
        <v>0</v>
      </c>
      <c r="BH1095" s="230">
        <f>IF(N1095="sníž. přenesená",J1095,0)</f>
        <v>0</v>
      </c>
      <c r="BI1095" s="230">
        <f>IF(N1095="nulová",J1095,0)</f>
        <v>0</v>
      </c>
      <c r="BJ1095" s="17" t="s">
        <v>86</v>
      </c>
      <c r="BK1095" s="230">
        <f>ROUND(I1095*H1095,2)</f>
        <v>0</v>
      </c>
      <c r="BL1095" s="17" t="s">
        <v>270</v>
      </c>
      <c r="BM1095" s="229" t="s">
        <v>1470</v>
      </c>
    </row>
    <row r="1096" s="13" customFormat="1">
      <c r="A1096" s="13"/>
      <c r="B1096" s="231"/>
      <c r="C1096" s="232"/>
      <c r="D1096" s="233" t="s">
        <v>174</v>
      </c>
      <c r="E1096" s="234" t="s">
        <v>1</v>
      </c>
      <c r="F1096" s="235" t="s">
        <v>1471</v>
      </c>
      <c r="G1096" s="232"/>
      <c r="H1096" s="234" t="s">
        <v>1</v>
      </c>
      <c r="I1096" s="236"/>
      <c r="J1096" s="232"/>
      <c r="K1096" s="232"/>
      <c r="L1096" s="237"/>
      <c r="M1096" s="238"/>
      <c r="N1096" s="239"/>
      <c r="O1096" s="239"/>
      <c r="P1096" s="239"/>
      <c r="Q1096" s="239"/>
      <c r="R1096" s="239"/>
      <c r="S1096" s="239"/>
      <c r="T1096" s="24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1" t="s">
        <v>174</v>
      </c>
      <c r="AU1096" s="241" t="s">
        <v>88</v>
      </c>
      <c r="AV1096" s="13" t="s">
        <v>86</v>
      </c>
      <c r="AW1096" s="13" t="s">
        <v>32</v>
      </c>
      <c r="AX1096" s="13" t="s">
        <v>78</v>
      </c>
      <c r="AY1096" s="241" t="s">
        <v>165</v>
      </c>
    </row>
    <row r="1097" s="13" customFormat="1">
      <c r="A1097" s="13"/>
      <c r="B1097" s="231"/>
      <c r="C1097" s="232"/>
      <c r="D1097" s="233" t="s">
        <v>174</v>
      </c>
      <c r="E1097" s="234" t="s">
        <v>1</v>
      </c>
      <c r="F1097" s="235" t="s">
        <v>1472</v>
      </c>
      <c r="G1097" s="232"/>
      <c r="H1097" s="234" t="s">
        <v>1</v>
      </c>
      <c r="I1097" s="236"/>
      <c r="J1097" s="232"/>
      <c r="K1097" s="232"/>
      <c r="L1097" s="237"/>
      <c r="M1097" s="238"/>
      <c r="N1097" s="239"/>
      <c r="O1097" s="239"/>
      <c r="P1097" s="239"/>
      <c r="Q1097" s="239"/>
      <c r="R1097" s="239"/>
      <c r="S1097" s="239"/>
      <c r="T1097" s="24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1" t="s">
        <v>174</v>
      </c>
      <c r="AU1097" s="241" t="s">
        <v>88</v>
      </c>
      <c r="AV1097" s="13" t="s">
        <v>86</v>
      </c>
      <c r="AW1097" s="13" t="s">
        <v>32</v>
      </c>
      <c r="AX1097" s="13" t="s">
        <v>78</v>
      </c>
      <c r="AY1097" s="241" t="s">
        <v>165</v>
      </c>
    </row>
    <row r="1098" s="14" customFormat="1">
      <c r="A1098" s="14"/>
      <c r="B1098" s="242"/>
      <c r="C1098" s="243"/>
      <c r="D1098" s="233" t="s">
        <v>174</v>
      </c>
      <c r="E1098" s="244" t="s">
        <v>1</v>
      </c>
      <c r="F1098" s="245" t="s">
        <v>1473</v>
      </c>
      <c r="G1098" s="243"/>
      <c r="H1098" s="246">
        <v>3</v>
      </c>
      <c r="I1098" s="247"/>
      <c r="J1098" s="243"/>
      <c r="K1098" s="243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2" t="s">
        <v>174</v>
      </c>
      <c r="AU1098" s="252" t="s">
        <v>88</v>
      </c>
      <c r="AV1098" s="14" t="s">
        <v>88</v>
      </c>
      <c r="AW1098" s="14" t="s">
        <v>32</v>
      </c>
      <c r="AX1098" s="14" t="s">
        <v>78</v>
      </c>
      <c r="AY1098" s="252" t="s">
        <v>165</v>
      </c>
    </row>
    <row r="1099" s="14" customFormat="1">
      <c r="A1099" s="14"/>
      <c r="B1099" s="242"/>
      <c r="C1099" s="243"/>
      <c r="D1099" s="233" t="s">
        <v>174</v>
      </c>
      <c r="E1099" s="244" t="s">
        <v>1</v>
      </c>
      <c r="F1099" s="245" t="s">
        <v>88</v>
      </c>
      <c r="G1099" s="243"/>
      <c r="H1099" s="246">
        <v>2</v>
      </c>
      <c r="I1099" s="247"/>
      <c r="J1099" s="243"/>
      <c r="K1099" s="243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2" t="s">
        <v>174</v>
      </c>
      <c r="AU1099" s="252" t="s">
        <v>88</v>
      </c>
      <c r="AV1099" s="14" t="s">
        <v>88</v>
      </c>
      <c r="AW1099" s="14" t="s">
        <v>32</v>
      </c>
      <c r="AX1099" s="14" t="s">
        <v>78</v>
      </c>
      <c r="AY1099" s="252" t="s">
        <v>165</v>
      </c>
    </row>
    <row r="1100" s="13" customFormat="1">
      <c r="A1100" s="13"/>
      <c r="B1100" s="231"/>
      <c r="C1100" s="232"/>
      <c r="D1100" s="233" t="s">
        <v>174</v>
      </c>
      <c r="E1100" s="234" t="s">
        <v>1</v>
      </c>
      <c r="F1100" s="235" t="s">
        <v>350</v>
      </c>
      <c r="G1100" s="232"/>
      <c r="H1100" s="234" t="s">
        <v>1</v>
      </c>
      <c r="I1100" s="236"/>
      <c r="J1100" s="232"/>
      <c r="K1100" s="232"/>
      <c r="L1100" s="237"/>
      <c r="M1100" s="238"/>
      <c r="N1100" s="239"/>
      <c r="O1100" s="239"/>
      <c r="P1100" s="239"/>
      <c r="Q1100" s="239"/>
      <c r="R1100" s="239"/>
      <c r="S1100" s="239"/>
      <c r="T1100" s="24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1" t="s">
        <v>174</v>
      </c>
      <c r="AU1100" s="241" t="s">
        <v>88</v>
      </c>
      <c r="AV1100" s="13" t="s">
        <v>86</v>
      </c>
      <c r="AW1100" s="13" t="s">
        <v>32</v>
      </c>
      <c r="AX1100" s="13" t="s">
        <v>78</v>
      </c>
      <c r="AY1100" s="241" t="s">
        <v>165</v>
      </c>
    </row>
    <row r="1101" s="14" customFormat="1">
      <c r="A1101" s="14"/>
      <c r="B1101" s="242"/>
      <c r="C1101" s="243"/>
      <c r="D1101" s="233" t="s">
        <v>174</v>
      </c>
      <c r="E1101" s="244" t="s">
        <v>1</v>
      </c>
      <c r="F1101" s="245" t="s">
        <v>1474</v>
      </c>
      <c r="G1101" s="243"/>
      <c r="H1101" s="246">
        <v>2.25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2" t="s">
        <v>174</v>
      </c>
      <c r="AU1101" s="252" t="s">
        <v>88</v>
      </c>
      <c r="AV1101" s="14" t="s">
        <v>88</v>
      </c>
      <c r="AW1101" s="14" t="s">
        <v>32</v>
      </c>
      <c r="AX1101" s="14" t="s">
        <v>78</v>
      </c>
      <c r="AY1101" s="252" t="s">
        <v>165</v>
      </c>
    </row>
    <row r="1102" s="15" customFormat="1">
      <c r="A1102" s="15"/>
      <c r="B1102" s="253"/>
      <c r="C1102" s="254"/>
      <c r="D1102" s="233" t="s">
        <v>174</v>
      </c>
      <c r="E1102" s="255" t="s">
        <v>1</v>
      </c>
      <c r="F1102" s="256" t="s">
        <v>177</v>
      </c>
      <c r="G1102" s="254"/>
      <c r="H1102" s="257">
        <v>7.25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3" t="s">
        <v>174</v>
      </c>
      <c r="AU1102" s="263" t="s">
        <v>88</v>
      </c>
      <c r="AV1102" s="15" t="s">
        <v>172</v>
      </c>
      <c r="AW1102" s="15" t="s">
        <v>32</v>
      </c>
      <c r="AX1102" s="15" t="s">
        <v>86</v>
      </c>
      <c r="AY1102" s="263" t="s">
        <v>165</v>
      </c>
    </row>
    <row r="1103" s="2" customFormat="1" ht="33" customHeight="1">
      <c r="A1103" s="38"/>
      <c r="B1103" s="39"/>
      <c r="C1103" s="218" t="s">
        <v>1475</v>
      </c>
      <c r="D1103" s="218" t="s">
        <v>167</v>
      </c>
      <c r="E1103" s="219" t="s">
        <v>1476</v>
      </c>
      <c r="F1103" s="220" t="s">
        <v>1477</v>
      </c>
      <c r="G1103" s="221" t="s">
        <v>209</v>
      </c>
      <c r="H1103" s="222">
        <v>3.3599999999999999</v>
      </c>
      <c r="I1103" s="223"/>
      <c r="J1103" s="224">
        <f>ROUND(I1103*H1103,2)</f>
        <v>0</v>
      </c>
      <c r="K1103" s="220" t="s">
        <v>171</v>
      </c>
      <c r="L1103" s="44"/>
      <c r="M1103" s="225" t="s">
        <v>1</v>
      </c>
      <c r="N1103" s="226" t="s">
        <v>43</v>
      </c>
      <c r="O1103" s="91"/>
      <c r="P1103" s="227">
        <f>O1103*H1103</f>
        <v>0</v>
      </c>
      <c r="Q1103" s="227">
        <v>0.057630000000000001</v>
      </c>
      <c r="R1103" s="227">
        <f>Q1103*H1103</f>
        <v>0.1936368</v>
      </c>
      <c r="S1103" s="227">
        <v>0</v>
      </c>
      <c r="T1103" s="228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29" t="s">
        <v>270</v>
      </c>
      <c r="AT1103" s="229" t="s">
        <v>167</v>
      </c>
      <c r="AU1103" s="229" t="s">
        <v>88</v>
      </c>
      <c r="AY1103" s="17" t="s">
        <v>165</v>
      </c>
      <c r="BE1103" s="230">
        <f>IF(N1103="základní",J1103,0)</f>
        <v>0</v>
      </c>
      <c r="BF1103" s="230">
        <f>IF(N1103="snížená",J1103,0)</f>
        <v>0</v>
      </c>
      <c r="BG1103" s="230">
        <f>IF(N1103="zákl. přenesená",J1103,0)</f>
        <v>0</v>
      </c>
      <c r="BH1103" s="230">
        <f>IF(N1103="sníž. přenesená",J1103,0)</f>
        <v>0</v>
      </c>
      <c r="BI1103" s="230">
        <f>IF(N1103="nulová",J1103,0)</f>
        <v>0</v>
      </c>
      <c r="BJ1103" s="17" t="s">
        <v>86</v>
      </c>
      <c r="BK1103" s="230">
        <f>ROUND(I1103*H1103,2)</f>
        <v>0</v>
      </c>
      <c r="BL1103" s="17" t="s">
        <v>270</v>
      </c>
      <c r="BM1103" s="229" t="s">
        <v>1478</v>
      </c>
    </row>
    <row r="1104" s="13" customFormat="1">
      <c r="A1104" s="13"/>
      <c r="B1104" s="231"/>
      <c r="C1104" s="232"/>
      <c r="D1104" s="233" t="s">
        <v>174</v>
      </c>
      <c r="E1104" s="234" t="s">
        <v>1</v>
      </c>
      <c r="F1104" s="235" t="s">
        <v>1479</v>
      </c>
      <c r="G1104" s="232"/>
      <c r="H1104" s="234" t="s">
        <v>1</v>
      </c>
      <c r="I1104" s="236"/>
      <c r="J1104" s="232"/>
      <c r="K1104" s="232"/>
      <c r="L1104" s="237"/>
      <c r="M1104" s="238"/>
      <c r="N1104" s="239"/>
      <c r="O1104" s="239"/>
      <c r="P1104" s="239"/>
      <c r="Q1104" s="239"/>
      <c r="R1104" s="239"/>
      <c r="S1104" s="239"/>
      <c r="T1104" s="24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1" t="s">
        <v>174</v>
      </c>
      <c r="AU1104" s="241" t="s">
        <v>88</v>
      </c>
      <c r="AV1104" s="13" t="s">
        <v>86</v>
      </c>
      <c r="AW1104" s="13" t="s">
        <v>32</v>
      </c>
      <c r="AX1104" s="13" t="s">
        <v>78</v>
      </c>
      <c r="AY1104" s="241" t="s">
        <v>165</v>
      </c>
    </row>
    <row r="1105" s="14" customFormat="1">
      <c r="A1105" s="14"/>
      <c r="B1105" s="242"/>
      <c r="C1105" s="243"/>
      <c r="D1105" s="233" t="s">
        <v>174</v>
      </c>
      <c r="E1105" s="244" t="s">
        <v>1</v>
      </c>
      <c r="F1105" s="245" t="s">
        <v>1480</v>
      </c>
      <c r="G1105" s="243"/>
      <c r="H1105" s="246">
        <v>3.3599999999999999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2" t="s">
        <v>174</v>
      </c>
      <c r="AU1105" s="252" t="s">
        <v>88</v>
      </c>
      <c r="AV1105" s="14" t="s">
        <v>88</v>
      </c>
      <c r="AW1105" s="14" t="s">
        <v>32</v>
      </c>
      <c r="AX1105" s="14" t="s">
        <v>78</v>
      </c>
      <c r="AY1105" s="252" t="s">
        <v>165</v>
      </c>
    </row>
    <row r="1106" s="15" customFormat="1">
      <c r="A1106" s="15"/>
      <c r="B1106" s="253"/>
      <c r="C1106" s="254"/>
      <c r="D1106" s="233" t="s">
        <v>174</v>
      </c>
      <c r="E1106" s="255" t="s">
        <v>1</v>
      </c>
      <c r="F1106" s="256" t="s">
        <v>177</v>
      </c>
      <c r="G1106" s="254"/>
      <c r="H1106" s="257">
        <v>3.3599999999999999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3" t="s">
        <v>174</v>
      </c>
      <c r="AU1106" s="263" t="s">
        <v>88</v>
      </c>
      <c r="AV1106" s="15" t="s">
        <v>172</v>
      </c>
      <c r="AW1106" s="15" t="s">
        <v>32</v>
      </c>
      <c r="AX1106" s="15" t="s">
        <v>86</v>
      </c>
      <c r="AY1106" s="263" t="s">
        <v>165</v>
      </c>
    </row>
    <row r="1107" s="2" customFormat="1" ht="24.15" customHeight="1">
      <c r="A1107" s="38"/>
      <c r="B1107" s="39"/>
      <c r="C1107" s="218" t="s">
        <v>1481</v>
      </c>
      <c r="D1107" s="218" t="s">
        <v>167</v>
      </c>
      <c r="E1107" s="219" t="s">
        <v>1482</v>
      </c>
      <c r="F1107" s="220" t="s">
        <v>1483</v>
      </c>
      <c r="G1107" s="221" t="s">
        <v>209</v>
      </c>
      <c r="H1107" s="222">
        <v>120.14700000000001</v>
      </c>
      <c r="I1107" s="223"/>
      <c r="J1107" s="224">
        <f>ROUND(I1107*H1107,2)</f>
        <v>0</v>
      </c>
      <c r="K1107" s="220" t="s">
        <v>1</v>
      </c>
      <c r="L1107" s="44"/>
      <c r="M1107" s="225" t="s">
        <v>1</v>
      </c>
      <c r="N1107" s="226" t="s">
        <v>43</v>
      </c>
      <c r="O1107" s="91"/>
      <c r="P1107" s="227">
        <f>O1107*H1107</f>
        <v>0</v>
      </c>
      <c r="Q1107" s="227">
        <v>0.057630000000000001</v>
      </c>
      <c r="R1107" s="227">
        <f>Q1107*H1107</f>
        <v>6.9240716100000004</v>
      </c>
      <c r="S1107" s="227">
        <v>0</v>
      </c>
      <c r="T1107" s="228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29" t="s">
        <v>270</v>
      </c>
      <c r="AT1107" s="229" t="s">
        <v>167</v>
      </c>
      <c r="AU1107" s="229" t="s">
        <v>88</v>
      </c>
      <c r="AY1107" s="17" t="s">
        <v>165</v>
      </c>
      <c r="BE1107" s="230">
        <f>IF(N1107="základní",J1107,0)</f>
        <v>0</v>
      </c>
      <c r="BF1107" s="230">
        <f>IF(N1107="snížená",J1107,0)</f>
        <v>0</v>
      </c>
      <c r="BG1107" s="230">
        <f>IF(N1107="zákl. přenesená",J1107,0)</f>
        <v>0</v>
      </c>
      <c r="BH1107" s="230">
        <f>IF(N1107="sníž. přenesená",J1107,0)</f>
        <v>0</v>
      </c>
      <c r="BI1107" s="230">
        <f>IF(N1107="nulová",J1107,0)</f>
        <v>0</v>
      </c>
      <c r="BJ1107" s="17" t="s">
        <v>86</v>
      </c>
      <c r="BK1107" s="230">
        <f>ROUND(I1107*H1107,2)</f>
        <v>0</v>
      </c>
      <c r="BL1107" s="17" t="s">
        <v>270</v>
      </c>
      <c r="BM1107" s="229" t="s">
        <v>1484</v>
      </c>
    </row>
    <row r="1108" s="13" customFormat="1">
      <c r="A1108" s="13"/>
      <c r="B1108" s="231"/>
      <c r="C1108" s="232"/>
      <c r="D1108" s="233" t="s">
        <v>174</v>
      </c>
      <c r="E1108" s="234" t="s">
        <v>1</v>
      </c>
      <c r="F1108" s="235" t="s">
        <v>593</v>
      </c>
      <c r="G1108" s="232"/>
      <c r="H1108" s="234" t="s">
        <v>1</v>
      </c>
      <c r="I1108" s="236"/>
      <c r="J1108" s="232"/>
      <c r="K1108" s="232"/>
      <c r="L1108" s="237"/>
      <c r="M1108" s="238"/>
      <c r="N1108" s="239"/>
      <c r="O1108" s="239"/>
      <c r="P1108" s="239"/>
      <c r="Q1108" s="239"/>
      <c r="R1108" s="239"/>
      <c r="S1108" s="239"/>
      <c r="T1108" s="24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1" t="s">
        <v>174</v>
      </c>
      <c r="AU1108" s="241" t="s">
        <v>88</v>
      </c>
      <c r="AV1108" s="13" t="s">
        <v>86</v>
      </c>
      <c r="AW1108" s="13" t="s">
        <v>32</v>
      </c>
      <c r="AX1108" s="13" t="s">
        <v>78</v>
      </c>
      <c r="AY1108" s="241" t="s">
        <v>165</v>
      </c>
    </row>
    <row r="1109" s="14" customFormat="1">
      <c r="A1109" s="14"/>
      <c r="B1109" s="242"/>
      <c r="C1109" s="243"/>
      <c r="D1109" s="233" t="s">
        <v>174</v>
      </c>
      <c r="E1109" s="244" t="s">
        <v>1</v>
      </c>
      <c r="F1109" s="245" t="s">
        <v>1485</v>
      </c>
      <c r="G1109" s="243"/>
      <c r="H1109" s="246">
        <v>20.516999999999999</v>
      </c>
      <c r="I1109" s="247"/>
      <c r="J1109" s="243"/>
      <c r="K1109" s="243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2" t="s">
        <v>174</v>
      </c>
      <c r="AU1109" s="252" t="s">
        <v>88</v>
      </c>
      <c r="AV1109" s="14" t="s">
        <v>88</v>
      </c>
      <c r="AW1109" s="14" t="s">
        <v>32</v>
      </c>
      <c r="AX1109" s="14" t="s">
        <v>78</v>
      </c>
      <c r="AY1109" s="252" t="s">
        <v>165</v>
      </c>
    </row>
    <row r="1110" s="14" customFormat="1">
      <c r="A1110" s="14"/>
      <c r="B1110" s="242"/>
      <c r="C1110" s="243"/>
      <c r="D1110" s="233" t="s">
        <v>174</v>
      </c>
      <c r="E1110" s="244" t="s">
        <v>1</v>
      </c>
      <c r="F1110" s="245" t="s">
        <v>1486</v>
      </c>
      <c r="G1110" s="243"/>
      <c r="H1110" s="246">
        <v>21.356000000000002</v>
      </c>
      <c r="I1110" s="247"/>
      <c r="J1110" s="243"/>
      <c r="K1110" s="243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2" t="s">
        <v>174</v>
      </c>
      <c r="AU1110" s="252" t="s">
        <v>88</v>
      </c>
      <c r="AV1110" s="14" t="s">
        <v>88</v>
      </c>
      <c r="AW1110" s="14" t="s">
        <v>32</v>
      </c>
      <c r="AX1110" s="14" t="s">
        <v>78</v>
      </c>
      <c r="AY1110" s="252" t="s">
        <v>165</v>
      </c>
    </row>
    <row r="1111" s="14" customFormat="1">
      <c r="A1111" s="14"/>
      <c r="B1111" s="242"/>
      <c r="C1111" s="243"/>
      <c r="D1111" s="233" t="s">
        <v>174</v>
      </c>
      <c r="E1111" s="244" t="s">
        <v>1</v>
      </c>
      <c r="F1111" s="245" t="s">
        <v>1487</v>
      </c>
      <c r="G1111" s="243"/>
      <c r="H1111" s="246">
        <v>8.3279999999999994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2" t="s">
        <v>174</v>
      </c>
      <c r="AU1111" s="252" t="s">
        <v>88</v>
      </c>
      <c r="AV1111" s="14" t="s">
        <v>88</v>
      </c>
      <c r="AW1111" s="14" t="s">
        <v>32</v>
      </c>
      <c r="AX1111" s="14" t="s">
        <v>78</v>
      </c>
      <c r="AY1111" s="252" t="s">
        <v>165</v>
      </c>
    </row>
    <row r="1112" s="14" customFormat="1">
      <c r="A1112" s="14"/>
      <c r="B1112" s="242"/>
      <c r="C1112" s="243"/>
      <c r="D1112" s="233" t="s">
        <v>174</v>
      </c>
      <c r="E1112" s="244" t="s">
        <v>1</v>
      </c>
      <c r="F1112" s="245" t="s">
        <v>1488</v>
      </c>
      <c r="G1112" s="243"/>
      <c r="H1112" s="246">
        <v>14.929</v>
      </c>
      <c r="I1112" s="247"/>
      <c r="J1112" s="243"/>
      <c r="K1112" s="243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2" t="s">
        <v>174</v>
      </c>
      <c r="AU1112" s="252" t="s">
        <v>88</v>
      </c>
      <c r="AV1112" s="14" t="s">
        <v>88</v>
      </c>
      <c r="AW1112" s="14" t="s">
        <v>32</v>
      </c>
      <c r="AX1112" s="14" t="s">
        <v>78</v>
      </c>
      <c r="AY1112" s="252" t="s">
        <v>165</v>
      </c>
    </row>
    <row r="1113" s="13" customFormat="1">
      <c r="A1113" s="13"/>
      <c r="B1113" s="231"/>
      <c r="C1113" s="232"/>
      <c r="D1113" s="233" t="s">
        <v>174</v>
      </c>
      <c r="E1113" s="234" t="s">
        <v>1</v>
      </c>
      <c r="F1113" s="235" t="s">
        <v>596</v>
      </c>
      <c r="G1113" s="232"/>
      <c r="H1113" s="234" t="s">
        <v>1</v>
      </c>
      <c r="I1113" s="236"/>
      <c r="J1113" s="232"/>
      <c r="K1113" s="232"/>
      <c r="L1113" s="237"/>
      <c r="M1113" s="238"/>
      <c r="N1113" s="239"/>
      <c r="O1113" s="239"/>
      <c r="P1113" s="239"/>
      <c r="Q1113" s="239"/>
      <c r="R1113" s="239"/>
      <c r="S1113" s="239"/>
      <c r="T1113" s="24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1" t="s">
        <v>174</v>
      </c>
      <c r="AU1113" s="241" t="s">
        <v>88</v>
      </c>
      <c r="AV1113" s="13" t="s">
        <v>86</v>
      </c>
      <c r="AW1113" s="13" t="s">
        <v>32</v>
      </c>
      <c r="AX1113" s="13" t="s">
        <v>78</v>
      </c>
      <c r="AY1113" s="241" t="s">
        <v>165</v>
      </c>
    </row>
    <row r="1114" s="14" customFormat="1">
      <c r="A1114" s="14"/>
      <c r="B1114" s="242"/>
      <c r="C1114" s="243"/>
      <c r="D1114" s="233" t="s">
        <v>174</v>
      </c>
      <c r="E1114" s="244" t="s">
        <v>1</v>
      </c>
      <c r="F1114" s="245" t="s">
        <v>1489</v>
      </c>
      <c r="G1114" s="243"/>
      <c r="H1114" s="246">
        <v>9.9299999999999997</v>
      </c>
      <c r="I1114" s="247"/>
      <c r="J1114" s="243"/>
      <c r="K1114" s="243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2" t="s">
        <v>174</v>
      </c>
      <c r="AU1114" s="252" t="s">
        <v>88</v>
      </c>
      <c r="AV1114" s="14" t="s">
        <v>88</v>
      </c>
      <c r="AW1114" s="14" t="s">
        <v>32</v>
      </c>
      <c r="AX1114" s="14" t="s">
        <v>78</v>
      </c>
      <c r="AY1114" s="252" t="s">
        <v>165</v>
      </c>
    </row>
    <row r="1115" s="14" customFormat="1">
      <c r="A1115" s="14"/>
      <c r="B1115" s="242"/>
      <c r="C1115" s="243"/>
      <c r="D1115" s="233" t="s">
        <v>174</v>
      </c>
      <c r="E1115" s="244" t="s">
        <v>1</v>
      </c>
      <c r="F1115" s="245" t="s">
        <v>1490</v>
      </c>
      <c r="G1115" s="243"/>
      <c r="H1115" s="246">
        <v>11.292</v>
      </c>
      <c r="I1115" s="247"/>
      <c r="J1115" s="243"/>
      <c r="K1115" s="243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2" t="s">
        <v>174</v>
      </c>
      <c r="AU1115" s="252" t="s">
        <v>88</v>
      </c>
      <c r="AV1115" s="14" t="s">
        <v>88</v>
      </c>
      <c r="AW1115" s="14" t="s">
        <v>32</v>
      </c>
      <c r="AX1115" s="14" t="s">
        <v>78</v>
      </c>
      <c r="AY1115" s="252" t="s">
        <v>165</v>
      </c>
    </row>
    <row r="1116" s="14" customFormat="1">
      <c r="A1116" s="14"/>
      <c r="B1116" s="242"/>
      <c r="C1116" s="243"/>
      <c r="D1116" s="233" t="s">
        <v>174</v>
      </c>
      <c r="E1116" s="244" t="s">
        <v>1</v>
      </c>
      <c r="F1116" s="245" t="s">
        <v>1491</v>
      </c>
      <c r="G1116" s="243"/>
      <c r="H1116" s="246">
        <v>6.8449999999999998</v>
      </c>
      <c r="I1116" s="247"/>
      <c r="J1116" s="243"/>
      <c r="K1116" s="243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2" t="s">
        <v>174</v>
      </c>
      <c r="AU1116" s="252" t="s">
        <v>88</v>
      </c>
      <c r="AV1116" s="14" t="s">
        <v>88</v>
      </c>
      <c r="AW1116" s="14" t="s">
        <v>32</v>
      </c>
      <c r="AX1116" s="14" t="s">
        <v>78</v>
      </c>
      <c r="AY1116" s="252" t="s">
        <v>165</v>
      </c>
    </row>
    <row r="1117" s="14" customFormat="1">
      <c r="A1117" s="14"/>
      <c r="B1117" s="242"/>
      <c r="C1117" s="243"/>
      <c r="D1117" s="233" t="s">
        <v>174</v>
      </c>
      <c r="E1117" s="244" t="s">
        <v>1</v>
      </c>
      <c r="F1117" s="245" t="s">
        <v>1492</v>
      </c>
      <c r="G1117" s="243"/>
      <c r="H1117" s="246">
        <v>26.949999999999999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2" t="s">
        <v>174</v>
      </c>
      <c r="AU1117" s="252" t="s">
        <v>88</v>
      </c>
      <c r="AV1117" s="14" t="s">
        <v>88</v>
      </c>
      <c r="AW1117" s="14" t="s">
        <v>32</v>
      </c>
      <c r="AX1117" s="14" t="s">
        <v>78</v>
      </c>
      <c r="AY1117" s="252" t="s">
        <v>165</v>
      </c>
    </row>
    <row r="1118" s="15" customFormat="1">
      <c r="A1118" s="15"/>
      <c r="B1118" s="253"/>
      <c r="C1118" s="254"/>
      <c r="D1118" s="233" t="s">
        <v>174</v>
      </c>
      <c r="E1118" s="255" t="s">
        <v>1</v>
      </c>
      <c r="F1118" s="256" t="s">
        <v>177</v>
      </c>
      <c r="G1118" s="254"/>
      <c r="H1118" s="257">
        <v>120.14700000000001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3" t="s">
        <v>174</v>
      </c>
      <c r="AU1118" s="263" t="s">
        <v>88</v>
      </c>
      <c r="AV1118" s="15" t="s">
        <v>172</v>
      </c>
      <c r="AW1118" s="15" t="s">
        <v>32</v>
      </c>
      <c r="AX1118" s="15" t="s">
        <v>86</v>
      </c>
      <c r="AY1118" s="263" t="s">
        <v>165</v>
      </c>
    </row>
    <row r="1119" s="2" customFormat="1" ht="24.15" customHeight="1">
      <c r="A1119" s="38"/>
      <c r="B1119" s="39"/>
      <c r="C1119" s="218" t="s">
        <v>1493</v>
      </c>
      <c r="D1119" s="218" t="s">
        <v>167</v>
      </c>
      <c r="E1119" s="219" t="s">
        <v>1494</v>
      </c>
      <c r="F1119" s="220" t="s">
        <v>1495</v>
      </c>
      <c r="G1119" s="221" t="s">
        <v>209</v>
      </c>
      <c r="H1119" s="222">
        <v>107.69799999999999</v>
      </c>
      <c r="I1119" s="223"/>
      <c r="J1119" s="224">
        <f>ROUND(I1119*H1119,2)</f>
        <v>0</v>
      </c>
      <c r="K1119" s="220" t="s">
        <v>1</v>
      </c>
      <c r="L1119" s="44"/>
      <c r="M1119" s="225" t="s">
        <v>1</v>
      </c>
      <c r="N1119" s="226" t="s">
        <v>43</v>
      </c>
      <c r="O1119" s="91"/>
      <c r="P1119" s="227">
        <f>O1119*H1119</f>
        <v>0</v>
      </c>
      <c r="Q1119" s="227">
        <v>0.057630000000000001</v>
      </c>
      <c r="R1119" s="227">
        <f>Q1119*H1119</f>
        <v>6.2066357399999994</v>
      </c>
      <c r="S1119" s="227">
        <v>0</v>
      </c>
      <c r="T1119" s="228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9" t="s">
        <v>270</v>
      </c>
      <c r="AT1119" s="229" t="s">
        <v>167</v>
      </c>
      <c r="AU1119" s="229" t="s">
        <v>88</v>
      </c>
      <c r="AY1119" s="17" t="s">
        <v>165</v>
      </c>
      <c r="BE1119" s="230">
        <f>IF(N1119="základní",J1119,0)</f>
        <v>0</v>
      </c>
      <c r="BF1119" s="230">
        <f>IF(N1119="snížená",J1119,0)</f>
        <v>0</v>
      </c>
      <c r="BG1119" s="230">
        <f>IF(N1119="zákl. přenesená",J1119,0)</f>
        <v>0</v>
      </c>
      <c r="BH1119" s="230">
        <f>IF(N1119="sníž. přenesená",J1119,0)</f>
        <v>0</v>
      </c>
      <c r="BI1119" s="230">
        <f>IF(N1119="nulová",J1119,0)</f>
        <v>0</v>
      </c>
      <c r="BJ1119" s="17" t="s">
        <v>86</v>
      </c>
      <c r="BK1119" s="230">
        <f>ROUND(I1119*H1119,2)</f>
        <v>0</v>
      </c>
      <c r="BL1119" s="17" t="s">
        <v>270</v>
      </c>
      <c r="BM1119" s="229" t="s">
        <v>1496</v>
      </c>
    </row>
    <row r="1120" s="13" customFormat="1">
      <c r="A1120" s="13"/>
      <c r="B1120" s="231"/>
      <c r="C1120" s="232"/>
      <c r="D1120" s="233" t="s">
        <v>174</v>
      </c>
      <c r="E1120" s="234" t="s">
        <v>1</v>
      </c>
      <c r="F1120" s="235" t="s">
        <v>337</v>
      </c>
      <c r="G1120" s="232"/>
      <c r="H1120" s="234" t="s">
        <v>1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1" t="s">
        <v>174</v>
      </c>
      <c r="AU1120" s="241" t="s">
        <v>88</v>
      </c>
      <c r="AV1120" s="13" t="s">
        <v>86</v>
      </c>
      <c r="AW1120" s="13" t="s">
        <v>32</v>
      </c>
      <c r="AX1120" s="13" t="s">
        <v>78</v>
      </c>
      <c r="AY1120" s="241" t="s">
        <v>165</v>
      </c>
    </row>
    <row r="1121" s="14" customFormat="1">
      <c r="A1121" s="14"/>
      <c r="B1121" s="242"/>
      <c r="C1121" s="243"/>
      <c r="D1121" s="233" t="s">
        <v>174</v>
      </c>
      <c r="E1121" s="244" t="s">
        <v>1</v>
      </c>
      <c r="F1121" s="245" t="s">
        <v>1497</v>
      </c>
      <c r="G1121" s="243"/>
      <c r="H1121" s="246">
        <v>9.25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2" t="s">
        <v>174</v>
      </c>
      <c r="AU1121" s="252" t="s">
        <v>88</v>
      </c>
      <c r="AV1121" s="14" t="s">
        <v>88</v>
      </c>
      <c r="AW1121" s="14" t="s">
        <v>32</v>
      </c>
      <c r="AX1121" s="14" t="s">
        <v>78</v>
      </c>
      <c r="AY1121" s="252" t="s">
        <v>165</v>
      </c>
    </row>
    <row r="1122" s="13" customFormat="1">
      <c r="A1122" s="13"/>
      <c r="B1122" s="231"/>
      <c r="C1122" s="232"/>
      <c r="D1122" s="233" t="s">
        <v>174</v>
      </c>
      <c r="E1122" s="234" t="s">
        <v>1</v>
      </c>
      <c r="F1122" s="235" t="s">
        <v>593</v>
      </c>
      <c r="G1122" s="232"/>
      <c r="H1122" s="234" t="s">
        <v>1</v>
      </c>
      <c r="I1122" s="236"/>
      <c r="J1122" s="232"/>
      <c r="K1122" s="232"/>
      <c r="L1122" s="237"/>
      <c r="M1122" s="238"/>
      <c r="N1122" s="239"/>
      <c r="O1122" s="239"/>
      <c r="P1122" s="239"/>
      <c r="Q1122" s="239"/>
      <c r="R1122" s="239"/>
      <c r="S1122" s="239"/>
      <c r="T1122" s="24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1" t="s">
        <v>174</v>
      </c>
      <c r="AU1122" s="241" t="s">
        <v>88</v>
      </c>
      <c r="AV1122" s="13" t="s">
        <v>86</v>
      </c>
      <c r="AW1122" s="13" t="s">
        <v>32</v>
      </c>
      <c r="AX1122" s="13" t="s">
        <v>78</v>
      </c>
      <c r="AY1122" s="241" t="s">
        <v>165</v>
      </c>
    </row>
    <row r="1123" s="14" customFormat="1">
      <c r="A1123" s="14"/>
      <c r="B1123" s="242"/>
      <c r="C1123" s="243"/>
      <c r="D1123" s="233" t="s">
        <v>174</v>
      </c>
      <c r="E1123" s="244" t="s">
        <v>1</v>
      </c>
      <c r="F1123" s="245" t="s">
        <v>1498</v>
      </c>
      <c r="G1123" s="243"/>
      <c r="H1123" s="246">
        <v>2.5</v>
      </c>
      <c r="I1123" s="247"/>
      <c r="J1123" s="243"/>
      <c r="K1123" s="243"/>
      <c r="L1123" s="248"/>
      <c r="M1123" s="249"/>
      <c r="N1123" s="250"/>
      <c r="O1123" s="250"/>
      <c r="P1123" s="250"/>
      <c r="Q1123" s="250"/>
      <c r="R1123" s="250"/>
      <c r="S1123" s="250"/>
      <c r="T1123" s="25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2" t="s">
        <v>174</v>
      </c>
      <c r="AU1123" s="252" t="s">
        <v>88</v>
      </c>
      <c r="AV1123" s="14" t="s">
        <v>88</v>
      </c>
      <c r="AW1123" s="14" t="s">
        <v>32</v>
      </c>
      <c r="AX1123" s="14" t="s">
        <v>78</v>
      </c>
      <c r="AY1123" s="252" t="s">
        <v>165</v>
      </c>
    </row>
    <row r="1124" s="14" customFormat="1">
      <c r="A1124" s="14"/>
      <c r="B1124" s="242"/>
      <c r="C1124" s="243"/>
      <c r="D1124" s="233" t="s">
        <v>174</v>
      </c>
      <c r="E1124" s="244" t="s">
        <v>1</v>
      </c>
      <c r="F1124" s="245" t="s">
        <v>1499</v>
      </c>
      <c r="G1124" s="243"/>
      <c r="H1124" s="246">
        <v>5</v>
      </c>
      <c r="I1124" s="247"/>
      <c r="J1124" s="243"/>
      <c r="K1124" s="243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2" t="s">
        <v>174</v>
      </c>
      <c r="AU1124" s="252" t="s">
        <v>88</v>
      </c>
      <c r="AV1124" s="14" t="s">
        <v>88</v>
      </c>
      <c r="AW1124" s="14" t="s">
        <v>32</v>
      </c>
      <c r="AX1124" s="14" t="s">
        <v>78</v>
      </c>
      <c r="AY1124" s="252" t="s">
        <v>165</v>
      </c>
    </row>
    <row r="1125" s="14" customFormat="1">
      <c r="A1125" s="14"/>
      <c r="B1125" s="242"/>
      <c r="C1125" s="243"/>
      <c r="D1125" s="233" t="s">
        <v>174</v>
      </c>
      <c r="E1125" s="244" t="s">
        <v>1</v>
      </c>
      <c r="F1125" s="245" t="s">
        <v>1500</v>
      </c>
      <c r="G1125" s="243"/>
      <c r="H1125" s="246">
        <v>2.5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2" t="s">
        <v>174</v>
      </c>
      <c r="AU1125" s="252" t="s">
        <v>88</v>
      </c>
      <c r="AV1125" s="14" t="s">
        <v>88</v>
      </c>
      <c r="AW1125" s="14" t="s">
        <v>32</v>
      </c>
      <c r="AX1125" s="14" t="s">
        <v>78</v>
      </c>
      <c r="AY1125" s="252" t="s">
        <v>165</v>
      </c>
    </row>
    <row r="1126" s="14" customFormat="1">
      <c r="A1126" s="14"/>
      <c r="B1126" s="242"/>
      <c r="C1126" s="243"/>
      <c r="D1126" s="233" t="s">
        <v>174</v>
      </c>
      <c r="E1126" s="244" t="s">
        <v>1</v>
      </c>
      <c r="F1126" s="245" t="s">
        <v>1501</v>
      </c>
      <c r="G1126" s="243"/>
      <c r="H1126" s="246">
        <v>3.5800000000000001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2" t="s">
        <v>174</v>
      </c>
      <c r="AU1126" s="252" t="s">
        <v>88</v>
      </c>
      <c r="AV1126" s="14" t="s">
        <v>88</v>
      </c>
      <c r="AW1126" s="14" t="s">
        <v>32</v>
      </c>
      <c r="AX1126" s="14" t="s">
        <v>78</v>
      </c>
      <c r="AY1126" s="252" t="s">
        <v>165</v>
      </c>
    </row>
    <row r="1127" s="14" customFormat="1">
      <c r="A1127" s="14"/>
      <c r="B1127" s="242"/>
      <c r="C1127" s="243"/>
      <c r="D1127" s="233" t="s">
        <v>174</v>
      </c>
      <c r="E1127" s="244" t="s">
        <v>1</v>
      </c>
      <c r="F1127" s="245" t="s">
        <v>1502</v>
      </c>
      <c r="G1127" s="243"/>
      <c r="H1127" s="246">
        <v>2.7999999999999998</v>
      </c>
      <c r="I1127" s="247"/>
      <c r="J1127" s="243"/>
      <c r="K1127" s="243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2" t="s">
        <v>174</v>
      </c>
      <c r="AU1127" s="252" t="s">
        <v>88</v>
      </c>
      <c r="AV1127" s="14" t="s">
        <v>88</v>
      </c>
      <c r="AW1127" s="14" t="s">
        <v>32</v>
      </c>
      <c r="AX1127" s="14" t="s">
        <v>78</v>
      </c>
      <c r="AY1127" s="252" t="s">
        <v>165</v>
      </c>
    </row>
    <row r="1128" s="14" customFormat="1">
      <c r="A1128" s="14"/>
      <c r="B1128" s="242"/>
      <c r="C1128" s="243"/>
      <c r="D1128" s="233" t="s">
        <v>174</v>
      </c>
      <c r="E1128" s="244" t="s">
        <v>1</v>
      </c>
      <c r="F1128" s="245" t="s">
        <v>1503</v>
      </c>
      <c r="G1128" s="243"/>
      <c r="H1128" s="246">
        <v>5</v>
      </c>
      <c r="I1128" s="247"/>
      <c r="J1128" s="243"/>
      <c r="K1128" s="243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2" t="s">
        <v>174</v>
      </c>
      <c r="AU1128" s="252" t="s">
        <v>88</v>
      </c>
      <c r="AV1128" s="14" t="s">
        <v>88</v>
      </c>
      <c r="AW1128" s="14" t="s">
        <v>32</v>
      </c>
      <c r="AX1128" s="14" t="s">
        <v>78</v>
      </c>
      <c r="AY1128" s="252" t="s">
        <v>165</v>
      </c>
    </row>
    <row r="1129" s="14" customFormat="1">
      <c r="A1129" s="14"/>
      <c r="B1129" s="242"/>
      <c r="C1129" s="243"/>
      <c r="D1129" s="233" t="s">
        <v>174</v>
      </c>
      <c r="E1129" s="244" t="s">
        <v>1</v>
      </c>
      <c r="F1129" s="245" t="s">
        <v>1504</v>
      </c>
      <c r="G1129" s="243"/>
      <c r="H1129" s="246">
        <v>4.0999999999999996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2" t="s">
        <v>174</v>
      </c>
      <c r="AU1129" s="252" t="s">
        <v>88</v>
      </c>
      <c r="AV1129" s="14" t="s">
        <v>88</v>
      </c>
      <c r="AW1129" s="14" t="s">
        <v>32</v>
      </c>
      <c r="AX1129" s="14" t="s">
        <v>78</v>
      </c>
      <c r="AY1129" s="252" t="s">
        <v>165</v>
      </c>
    </row>
    <row r="1130" s="14" customFormat="1">
      <c r="A1130" s="14"/>
      <c r="B1130" s="242"/>
      <c r="C1130" s="243"/>
      <c r="D1130" s="233" t="s">
        <v>174</v>
      </c>
      <c r="E1130" s="244" t="s">
        <v>1</v>
      </c>
      <c r="F1130" s="245" t="s">
        <v>1505</v>
      </c>
      <c r="G1130" s="243"/>
      <c r="H1130" s="246">
        <v>1.6000000000000001</v>
      </c>
      <c r="I1130" s="247"/>
      <c r="J1130" s="243"/>
      <c r="K1130" s="243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2" t="s">
        <v>174</v>
      </c>
      <c r="AU1130" s="252" t="s">
        <v>88</v>
      </c>
      <c r="AV1130" s="14" t="s">
        <v>88</v>
      </c>
      <c r="AW1130" s="14" t="s">
        <v>32</v>
      </c>
      <c r="AX1130" s="14" t="s">
        <v>78</v>
      </c>
      <c r="AY1130" s="252" t="s">
        <v>165</v>
      </c>
    </row>
    <row r="1131" s="14" customFormat="1">
      <c r="A1131" s="14"/>
      <c r="B1131" s="242"/>
      <c r="C1131" s="243"/>
      <c r="D1131" s="233" t="s">
        <v>174</v>
      </c>
      <c r="E1131" s="244" t="s">
        <v>1</v>
      </c>
      <c r="F1131" s="245" t="s">
        <v>1506</v>
      </c>
      <c r="G1131" s="243"/>
      <c r="H1131" s="246">
        <v>32.640000000000001</v>
      </c>
      <c r="I1131" s="247"/>
      <c r="J1131" s="243"/>
      <c r="K1131" s="243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2" t="s">
        <v>174</v>
      </c>
      <c r="AU1131" s="252" t="s">
        <v>88</v>
      </c>
      <c r="AV1131" s="14" t="s">
        <v>88</v>
      </c>
      <c r="AW1131" s="14" t="s">
        <v>32</v>
      </c>
      <c r="AX1131" s="14" t="s">
        <v>78</v>
      </c>
      <c r="AY1131" s="252" t="s">
        <v>165</v>
      </c>
    </row>
    <row r="1132" s="13" customFormat="1">
      <c r="A1132" s="13"/>
      <c r="B1132" s="231"/>
      <c r="C1132" s="232"/>
      <c r="D1132" s="233" t="s">
        <v>174</v>
      </c>
      <c r="E1132" s="234" t="s">
        <v>1</v>
      </c>
      <c r="F1132" s="235" t="s">
        <v>596</v>
      </c>
      <c r="G1132" s="232"/>
      <c r="H1132" s="234" t="s">
        <v>1</v>
      </c>
      <c r="I1132" s="236"/>
      <c r="J1132" s="232"/>
      <c r="K1132" s="232"/>
      <c r="L1132" s="237"/>
      <c r="M1132" s="238"/>
      <c r="N1132" s="239"/>
      <c r="O1132" s="239"/>
      <c r="P1132" s="239"/>
      <c r="Q1132" s="239"/>
      <c r="R1132" s="239"/>
      <c r="S1132" s="239"/>
      <c r="T1132" s="24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1" t="s">
        <v>174</v>
      </c>
      <c r="AU1132" s="241" t="s">
        <v>88</v>
      </c>
      <c r="AV1132" s="13" t="s">
        <v>86</v>
      </c>
      <c r="AW1132" s="13" t="s">
        <v>32</v>
      </c>
      <c r="AX1132" s="13" t="s">
        <v>78</v>
      </c>
      <c r="AY1132" s="241" t="s">
        <v>165</v>
      </c>
    </row>
    <row r="1133" s="14" customFormat="1">
      <c r="A1133" s="14"/>
      <c r="B1133" s="242"/>
      <c r="C1133" s="243"/>
      <c r="D1133" s="233" t="s">
        <v>174</v>
      </c>
      <c r="E1133" s="244" t="s">
        <v>1</v>
      </c>
      <c r="F1133" s="245" t="s">
        <v>1507</v>
      </c>
      <c r="G1133" s="243"/>
      <c r="H1133" s="246">
        <v>10.002000000000001</v>
      </c>
      <c r="I1133" s="247"/>
      <c r="J1133" s="243"/>
      <c r="K1133" s="243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2" t="s">
        <v>174</v>
      </c>
      <c r="AU1133" s="252" t="s">
        <v>88</v>
      </c>
      <c r="AV1133" s="14" t="s">
        <v>88</v>
      </c>
      <c r="AW1133" s="14" t="s">
        <v>32</v>
      </c>
      <c r="AX1133" s="14" t="s">
        <v>78</v>
      </c>
      <c r="AY1133" s="252" t="s">
        <v>165</v>
      </c>
    </row>
    <row r="1134" s="14" customFormat="1">
      <c r="A1134" s="14"/>
      <c r="B1134" s="242"/>
      <c r="C1134" s="243"/>
      <c r="D1134" s="233" t="s">
        <v>174</v>
      </c>
      <c r="E1134" s="244" t="s">
        <v>1</v>
      </c>
      <c r="F1134" s="245" t="s">
        <v>1508</v>
      </c>
      <c r="G1134" s="243"/>
      <c r="H1134" s="246">
        <v>10.002000000000001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2" t="s">
        <v>174</v>
      </c>
      <c r="AU1134" s="252" t="s">
        <v>88</v>
      </c>
      <c r="AV1134" s="14" t="s">
        <v>88</v>
      </c>
      <c r="AW1134" s="14" t="s">
        <v>32</v>
      </c>
      <c r="AX1134" s="14" t="s">
        <v>78</v>
      </c>
      <c r="AY1134" s="252" t="s">
        <v>165</v>
      </c>
    </row>
    <row r="1135" s="14" customFormat="1">
      <c r="A1135" s="14"/>
      <c r="B1135" s="242"/>
      <c r="C1135" s="243"/>
      <c r="D1135" s="233" t="s">
        <v>174</v>
      </c>
      <c r="E1135" s="244" t="s">
        <v>1</v>
      </c>
      <c r="F1135" s="245" t="s">
        <v>1509</v>
      </c>
      <c r="G1135" s="243"/>
      <c r="H1135" s="246">
        <v>7.3940000000000001</v>
      </c>
      <c r="I1135" s="247"/>
      <c r="J1135" s="243"/>
      <c r="K1135" s="243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2" t="s">
        <v>174</v>
      </c>
      <c r="AU1135" s="252" t="s">
        <v>88</v>
      </c>
      <c r="AV1135" s="14" t="s">
        <v>88</v>
      </c>
      <c r="AW1135" s="14" t="s">
        <v>32</v>
      </c>
      <c r="AX1135" s="14" t="s">
        <v>78</v>
      </c>
      <c r="AY1135" s="252" t="s">
        <v>165</v>
      </c>
    </row>
    <row r="1136" s="14" customFormat="1">
      <c r="A1136" s="14"/>
      <c r="B1136" s="242"/>
      <c r="C1136" s="243"/>
      <c r="D1136" s="233" t="s">
        <v>174</v>
      </c>
      <c r="E1136" s="244" t="s">
        <v>1</v>
      </c>
      <c r="F1136" s="245" t="s">
        <v>1510</v>
      </c>
      <c r="G1136" s="243"/>
      <c r="H1136" s="246">
        <v>8.4499999999999993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2" t="s">
        <v>174</v>
      </c>
      <c r="AU1136" s="252" t="s">
        <v>88</v>
      </c>
      <c r="AV1136" s="14" t="s">
        <v>88</v>
      </c>
      <c r="AW1136" s="14" t="s">
        <v>32</v>
      </c>
      <c r="AX1136" s="14" t="s">
        <v>78</v>
      </c>
      <c r="AY1136" s="252" t="s">
        <v>165</v>
      </c>
    </row>
    <row r="1137" s="14" customFormat="1">
      <c r="A1137" s="14"/>
      <c r="B1137" s="242"/>
      <c r="C1137" s="243"/>
      <c r="D1137" s="233" t="s">
        <v>174</v>
      </c>
      <c r="E1137" s="244" t="s">
        <v>1</v>
      </c>
      <c r="F1137" s="245" t="s">
        <v>1511</v>
      </c>
      <c r="G1137" s="243"/>
      <c r="H1137" s="246">
        <v>2.8799999999999999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2" t="s">
        <v>174</v>
      </c>
      <c r="AU1137" s="252" t="s">
        <v>88</v>
      </c>
      <c r="AV1137" s="14" t="s">
        <v>88</v>
      </c>
      <c r="AW1137" s="14" t="s">
        <v>32</v>
      </c>
      <c r="AX1137" s="14" t="s">
        <v>78</v>
      </c>
      <c r="AY1137" s="252" t="s">
        <v>165</v>
      </c>
    </row>
    <row r="1138" s="15" customFormat="1">
      <c r="A1138" s="15"/>
      <c r="B1138" s="253"/>
      <c r="C1138" s="254"/>
      <c r="D1138" s="233" t="s">
        <v>174</v>
      </c>
      <c r="E1138" s="255" t="s">
        <v>1</v>
      </c>
      <c r="F1138" s="256" t="s">
        <v>177</v>
      </c>
      <c r="G1138" s="254"/>
      <c r="H1138" s="257">
        <v>107.69799999999999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3" t="s">
        <v>174</v>
      </c>
      <c r="AU1138" s="263" t="s">
        <v>88</v>
      </c>
      <c r="AV1138" s="15" t="s">
        <v>172</v>
      </c>
      <c r="AW1138" s="15" t="s">
        <v>32</v>
      </c>
      <c r="AX1138" s="15" t="s">
        <v>86</v>
      </c>
      <c r="AY1138" s="263" t="s">
        <v>165</v>
      </c>
    </row>
    <row r="1139" s="2" customFormat="1" ht="21.75" customHeight="1">
      <c r="A1139" s="38"/>
      <c r="B1139" s="39"/>
      <c r="C1139" s="218" t="s">
        <v>1512</v>
      </c>
      <c r="D1139" s="218" t="s">
        <v>167</v>
      </c>
      <c r="E1139" s="219" t="s">
        <v>1513</v>
      </c>
      <c r="F1139" s="220" t="s">
        <v>1514</v>
      </c>
      <c r="G1139" s="221" t="s">
        <v>209</v>
      </c>
      <c r="H1139" s="222">
        <v>322.09399999999999</v>
      </c>
      <c r="I1139" s="223"/>
      <c r="J1139" s="224">
        <f>ROUND(I1139*H1139,2)</f>
        <v>0</v>
      </c>
      <c r="K1139" s="220" t="s">
        <v>171</v>
      </c>
      <c r="L1139" s="44"/>
      <c r="M1139" s="225" t="s">
        <v>1</v>
      </c>
      <c r="N1139" s="226" t="s">
        <v>43</v>
      </c>
      <c r="O1139" s="91"/>
      <c r="P1139" s="227">
        <f>O1139*H1139</f>
        <v>0</v>
      </c>
      <c r="Q1139" s="227">
        <v>0.00020000000000000001</v>
      </c>
      <c r="R1139" s="227">
        <f>Q1139*H1139</f>
        <v>0.064418799999999998</v>
      </c>
      <c r="S1139" s="227">
        <v>0</v>
      </c>
      <c r="T1139" s="228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29" t="s">
        <v>270</v>
      </c>
      <c r="AT1139" s="229" t="s">
        <v>167</v>
      </c>
      <c r="AU1139" s="229" t="s">
        <v>88</v>
      </c>
      <c r="AY1139" s="17" t="s">
        <v>165</v>
      </c>
      <c r="BE1139" s="230">
        <f>IF(N1139="základní",J1139,0)</f>
        <v>0</v>
      </c>
      <c r="BF1139" s="230">
        <f>IF(N1139="snížená",J1139,0)</f>
        <v>0</v>
      </c>
      <c r="BG1139" s="230">
        <f>IF(N1139="zákl. přenesená",J1139,0)</f>
        <v>0</v>
      </c>
      <c r="BH1139" s="230">
        <f>IF(N1139="sníž. přenesená",J1139,0)</f>
        <v>0</v>
      </c>
      <c r="BI1139" s="230">
        <f>IF(N1139="nulová",J1139,0)</f>
        <v>0</v>
      </c>
      <c r="BJ1139" s="17" t="s">
        <v>86</v>
      </c>
      <c r="BK1139" s="230">
        <f>ROUND(I1139*H1139,2)</f>
        <v>0</v>
      </c>
      <c r="BL1139" s="17" t="s">
        <v>270</v>
      </c>
      <c r="BM1139" s="229" t="s">
        <v>1515</v>
      </c>
    </row>
    <row r="1140" s="14" customFormat="1">
      <c r="A1140" s="14"/>
      <c r="B1140" s="242"/>
      <c r="C1140" s="243"/>
      <c r="D1140" s="233" t="s">
        <v>174</v>
      </c>
      <c r="E1140" s="244" t="s">
        <v>1</v>
      </c>
      <c r="F1140" s="245" t="s">
        <v>1516</v>
      </c>
      <c r="G1140" s="243"/>
      <c r="H1140" s="246">
        <v>14.5</v>
      </c>
      <c r="I1140" s="247"/>
      <c r="J1140" s="243"/>
      <c r="K1140" s="243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2" t="s">
        <v>174</v>
      </c>
      <c r="AU1140" s="252" t="s">
        <v>88</v>
      </c>
      <c r="AV1140" s="14" t="s">
        <v>88</v>
      </c>
      <c r="AW1140" s="14" t="s">
        <v>32</v>
      </c>
      <c r="AX1140" s="14" t="s">
        <v>78</v>
      </c>
      <c r="AY1140" s="252" t="s">
        <v>165</v>
      </c>
    </row>
    <row r="1141" s="14" customFormat="1">
      <c r="A1141" s="14"/>
      <c r="B1141" s="242"/>
      <c r="C1141" s="243"/>
      <c r="D1141" s="233" t="s">
        <v>174</v>
      </c>
      <c r="E1141" s="244" t="s">
        <v>1</v>
      </c>
      <c r="F1141" s="245" t="s">
        <v>1517</v>
      </c>
      <c r="G1141" s="243"/>
      <c r="H1141" s="246">
        <v>240.29400000000001</v>
      </c>
      <c r="I1141" s="247"/>
      <c r="J1141" s="243"/>
      <c r="K1141" s="243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2" t="s">
        <v>174</v>
      </c>
      <c r="AU1141" s="252" t="s">
        <v>88</v>
      </c>
      <c r="AV1141" s="14" t="s">
        <v>88</v>
      </c>
      <c r="AW1141" s="14" t="s">
        <v>32</v>
      </c>
      <c r="AX1141" s="14" t="s">
        <v>78</v>
      </c>
      <c r="AY1141" s="252" t="s">
        <v>165</v>
      </c>
    </row>
    <row r="1142" s="14" customFormat="1">
      <c r="A1142" s="14"/>
      <c r="B1142" s="242"/>
      <c r="C1142" s="243"/>
      <c r="D1142" s="233" t="s">
        <v>174</v>
      </c>
      <c r="E1142" s="244" t="s">
        <v>1</v>
      </c>
      <c r="F1142" s="245" t="s">
        <v>1518</v>
      </c>
      <c r="G1142" s="243"/>
      <c r="H1142" s="246">
        <v>10</v>
      </c>
      <c r="I1142" s="247"/>
      <c r="J1142" s="243"/>
      <c r="K1142" s="243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2" t="s">
        <v>174</v>
      </c>
      <c r="AU1142" s="252" t="s">
        <v>88</v>
      </c>
      <c r="AV1142" s="14" t="s">
        <v>88</v>
      </c>
      <c r="AW1142" s="14" t="s">
        <v>32</v>
      </c>
      <c r="AX1142" s="14" t="s">
        <v>78</v>
      </c>
      <c r="AY1142" s="252" t="s">
        <v>165</v>
      </c>
    </row>
    <row r="1143" s="14" customFormat="1">
      <c r="A1143" s="14"/>
      <c r="B1143" s="242"/>
      <c r="C1143" s="243"/>
      <c r="D1143" s="233" t="s">
        <v>174</v>
      </c>
      <c r="E1143" s="244" t="s">
        <v>1</v>
      </c>
      <c r="F1143" s="245" t="s">
        <v>1519</v>
      </c>
      <c r="G1143" s="243"/>
      <c r="H1143" s="246">
        <v>57.299999999999997</v>
      </c>
      <c r="I1143" s="247"/>
      <c r="J1143" s="243"/>
      <c r="K1143" s="243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2" t="s">
        <v>174</v>
      </c>
      <c r="AU1143" s="252" t="s">
        <v>88</v>
      </c>
      <c r="AV1143" s="14" t="s">
        <v>88</v>
      </c>
      <c r="AW1143" s="14" t="s">
        <v>32</v>
      </c>
      <c r="AX1143" s="14" t="s">
        <v>78</v>
      </c>
      <c r="AY1143" s="252" t="s">
        <v>165</v>
      </c>
    </row>
    <row r="1144" s="15" customFormat="1">
      <c r="A1144" s="15"/>
      <c r="B1144" s="253"/>
      <c r="C1144" s="254"/>
      <c r="D1144" s="233" t="s">
        <v>174</v>
      </c>
      <c r="E1144" s="255" t="s">
        <v>1</v>
      </c>
      <c r="F1144" s="256" t="s">
        <v>177</v>
      </c>
      <c r="G1144" s="254"/>
      <c r="H1144" s="257">
        <v>322.09399999999999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3" t="s">
        <v>174</v>
      </c>
      <c r="AU1144" s="263" t="s">
        <v>88</v>
      </c>
      <c r="AV1144" s="15" t="s">
        <v>172</v>
      </c>
      <c r="AW1144" s="15" t="s">
        <v>32</v>
      </c>
      <c r="AX1144" s="15" t="s">
        <v>86</v>
      </c>
      <c r="AY1144" s="263" t="s">
        <v>165</v>
      </c>
    </row>
    <row r="1145" s="2" customFormat="1" ht="21.75" customHeight="1">
      <c r="A1145" s="38"/>
      <c r="B1145" s="39"/>
      <c r="C1145" s="218" t="s">
        <v>1520</v>
      </c>
      <c r="D1145" s="218" t="s">
        <v>167</v>
      </c>
      <c r="E1145" s="219" t="s">
        <v>1521</v>
      </c>
      <c r="F1145" s="220" t="s">
        <v>1522</v>
      </c>
      <c r="G1145" s="221" t="s">
        <v>209</v>
      </c>
      <c r="H1145" s="222">
        <v>3.3599999999999999</v>
      </c>
      <c r="I1145" s="223"/>
      <c r="J1145" s="224">
        <f>ROUND(I1145*H1145,2)</f>
        <v>0</v>
      </c>
      <c r="K1145" s="220" t="s">
        <v>171</v>
      </c>
      <c r="L1145" s="44"/>
      <c r="M1145" s="225" t="s">
        <v>1</v>
      </c>
      <c r="N1145" s="226" t="s">
        <v>43</v>
      </c>
      <c r="O1145" s="91"/>
      <c r="P1145" s="227">
        <f>O1145*H1145</f>
        <v>0</v>
      </c>
      <c r="Q1145" s="227">
        <v>0</v>
      </c>
      <c r="R1145" s="227">
        <f>Q1145*H1145</f>
        <v>0</v>
      </c>
      <c r="S1145" s="227">
        <v>0</v>
      </c>
      <c r="T1145" s="228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29" t="s">
        <v>270</v>
      </c>
      <c r="AT1145" s="229" t="s">
        <v>167</v>
      </c>
      <c r="AU1145" s="229" t="s">
        <v>88</v>
      </c>
      <c r="AY1145" s="17" t="s">
        <v>165</v>
      </c>
      <c r="BE1145" s="230">
        <f>IF(N1145="základní",J1145,0)</f>
        <v>0</v>
      </c>
      <c r="BF1145" s="230">
        <f>IF(N1145="snížená",J1145,0)</f>
        <v>0</v>
      </c>
      <c r="BG1145" s="230">
        <f>IF(N1145="zákl. přenesená",J1145,0)</f>
        <v>0</v>
      </c>
      <c r="BH1145" s="230">
        <f>IF(N1145="sníž. přenesená",J1145,0)</f>
        <v>0</v>
      </c>
      <c r="BI1145" s="230">
        <f>IF(N1145="nulová",J1145,0)</f>
        <v>0</v>
      </c>
      <c r="BJ1145" s="17" t="s">
        <v>86</v>
      </c>
      <c r="BK1145" s="230">
        <f>ROUND(I1145*H1145,2)</f>
        <v>0</v>
      </c>
      <c r="BL1145" s="17" t="s">
        <v>270</v>
      </c>
      <c r="BM1145" s="229" t="s">
        <v>1523</v>
      </c>
    </row>
    <row r="1146" s="13" customFormat="1">
      <c r="A1146" s="13"/>
      <c r="B1146" s="231"/>
      <c r="C1146" s="232"/>
      <c r="D1146" s="233" t="s">
        <v>174</v>
      </c>
      <c r="E1146" s="234" t="s">
        <v>1</v>
      </c>
      <c r="F1146" s="235" t="s">
        <v>1479</v>
      </c>
      <c r="G1146" s="232"/>
      <c r="H1146" s="234" t="s">
        <v>1</v>
      </c>
      <c r="I1146" s="236"/>
      <c r="J1146" s="232"/>
      <c r="K1146" s="232"/>
      <c r="L1146" s="237"/>
      <c r="M1146" s="238"/>
      <c r="N1146" s="239"/>
      <c r="O1146" s="239"/>
      <c r="P1146" s="239"/>
      <c r="Q1146" s="239"/>
      <c r="R1146" s="239"/>
      <c r="S1146" s="239"/>
      <c r="T1146" s="24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1" t="s">
        <v>174</v>
      </c>
      <c r="AU1146" s="241" t="s">
        <v>88</v>
      </c>
      <c r="AV1146" s="13" t="s">
        <v>86</v>
      </c>
      <c r="AW1146" s="13" t="s">
        <v>32</v>
      </c>
      <c r="AX1146" s="13" t="s">
        <v>78</v>
      </c>
      <c r="AY1146" s="241" t="s">
        <v>165</v>
      </c>
    </row>
    <row r="1147" s="14" customFormat="1">
      <c r="A1147" s="14"/>
      <c r="B1147" s="242"/>
      <c r="C1147" s="243"/>
      <c r="D1147" s="233" t="s">
        <v>174</v>
      </c>
      <c r="E1147" s="244" t="s">
        <v>1</v>
      </c>
      <c r="F1147" s="245" t="s">
        <v>1480</v>
      </c>
      <c r="G1147" s="243"/>
      <c r="H1147" s="246">
        <v>3.3599999999999999</v>
      </c>
      <c r="I1147" s="247"/>
      <c r="J1147" s="243"/>
      <c r="K1147" s="243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2" t="s">
        <v>174</v>
      </c>
      <c r="AU1147" s="252" t="s">
        <v>88</v>
      </c>
      <c r="AV1147" s="14" t="s">
        <v>88</v>
      </c>
      <c r="AW1147" s="14" t="s">
        <v>32</v>
      </c>
      <c r="AX1147" s="14" t="s">
        <v>78</v>
      </c>
      <c r="AY1147" s="252" t="s">
        <v>165</v>
      </c>
    </row>
    <row r="1148" s="15" customFormat="1">
      <c r="A1148" s="15"/>
      <c r="B1148" s="253"/>
      <c r="C1148" s="254"/>
      <c r="D1148" s="233" t="s">
        <v>174</v>
      </c>
      <c r="E1148" s="255" t="s">
        <v>1</v>
      </c>
      <c r="F1148" s="256" t="s">
        <v>177</v>
      </c>
      <c r="G1148" s="254"/>
      <c r="H1148" s="257">
        <v>3.3599999999999999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3" t="s">
        <v>174</v>
      </c>
      <c r="AU1148" s="263" t="s">
        <v>88</v>
      </c>
      <c r="AV1148" s="15" t="s">
        <v>172</v>
      </c>
      <c r="AW1148" s="15" t="s">
        <v>32</v>
      </c>
      <c r="AX1148" s="15" t="s">
        <v>86</v>
      </c>
      <c r="AY1148" s="263" t="s">
        <v>165</v>
      </c>
    </row>
    <row r="1149" s="2" customFormat="1" ht="24.15" customHeight="1">
      <c r="A1149" s="38"/>
      <c r="B1149" s="39"/>
      <c r="C1149" s="218" t="s">
        <v>1524</v>
      </c>
      <c r="D1149" s="218" t="s">
        <v>167</v>
      </c>
      <c r="E1149" s="219" t="s">
        <v>1525</v>
      </c>
      <c r="F1149" s="220" t="s">
        <v>1526</v>
      </c>
      <c r="G1149" s="221" t="s">
        <v>209</v>
      </c>
      <c r="H1149" s="222">
        <v>28.649999999999999</v>
      </c>
      <c r="I1149" s="223"/>
      <c r="J1149" s="224">
        <f>ROUND(I1149*H1149,2)</f>
        <v>0</v>
      </c>
      <c r="K1149" s="220" t="s">
        <v>1</v>
      </c>
      <c r="L1149" s="44"/>
      <c r="M1149" s="225" t="s">
        <v>1</v>
      </c>
      <c r="N1149" s="226" t="s">
        <v>43</v>
      </c>
      <c r="O1149" s="91"/>
      <c r="P1149" s="227">
        <f>O1149*H1149</f>
        <v>0</v>
      </c>
      <c r="Q1149" s="227">
        <v>0.050259999999999999</v>
      </c>
      <c r="R1149" s="227">
        <f>Q1149*H1149</f>
        <v>1.4399489999999999</v>
      </c>
      <c r="S1149" s="227">
        <v>0</v>
      </c>
      <c r="T1149" s="228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29" t="s">
        <v>270</v>
      </c>
      <c r="AT1149" s="229" t="s">
        <v>167</v>
      </c>
      <c r="AU1149" s="229" t="s">
        <v>88</v>
      </c>
      <c r="AY1149" s="17" t="s">
        <v>165</v>
      </c>
      <c r="BE1149" s="230">
        <f>IF(N1149="základní",J1149,0)</f>
        <v>0</v>
      </c>
      <c r="BF1149" s="230">
        <f>IF(N1149="snížená",J1149,0)</f>
        <v>0</v>
      </c>
      <c r="BG1149" s="230">
        <f>IF(N1149="zákl. přenesená",J1149,0)</f>
        <v>0</v>
      </c>
      <c r="BH1149" s="230">
        <f>IF(N1149="sníž. přenesená",J1149,0)</f>
        <v>0</v>
      </c>
      <c r="BI1149" s="230">
        <f>IF(N1149="nulová",J1149,0)</f>
        <v>0</v>
      </c>
      <c r="BJ1149" s="17" t="s">
        <v>86</v>
      </c>
      <c r="BK1149" s="230">
        <f>ROUND(I1149*H1149,2)</f>
        <v>0</v>
      </c>
      <c r="BL1149" s="17" t="s">
        <v>270</v>
      </c>
      <c r="BM1149" s="229" t="s">
        <v>1527</v>
      </c>
    </row>
    <row r="1150" s="14" customFormat="1">
      <c r="A1150" s="14"/>
      <c r="B1150" s="242"/>
      <c r="C1150" s="243"/>
      <c r="D1150" s="233" t="s">
        <v>174</v>
      </c>
      <c r="E1150" s="244" t="s">
        <v>1</v>
      </c>
      <c r="F1150" s="245" t="s">
        <v>1528</v>
      </c>
      <c r="G1150" s="243"/>
      <c r="H1150" s="246">
        <v>28.649999999999999</v>
      </c>
      <c r="I1150" s="247"/>
      <c r="J1150" s="243"/>
      <c r="K1150" s="243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2" t="s">
        <v>174</v>
      </c>
      <c r="AU1150" s="252" t="s">
        <v>88</v>
      </c>
      <c r="AV1150" s="14" t="s">
        <v>88</v>
      </c>
      <c r="AW1150" s="14" t="s">
        <v>32</v>
      </c>
      <c r="AX1150" s="14" t="s">
        <v>78</v>
      </c>
      <c r="AY1150" s="252" t="s">
        <v>165</v>
      </c>
    </row>
    <row r="1151" s="15" customFormat="1">
      <c r="A1151" s="15"/>
      <c r="B1151" s="253"/>
      <c r="C1151" s="254"/>
      <c r="D1151" s="233" t="s">
        <v>174</v>
      </c>
      <c r="E1151" s="255" t="s">
        <v>1</v>
      </c>
      <c r="F1151" s="256" t="s">
        <v>177</v>
      </c>
      <c r="G1151" s="254"/>
      <c r="H1151" s="257">
        <v>28.649999999999999</v>
      </c>
      <c r="I1151" s="258"/>
      <c r="J1151" s="254"/>
      <c r="K1151" s="254"/>
      <c r="L1151" s="259"/>
      <c r="M1151" s="260"/>
      <c r="N1151" s="261"/>
      <c r="O1151" s="261"/>
      <c r="P1151" s="261"/>
      <c r="Q1151" s="261"/>
      <c r="R1151" s="261"/>
      <c r="S1151" s="261"/>
      <c r="T1151" s="262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3" t="s">
        <v>174</v>
      </c>
      <c r="AU1151" s="263" t="s">
        <v>88</v>
      </c>
      <c r="AV1151" s="15" t="s">
        <v>172</v>
      </c>
      <c r="AW1151" s="15" t="s">
        <v>32</v>
      </c>
      <c r="AX1151" s="15" t="s">
        <v>86</v>
      </c>
      <c r="AY1151" s="263" t="s">
        <v>165</v>
      </c>
    </row>
    <row r="1152" s="2" customFormat="1" ht="24.15" customHeight="1">
      <c r="A1152" s="38"/>
      <c r="B1152" s="39"/>
      <c r="C1152" s="218" t="s">
        <v>1529</v>
      </c>
      <c r="D1152" s="218" t="s">
        <v>167</v>
      </c>
      <c r="E1152" s="219" t="s">
        <v>1530</v>
      </c>
      <c r="F1152" s="220" t="s">
        <v>1531</v>
      </c>
      <c r="G1152" s="221" t="s">
        <v>209</v>
      </c>
      <c r="H1152" s="222">
        <v>33.799999999999997</v>
      </c>
      <c r="I1152" s="223"/>
      <c r="J1152" s="224">
        <f>ROUND(I1152*H1152,2)</f>
        <v>0</v>
      </c>
      <c r="K1152" s="220" t="s">
        <v>1</v>
      </c>
      <c r="L1152" s="44"/>
      <c r="M1152" s="225" t="s">
        <v>1</v>
      </c>
      <c r="N1152" s="226" t="s">
        <v>43</v>
      </c>
      <c r="O1152" s="91"/>
      <c r="P1152" s="227">
        <f>O1152*H1152</f>
        <v>0</v>
      </c>
      <c r="Q1152" s="227">
        <v>0.01324</v>
      </c>
      <c r="R1152" s="227">
        <f>Q1152*H1152</f>
        <v>0.44751199999999997</v>
      </c>
      <c r="S1152" s="227">
        <v>0</v>
      </c>
      <c r="T1152" s="228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29" t="s">
        <v>270</v>
      </c>
      <c r="AT1152" s="229" t="s">
        <v>167</v>
      </c>
      <c r="AU1152" s="229" t="s">
        <v>88</v>
      </c>
      <c r="AY1152" s="17" t="s">
        <v>165</v>
      </c>
      <c r="BE1152" s="230">
        <f>IF(N1152="základní",J1152,0)</f>
        <v>0</v>
      </c>
      <c r="BF1152" s="230">
        <f>IF(N1152="snížená",J1152,0)</f>
        <v>0</v>
      </c>
      <c r="BG1152" s="230">
        <f>IF(N1152="zákl. přenesená",J1152,0)</f>
        <v>0</v>
      </c>
      <c r="BH1152" s="230">
        <f>IF(N1152="sníž. přenesená",J1152,0)</f>
        <v>0</v>
      </c>
      <c r="BI1152" s="230">
        <f>IF(N1152="nulová",J1152,0)</f>
        <v>0</v>
      </c>
      <c r="BJ1152" s="17" t="s">
        <v>86</v>
      </c>
      <c r="BK1152" s="230">
        <f>ROUND(I1152*H1152,2)</f>
        <v>0</v>
      </c>
      <c r="BL1152" s="17" t="s">
        <v>270</v>
      </c>
      <c r="BM1152" s="229" t="s">
        <v>1532</v>
      </c>
    </row>
    <row r="1153" s="14" customFormat="1">
      <c r="A1153" s="14"/>
      <c r="B1153" s="242"/>
      <c r="C1153" s="243"/>
      <c r="D1153" s="233" t="s">
        <v>174</v>
      </c>
      <c r="E1153" s="244" t="s">
        <v>1</v>
      </c>
      <c r="F1153" s="245" t="s">
        <v>1533</v>
      </c>
      <c r="G1153" s="243"/>
      <c r="H1153" s="246">
        <v>18.859999999999999</v>
      </c>
      <c r="I1153" s="247"/>
      <c r="J1153" s="243"/>
      <c r="K1153" s="243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2" t="s">
        <v>174</v>
      </c>
      <c r="AU1153" s="252" t="s">
        <v>88</v>
      </c>
      <c r="AV1153" s="14" t="s">
        <v>88</v>
      </c>
      <c r="AW1153" s="14" t="s">
        <v>32</v>
      </c>
      <c r="AX1153" s="14" t="s">
        <v>78</v>
      </c>
      <c r="AY1153" s="252" t="s">
        <v>165</v>
      </c>
    </row>
    <row r="1154" s="14" customFormat="1">
      <c r="A1154" s="14"/>
      <c r="B1154" s="242"/>
      <c r="C1154" s="243"/>
      <c r="D1154" s="233" t="s">
        <v>174</v>
      </c>
      <c r="E1154" s="244" t="s">
        <v>1</v>
      </c>
      <c r="F1154" s="245" t="s">
        <v>1534</v>
      </c>
      <c r="G1154" s="243"/>
      <c r="H1154" s="246">
        <v>14.94</v>
      </c>
      <c r="I1154" s="247"/>
      <c r="J1154" s="243"/>
      <c r="K1154" s="243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2" t="s">
        <v>174</v>
      </c>
      <c r="AU1154" s="252" t="s">
        <v>88</v>
      </c>
      <c r="AV1154" s="14" t="s">
        <v>88</v>
      </c>
      <c r="AW1154" s="14" t="s">
        <v>32</v>
      </c>
      <c r="AX1154" s="14" t="s">
        <v>78</v>
      </c>
      <c r="AY1154" s="252" t="s">
        <v>165</v>
      </c>
    </row>
    <row r="1155" s="15" customFormat="1">
      <c r="A1155" s="15"/>
      <c r="B1155" s="253"/>
      <c r="C1155" s="254"/>
      <c r="D1155" s="233" t="s">
        <v>174</v>
      </c>
      <c r="E1155" s="255" t="s">
        <v>1</v>
      </c>
      <c r="F1155" s="256" t="s">
        <v>177</v>
      </c>
      <c r="G1155" s="254"/>
      <c r="H1155" s="257">
        <v>33.799999999999997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3" t="s">
        <v>174</v>
      </c>
      <c r="AU1155" s="263" t="s">
        <v>88</v>
      </c>
      <c r="AV1155" s="15" t="s">
        <v>172</v>
      </c>
      <c r="AW1155" s="15" t="s">
        <v>32</v>
      </c>
      <c r="AX1155" s="15" t="s">
        <v>86</v>
      </c>
      <c r="AY1155" s="263" t="s">
        <v>165</v>
      </c>
    </row>
    <row r="1156" s="2" customFormat="1" ht="24.15" customHeight="1">
      <c r="A1156" s="38"/>
      <c r="B1156" s="39"/>
      <c r="C1156" s="218" t="s">
        <v>1535</v>
      </c>
      <c r="D1156" s="218" t="s">
        <v>167</v>
      </c>
      <c r="E1156" s="219" t="s">
        <v>1536</v>
      </c>
      <c r="F1156" s="220" t="s">
        <v>1537</v>
      </c>
      <c r="G1156" s="221" t="s">
        <v>209</v>
      </c>
      <c r="H1156" s="222">
        <v>5.3680000000000003</v>
      </c>
      <c r="I1156" s="223"/>
      <c r="J1156" s="224">
        <f>ROUND(I1156*H1156,2)</f>
        <v>0</v>
      </c>
      <c r="K1156" s="220" t="s">
        <v>171</v>
      </c>
      <c r="L1156" s="44"/>
      <c r="M1156" s="225" t="s">
        <v>1</v>
      </c>
      <c r="N1156" s="226" t="s">
        <v>43</v>
      </c>
      <c r="O1156" s="91"/>
      <c r="P1156" s="227">
        <f>O1156*H1156</f>
        <v>0</v>
      </c>
      <c r="Q1156" s="227">
        <v>0.0014300000000000001</v>
      </c>
      <c r="R1156" s="227">
        <f>Q1156*H1156</f>
        <v>0.0076762400000000008</v>
      </c>
      <c r="S1156" s="227">
        <v>0</v>
      </c>
      <c r="T1156" s="228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29" t="s">
        <v>270</v>
      </c>
      <c r="AT1156" s="229" t="s">
        <v>167</v>
      </c>
      <c r="AU1156" s="229" t="s">
        <v>88</v>
      </c>
      <c r="AY1156" s="17" t="s">
        <v>165</v>
      </c>
      <c r="BE1156" s="230">
        <f>IF(N1156="základní",J1156,0)</f>
        <v>0</v>
      </c>
      <c r="BF1156" s="230">
        <f>IF(N1156="snížená",J1156,0)</f>
        <v>0</v>
      </c>
      <c r="BG1156" s="230">
        <f>IF(N1156="zákl. přenesená",J1156,0)</f>
        <v>0</v>
      </c>
      <c r="BH1156" s="230">
        <f>IF(N1156="sníž. přenesená",J1156,0)</f>
        <v>0</v>
      </c>
      <c r="BI1156" s="230">
        <f>IF(N1156="nulová",J1156,0)</f>
        <v>0</v>
      </c>
      <c r="BJ1156" s="17" t="s">
        <v>86</v>
      </c>
      <c r="BK1156" s="230">
        <f>ROUND(I1156*H1156,2)</f>
        <v>0</v>
      </c>
      <c r="BL1156" s="17" t="s">
        <v>270</v>
      </c>
      <c r="BM1156" s="229" t="s">
        <v>1538</v>
      </c>
    </row>
    <row r="1157" s="14" customFormat="1">
      <c r="A1157" s="14"/>
      <c r="B1157" s="242"/>
      <c r="C1157" s="243"/>
      <c r="D1157" s="233" t="s">
        <v>174</v>
      </c>
      <c r="E1157" s="244" t="s">
        <v>1</v>
      </c>
      <c r="F1157" s="245" t="s">
        <v>1539</v>
      </c>
      <c r="G1157" s="243"/>
      <c r="H1157" s="246">
        <v>5.3680000000000003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2" t="s">
        <v>174</v>
      </c>
      <c r="AU1157" s="252" t="s">
        <v>88</v>
      </c>
      <c r="AV1157" s="14" t="s">
        <v>88</v>
      </c>
      <c r="AW1157" s="14" t="s">
        <v>32</v>
      </c>
      <c r="AX1157" s="14" t="s">
        <v>78</v>
      </c>
      <c r="AY1157" s="252" t="s">
        <v>165</v>
      </c>
    </row>
    <row r="1158" s="15" customFormat="1">
      <c r="A1158" s="15"/>
      <c r="B1158" s="253"/>
      <c r="C1158" s="254"/>
      <c r="D1158" s="233" t="s">
        <v>174</v>
      </c>
      <c r="E1158" s="255" t="s">
        <v>1</v>
      </c>
      <c r="F1158" s="256" t="s">
        <v>177</v>
      </c>
      <c r="G1158" s="254"/>
      <c r="H1158" s="257">
        <v>5.3680000000000003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3" t="s">
        <v>174</v>
      </c>
      <c r="AU1158" s="263" t="s">
        <v>88</v>
      </c>
      <c r="AV1158" s="15" t="s">
        <v>172</v>
      </c>
      <c r="AW1158" s="15" t="s">
        <v>32</v>
      </c>
      <c r="AX1158" s="15" t="s">
        <v>86</v>
      </c>
      <c r="AY1158" s="263" t="s">
        <v>165</v>
      </c>
    </row>
    <row r="1159" s="2" customFormat="1" ht="24.15" customHeight="1">
      <c r="A1159" s="38"/>
      <c r="B1159" s="39"/>
      <c r="C1159" s="264" t="s">
        <v>1540</v>
      </c>
      <c r="D1159" s="264" t="s">
        <v>426</v>
      </c>
      <c r="E1159" s="265" t="s">
        <v>1541</v>
      </c>
      <c r="F1159" s="266" t="s">
        <v>1542</v>
      </c>
      <c r="G1159" s="267" t="s">
        <v>209</v>
      </c>
      <c r="H1159" s="268">
        <v>5.6360000000000001</v>
      </c>
      <c r="I1159" s="269"/>
      <c r="J1159" s="270">
        <f>ROUND(I1159*H1159,2)</f>
        <v>0</v>
      </c>
      <c r="K1159" s="266" t="s">
        <v>171</v>
      </c>
      <c r="L1159" s="271"/>
      <c r="M1159" s="272" t="s">
        <v>1</v>
      </c>
      <c r="N1159" s="273" t="s">
        <v>43</v>
      </c>
      <c r="O1159" s="91"/>
      <c r="P1159" s="227">
        <f>O1159*H1159</f>
        <v>0</v>
      </c>
      <c r="Q1159" s="227">
        <v>0.012800000000000001</v>
      </c>
      <c r="R1159" s="227">
        <f>Q1159*H1159</f>
        <v>0.072140800000000005</v>
      </c>
      <c r="S1159" s="227">
        <v>0</v>
      </c>
      <c r="T1159" s="228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229" t="s">
        <v>414</v>
      </c>
      <c r="AT1159" s="229" t="s">
        <v>426</v>
      </c>
      <c r="AU1159" s="229" t="s">
        <v>88</v>
      </c>
      <c r="AY1159" s="17" t="s">
        <v>165</v>
      </c>
      <c r="BE1159" s="230">
        <f>IF(N1159="základní",J1159,0)</f>
        <v>0</v>
      </c>
      <c r="BF1159" s="230">
        <f>IF(N1159="snížená",J1159,0)</f>
        <v>0</v>
      </c>
      <c r="BG1159" s="230">
        <f>IF(N1159="zákl. přenesená",J1159,0)</f>
        <v>0</v>
      </c>
      <c r="BH1159" s="230">
        <f>IF(N1159="sníž. přenesená",J1159,0)</f>
        <v>0</v>
      </c>
      <c r="BI1159" s="230">
        <f>IF(N1159="nulová",J1159,0)</f>
        <v>0</v>
      </c>
      <c r="BJ1159" s="17" t="s">
        <v>86</v>
      </c>
      <c r="BK1159" s="230">
        <f>ROUND(I1159*H1159,2)</f>
        <v>0</v>
      </c>
      <c r="BL1159" s="17" t="s">
        <v>270</v>
      </c>
      <c r="BM1159" s="229" t="s">
        <v>1543</v>
      </c>
    </row>
    <row r="1160" s="14" customFormat="1">
      <c r="A1160" s="14"/>
      <c r="B1160" s="242"/>
      <c r="C1160" s="243"/>
      <c r="D1160" s="233" t="s">
        <v>174</v>
      </c>
      <c r="E1160" s="243"/>
      <c r="F1160" s="245" t="s">
        <v>1544</v>
      </c>
      <c r="G1160" s="243"/>
      <c r="H1160" s="246">
        <v>5.6360000000000001</v>
      </c>
      <c r="I1160" s="247"/>
      <c r="J1160" s="243"/>
      <c r="K1160" s="243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2" t="s">
        <v>174</v>
      </c>
      <c r="AU1160" s="252" t="s">
        <v>88</v>
      </c>
      <c r="AV1160" s="14" t="s">
        <v>88</v>
      </c>
      <c r="AW1160" s="14" t="s">
        <v>4</v>
      </c>
      <c r="AX1160" s="14" t="s">
        <v>86</v>
      </c>
      <c r="AY1160" s="252" t="s">
        <v>165</v>
      </c>
    </row>
    <row r="1161" s="2" customFormat="1" ht="16.5" customHeight="1">
      <c r="A1161" s="38"/>
      <c r="B1161" s="39"/>
      <c r="C1161" s="218" t="s">
        <v>1545</v>
      </c>
      <c r="D1161" s="218" t="s">
        <v>167</v>
      </c>
      <c r="E1161" s="219" t="s">
        <v>1546</v>
      </c>
      <c r="F1161" s="220" t="s">
        <v>1547</v>
      </c>
      <c r="G1161" s="221" t="s">
        <v>209</v>
      </c>
      <c r="H1161" s="222">
        <v>39.167999999999999</v>
      </c>
      <c r="I1161" s="223"/>
      <c r="J1161" s="224">
        <f>ROUND(I1161*H1161,2)</f>
        <v>0</v>
      </c>
      <c r="K1161" s="220" t="s">
        <v>171</v>
      </c>
      <c r="L1161" s="44"/>
      <c r="M1161" s="225" t="s">
        <v>1</v>
      </c>
      <c r="N1161" s="226" t="s">
        <v>43</v>
      </c>
      <c r="O1161" s="91"/>
      <c r="P1161" s="227">
        <f>O1161*H1161</f>
        <v>0</v>
      </c>
      <c r="Q1161" s="227">
        <v>0.00010000000000000001</v>
      </c>
      <c r="R1161" s="227">
        <f>Q1161*H1161</f>
        <v>0.0039167999999999998</v>
      </c>
      <c r="S1161" s="227">
        <v>0</v>
      </c>
      <c r="T1161" s="228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229" t="s">
        <v>270</v>
      </c>
      <c r="AT1161" s="229" t="s">
        <v>167</v>
      </c>
      <c r="AU1161" s="229" t="s">
        <v>88</v>
      </c>
      <c r="AY1161" s="17" t="s">
        <v>165</v>
      </c>
      <c r="BE1161" s="230">
        <f>IF(N1161="základní",J1161,0)</f>
        <v>0</v>
      </c>
      <c r="BF1161" s="230">
        <f>IF(N1161="snížená",J1161,0)</f>
        <v>0</v>
      </c>
      <c r="BG1161" s="230">
        <f>IF(N1161="zákl. přenesená",J1161,0)</f>
        <v>0</v>
      </c>
      <c r="BH1161" s="230">
        <f>IF(N1161="sníž. přenesená",J1161,0)</f>
        <v>0</v>
      </c>
      <c r="BI1161" s="230">
        <f>IF(N1161="nulová",J1161,0)</f>
        <v>0</v>
      </c>
      <c r="BJ1161" s="17" t="s">
        <v>86</v>
      </c>
      <c r="BK1161" s="230">
        <f>ROUND(I1161*H1161,2)</f>
        <v>0</v>
      </c>
      <c r="BL1161" s="17" t="s">
        <v>270</v>
      </c>
      <c r="BM1161" s="229" t="s">
        <v>1548</v>
      </c>
    </row>
    <row r="1162" s="14" customFormat="1">
      <c r="A1162" s="14"/>
      <c r="B1162" s="242"/>
      <c r="C1162" s="243"/>
      <c r="D1162" s="233" t="s">
        <v>174</v>
      </c>
      <c r="E1162" s="244" t="s">
        <v>1</v>
      </c>
      <c r="F1162" s="245" t="s">
        <v>1549</v>
      </c>
      <c r="G1162" s="243"/>
      <c r="H1162" s="246">
        <v>39.167999999999999</v>
      </c>
      <c r="I1162" s="247"/>
      <c r="J1162" s="243"/>
      <c r="K1162" s="243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2" t="s">
        <v>174</v>
      </c>
      <c r="AU1162" s="252" t="s">
        <v>88</v>
      </c>
      <c r="AV1162" s="14" t="s">
        <v>88</v>
      </c>
      <c r="AW1162" s="14" t="s">
        <v>32</v>
      </c>
      <c r="AX1162" s="14" t="s">
        <v>78</v>
      </c>
      <c r="AY1162" s="252" t="s">
        <v>165</v>
      </c>
    </row>
    <row r="1163" s="15" customFormat="1">
      <c r="A1163" s="15"/>
      <c r="B1163" s="253"/>
      <c r="C1163" s="254"/>
      <c r="D1163" s="233" t="s">
        <v>174</v>
      </c>
      <c r="E1163" s="255" t="s">
        <v>1</v>
      </c>
      <c r="F1163" s="256" t="s">
        <v>177</v>
      </c>
      <c r="G1163" s="254"/>
      <c r="H1163" s="257">
        <v>39.167999999999999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3" t="s">
        <v>174</v>
      </c>
      <c r="AU1163" s="263" t="s">
        <v>88</v>
      </c>
      <c r="AV1163" s="15" t="s">
        <v>172</v>
      </c>
      <c r="AW1163" s="15" t="s">
        <v>32</v>
      </c>
      <c r="AX1163" s="15" t="s">
        <v>86</v>
      </c>
      <c r="AY1163" s="263" t="s">
        <v>165</v>
      </c>
    </row>
    <row r="1164" s="2" customFormat="1" ht="24.15" customHeight="1">
      <c r="A1164" s="38"/>
      <c r="B1164" s="39"/>
      <c r="C1164" s="218" t="s">
        <v>1550</v>
      </c>
      <c r="D1164" s="218" t="s">
        <v>167</v>
      </c>
      <c r="E1164" s="219" t="s">
        <v>1551</v>
      </c>
      <c r="F1164" s="220" t="s">
        <v>1552</v>
      </c>
      <c r="G1164" s="221" t="s">
        <v>209</v>
      </c>
      <c r="H1164" s="222">
        <v>156.33500000000001</v>
      </c>
      <c r="I1164" s="223"/>
      <c r="J1164" s="224">
        <f>ROUND(I1164*H1164,2)</f>
        <v>0</v>
      </c>
      <c r="K1164" s="220" t="s">
        <v>171</v>
      </c>
      <c r="L1164" s="44"/>
      <c r="M1164" s="225" t="s">
        <v>1</v>
      </c>
      <c r="N1164" s="226" t="s">
        <v>43</v>
      </c>
      <c r="O1164" s="91"/>
      <c r="P1164" s="227">
        <f>O1164*H1164</f>
        <v>0</v>
      </c>
      <c r="Q1164" s="227">
        <v>0.012200000000000001</v>
      </c>
      <c r="R1164" s="227">
        <f>Q1164*H1164</f>
        <v>1.9072870000000002</v>
      </c>
      <c r="S1164" s="227">
        <v>0</v>
      </c>
      <c r="T1164" s="228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29" t="s">
        <v>270</v>
      </c>
      <c r="AT1164" s="229" t="s">
        <v>167</v>
      </c>
      <c r="AU1164" s="229" t="s">
        <v>88</v>
      </c>
      <c r="AY1164" s="17" t="s">
        <v>165</v>
      </c>
      <c r="BE1164" s="230">
        <f>IF(N1164="základní",J1164,0)</f>
        <v>0</v>
      </c>
      <c r="BF1164" s="230">
        <f>IF(N1164="snížená",J1164,0)</f>
        <v>0</v>
      </c>
      <c r="BG1164" s="230">
        <f>IF(N1164="zákl. přenesená",J1164,0)</f>
        <v>0</v>
      </c>
      <c r="BH1164" s="230">
        <f>IF(N1164="sníž. přenesená",J1164,0)</f>
        <v>0</v>
      </c>
      <c r="BI1164" s="230">
        <f>IF(N1164="nulová",J1164,0)</f>
        <v>0</v>
      </c>
      <c r="BJ1164" s="17" t="s">
        <v>86</v>
      </c>
      <c r="BK1164" s="230">
        <f>ROUND(I1164*H1164,2)</f>
        <v>0</v>
      </c>
      <c r="BL1164" s="17" t="s">
        <v>270</v>
      </c>
      <c r="BM1164" s="229" t="s">
        <v>1553</v>
      </c>
    </row>
    <row r="1165" s="14" customFormat="1">
      <c r="A1165" s="14"/>
      <c r="B1165" s="242"/>
      <c r="C1165" s="243"/>
      <c r="D1165" s="233" t="s">
        <v>174</v>
      </c>
      <c r="E1165" s="244" t="s">
        <v>1</v>
      </c>
      <c r="F1165" s="245" t="s">
        <v>1554</v>
      </c>
      <c r="G1165" s="243"/>
      <c r="H1165" s="246">
        <v>66.959999999999994</v>
      </c>
      <c r="I1165" s="247"/>
      <c r="J1165" s="243"/>
      <c r="K1165" s="243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2" t="s">
        <v>174</v>
      </c>
      <c r="AU1165" s="252" t="s">
        <v>88</v>
      </c>
      <c r="AV1165" s="14" t="s">
        <v>88</v>
      </c>
      <c r="AW1165" s="14" t="s">
        <v>32</v>
      </c>
      <c r="AX1165" s="14" t="s">
        <v>78</v>
      </c>
      <c r="AY1165" s="252" t="s">
        <v>165</v>
      </c>
    </row>
    <row r="1166" s="14" customFormat="1">
      <c r="A1166" s="14"/>
      <c r="B1166" s="242"/>
      <c r="C1166" s="243"/>
      <c r="D1166" s="233" t="s">
        <v>174</v>
      </c>
      <c r="E1166" s="244" t="s">
        <v>1</v>
      </c>
      <c r="F1166" s="245" t="s">
        <v>1555</v>
      </c>
      <c r="G1166" s="243"/>
      <c r="H1166" s="246">
        <v>31.239999999999998</v>
      </c>
      <c r="I1166" s="247"/>
      <c r="J1166" s="243"/>
      <c r="K1166" s="243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2" t="s">
        <v>174</v>
      </c>
      <c r="AU1166" s="252" t="s">
        <v>88</v>
      </c>
      <c r="AV1166" s="14" t="s">
        <v>88</v>
      </c>
      <c r="AW1166" s="14" t="s">
        <v>32</v>
      </c>
      <c r="AX1166" s="14" t="s">
        <v>78</v>
      </c>
      <c r="AY1166" s="252" t="s">
        <v>165</v>
      </c>
    </row>
    <row r="1167" s="14" customFormat="1">
      <c r="A1167" s="14"/>
      <c r="B1167" s="242"/>
      <c r="C1167" s="243"/>
      <c r="D1167" s="233" t="s">
        <v>174</v>
      </c>
      <c r="E1167" s="244" t="s">
        <v>1</v>
      </c>
      <c r="F1167" s="245" t="s">
        <v>1556</v>
      </c>
      <c r="G1167" s="243"/>
      <c r="H1167" s="246">
        <v>31.239999999999998</v>
      </c>
      <c r="I1167" s="247"/>
      <c r="J1167" s="243"/>
      <c r="K1167" s="243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2" t="s">
        <v>174</v>
      </c>
      <c r="AU1167" s="252" t="s">
        <v>88</v>
      </c>
      <c r="AV1167" s="14" t="s">
        <v>88</v>
      </c>
      <c r="AW1167" s="14" t="s">
        <v>32</v>
      </c>
      <c r="AX1167" s="14" t="s">
        <v>78</v>
      </c>
      <c r="AY1167" s="252" t="s">
        <v>165</v>
      </c>
    </row>
    <row r="1168" s="14" customFormat="1">
      <c r="A1168" s="14"/>
      <c r="B1168" s="242"/>
      <c r="C1168" s="243"/>
      <c r="D1168" s="233" t="s">
        <v>174</v>
      </c>
      <c r="E1168" s="244" t="s">
        <v>1</v>
      </c>
      <c r="F1168" s="245" t="s">
        <v>1557</v>
      </c>
      <c r="G1168" s="243"/>
      <c r="H1168" s="246">
        <v>13.795</v>
      </c>
      <c r="I1168" s="247"/>
      <c r="J1168" s="243"/>
      <c r="K1168" s="243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2" t="s">
        <v>174</v>
      </c>
      <c r="AU1168" s="252" t="s">
        <v>88</v>
      </c>
      <c r="AV1168" s="14" t="s">
        <v>88</v>
      </c>
      <c r="AW1168" s="14" t="s">
        <v>32</v>
      </c>
      <c r="AX1168" s="14" t="s">
        <v>78</v>
      </c>
      <c r="AY1168" s="252" t="s">
        <v>165</v>
      </c>
    </row>
    <row r="1169" s="14" customFormat="1">
      <c r="A1169" s="14"/>
      <c r="B1169" s="242"/>
      <c r="C1169" s="243"/>
      <c r="D1169" s="233" t="s">
        <v>174</v>
      </c>
      <c r="E1169" s="244" t="s">
        <v>1</v>
      </c>
      <c r="F1169" s="245" t="s">
        <v>1558</v>
      </c>
      <c r="G1169" s="243"/>
      <c r="H1169" s="246">
        <v>13.1</v>
      </c>
      <c r="I1169" s="247"/>
      <c r="J1169" s="243"/>
      <c r="K1169" s="243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2" t="s">
        <v>174</v>
      </c>
      <c r="AU1169" s="252" t="s">
        <v>88</v>
      </c>
      <c r="AV1169" s="14" t="s">
        <v>88</v>
      </c>
      <c r="AW1169" s="14" t="s">
        <v>32</v>
      </c>
      <c r="AX1169" s="14" t="s">
        <v>78</v>
      </c>
      <c r="AY1169" s="252" t="s">
        <v>165</v>
      </c>
    </row>
    <row r="1170" s="15" customFormat="1">
      <c r="A1170" s="15"/>
      <c r="B1170" s="253"/>
      <c r="C1170" s="254"/>
      <c r="D1170" s="233" t="s">
        <v>174</v>
      </c>
      <c r="E1170" s="255" t="s">
        <v>1</v>
      </c>
      <c r="F1170" s="256" t="s">
        <v>177</v>
      </c>
      <c r="G1170" s="254"/>
      <c r="H1170" s="257">
        <v>156.33500000000001</v>
      </c>
      <c r="I1170" s="258"/>
      <c r="J1170" s="254"/>
      <c r="K1170" s="254"/>
      <c r="L1170" s="259"/>
      <c r="M1170" s="260"/>
      <c r="N1170" s="261"/>
      <c r="O1170" s="261"/>
      <c r="P1170" s="261"/>
      <c r="Q1170" s="261"/>
      <c r="R1170" s="261"/>
      <c r="S1170" s="261"/>
      <c r="T1170" s="262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3" t="s">
        <v>174</v>
      </c>
      <c r="AU1170" s="263" t="s">
        <v>88</v>
      </c>
      <c r="AV1170" s="15" t="s">
        <v>172</v>
      </c>
      <c r="AW1170" s="15" t="s">
        <v>32</v>
      </c>
      <c r="AX1170" s="15" t="s">
        <v>86</v>
      </c>
      <c r="AY1170" s="263" t="s">
        <v>165</v>
      </c>
    </row>
    <row r="1171" s="2" customFormat="1" ht="16.5" customHeight="1">
      <c r="A1171" s="38"/>
      <c r="B1171" s="39"/>
      <c r="C1171" s="218" t="s">
        <v>1559</v>
      </c>
      <c r="D1171" s="218" t="s">
        <v>167</v>
      </c>
      <c r="E1171" s="219" t="s">
        <v>1560</v>
      </c>
      <c r="F1171" s="220" t="s">
        <v>1561</v>
      </c>
      <c r="G1171" s="221" t="s">
        <v>209</v>
      </c>
      <c r="H1171" s="222">
        <v>156.33500000000001</v>
      </c>
      <c r="I1171" s="223"/>
      <c r="J1171" s="224">
        <f>ROUND(I1171*H1171,2)</f>
        <v>0</v>
      </c>
      <c r="K1171" s="220" t="s">
        <v>171</v>
      </c>
      <c r="L1171" s="44"/>
      <c r="M1171" s="225" t="s">
        <v>1</v>
      </c>
      <c r="N1171" s="226" t="s">
        <v>43</v>
      </c>
      <c r="O1171" s="91"/>
      <c r="P1171" s="227">
        <f>O1171*H1171</f>
        <v>0</v>
      </c>
      <c r="Q1171" s="227">
        <v>0.00010000000000000001</v>
      </c>
      <c r="R1171" s="227">
        <f>Q1171*H1171</f>
        <v>0.015633500000000002</v>
      </c>
      <c r="S1171" s="227">
        <v>0</v>
      </c>
      <c r="T1171" s="228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29" t="s">
        <v>270</v>
      </c>
      <c r="AT1171" s="229" t="s">
        <v>167</v>
      </c>
      <c r="AU1171" s="229" t="s">
        <v>88</v>
      </c>
      <c r="AY1171" s="17" t="s">
        <v>165</v>
      </c>
      <c r="BE1171" s="230">
        <f>IF(N1171="základní",J1171,0)</f>
        <v>0</v>
      </c>
      <c r="BF1171" s="230">
        <f>IF(N1171="snížená",J1171,0)</f>
        <v>0</v>
      </c>
      <c r="BG1171" s="230">
        <f>IF(N1171="zákl. přenesená",J1171,0)</f>
        <v>0</v>
      </c>
      <c r="BH1171" s="230">
        <f>IF(N1171="sníž. přenesená",J1171,0)</f>
        <v>0</v>
      </c>
      <c r="BI1171" s="230">
        <f>IF(N1171="nulová",J1171,0)</f>
        <v>0</v>
      </c>
      <c r="BJ1171" s="17" t="s">
        <v>86</v>
      </c>
      <c r="BK1171" s="230">
        <f>ROUND(I1171*H1171,2)</f>
        <v>0</v>
      </c>
      <c r="BL1171" s="17" t="s">
        <v>270</v>
      </c>
      <c r="BM1171" s="229" t="s">
        <v>1562</v>
      </c>
    </row>
    <row r="1172" s="2" customFormat="1" ht="16.5" customHeight="1">
      <c r="A1172" s="38"/>
      <c r="B1172" s="39"/>
      <c r="C1172" s="218" t="s">
        <v>1563</v>
      </c>
      <c r="D1172" s="218" t="s">
        <v>167</v>
      </c>
      <c r="E1172" s="219" t="s">
        <v>1564</v>
      </c>
      <c r="F1172" s="220" t="s">
        <v>1565</v>
      </c>
      <c r="G1172" s="221" t="s">
        <v>209</v>
      </c>
      <c r="H1172" s="222">
        <v>1.3</v>
      </c>
      <c r="I1172" s="223"/>
      <c r="J1172" s="224">
        <f>ROUND(I1172*H1172,2)</f>
        <v>0</v>
      </c>
      <c r="K1172" s="220" t="s">
        <v>171</v>
      </c>
      <c r="L1172" s="44"/>
      <c r="M1172" s="225" t="s">
        <v>1</v>
      </c>
      <c r="N1172" s="226" t="s">
        <v>43</v>
      </c>
      <c r="O1172" s="91"/>
      <c r="P1172" s="227">
        <f>O1172*H1172</f>
        <v>0</v>
      </c>
      <c r="Q1172" s="227">
        <v>0</v>
      </c>
      <c r="R1172" s="227">
        <f>Q1172*H1172</f>
        <v>0</v>
      </c>
      <c r="S1172" s="227">
        <v>0</v>
      </c>
      <c r="T1172" s="228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29" t="s">
        <v>270</v>
      </c>
      <c r="AT1172" s="229" t="s">
        <v>167</v>
      </c>
      <c r="AU1172" s="229" t="s">
        <v>88</v>
      </c>
      <c r="AY1172" s="17" t="s">
        <v>165</v>
      </c>
      <c r="BE1172" s="230">
        <f>IF(N1172="základní",J1172,0)</f>
        <v>0</v>
      </c>
      <c r="BF1172" s="230">
        <f>IF(N1172="snížená",J1172,0)</f>
        <v>0</v>
      </c>
      <c r="BG1172" s="230">
        <f>IF(N1172="zákl. přenesená",J1172,0)</f>
        <v>0</v>
      </c>
      <c r="BH1172" s="230">
        <f>IF(N1172="sníž. přenesená",J1172,0)</f>
        <v>0</v>
      </c>
      <c r="BI1172" s="230">
        <f>IF(N1172="nulová",J1172,0)</f>
        <v>0</v>
      </c>
      <c r="BJ1172" s="17" t="s">
        <v>86</v>
      </c>
      <c r="BK1172" s="230">
        <f>ROUND(I1172*H1172,2)</f>
        <v>0</v>
      </c>
      <c r="BL1172" s="17" t="s">
        <v>270</v>
      </c>
      <c r="BM1172" s="229" t="s">
        <v>1566</v>
      </c>
    </row>
    <row r="1173" s="14" customFormat="1">
      <c r="A1173" s="14"/>
      <c r="B1173" s="242"/>
      <c r="C1173" s="243"/>
      <c r="D1173" s="233" t="s">
        <v>174</v>
      </c>
      <c r="E1173" s="244" t="s">
        <v>1</v>
      </c>
      <c r="F1173" s="245" t="s">
        <v>1225</v>
      </c>
      <c r="G1173" s="243"/>
      <c r="H1173" s="246">
        <v>1.3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2" t="s">
        <v>174</v>
      </c>
      <c r="AU1173" s="252" t="s">
        <v>88</v>
      </c>
      <c r="AV1173" s="14" t="s">
        <v>88</v>
      </c>
      <c r="AW1173" s="14" t="s">
        <v>32</v>
      </c>
      <c r="AX1173" s="14" t="s">
        <v>78</v>
      </c>
      <c r="AY1173" s="252" t="s">
        <v>165</v>
      </c>
    </row>
    <row r="1174" s="15" customFormat="1">
      <c r="A1174" s="15"/>
      <c r="B1174" s="253"/>
      <c r="C1174" s="254"/>
      <c r="D1174" s="233" t="s">
        <v>174</v>
      </c>
      <c r="E1174" s="255" t="s">
        <v>1</v>
      </c>
      <c r="F1174" s="256" t="s">
        <v>177</v>
      </c>
      <c r="G1174" s="254"/>
      <c r="H1174" s="257">
        <v>1.3</v>
      </c>
      <c r="I1174" s="258"/>
      <c r="J1174" s="254"/>
      <c r="K1174" s="254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3" t="s">
        <v>174</v>
      </c>
      <c r="AU1174" s="263" t="s">
        <v>88</v>
      </c>
      <c r="AV1174" s="15" t="s">
        <v>172</v>
      </c>
      <c r="AW1174" s="15" t="s">
        <v>32</v>
      </c>
      <c r="AX1174" s="15" t="s">
        <v>86</v>
      </c>
      <c r="AY1174" s="263" t="s">
        <v>165</v>
      </c>
    </row>
    <row r="1175" s="2" customFormat="1" ht="24.15" customHeight="1">
      <c r="A1175" s="38"/>
      <c r="B1175" s="39"/>
      <c r="C1175" s="264" t="s">
        <v>1567</v>
      </c>
      <c r="D1175" s="264" t="s">
        <v>426</v>
      </c>
      <c r="E1175" s="265" t="s">
        <v>1568</v>
      </c>
      <c r="F1175" s="266" t="s">
        <v>1569</v>
      </c>
      <c r="G1175" s="267" t="s">
        <v>209</v>
      </c>
      <c r="H1175" s="268">
        <v>1.4610000000000001</v>
      </c>
      <c r="I1175" s="269"/>
      <c r="J1175" s="270">
        <f>ROUND(I1175*H1175,2)</f>
        <v>0</v>
      </c>
      <c r="K1175" s="266" t="s">
        <v>171</v>
      </c>
      <c r="L1175" s="271"/>
      <c r="M1175" s="272" t="s">
        <v>1</v>
      </c>
      <c r="N1175" s="273" t="s">
        <v>43</v>
      </c>
      <c r="O1175" s="91"/>
      <c r="P1175" s="227">
        <f>O1175*H1175</f>
        <v>0</v>
      </c>
      <c r="Q1175" s="227">
        <v>0.00013999999999999999</v>
      </c>
      <c r="R1175" s="227">
        <f>Q1175*H1175</f>
        <v>0.00020453999999999999</v>
      </c>
      <c r="S1175" s="227">
        <v>0</v>
      </c>
      <c r="T1175" s="228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29" t="s">
        <v>414</v>
      </c>
      <c r="AT1175" s="229" t="s">
        <v>426</v>
      </c>
      <c r="AU1175" s="229" t="s">
        <v>88</v>
      </c>
      <c r="AY1175" s="17" t="s">
        <v>165</v>
      </c>
      <c r="BE1175" s="230">
        <f>IF(N1175="základní",J1175,0)</f>
        <v>0</v>
      </c>
      <c r="BF1175" s="230">
        <f>IF(N1175="snížená",J1175,0)</f>
        <v>0</v>
      </c>
      <c r="BG1175" s="230">
        <f>IF(N1175="zákl. přenesená",J1175,0)</f>
        <v>0</v>
      </c>
      <c r="BH1175" s="230">
        <f>IF(N1175="sníž. přenesená",J1175,0)</f>
        <v>0</v>
      </c>
      <c r="BI1175" s="230">
        <f>IF(N1175="nulová",J1175,0)</f>
        <v>0</v>
      </c>
      <c r="BJ1175" s="17" t="s">
        <v>86</v>
      </c>
      <c r="BK1175" s="230">
        <f>ROUND(I1175*H1175,2)</f>
        <v>0</v>
      </c>
      <c r="BL1175" s="17" t="s">
        <v>270</v>
      </c>
      <c r="BM1175" s="229" t="s">
        <v>1570</v>
      </c>
    </row>
    <row r="1176" s="14" customFormat="1">
      <c r="A1176" s="14"/>
      <c r="B1176" s="242"/>
      <c r="C1176" s="243"/>
      <c r="D1176" s="233" t="s">
        <v>174</v>
      </c>
      <c r="E1176" s="243"/>
      <c r="F1176" s="245" t="s">
        <v>1571</v>
      </c>
      <c r="G1176" s="243"/>
      <c r="H1176" s="246">
        <v>1.4610000000000001</v>
      </c>
      <c r="I1176" s="247"/>
      <c r="J1176" s="243"/>
      <c r="K1176" s="243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2" t="s">
        <v>174</v>
      </c>
      <c r="AU1176" s="252" t="s">
        <v>88</v>
      </c>
      <c r="AV1176" s="14" t="s">
        <v>88</v>
      </c>
      <c r="AW1176" s="14" t="s">
        <v>4</v>
      </c>
      <c r="AX1176" s="14" t="s">
        <v>86</v>
      </c>
      <c r="AY1176" s="252" t="s">
        <v>165</v>
      </c>
    </row>
    <row r="1177" s="2" customFormat="1" ht="24.15" customHeight="1">
      <c r="A1177" s="38"/>
      <c r="B1177" s="39"/>
      <c r="C1177" s="218" t="s">
        <v>1572</v>
      </c>
      <c r="D1177" s="218" t="s">
        <v>167</v>
      </c>
      <c r="E1177" s="219" t="s">
        <v>1573</v>
      </c>
      <c r="F1177" s="220" t="s">
        <v>1574</v>
      </c>
      <c r="G1177" s="221" t="s">
        <v>209</v>
      </c>
      <c r="H1177" s="222">
        <v>9.25</v>
      </c>
      <c r="I1177" s="223"/>
      <c r="J1177" s="224">
        <f>ROUND(I1177*H1177,2)</f>
        <v>0</v>
      </c>
      <c r="K1177" s="220" t="s">
        <v>171</v>
      </c>
      <c r="L1177" s="44"/>
      <c r="M1177" s="225" t="s">
        <v>1</v>
      </c>
      <c r="N1177" s="226" t="s">
        <v>43</v>
      </c>
      <c r="O1177" s="91"/>
      <c r="P1177" s="227">
        <f>O1177*H1177</f>
        <v>0</v>
      </c>
      <c r="Q1177" s="227">
        <v>0</v>
      </c>
      <c r="R1177" s="227">
        <f>Q1177*H1177</f>
        <v>0</v>
      </c>
      <c r="S1177" s="227">
        <v>0.01721</v>
      </c>
      <c r="T1177" s="228">
        <f>S1177*H1177</f>
        <v>0.15919249999999999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229" t="s">
        <v>270</v>
      </c>
      <c r="AT1177" s="229" t="s">
        <v>167</v>
      </c>
      <c r="AU1177" s="229" t="s">
        <v>88</v>
      </c>
      <c r="AY1177" s="17" t="s">
        <v>165</v>
      </c>
      <c r="BE1177" s="230">
        <f>IF(N1177="základní",J1177,0)</f>
        <v>0</v>
      </c>
      <c r="BF1177" s="230">
        <f>IF(N1177="snížená",J1177,0)</f>
        <v>0</v>
      </c>
      <c r="BG1177" s="230">
        <f>IF(N1177="zákl. přenesená",J1177,0)</f>
        <v>0</v>
      </c>
      <c r="BH1177" s="230">
        <f>IF(N1177="sníž. přenesená",J1177,0)</f>
        <v>0</v>
      </c>
      <c r="BI1177" s="230">
        <f>IF(N1177="nulová",J1177,0)</f>
        <v>0</v>
      </c>
      <c r="BJ1177" s="17" t="s">
        <v>86</v>
      </c>
      <c r="BK1177" s="230">
        <f>ROUND(I1177*H1177,2)</f>
        <v>0</v>
      </c>
      <c r="BL1177" s="17" t="s">
        <v>270</v>
      </c>
      <c r="BM1177" s="229" t="s">
        <v>1575</v>
      </c>
    </row>
    <row r="1178" s="13" customFormat="1">
      <c r="A1178" s="13"/>
      <c r="B1178" s="231"/>
      <c r="C1178" s="232"/>
      <c r="D1178" s="233" t="s">
        <v>174</v>
      </c>
      <c r="E1178" s="234" t="s">
        <v>1</v>
      </c>
      <c r="F1178" s="235" t="s">
        <v>337</v>
      </c>
      <c r="G1178" s="232"/>
      <c r="H1178" s="234" t="s">
        <v>1</v>
      </c>
      <c r="I1178" s="236"/>
      <c r="J1178" s="232"/>
      <c r="K1178" s="232"/>
      <c r="L1178" s="237"/>
      <c r="M1178" s="238"/>
      <c r="N1178" s="239"/>
      <c r="O1178" s="239"/>
      <c r="P1178" s="239"/>
      <c r="Q1178" s="239"/>
      <c r="R1178" s="239"/>
      <c r="S1178" s="239"/>
      <c r="T1178" s="24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1" t="s">
        <v>174</v>
      </c>
      <c r="AU1178" s="241" t="s">
        <v>88</v>
      </c>
      <c r="AV1178" s="13" t="s">
        <v>86</v>
      </c>
      <c r="AW1178" s="13" t="s">
        <v>32</v>
      </c>
      <c r="AX1178" s="13" t="s">
        <v>78</v>
      </c>
      <c r="AY1178" s="241" t="s">
        <v>165</v>
      </c>
    </row>
    <row r="1179" s="14" customFormat="1">
      <c r="A1179" s="14"/>
      <c r="B1179" s="242"/>
      <c r="C1179" s="243"/>
      <c r="D1179" s="233" t="s">
        <v>174</v>
      </c>
      <c r="E1179" s="244" t="s">
        <v>1</v>
      </c>
      <c r="F1179" s="245" t="s">
        <v>1497</v>
      </c>
      <c r="G1179" s="243"/>
      <c r="H1179" s="246">
        <v>9.25</v>
      </c>
      <c r="I1179" s="247"/>
      <c r="J1179" s="243"/>
      <c r="K1179" s="243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2" t="s">
        <v>174</v>
      </c>
      <c r="AU1179" s="252" t="s">
        <v>88</v>
      </c>
      <c r="AV1179" s="14" t="s">
        <v>88</v>
      </c>
      <c r="AW1179" s="14" t="s">
        <v>32</v>
      </c>
      <c r="AX1179" s="14" t="s">
        <v>78</v>
      </c>
      <c r="AY1179" s="252" t="s">
        <v>165</v>
      </c>
    </row>
    <row r="1180" s="15" customFormat="1">
      <c r="A1180" s="15"/>
      <c r="B1180" s="253"/>
      <c r="C1180" s="254"/>
      <c r="D1180" s="233" t="s">
        <v>174</v>
      </c>
      <c r="E1180" s="255" t="s">
        <v>1</v>
      </c>
      <c r="F1180" s="256" t="s">
        <v>177</v>
      </c>
      <c r="G1180" s="254"/>
      <c r="H1180" s="257">
        <v>9.25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3" t="s">
        <v>174</v>
      </c>
      <c r="AU1180" s="263" t="s">
        <v>88</v>
      </c>
      <c r="AV1180" s="15" t="s">
        <v>172</v>
      </c>
      <c r="AW1180" s="15" t="s">
        <v>32</v>
      </c>
      <c r="AX1180" s="15" t="s">
        <v>86</v>
      </c>
      <c r="AY1180" s="263" t="s">
        <v>165</v>
      </c>
    </row>
    <row r="1181" s="2" customFormat="1" ht="24.15" customHeight="1">
      <c r="A1181" s="38"/>
      <c r="B1181" s="39"/>
      <c r="C1181" s="218" t="s">
        <v>1576</v>
      </c>
      <c r="D1181" s="218" t="s">
        <v>167</v>
      </c>
      <c r="E1181" s="219" t="s">
        <v>1577</v>
      </c>
      <c r="F1181" s="220" t="s">
        <v>1578</v>
      </c>
      <c r="G1181" s="221" t="s">
        <v>209</v>
      </c>
      <c r="H1181" s="222">
        <v>56.783999999999999</v>
      </c>
      <c r="I1181" s="223"/>
      <c r="J1181" s="224">
        <f>ROUND(I1181*H1181,2)</f>
        <v>0</v>
      </c>
      <c r="K1181" s="220" t="s">
        <v>1</v>
      </c>
      <c r="L1181" s="44"/>
      <c r="M1181" s="225" t="s">
        <v>1</v>
      </c>
      <c r="N1181" s="226" t="s">
        <v>43</v>
      </c>
      <c r="O1181" s="91"/>
      <c r="P1181" s="227">
        <f>O1181*H1181</f>
        <v>0</v>
      </c>
      <c r="Q1181" s="227">
        <v>0</v>
      </c>
      <c r="R1181" s="227">
        <f>Q1181*H1181</f>
        <v>0</v>
      </c>
      <c r="S1181" s="227">
        <v>0.0275</v>
      </c>
      <c r="T1181" s="228">
        <f>S1181*H1181</f>
        <v>1.5615600000000001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29" t="s">
        <v>270</v>
      </c>
      <c r="AT1181" s="229" t="s">
        <v>167</v>
      </c>
      <c r="AU1181" s="229" t="s">
        <v>88</v>
      </c>
      <c r="AY1181" s="17" t="s">
        <v>165</v>
      </c>
      <c r="BE1181" s="230">
        <f>IF(N1181="základní",J1181,0)</f>
        <v>0</v>
      </c>
      <c r="BF1181" s="230">
        <f>IF(N1181="snížená",J1181,0)</f>
        <v>0</v>
      </c>
      <c r="BG1181" s="230">
        <f>IF(N1181="zákl. přenesená",J1181,0)</f>
        <v>0</v>
      </c>
      <c r="BH1181" s="230">
        <f>IF(N1181="sníž. přenesená",J1181,0)</f>
        <v>0</v>
      </c>
      <c r="BI1181" s="230">
        <f>IF(N1181="nulová",J1181,0)</f>
        <v>0</v>
      </c>
      <c r="BJ1181" s="17" t="s">
        <v>86</v>
      </c>
      <c r="BK1181" s="230">
        <f>ROUND(I1181*H1181,2)</f>
        <v>0</v>
      </c>
      <c r="BL1181" s="17" t="s">
        <v>270</v>
      </c>
      <c r="BM1181" s="229" t="s">
        <v>1579</v>
      </c>
    </row>
    <row r="1182" s="13" customFormat="1">
      <c r="A1182" s="13"/>
      <c r="B1182" s="231"/>
      <c r="C1182" s="232"/>
      <c r="D1182" s="233" t="s">
        <v>174</v>
      </c>
      <c r="E1182" s="234" t="s">
        <v>1</v>
      </c>
      <c r="F1182" s="235" t="s">
        <v>593</v>
      </c>
      <c r="G1182" s="232"/>
      <c r="H1182" s="234" t="s">
        <v>1</v>
      </c>
      <c r="I1182" s="236"/>
      <c r="J1182" s="232"/>
      <c r="K1182" s="232"/>
      <c r="L1182" s="237"/>
      <c r="M1182" s="238"/>
      <c r="N1182" s="239"/>
      <c r="O1182" s="239"/>
      <c r="P1182" s="239"/>
      <c r="Q1182" s="239"/>
      <c r="R1182" s="239"/>
      <c r="S1182" s="239"/>
      <c r="T1182" s="24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1" t="s">
        <v>174</v>
      </c>
      <c r="AU1182" s="241" t="s">
        <v>88</v>
      </c>
      <c r="AV1182" s="13" t="s">
        <v>86</v>
      </c>
      <c r="AW1182" s="13" t="s">
        <v>32</v>
      </c>
      <c r="AX1182" s="13" t="s">
        <v>78</v>
      </c>
      <c r="AY1182" s="241" t="s">
        <v>165</v>
      </c>
    </row>
    <row r="1183" s="14" customFormat="1">
      <c r="A1183" s="14"/>
      <c r="B1183" s="242"/>
      <c r="C1183" s="243"/>
      <c r="D1183" s="233" t="s">
        <v>174</v>
      </c>
      <c r="E1183" s="244" t="s">
        <v>1</v>
      </c>
      <c r="F1183" s="245" t="s">
        <v>1580</v>
      </c>
      <c r="G1183" s="243"/>
      <c r="H1183" s="246">
        <v>10.6</v>
      </c>
      <c r="I1183" s="247"/>
      <c r="J1183" s="243"/>
      <c r="K1183" s="243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2" t="s">
        <v>174</v>
      </c>
      <c r="AU1183" s="252" t="s">
        <v>88</v>
      </c>
      <c r="AV1183" s="14" t="s">
        <v>88</v>
      </c>
      <c r="AW1183" s="14" t="s">
        <v>32</v>
      </c>
      <c r="AX1183" s="14" t="s">
        <v>78</v>
      </c>
      <c r="AY1183" s="252" t="s">
        <v>165</v>
      </c>
    </row>
    <row r="1184" s="14" customFormat="1">
      <c r="A1184" s="14"/>
      <c r="B1184" s="242"/>
      <c r="C1184" s="243"/>
      <c r="D1184" s="233" t="s">
        <v>174</v>
      </c>
      <c r="E1184" s="244" t="s">
        <v>1</v>
      </c>
      <c r="F1184" s="245" t="s">
        <v>1581</v>
      </c>
      <c r="G1184" s="243"/>
      <c r="H1184" s="246">
        <v>6.7279999999999998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2" t="s">
        <v>174</v>
      </c>
      <c r="AU1184" s="252" t="s">
        <v>88</v>
      </c>
      <c r="AV1184" s="14" t="s">
        <v>88</v>
      </c>
      <c r="AW1184" s="14" t="s">
        <v>32</v>
      </c>
      <c r="AX1184" s="14" t="s">
        <v>78</v>
      </c>
      <c r="AY1184" s="252" t="s">
        <v>165</v>
      </c>
    </row>
    <row r="1185" s="14" customFormat="1">
      <c r="A1185" s="14"/>
      <c r="B1185" s="242"/>
      <c r="C1185" s="243"/>
      <c r="D1185" s="233" t="s">
        <v>174</v>
      </c>
      <c r="E1185" s="244" t="s">
        <v>1</v>
      </c>
      <c r="F1185" s="245" t="s">
        <v>1582</v>
      </c>
      <c r="G1185" s="243"/>
      <c r="H1185" s="246">
        <v>22.039999999999999</v>
      </c>
      <c r="I1185" s="247"/>
      <c r="J1185" s="243"/>
      <c r="K1185" s="243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2" t="s">
        <v>174</v>
      </c>
      <c r="AU1185" s="252" t="s">
        <v>88</v>
      </c>
      <c r="AV1185" s="14" t="s">
        <v>88</v>
      </c>
      <c r="AW1185" s="14" t="s">
        <v>32</v>
      </c>
      <c r="AX1185" s="14" t="s">
        <v>78</v>
      </c>
      <c r="AY1185" s="252" t="s">
        <v>165</v>
      </c>
    </row>
    <row r="1186" s="13" customFormat="1">
      <c r="A1186" s="13"/>
      <c r="B1186" s="231"/>
      <c r="C1186" s="232"/>
      <c r="D1186" s="233" t="s">
        <v>174</v>
      </c>
      <c r="E1186" s="234" t="s">
        <v>1</v>
      </c>
      <c r="F1186" s="235" t="s">
        <v>596</v>
      </c>
      <c r="G1186" s="232"/>
      <c r="H1186" s="234" t="s">
        <v>1</v>
      </c>
      <c r="I1186" s="236"/>
      <c r="J1186" s="232"/>
      <c r="K1186" s="232"/>
      <c r="L1186" s="237"/>
      <c r="M1186" s="238"/>
      <c r="N1186" s="239"/>
      <c r="O1186" s="239"/>
      <c r="P1186" s="239"/>
      <c r="Q1186" s="239"/>
      <c r="R1186" s="239"/>
      <c r="S1186" s="239"/>
      <c r="T1186" s="24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1" t="s">
        <v>174</v>
      </c>
      <c r="AU1186" s="241" t="s">
        <v>88</v>
      </c>
      <c r="AV1186" s="13" t="s">
        <v>86</v>
      </c>
      <c r="AW1186" s="13" t="s">
        <v>32</v>
      </c>
      <c r="AX1186" s="13" t="s">
        <v>78</v>
      </c>
      <c r="AY1186" s="241" t="s">
        <v>165</v>
      </c>
    </row>
    <row r="1187" s="14" customFormat="1">
      <c r="A1187" s="14"/>
      <c r="B1187" s="242"/>
      <c r="C1187" s="243"/>
      <c r="D1187" s="233" t="s">
        <v>174</v>
      </c>
      <c r="E1187" s="244" t="s">
        <v>1</v>
      </c>
      <c r="F1187" s="245" t="s">
        <v>1583</v>
      </c>
      <c r="G1187" s="243"/>
      <c r="H1187" s="246">
        <v>17.416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2" t="s">
        <v>174</v>
      </c>
      <c r="AU1187" s="252" t="s">
        <v>88</v>
      </c>
      <c r="AV1187" s="14" t="s">
        <v>88</v>
      </c>
      <c r="AW1187" s="14" t="s">
        <v>32</v>
      </c>
      <c r="AX1187" s="14" t="s">
        <v>78</v>
      </c>
      <c r="AY1187" s="252" t="s">
        <v>165</v>
      </c>
    </row>
    <row r="1188" s="15" customFormat="1">
      <c r="A1188" s="15"/>
      <c r="B1188" s="253"/>
      <c r="C1188" s="254"/>
      <c r="D1188" s="233" t="s">
        <v>174</v>
      </c>
      <c r="E1188" s="255" t="s">
        <v>1</v>
      </c>
      <c r="F1188" s="256" t="s">
        <v>177</v>
      </c>
      <c r="G1188" s="254"/>
      <c r="H1188" s="257">
        <v>56.783999999999999</v>
      </c>
      <c r="I1188" s="258"/>
      <c r="J1188" s="254"/>
      <c r="K1188" s="254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3" t="s">
        <v>174</v>
      </c>
      <c r="AU1188" s="263" t="s">
        <v>88</v>
      </c>
      <c r="AV1188" s="15" t="s">
        <v>172</v>
      </c>
      <c r="AW1188" s="15" t="s">
        <v>32</v>
      </c>
      <c r="AX1188" s="15" t="s">
        <v>86</v>
      </c>
      <c r="AY1188" s="263" t="s">
        <v>165</v>
      </c>
    </row>
    <row r="1189" s="2" customFormat="1" ht="24.15" customHeight="1">
      <c r="A1189" s="38"/>
      <c r="B1189" s="39"/>
      <c r="C1189" s="218" t="s">
        <v>1584</v>
      </c>
      <c r="D1189" s="218" t="s">
        <v>167</v>
      </c>
      <c r="E1189" s="219" t="s">
        <v>1585</v>
      </c>
      <c r="F1189" s="220" t="s">
        <v>1586</v>
      </c>
      <c r="G1189" s="221" t="s">
        <v>239</v>
      </c>
      <c r="H1189" s="222">
        <v>1</v>
      </c>
      <c r="I1189" s="223"/>
      <c r="J1189" s="224">
        <f>ROUND(I1189*H1189,2)</f>
        <v>0</v>
      </c>
      <c r="K1189" s="220" t="s">
        <v>1</v>
      </c>
      <c r="L1189" s="44"/>
      <c r="M1189" s="225" t="s">
        <v>1</v>
      </c>
      <c r="N1189" s="226" t="s">
        <v>43</v>
      </c>
      <c r="O1189" s="91"/>
      <c r="P1189" s="227">
        <f>O1189*H1189</f>
        <v>0</v>
      </c>
      <c r="Q1189" s="227">
        <v>0</v>
      </c>
      <c r="R1189" s="227">
        <f>Q1189*H1189</f>
        <v>0</v>
      </c>
      <c r="S1189" s="227">
        <v>0</v>
      </c>
      <c r="T1189" s="228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29" t="s">
        <v>270</v>
      </c>
      <c r="AT1189" s="229" t="s">
        <v>167</v>
      </c>
      <c r="AU1189" s="229" t="s">
        <v>88</v>
      </c>
      <c r="AY1189" s="17" t="s">
        <v>165</v>
      </c>
      <c r="BE1189" s="230">
        <f>IF(N1189="základní",J1189,0)</f>
        <v>0</v>
      </c>
      <c r="BF1189" s="230">
        <f>IF(N1189="snížená",J1189,0)</f>
        <v>0</v>
      </c>
      <c r="BG1189" s="230">
        <f>IF(N1189="zákl. přenesená",J1189,0)</f>
        <v>0</v>
      </c>
      <c r="BH1189" s="230">
        <f>IF(N1189="sníž. přenesená",J1189,0)</f>
        <v>0</v>
      </c>
      <c r="BI1189" s="230">
        <f>IF(N1189="nulová",J1189,0)</f>
        <v>0</v>
      </c>
      <c r="BJ1189" s="17" t="s">
        <v>86</v>
      </c>
      <c r="BK1189" s="230">
        <f>ROUND(I1189*H1189,2)</f>
        <v>0</v>
      </c>
      <c r="BL1189" s="17" t="s">
        <v>270</v>
      </c>
      <c r="BM1189" s="229" t="s">
        <v>1587</v>
      </c>
    </row>
    <row r="1190" s="14" customFormat="1">
      <c r="A1190" s="14"/>
      <c r="B1190" s="242"/>
      <c r="C1190" s="243"/>
      <c r="D1190" s="233" t="s">
        <v>174</v>
      </c>
      <c r="E1190" s="244" t="s">
        <v>1</v>
      </c>
      <c r="F1190" s="245" t="s">
        <v>242</v>
      </c>
      <c r="G1190" s="243"/>
      <c r="H1190" s="246">
        <v>1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2" t="s">
        <v>174</v>
      </c>
      <c r="AU1190" s="252" t="s">
        <v>88</v>
      </c>
      <c r="AV1190" s="14" t="s">
        <v>88</v>
      </c>
      <c r="AW1190" s="14" t="s">
        <v>32</v>
      </c>
      <c r="AX1190" s="14" t="s">
        <v>78</v>
      </c>
      <c r="AY1190" s="252" t="s">
        <v>165</v>
      </c>
    </row>
    <row r="1191" s="15" customFormat="1">
      <c r="A1191" s="15"/>
      <c r="B1191" s="253"/>
      <c r="C1191" s="254"/>
      <c r="D1191" s="233" t="s">
        <v>174</v>
      </c>
      <c r="E1191" s="255" t="s">
        <v>1</v>
      </c>
      <c r="F1191" s="256" t="s">
        <v>177</v>
      </c>
      <c r="G1191" s="254"/>
      <c r="H1191" s="257">
        <v>1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3" t="s">
        <v>174</v>
      </c>
      <c r="AU1191" s="263" t="s">
        <v>88</v>
      </c>
      <c r="AV1191" s="15" t="s">
        <v>172</v>
      </c>
      <c r="AW1191" s="15" t="s">
        <v>32</v>
      </c>
      <c r="AX1191" s="15" t="s">
        <v>86</v>
      </c>
      <c r="AY1191" s="263" t="s">
        <v>165</v>
      </c>
    </row>
    <row r="1192" s="2" customFormat="1" ht="24.15" customHeight="1">
      <c r="A1192" s="38"/>
      <c r="B1192" s="39"/>
      <c r="C1192" s="218" t="s">
        <v>1588</v>
      </c>
      <c r="D1192" s="218" t="s">
        <v>167</v>
      </c>
      <c r="E1192" s="219" t="s">
        <v>1589</v>
      </c>
      <c r="F1192" s="220" t="s">
        <v>1590</v>
      </c>
      <c r="G1192" s="221" t="s">
        <v>199</v>
      </c>
      <c r="H1192" s="222">
        <v>17.603999999999999</v>
      </c>
      <c r="I1192" s="223"/>
      <c r="J1192" s="224">
        <f>ROUND(I1192*H1192,2)</f>
        <v>0</v>
      </c>
      <c r="K1192" s="220" t="s">
        <v>171</v>
      </c>
      <c r="L1192" s="44"/>
      <c r="M1192" s="225" t="s">
        <v>1</v>
      </c>
      <c r="N1192" s="226" t="s">
        <v>43</v>
      </c>
      <c r="O1192" s="91"/>
      <c r="P1192" s="227">
        <f>O1192*H1192</f>
        <v>0</v>
      </c>
      <c r="Q1192" s="227">
        <v>0</v>
      </c>
      <c r="R1192" s="227">
        <f>Q1192*H1192</f>
        <v>0</v>
      </c>
      <c r="S1192" s="227">
        <v>0</v>
      </c>
      <c r="T1192" s="228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229" t="s">
        <v>270</v>
      </c>
      <c r="AT1192" s="229" t="s">
        <v>167</v>
      </c>
      <c r="AU1192" s="229" t="s">
        <v>88</v>
      </c>
      <c r="AY1192" s="17" t="s">
        <v>165</v>
      </c>
      <c r="BE1192" s="230">
        <f>IF(N1192="základní",J1192,0)</f>
        <v>0</v>
      </c>
      <c r="BF1192" s="230">
        <f>IF(N1192="snížená",J1192,0)</f>
        <v>0</v>
      </c>
      <c r="BG1192" s="230">
        <f>IF(N1192="zákl. přenesená",J1192,0)</f>
        <v>0</v>
      </c>
      <c r="BH1192" s="230">
        <f>IF(N1192="sníž. přenesená",J1192,0)</f>
        <v>0</v>
      </c>
      <c r="BI1192" s="230">
        <f>IF(N1192="nulová",J1192,0)</f>
        <v>0</v>
      </c>
      <c r="BJ1192" s="17" t="s">
        <v>86</v>
      </c>
      <c r="BK1192" s="230">
        <f>ROUND(I1192*H1192,2)</f>
        <v>0</v>
      </c>
      <c r="BL1192" s="17" t="s">
        <v>270</v>
      </c>
      <c r="BM1192" s="229" t="s">
        <v>1591</v>
      </c>
    </row>
    <row r="1193" s="12" customFormat="1" ht="22.8" customHeight="1">
      <c r="A1193" s="12"/>
      <c r="B1193" s="202"/>
      <c r="C1193" s="203"/>
      <c r="D1193" s="204" t="s">
        <v>77</v>
      </c>
      <c r="E1193" s="216" t="s">
        <v>1592</v>
      </c>
      <c r="F1193" s="216" t="s">
        <v>1593</v>
      </c>
      <c r="G1193" s="203"/>
      <c r="H1193" s="203"/>
      <c r="I1193" s="206"/>
      <c r="J1193" s="217">
        <f>BK1193</f>
        <v>0</v>
      </c>
      <c r="K1193" s="203"/>
      <c r="L1193" s="208"/>
      <c r="M1193" s="209"/>
      <c r="N1193" s="210"/>
      <c r="O1193" s="210"/>
      <c r="P1193" s="211">
        <f>SUM(P1194:P1217)</f>
        <v>0</v>
      </c>
      <c r="Q1193" s="210"/>
      <c r="R1193" s="211">
        <f>SUM(R1194:R1217)</f>
        <v>0.156</v>
      </c>
      <c r="S1193" s="210"/>
      <c r="T1193" s="212">
        <f>SUM(T1194:T1217)</f>
        <v>0.43491000000000002</v>
      </c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R1193" s="213" t="s">
        <v>88</v>
      </c>
      <c r="AT1193" s="214" t="s">
        <v>77</v>
      </c>
      <c r="AU1193" s="214" t="s">
        <v>86</v>
      </c>
      <c r="AY1193" s="213" t="s">
        <v>165</v>
      </c>
      <c r="BK1193" s="215">
        <f>SUM(BK1194:BK1217)</f>
        <v>0</v>
      </c>
    </row>
    <row r="1194" s="2" customFormat="1" ht="16.5" customHeight="1">
      <c r="A1194" s="38"/>
      <c r="B1194" s="39"/>
      <c r="C1194" s="218" t="s">
        <v>1594</v>
      </c>
      <c r="D1194" s="218" t="s">
        <v>167</v>
      </c>
      <c r="E1194" s="219" t="s">
        <v>1595</v>
      </c>
      <c r="F1194" s="220" t="s">
        <v>1596</v>
      </c>
      <c r="G1194" s="221" t="s">
        <v>209</v>
      </c>
      <c r="H1194" s="222">
        <v>69</v>
      </c>
      <c r="I1194" s="223"/>
      <c r="J1194" s="224">
        <f>ROUND(I1194*H1194,2)</f>
        <v>0</v>
      </c>
      <c r="K1194" s="220" t="s">
        <v>171</v>
      </c>
      <c r="L1194" s="44"/>
      <c r="M1194" s="225" t="s">
        <v>1</v>
      </c>
      <c r="N1194" s="226" t="s">
        <v>43</v>
      </c>
      <c r="O1194" s="91"/>
      <c r="P1194" s="227">
        <f>O1194*H1194</f>
        <v>0</v>
      </c>
      <c r="Q1194" s="227">
        <v>0</v>
      </c>
      <c r="R1194" s="227">
        <f>Q1194*H1194</f>
        <v>0</v>
      </c>
      <c r="S1194" s="227">
        <v>0.00594</v>
      </c>
      <c r="T1194" s="228">
        <f>S1194*H1194</f>
        <v>0.40986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29" t="s">
        <v>270</v>
      </c>
      <c r="AT1194" s="229" t="s">
        <v>167</v>
      </c>
      <c r="AU1194" s="229" t="s">
        <v>88</v>
      </c>
      <c r="AY1194" s="17" t="s">
        <v>165</v>
      </c>
      <c r="BE1194" s="230">
        <f>IF(N1194="základní",J1194,0)</f>
        <v>0</v>
      </c>
      <c r="BF1194" s="230">
        <f>IF(N1194="snížená",J1194,0)</f>
        <v>0</v>
      </c>
      <c r="BG1194" s="230">
        <f>IF(N1194="zákl. přenesená",J1194,0)</f>
        <v>0</v>
      </c>
      <c r="BH1194" s="230">
        <f>IF(N1194="sníž. přenesená",J1194,0)</f>
        <v>0</v>
      </c>
      <c r="BI1194" s="230">
        <f>IF(N1194="nulová",J1194,0)</f>
        <v>0</v>
      </c>
      <c r="BJ1194" s="17" t="s">
        <v>86</v>
      </c>
      <c r="BK1194" s="230">
        <f>ROUND(I1194*H1194,2)</f>
        <v>0</v>
      </c>
      <c r="BL1194" s="17" t="s">
        <v>270</v>
      </c>
      <c r="BM1194" s="229" t="s">
        <v>1597</v>
      </c>
    </row>
    <row r="1195" s="2" customFormat="1">
      <c r="A1195" s="38"/>
      <c r="B1195" s="39"/>
      <c r="C1195" s="40"/>
      <c r="D1195" s="233" t="s">
        <v>616</v>
      </c>
      <c r="E1195" s="40"/>
      <c r="F1195" s="274" t="s">
        <v>1598</v>
      </c>
      <c r="G1195" s="40"/>
      <c r="H1195" s="40"/>
      <c r="I1195" s="275"/>
      <c r="J1195" s="40"/>
      <c r="K1195" s="40"/>
      <c r="L1195" s="44"/>
      <c r="M1195" s="276"/>
      <c r="N1195" s="277"/>
      <c r="O1195" s="91"/>
      <c r="P1195" s="91"/>
      <c r="Q1195" s="91"/>
      <c r="R1195" s="91"/>
      <c r="S1195" s="91"/>
      <c r="T1195" s="92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T1195" s="17" t="s">
        <v>616</v>
      </c>
      <c r="AU1195" s="17" t="s">
        <v>88</v>
      </c>
    </row>
    <row r="1196" s="13" customFormat="1">
      <c r="A1196" s="13"/>
      <c r="B1196" s="231"/>
      <c r="C1196" s="232"/>
      <c r="D1196" s="233" t="s">
        <v>174</v>
      </c>
      <c r="E1196" s="234" t="s">
        <v>1</v>
      </c>
      <c r="F1196" s="235" t="s">
        <v>1599</v>
      </c>
      <c r="G1196" s="232"/>
      <c r="H1196" s="234" t="s">
        <v>1</v>
      </c>
      <c r="I1196" s="236"/>
      <c r="J1196" s="232"/>
      <c r="K1196" s="232"/>
      <c r="L1196" s="237"/>
      <c r="M1196" s="238"/>
      <c r="N1196" s="239"/>
      <c r="O1196" s="239"/>
      <c r="P1196" s="239"/>
      <c r="Q1196" s="239"/>
      <c r="R1196" s="239"/>
      <c r="S1196" s="239"/>
      <c r="T1196" s="24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1" t="s">
        <v>174</v>
      </c>
      <c r="AU1196" s="241" t="s">
        <v>88</v>
      </c>
      <c r="AV1196" s="13" t="s">
        <v>86</v>
      </c>
      <c r="AW1196" s="13" t="s">
        <v>32</v>
      </c>
      <c r="AX1196" s="13" t="s">
        <v>78</v>
      </c>
      <c r="AY1196" s="241" t="s">
        <v>165</v>
      </c>
    </row>
    <row r="1197" s="14" customFormat="1">
      <c r="A1197" s="14"/>
      <c r="B1197" s="242"/>
      <c r="C1197" s="243"/>
      <c r="D1197" s="233" t="s">
        <v>174</v>
      </c>
      <c r="E1197" s="244" t="s">
        <v>1</v>
      </c>
      <c r="F1197" s="245" t="s">
        <v>1600</v>
      </c>
      <c r="G1197" s="243"/>
      <c r="H1197" s="246">
        <v>69</v>
      </c>
      <c r="I1197" s="247"/>
      <c r="J1197" s="243"/>
      <c r="K1197" s="243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2" t="s">
        <v>174</v>
      </c>
      <c r="AU1197" s="252" t="s">
        <v>88</v>
      </c>
      <c r="AV1197" s="14" t="s">
        <v>88</v>
      </c>
      <c r="AW1197" s="14" t="s">
        <v>32</v>
      </c>
      <c r="AX1197" s="14" t="s">
        <v>78</v>
      </c>
      <c r="AY1197" s="252" t="s">
        <v>165</v>
      </c>
    </row>
    <row r="1198" s="15" customFormat="1">
      <c r="A1198" s="15"/>
      <c r="B1198" s="253"/>
      <c r="C1198" s="254"/>
      <c r="D1198" s="233" t="s">
        <v>174</v>
      </c>
      <c r="E1198" s="255" t="s">
        <v>1</v>
      </c>
      <c r="F1198" s="256" t="s">
        <v>177</v>
      </c>
      <c r="G1198" s="254"/>
      <c r="H1198" s="257">
        <v>69</v>
      </c>
      <c r="I1198" s="258"/>
      <c r="J1198" s="254"/>
      <c r="K1198" s="254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3" t="s">
        <v>174</v>
      </c>
      <c r="AU1198" s="263" t="s">
        <v>88</v>
      </c>
      <c r="AV1198" s="15" t="s">
        <v>172</v>
      </c>
      <c r="AW1198" s="15" t="s">
        <v>32</v>
      </c>
      <c r="AX1198" s="15" t="s">
        <v>86</v>
      </c>
      <c r="AY1198" s="263" t="s">
        <v>165</v>
      </c>
    </row>
    <row r="1199" s="2" customFormat="1" ht="16.5" customHeight="1">
      <c r="A1199" s="38"/>
      <c r="B1199" s="39"/>
      <c r="C1199" s="218" t="s">
        <v>1601</v>
      </c>
      <c r="D1199" s="218" t="s">
        <v>167</v>
      </c>
      <c r="E1199" s="219" t="s">
        <v>1602</v>
      </c>
      <c r="F1199" s="220" t="s">
        <v>1603</v>
      </c>
      <c r="G1199" s="221" t="s">
        <v>239</v>
      </c>
      <c r="H1199" s="222">
        <v>15</v>
      </c>
      <c r="I1199" s="223"/>
      <c r="J1199" s="224">
        <f>ROUND(I1199*H1199,2)</f>
        <v>0</v>
      </c>
      <c r="K1199" s="220" t="s">
        <v>1</v>
      </c>
      <c r="L1199" s="44"/>
      <c r="M1199" s="225" t="s">
        <v>1</v>
      </c>
      <c r="N1199" s="226" t="s">
        <v>43</v>
      </c>
      <c r="O1199" s="91"/>
      <c r="P1199" s="227">
        <f>O1199*H1199</f>
        <v>0</v>
      </c>
      <c r="Q1199" s="227">
        <v>0</v>
      </c>
      <c r="R1199" s="227">
        <f>Q1199*H1199</f>
        <v>0</v>
      </c>
      <c r="S1199" s="227">
        <v>0.00167</v>
      </c>
      <c r="T1199" s="228">
        <f>S1199*H1199</f>
        <v>0.025049999999999999</v>
      </c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R1199" s="229" t="s">
        <v>270</v>
      </c>
      <c r="AT1199" s="229" t="s">
        <v>167</v>
      </c>
      <c r="AU1199" s="229" t="s">
        <v>88</v>
      </c>
      <c r="AY1199" s="17" t="s">
        <v>165</v>
      </c>
      <c r="BE1199" s="230">
        <f>IF(N1199="základní",J1199,0)</f>
        <v>0</v>
      </c>
      <c r="BF1199" s="230">
        <f>IF(N1199="snížená",J1199,0)</f>
        <v>0</v>
      </c>
      <c r="BG1199" s="230">
        <f>IF(N1199="zákl. přenesená",J1199,0)</f>
        <v>0</v>
      </c>
      <c r="BH1199" s="230">
        <f>IF(N1199="sníž. přenesená",J1199,0)</f>
        <v>0</v>
      </c>
      <c r="BI1199" s="230">
        <f>IF(N1199="nulová",J1199,0)</f>
        <v>0</v>
      </c>
      <c r="BJ1199" s="17" t="s">
        <v>86</v>
      </c>
      <c r="BK1199" s="230">
        <f>ROUND(I1199*H1199,2)</f>
        <v>0</v>
      </c>
      <c r="BL1199" s="17" t="s">
        <v>270</v>
      </c>
      <c r="BM1199" s="229" t="s">
        <v>1604</v>
      </c>
    </row>
    <row r="1200" s="14" customFormat="1">
      <c r="A1200" s="14"/>
      <c r="B1200" s="242"/>
      <c r="C1200" s="243"/>
      <c r="D1200" s="233" t="s">
        <v>174</v>
      </c>
      <c r="E1200" s="244" t="s">
        <v>1</v>
      </c>
      <c r="F1200" s="245" t="s">
        <v>331</v>
      </c>
      <c r="G1200" s="243"/>
      <c r="H1200" s="246">
        <v>6</v>
      </c>
      <c r="I1200" s="247"/>
      <c r="J1200" s="243"/>
      <c r="K1200" s="243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2" t="s">
        <v>174</v>
      </c>
      <c r="AU1200" s="252" t="s">
        <v>88</v>
      </c>
      <c r="AV1200" s="14" t="s">
        <v>88</v>
      </c>
      <c r="AW1200" s="14" t="s">
        <v>32</v>
      </c>
      <c r="AX1200" s="14" t="s">
        <v>78</v>
      </c>
      <c r="AY1200" s="252" t="s">
        <v>165</v>
      </c>
    </row>
    <row r="1201" s="14" customFormat="1">
      <c r="A1201" s="14"/>
      <c r="B1201" s="242"/>
      <c r="C1201" s="243"/>
      <c r="D1201" s="233" t="s">
        <v>174</v>
      </c>
      <c r="E1201" s="244" t="s">
        <v>1</v>
      </c>
      <c r="F1201" s="245" t="s">
        <v>1605</v>
      </c>
      <c r="G1201" s="243"/>
      <c r="H1201" s="246">
        <v>2</v>
      </c>
      <c r="I1201" s="247"/>
      <c r="J1201" s="243"/>
      <c r="K1201" s="243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2" t="s">
        <v>174</v>
      </c>
      <c r="AU1201" s="252" t="s">
        <v>88</v>
      </c>
      <c r="AV1201" s="14" t="s">
        <v>88</v>
      </c>
      <c r="AW1201" s="14" t="s">
        <v>32</v>
      </c>
      <c r="AX1201" s="14" t="s">
        <v>78</v>
      </c>
      <c r="AY1201" s="252" t="s">
        <v>165</v>
      </c>
    </row>
    <row r="1202" s="14" customFormat="1">
      <c r="A1202" s="14"/>
      <c r="B1202" s="242"/>
      <c r="C1202" s="243"/>
      <c r="D1202" s="233" t="s">
        <v>174</v>
      </c>
      <c r="E1202" s="244" t="s">
        <v>1</v>
      </c>
      <c r="F1202" s="245" t="s">
        <v>1606</v>
      </c>
      <c r="G1202" s="243"/>
      <c r="H1202" s="246">
        <v>2</v>
      </c>
      <c r="I1202" s="247"/>
      <c r="J1202" s="243"/>
      <c r="K1202" s="243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2" t="s">
        <v>174</v>
      </c>
      <c r="AU1202" s="252" t="s">
        <v>88</v>
      </c>
      <c r="AV1202" s="14" t="s">
        <v>88</v>
      </c>
      <c r="AW1202" s="14" t="s">
        <v>32</v>
      </c>
      <c r="AX1202" s="14" t="s">
        <v>78</v>
      </c>
      <c r="AY1202" s="252" t="s">
        <v>165</v>
      </c>
    </row>
    <row r="1203" s="14" customFormat="1">
      <c r="A1203" s="14"/>
      <c r="B1203" s="242"/>
      <c r="C1203" s="243"/>
      <c r="D1203" s="233" t="s">
        <v>174</v>
      </c>
      <c r="E1203" s="244" t="s">
        <v>1</v>
      </c>
      <c r="F1203" s="245" t="s">
        <v>1607</v>
      </c>
      <c r="G1203" s="243"/>
      <c r="H1203" s="246">
        <v>5</v>
      </c>
      <c r="I1203" s="247"/>
      <c r="J1203" s="243"/>
      <c r="K1203" s="243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2" t="s">
        <v>174</v>
      </c>
      <c r="AU1203" s="252" t="s">
        <v>88</v>
      </c>
      <c r="AV1203" s="14" t="s">
        <v>88</v>
      </c>
      <c r="AW1203" s="14" t="s">
        <v>32</v>
      </c>
      <c r="AX1203" s="14" t="s">
        <v>78</v>
      </c>
      <c r="AY1203" s="252" t="s">
        <v>165</v>
      </c>
    </row>
    <row r="1204" s="15" customFormat="1">
      <c r="A1204" s="15"/>
      <c r="B1204" s="253"/>
      <c r="C1204" s="254"/>
      <c r="D1204" s="233" t="s">
        <v>174</v>
      </c>
      <c r="E1204" s="255" t="s">
        <v>1</v>
      </c>
      <c r="F1204" s="256" t="s">
        <v>177</v>
      </c>
      <c r="G1204" s="254"/>
      <c r="H1204" s="257">
        <v>15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3" t="s">
        <v>174</v>
      </c>
      <c r="AU1204" s="263" t="s">
        <v>88</v>
      </c>
      <c r="AV1204" s="15" t="s">
        <v>172</v>
      </c>
      <c r="AW1204" s="15" t="s">
        <v>32</v>
      </c>
      <c r="AX1204" s="15" t="s">
        <v>86</v>
      </c>
      <c r="AY1204" s="263" t="s">
        <v>165</v>
      </c>
    </row>
    <row r="1205" s="2" customFormat="1" ht="24.15" customHeight="1">
      <c r="A1205" s="38"/>
      <c r="B1205" s="39"/>
      <c r="C1205" s="218" t="s">
        <v>1608</v>
      </c>
      <c r="D1205" s="218" t="s">
        <v>167</v>
      </c>
      <c r="E1205" s="219" t="s">
        <v>1609</v>
      </c>
      <c r="F1205" s="220" t="s">
        <v>1610</v>
      </c>
      <c r="G1205" s="221" t="s">
        <v>678</v>
      </c>
      <c r="H1205" s="222">
        <v>9</v>
      </c>
      <c r="I1205" s="223"/>
      <c r="J1205" s="224">
        <f>ROUND(I1205*H1205,2)</f>
        <v>0</v>
      </c>
      <c r="K1205" s="220" t="s">
        <v>1</v>
      </c>
      <c r="L1205" s="44"/>
      <c r="M1205" s="225" t="s">
        <v>1</v>
      </c>
      <c r="N1205" s="226" t="s">
        <v>43</v>
      </c>
      <c r="O1205" s="91"/>
      <c r="P1205" s="227">
        <f>O1205*H1205</f>
        <v>0</v>
      </c>
      <c r="Q1205" s="227">
        <v>0.00297</v>
      </c>
      <c r="R1205" s="227">
        <f>Q1205*H1205</f>
        <v>0.02673</v>
      </c>
      <c r="S1205" s="227">
        <v>0</v>
      </c>
      <c r="T1205" s="228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229" t="s">
        <v>270</v>
      </c>
      <c r="AT1205" s="229" t="s">
        <v>167</v>
      </c>
      <c r="AU1205" s="229" t="s">
        <v>88</v>
      </c>
      <c r="AY1205" s="17" t="s">
        <v>165</v>
      </c>
      <c r="BE1205" s="230">
        <f>IF(N1205="základní",J1205,0)</f>
        <v>0</v>
      </c>
      <c r="BF1205" s="230">
        <f>IF(N1205="snížená",J1205,0)</f>
        <v>0</v>
      </c>
      <c r="BG1205" s="230">
        <f>IF(N1205="zákl. přenesená",J1205,0)</f>
        <v>0</v>
      </c>
      <c r="BH1205" s="230">
        <f>IF(N1205="sníž. přenesená",J1205,0)</f>
        <v>0</v>
      </c>
      <c r="BI1205" s="230">
        <f>IF(N1205="nulová",J1205,0)</f>
        <v>0</v>
      </c>
      <c r="BJ1205" s="17" t="s">
        <v>86</v>
      </c>
      <c r="BK1205" s="230">
        <f>ROUND(I1205*H1205,2)</f>
        <v>0</v>
      </c>
      <c r="BL1205" s="17" t="s">
        <v>270</v>
      </c>
      <c r="BM1205" s="229" t="s">
        <v>1611</v>
      </c>
    </row>
    <row r="1206" s="14" customFormat="1">
      <c r="A1206" s="14"/>
      <c r="B1206" s="242"/>
      <c r="C1206" s="243"/>
      <c r="D1206" s="233" t="s">
        <v>174</v>
      </c>
      <c r="E1206" s="244" t="s">
        <v>1</v>
      </c>
      <c r="F1206" s="245" t="s">
        <v>1612</v>
      </c>
      <c r="G1206" s="243"/>
      <c r="H1206" s="246">
        <v>9</v>
      </c>
      <c r="I1206" s="247"/>
      <c r="J1206" s="243"/>
      <c r="K1206" s="243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2" t="s">
        <v>174</v>
      </c>
      <c r="AU1206" s="252" t="s">
        <v>88</v>
      </c>
      <c r="AV1206" s="14" t="s">
        <v>88</v>
      </c>
      <c r="AW1206" s="14" t="s">
        <v>32</v>
      </c>
      <c r="AX1206" s="14" t="s">
        <v>78</v>
      </c>
      <c r="AY1206" s="252" t="s">
        <v>165</v>
      </c>
    </row>
    <row r="1207" s="15" customFormat="1">
      <c r="A1207" s="15"/>
      <c r="B1207" s="253"/>
      <c r="C1207" s="254"/>
      <c r="D1207" s="233" t="s">
        <v>174</v>
      </c>
      <c r="E1207" s="255" t="s">
        <v>1</v>
      </c>
      <c r="F1207" s="256" t="s">
        <v>177</v>
      </c>
      <c r="G1207" s="254"/>
      <c r="H1207" s="257">
        <v>9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3" t="s">
        <v>174</v>
      </c>
      <c r="AU1207" s="263" t="s">
        <v>88</v>
      </c>
      <c r="AV1207" s="15" t="s">
        <v>172</v>
      </c>
      <c r="AW1207" s="15" t="s">
        <v>32</v>
      </c>
      <c r="AX1207" s="15" t="s">
        <v>86</v>
      </c>
      <c r="AY1207" s="263" t="s">
        <v>165</v>
      </c>
    </row>
    <row r="1208" s="2" customFormat="1" ht="24.15" customHeight="1">
      <c r="A1208" s="38"/>
      <c r="B1208" s="39"/>
      <c r="C1208" s="218" t="s">
        <v>1613</v>
      </c>
      <c r="D1208" s="218" t="s">
        <v>167</v>
      </c>
      <c r="E1208" s="219" t="s">
        <v>1614</v>
      </c>
      <c r="F1208" s="220" t="s">
        <v>1615</v>
      </c>
      <c r="G1208" s="221" t="s">
        <v>209</v>
      </c>
      <c r="H1208" s="222">
        <v>1.3999999999999999</v>
      </c>
      <c r="I1208" s="223"/>
      <c r="J1208" s="224">
        <f>ROUND(I1208*H1208,2)</f>
        <v>0</v>
      </c>
      <c r="K1208" s="220" t="s">
        <v>1</v>
      </c>
      <c r="L1208" s="44"/>
      <c r="M1208" s="225" t="s">
        <v>1</v>
      </c>
      <c r="N1208" s="226" t="s">
        <v>43</v>
      </c>
      <c r="O1208" s="91"/>
      <c r="P1208" s="227">
        <f>O1208*H1208</f>
        <v>0</v>
      </c>
      <c r="Q1208" s="227">
        <v>0.00297</v>
      </c>
      <c r="R1208" s="227">
        <f>Q1208*H1208</f>
        <v>0.0041579999999999994</v>
      </c>
      <c r="S1208" s="227">
        <v>0</v>
      </c>
      <c r="T1208" s="228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29" t="s">
        <v>270</v>
      </c>
      <c r="AT1208" s="229" t="s">
        <v>167</v>
      </c>
      <c r="AU1208" s="229" t="s">
        <v>88</v>
      </c>
      <c r="AY1208" s="17" t="s">
        <v>165</v>
      </c>
      <c r="BE1208" s="230">
        <f>IF(N1208="základní",J1208,0)</f>
        <v>0</v>
      </c>
      <c r="BF1208" s="230">
        <f>IF(N1208="snížená",J1208,0)</f>
        <v>0</v>
      </c>
      <c r="BG1208" s="230">
        <f>IF(N1208="zákl. přenesená",J1208,0)</f>
        <v>0</v>
      </c>
      <c r="BH1208" s="230">
        <f>IF(N1208="sníž. přenesená",J1208,0)</f>
        <v>0</v>
      </c>
      <c r="BI1208" s="230">
        <f>IF(N1208="nulová",J1208,0)</f>
        <v>0</v>
      </c>
      <c r="BJ1208" s="17" t="s">
        <v>86</v>
      </c>
      <c r="BK1208" s="230">
        <f>ROUND(I1208*H1208,2)</f>
        <v>0</v>
      </c>
      <c r="BL1208" s="17" t="s">
        <v>270</v>
      </c>
      <c r="BM1208" s="229" t="s">
        <v>1616</v>
      </c>
    </row>
    <row r="1209" s="14" customFormat="1">
      <c r="A1209" s="14"/>
      <c r="B1209" s="242"/>
      <c r="C1209" s="243"/>
      <c r="D1209" s="233" t="s">
        <v>174</v>
      </c>
      <c r="E1209" s="244" t="s">
        <v>1</v>
      </c>
      <c r="F1209" s="245" t="s">
        <v>1617</v>
      </c>
      <c r="G1209" s="243"/>
      <c r="H1209" s="246">
        <v>1.3999999999999999</v>
      </c>
      <c r="I1209" s="247"/>
      <c r="J1209" s="243"/>
      <c r="K1209" s="243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2" t="s">
        <v>174</v>
      </c>
      <c r="AU1209" s="252" t="s">
        <v>88</v>
      </c>
      <c r="AV1209" s="14" t="s">
        <v>88</v>
      </c>
      <c r="AW1209" s="14" t="s">
        <v>32</v>
      </c>
      <c r="AX1209" s="14" t="s">
        <v>78</v>
      </c>
      <c r="AY1209" s="252" t="s">
        <v>165</v>
      </c>
    </row>
    <row r="1210" s="15" customFormat="1">
      <c r="A1210" s="15"/>
      <c r="B1210" s="253"/>
      <c r="C1210" s="254"/>
      <c r="D1210" s="233" t="s">
        <v>174</v>
      </c>
      <c r="E1210" s="255" t="s">
        <v>1</v>
      </c>
      <c r="F1210" s="256" t="s">
        <v>177</v>
      </c>
      <c r="G1210" s="254"/>
      <c r="H1210" s="257">
        <v>1.3999999999999999</v>
      </c>
      <c r="I1210" s="258"/>
      <c r="J1210" s="254"/>
      <c r="K1210" s="254"/>
      <c r="L1210" s="259"/>
      <c r="M1210" s="260"/>
      <c r="N1210" s="261"/>
      <c r="O1210" s="261"/>
      <c r="P1210" s="261"/>
      <c r="Q1210" s="261"/>
      <c r="R1210" s="261"/>
      <c r="S1210" s="261"/>
      <c r="T1210" s="262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63" t="s">
        <v>174</v>
      </c>
      <c r="AU1210" s="263" t="s">
        <v>88</v>
      </c>
      <c r="AV1210" s="15" t="s">
        <v>172</v>
      </c>
      <c r="AW1210" s="15" t="s">
        <v>32</v>
      </c>
      <c r="AX1210" s="15" t="s">
        <v>86</v>
      </c>
      <c r="AY1210" s="263" t="s">
        <v>165</v>
      </c>
    </row>
    <row r="1211" s="2" customFormat="1" ht="33" customHeight="1">
      <c r="A1211" s="38"/>
      <c r="B1211" s="39"/>
      <c r="C1211" s="218" t="s">
        <v>1618</v>
      </c>
      <c r="D1211" s="218" t="s">
        <v>167</v>
      </c>
      <c r="E1211" s="219" t="s">
        <v>1619</v>
      </c>
      <c r="F1211" s="220" t="s">
        <v>1620</v>
      </c>
      <c r="G1211" s="221" t="s">
        <v>678</v>
      </c>
      <c r="H1211" s="222">
        <v>22.199999999999999</v>
      </c>
      <c r="I1211" s="223"/>
      <c r="J1211" s="224">
        <f>ROUND(I1211*H1211,2)</f>
        <v>0</v>
      </c>
      <c r="K1211" s="220" t="s">
        <v>1</v>
      </c>
      <c r="L1211" s="44"/>
      <c r="M1211" s="225" t="s">
        <v>1</v>
      </c>
      <c r="N1211" s="226" t="s">
        <v>43</v>
      </c>
      <c r="O1211" s="91"/>
      <c r="P1211" s="227">
        <f>O1211*H1211</f>
        <v>0</v>
      </c>
      <c r="Q1211" s="227">
        <v>0.0040099999999999997</v>
      </c>
      <c r="R1211" s="227">
        <f>Q1211*H1211</f>
        <v>0.08902199999999999</v>
      </c>
      <c r="S1211" s="227">
        <v>0</v>
      </c>
      <c r="T1211" s="228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229" t="s">
        <v>270</v>
      </c>
      <c r="AT1211" s="229" t="s">
        <v>167</v>
      </c>
      <c r="AU1211" s="229" t="s">
        <v>88</v>
      </c>
      <c r="AY1211" s="17" t="s">
        <v>165</v>
      </c>
      <c r="BE1211" s="230">
        <f>IF(N1211="základní",J1211,0)</f>
        <v>0</v>
      </c>
      <c r="BF1211" s="230">
        <f>IF(N1211="snížená",J1211,0)</f>
        <v>0</v>
      </c>
      <c r="BG1211" s="230">
        <f>IF(N1211="zákl. přenesená",J1211,0)</f>
        <v>0</v>
      </c>
      <c r="BH1211" s="230">
        <f>IF(N1211="sníž. přenesená",J1211,0)</f>
        <v>0</v>
      </c>
      <c r="BI1211" s="230">
        <f>IF(N1211="nulová",J1211,0)</f>
        <v>0</v>
      </c>
      <c r="BJ1211" s="17" t="s">
        <v>86</v>
      </c>
      <c r="BK1211" s="230">
        <f>ROUND(I1211*H1211,2)</f>
        <v>0</v>
      </c>
      <c r="BL1211" s="17" t="s">
        <v>270</v>
      </c>
      <c r="BM1211" s="229" t="s">
        <v>1621</v>
      </c>
    </row>
    <row r="1212" s="2" customFormat="1">
      <c r="A1212" s="38"/>
      <c r="B1212" s="39"/>
      <c r="C1212" s="40"/>
      <c r="D1212" s="233" t="s">
        <v>616</v>
      </c>
      <c r="E1212" s="40"/>
      <c r="F1212" s="274" t="s">
        <v>1622</v>
      </c>
      <c r="G1212" s="40"/>
      <c r="H1212" s="40"/>
      <c r="I1212" s="275"/>
      <c r="J1212" s="40"/>
      <c r="K1212" s="40"/>
      <c r="L1212" s="44"/>
      <c r="M1212" s="276"/>
      <c r="N1212" s="277"/>
      <c r="O1212" s="91"/>
      <c r="P1212" s="91"/>
      <c r="Q1212" s="91"/>
      <c r="R1212" s="91"/>
      <c r="S1212" s="91"/>
      <c r="T1212" s="92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T1212" s="17" t="s">
        <v>616</v>
      </c>
      <c r="AU1212" s="17" t="s">
        <v>88</v>
      </c>
    </row>
    <row r="1213" s="14" customFormat="1">
      <c r="A1213" s="14"/>
      <c r="B1213" s="242"/>
      <c r="C1213" s="243"/>
      <c r="D1213" s="233" t="s">
        <v>174</v>
      </c>
      <c r="E1213" s="244" t="s">
        <v>1</v>
      </c>
      <c r="F1213" s="245" t="s">
        <v>1623</v>
      </c>
      <c r="G1213" s="243"/>
      <c r="H1213" s="246">
        <v>22.199999999999999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2" t="s">
        <v>174</v>
      </c>
      <c r="AU1213" s="252" t="s">
        <v>88</v>
      </c>
      <c r="AV1213" s="14" t="s">
        <v>88</v>
      </c>
      <c r="AW1213" s="14" t="s">
        <v>32</v>
      </c>
      <c r="AX1213" s="14" t="s">
        <v>86</v>
      </c>
      <c r="AY1213" s="252" t="s">
        <v>165</v>
      </c>
    </row>
    <row r="1214" s="2" customFormat="1" ht="33" customHeight="1">
      <c r="A1214" s="38"/>
      <c r="B1214" s="39"/>
      <c r="C1214" s="218" t="s">
        <v>1624</v>
      </c>
      <c r="D1214" s="218" t="s">
        <v>167</v>
      </c>
      <c r="E1214" s="219" t="s">
        <v>1625</v>
      </c>
      <c r="F1214" s="220" t="s">
        <v>1626</v>
      </c>
      <c r="G1214" s="221" t="s">
        <v>678</v>
      </c>
      <c r="H1214" s="222">
        <v>9</v>
      </c>
      <c r="I1214" s="223"/>
      <c r="J1214" s="224">
        <f>ROUND(I1214*H1214,2)</f>
        <v>0</v>
      </c>
      <c r="K1214" s="220" t="s">
        <v>171</v>
      </c>
      <c r="L1214" s="44"/>
      <c r="M1214" s="225" t="s">
        <v>1</v>
      </c>
      <c r="N1214" s="226" t="s">
        <v>43</v>
      </c>
      <c r="O1214" s="91"/>
      <c r="P1214" s="227">
        <f>O1214*H1214</f>
        <v>0</v>
      </c>
      <c r="Q1214" s="227">
        <v>0.0040099999999999997</v>
      </c>
      <c r="R1214" s="227">
        <f>Q1214*H1214</f>
        <v>0.036089999999999997</v>
      </c>
      <c r="S1214" s="227">
        <v>0</v>
      </c>
      <c r="T1214" s="228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29" t="s">
        <v>270</v>
      </c>
      <c r="AT1214" s="229" t="s">
        <v>167</v>
      </c>
      <c r="AU1214" s="229" t="s">
        <v>88</v>
      </c>
      <c r="AY1214" s="17" t="s">
        <v>165</v>
      </c>
      <c r="BE1214" s="230">
        <f>IF(N1214="základní",J1214,0)</f>
        <v>0</v>
      </c>
      <c r="BF1214" s="230">
        <f>IF(N1214="snížená",J1214,0)</f>
        <v>0</v>
      </c>
      <c r="BG1214" s="230">
        <f>IF(N1214="zákl. přenesená",J1214,0)</f>
        <v>0</v>
      </c>
      <c r="BH1214" s="230">
        <f>IF(N1214="sníž. přenesená",J1214,0)</f>
        <v>0</v>
      </c>
      <c r="BI1214" s="230">
        <f>IF(N1214="nulová",J1214,0)</f>
        <v>0</v>
      </c>
      <c r="BJ1214" s="17" t="s">
        <v>86</v>
      </c>
      <c r="BK1214" s="230">
        <f>ROUND(I1214*H1214,2)</f>
        <v>0</v>
      </c>
      <c r="BL1214" s="17" t="s">
        <v>270</v>
      </c>
      <c r="BM1214" s="229" t="s">
        <v>1627</v>
      </c>
    </row>
    <row r="1215" s="14" customFormat="1">
      <c r="A1215" s="14"/>
      <c r="B1215" s="242"/>
      <c r="C1215" s="243"/>
      <c r="D1215" s="233" t="s">
        <v>174</v>
      </c>
      <c r="E1215" s="244" t="s">
        <v>1</v>
      </c>
      <c r="F1215" s="245" t="s">
        <v>1628</v>
      </c>
      <c r="G1215" s="243"/>
      <c r="H1215" s="246">
        <v>9</v>
      </c>
      <c r="I1215" s="247"/>
      <c r="J1215" s="243"/>
      <c r="K1215" s="243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2" t="s">
        <v>174</v>
      </c>
      <c r="AU1215" s="252" t="s">
        <v>88</v>
      </c>
      <c r="AV1215" s="14" t="s">
        <v>88</v>
      </c>
      <c r="AW1215" s="14" t="s">
        <v>32</v>
      </c>
      <c r="AX1215" s="14" t="s">
        <v>78</v>
      </c>
      <c r="AY1215" s="252" t="s">
        <v>165</v>
      </c>
    </row>
    <row r="1216" s="15" customFormat="1">
      <c r="A1216" s="15"/>
      <c r="B1216" s="253"/>
      <c r="C1216" s="254"/>
      <c r="D1216" s="233" t="s">
        <v>174</v>
      </c>
      <c r="E1216" s="255" t="s">
        <v>1</v>
      </c>
      <c r="F1216" s="256" t="s">
        <v>177</v>
      </c>
      <c r="G1216" s="254"/>
      <c r="H1216" s="257">
        <v>9</v>
      </c>
      <c r="I1216" s="258"/>
      <c r="J1216" s="254"/>
      <c r="K1216" s="254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3" t="s">
        <v>174</v>
      </c>
      <c r="AU1216" s="263" t="s">
        <v>88</v>
      </c>
      <c r="AV1216" s="15" t="s">
        <v>172</v>
      </c>
      <c r="AW1216" s="15" t="s">
        <v>32</v>
      </c>
      <c r="AX1216" s="15" t="s">
        <v>86</v>
      </c>
      <c r="AY1216" s="263" t="s">
        <v>165</v>
      </c>
    </row>
    <row r="1217" s="2" customFormat="1" ht="24.15" customHeight="1">
      <c r="A1217" s="38"/>
      <c r="B1217" s="39"/>
      <c r="C1217" s="218" t="s">
        <v>1629</v>
      </c>
      <c r="D1217" s="218" t="s">
        <v>167</v>
      </c>
      <c r="E1217" s="219" t="s">
        <v>1630</v>
      </c>
      <c r="F1217" s="220" t="s">
        <v>1631</v>
      </c>
      <c r="G1217" s="221" t="s">
        <v>199</v>
      </c>
      <c r="H1217" s="222">
        <v>0.156</v>
      </c>
      <c r="I1217" s="223"/>
      <c r="J1217" s="224">
        <f>ROUND(I1217*H1217,2)</f>
        <v>0</v>
      </c>
      <c r="K1217" s="220" t="s">
        <v>171</v>
      </c>
      <c r="L1217" s="44"/>
      <c r="M1217" s="225" t="s">
        <v>1</v>
      </c>
      <c r="N1217" s="226" t="s">
        <v>43</v>
      </c>
      <c r="O1217" s="91"/>
      <c r="P1217" s="227">
        <f>O1217*H1217</f>
        <v>0</v>
      </c>
      <c r="Q1217" s="227">
        <v>0</v>
      </c>
      <c r="R1217" s="227">
        <f>Q1217*H1217</f>
        <v>0</v>
      </c>
      <c r="S1217" s="227">
        <v>0</v>
      </c>
      <c r="T1217" s="228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29" t="s">
        <v>270</v>
      </c>
      <c r="AT1217" s="229" t="s">
        <v>167</v>
      </c>
      <c r="AU1217" s="229" t="s">
        <v>88</v>
      </c>
      <c r="AY1217" s="17" t="s">
        <v>165</v>
      </c>
      <c r="BE1217" s="230">
        <f>IF(N1217="základní",J1217,0)</f>
        <v>0</v>
      </c>
      <c r="BF1217" s="230">
        <f>IF(N1217="snížená",J1217,0)</f>
        <v>0</v>
      </c>
      <c r="BG1217" s="230">
        <f>IF(N1217="zákl. přenesená",J1217,0)</f>
        <v>0</v>
      </c>
      <c r="BH1217" s="230">
        <f>IF(N1217="sníž. přenesená",J1217,0)</f>
        <v>0</v>
      </c>
      <c r="BI1217" s="230">
        <f>IF(N1217="nulová",J1217,0)</f>
        <v>0</v>
      </c>
      <c r="BJ1217" s="17" t="s">
        <v>86</v>
      </c>
      <c r="BK1217" s="230">
        <f>ROUND(I1217*H1217,2)</f>
        <v>0</v>
      </c>
      <c r="BL1217" s="17" t="s">
        <v>270</v>
      </c>
      <c r="BM1217" s="229" t="s">
        <v>1632</v>
      </c>
    </row>
    <row r="1218" s="12" customFormat="1" ht="22.8" customHeight="1">
      <c r="A1218" s="12"/>
      <c r="B1218" s="202"/>
      <c r="C1218" s="203"/>
      <c r="D1218" s="204" t="s">
        <v>77</v>
      </c>
      <c r="E1218" s="216" t="s">
        <v>1633</v>
      </c>
      <c r="F1218" s="216" t="s">
        <v>1634</v>
      </c>
      <c r="G1218" s="203"/>
      <c r="H1218" s="203"/>
      <c r="I1218" s="206"/>
      <c r="J1218" s="217">
        <f>BK1218</f>
        <v>0</v>
      </c>
      <c r="K1218" s="203"/>
      <c r="L1218" s="208"/>
      <c r="M1218" s="209"/>
      <c r="N1218" s="210"/>
      <c r="O1218" s="210"/>
      <c r="P1218" s="211">
        <f>SUM(P1219:P1309)</f>
        <v>0</v>
      </c>
      <c r="Q1218" s="210"/>
      <c r="R1218" s="211">
        <f>SUM(R1219:R1309)</f>
        <v>0.76265000000000016</v>
      </c>
      <c r="S1218" s="210"/>
      <c r="T1218" s="212">
        <f>SUM(T1219:T1309)</f>
        <v>0.81374990000000014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3" t="s">
        <v>88</v>
      </c>
      <c r="AT1218" s="214" t="s">
        <v>77</v>
      </c>
      <c r="AU1218" s="214" t="s">
        <v>86</v>
      </c>
      <c r="AY1218" s="213" t="s">
        <v>165</v>
      </c>
      <c r="BK1218" s="215">
        <f>SUM(BK1219:BK1309)</f>
        <v>0</v>
      </c>
    </row>
    <row r="1219" s="2" customFormat="1" ht="16.5" customHeight="1">
      <c r="A1219" s="38"/>
      <c r="B1219" s="39"/>
      <c r="C1219" s="218" t="s">
        <v>1635</v>
      </c>
      <c r="D1219" s="218" t="s">
        <v>167</v>
      </c>
      <c r="E1219" s="219" t="s">
        <v>1636</v>
      </c>
      <c r="F1219" s="220" t="s">
        <v>1637</v>
      </c>
      <c r="G1219" s="221" t="s">
        <v>239</v>
      </c>
      <c r="H1219" s="222">
        <v>7</v>
      </c>
      <c r="I1219" s="223"/>
      <c r="J1219" s="224">
        <f>ROUND(I1219*H1219,2)</f>
        <v>0</v>
      </c>
      <c r="K1219" s="220" t="s">
        <v>1</v>
      </c>
      <c r="L1219" s="44"/>
      <c r="M1219" s="225" t="s">
        <v>1</v>
      </c>
      <c r="N1219" s="226" t="s">
        <v>43</v>
      </c>
      <c r="O1219" s="91"/>
      <c r="P1219" s="227">
        <f>O1219*H1219</f>
        <v>0</v>
      </c>
      <c r="Q1219" s="227">
        <v>0.055070000000000001</v>
      </c>
      <c r="R1219" s="227">
        <f>Q1219*H1219</f>
        <v>0.38549</v>
      </c>
      <c r="S1219" s="227">
        <v>0</v>
      </c>
      <c r="T1219" s="228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29" t="s">
        <v>270</v>
      </c>
      <c r="AT1219" s="229" t="s">
        <v>167</v>
      </c>
      <c r="AU1219" s="229" t="s">
        <v>88</v>
      </c>
      <c r="AY1219" s="17" t="s">
        <v>165</v>
      </c>
      <c r="BE1219" s="230">
        <f>IF(N1219="základní",J1219,0)</f>
        <v>0</v>
      </c>
      <c r="BF1219" s="230">
        <f>IF(N1219="snížená",J1219,0)</f>
        <v>0</v>
      </c>
      <c r="BG1219" s="230">
        <f>IF(N1219="zákl. přenesená",J1219,0)</f>
        <v>0</v>
      </c>
      <c r="BH1219" s="230">
        <f>IF(N1219="sníž. přenesená",J1219,0)</f>
        <v>0</v>
      </c>
      <c r="BI1219" s="230">
        <f>IF(N1219="nulová",J1219,0)</f>
        <v>0</v>
      </c>
      <c r="BJ1219" s="17" t="s">
        <v>86</v>
      </c>
      <c r="BK1219" s="230">
        <f>ROUND(I1219*H1219,2)</f>
        <v>0</v>
      </c>
      <c r="BL1219" s="17" t="s">
        <v>270</v>
      </c>
      <c r="BM1219" s="229" t="s">
        <v>1638</v>
      </c>
    </row>
    <row r="1220" s="2" customFormat="1" ht="24.15" customHeight="1">
      <c r="A1220" s="38"/>
      <c r="B1220" s="39"/>
      <c r="C1220" s="218" t="s">
        <v>1639</v>
      </c>
      <c r="D1220" s="218" t="s">
        <v>167</v>
      </c>
      <c r="E1220" s="219" t="s">
        <v>1640</v>
      </c>
      <c r="F1220" s="220" t="s">
        <v>1641</v>
      </c>
      <c r="G1220" s="221" t="s">
        <v>239</v>
      </c>
      <c r="H1220" s="222">
        <v>3</v>
      </c>
      <c r="I1220" s="223"/>
      <c r="J1220" s="224">
        <f>ROUND(I1220*H1220,2)</f>
        <v>0</v>
      </c>
      <c r="K1220" s="220" t="s">
        <v>1</v>
      </c>
      <c r="L1220" s="44"/>
      <c r="M1220" s="225" t="s">
        <v>1</v>
      </c>
      <c r="N1220" s="226" t="s">
        <v>43</v>
      </c>
      <c r="O1220" s="91"/>
      <c r="P1220" s="227">
        <f>O1220*H1220</f>
        <v>0</v>
      </c>
      <c r="Q1220" s="227">
        <v>0.055070000000000001</v>
      </c>
      <c r="R1220" s="227">
        <f>Q1220*H1220</f>
        <v>0.16521</v>
      </c>
      <c r="S1220" s="227">
        <v>0</v>
      </c>
      <c r="T1220" s="228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29" t="s">
        <v>270</v>
      </c>
      <c r="AT1220" s="229" t="s">
        <v>167</v>
      </c>
      <c r="AU1220" s="229" t="s">
        <v>88</v>
      </c>
      <c r="AY1220" s="17" t="s">
        <v>165</v>
      </c>
      <c r="BE1220" s="230">
        <f>IF(N1220="základní",J1220,0)</f>
        <v>0</v>
      </c>
      <c r="BF1220" s="230">
        <f>IF(N1220="snížená",J1220,0)</f>
        <v>0</v>
      </c>
      <c r="BG1220" s="230">
        <f>IF(N1220="zákl. přenesená",J1220,0)</f>
        <v>0</v>
      </c>
      <c r="BH1220" s="230">
        <f>IF(N1220="sníž. přenesená",J1220,0)</f>
        <v>0</v>
      </c>
      <c r="BI1220" s="230">
        <f>IF(N1220="nulová",J1220,0)</f>
        <v>0</v>
      </c>
      <c r="BJ1220" s="17" t="s">
        <v>86</v>
      </c>
      <c r="BK1220" s="230">
        <f>ROUND(I1220*H1220,2)</f>
        <v>0</v>
      </c>
      <c r="BL1220" s="17" t="s">
        <v>270</v>
      </c>
      <c r="BM1220" s="229" t="s">
        <v>1642</v>
      </c>
    </row>
    <row r="1221" s="2" customFormat="1" ht="24.15" customHeight="1">
      <c r="A1221" s="38"/>
      <c r="B1221" s="39"/>
      <c r="C1221" s="218" t="s">
        <v>1643</v>
      </c>
      <c r="D1221" s="218" t="s">
        <v>167</v>
      </c>
      <c r="E1221" s="219" t="s">
        <v>1644</v>
      </c>
      <c r="F1221" s="220" t="s">
        <v>1645</v>
      </c>
      <c r="G1221" s="221" t="s">
        <v>678</v>
      </c>
      <c r="H1221" s="222">
        <v>1</v>
      </c>
      <c r="I1221" s="223"/>
      <c r="J1221" s="224">
        <f>ROUND(I1221*H1221,2)</f>
        <v>0</v>
      </c>
      <c r="K1221" s="220" t="s">
        <v>1</v>
      </c>
      <c r="L1221" s="44"/>
      <c r="M1221" s="225" t="s">
        <v>1</v>
      </c>
      <c r="N1221" s="226" t="s">
        <v>43</v>
      </c>
      <c r="O1221" s="91"/>
      <c r="P1221" s="227">
        <f>O1221*H1221</f>
        <v>0</v>
      </c>
      <c r="Q1221" s="227">
        <v>0</v>
      </c>
      <c r="R1221" s="227">
        <f>Q1221*H1221</f>
        <v>0</v>
      </c>
      <c r="S1221" s="227">
        <v>0.11248</v>
      </c>
      <c r="T1221" s="228">
        <f>S1221*H1221</f>
        <v>0.11248</v>
      </c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R1221" s="229" t="s">
        <v>172</v>
      </c>
      <c r="AT1221" s="229" t="s">
        <v>167</v>
      </c>
      <c r="AU1221" s="229" t="s">
        <v>88</v>
      </c>
      <c r="AY1221" s="17" t="s">
        <v>165</v>
      </c>
      <c r="BE1221" s="230">
        <f>IF(N1221="základní",J1221,0)</f>
        <v>0</v>
      </c>
      <c r="BF1221" s="230">
        <f>IF(N1221="snížená",J1221,0)</f>
        <v>0</v>
      </c>
      <c r="BG1221" s="230">
        <f>IF(N1221="zákl. přenesená",J1221,0)</f>
        <v>0</v>
      </c>
      <c r="BH1221" s="230">
        <f>IF(N1221="sníž. přenesená",J1221,0)</f>
        <v>0</v>
      </c>
      <c r="BI1221" s="230">
        <f>IF(N1221="nulová",J1221,0)</f>
        <v>0</v>
      </c>
      <c r="BJ1221" s="17" t="s">
        <v>86</v>
      </c>
      <c r="BK1221" s="230">
        <f>ROUND(I1221*H1221,2)</f>
        <v>0</v>
      </c>
      <c r="BL1221" s="17" t="s">
        <v>172</v>
      </c>
      <c r="BM1221" s="229" t="s">
        <v>1646</v>
      </c>
    </row>
    <row r="1222" s="14" customFormat="1">
      <c r="A1222" s="14"/>
      <c r="B1222" s="242"/>
      <c r="C1222" s="243"/>
      <c r="D1222" s="233" t="s">
        <v>174</v>
      </c>
      <c r="E1222" s="244" t="s">
        <v>1</v>
      </c>
      <c r="F1222" s="245" t="s">
        <v>255</v>
      </c>
      <c r="G1222" s="243"/>
      <c r="H1222" s="246">
        <v>1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2" t="s">
        <v>174</v>
      </c>
      <c r="AU1222" s="252" t="s">
        <v>88</v>
      </c>
      <c r="AV1222" s="14" t="s">
        <v>88</v>
      </c>
      <c r="AW1222" s="14" t="s">
        <v>32</v>
      </c>
      <c r="AX1222" s="14" t="s">
        <v>78</v>
      </c>
      <c r="AY1222" s="252" t="s">
        <v>165</v>
      </c>
    </row>
    <row r="1223" s="15" customFormat="1">
      <c r="A1223" s="15"/>
      <c r="B1223" s="253"/>
      <c r="C1223" s="254"/>
      <c r="D1223" s="233" t="s">
        <v>174</v>
      </c>
      <c r="E1223" s="255" t="s">
        <v>1</v>
      </c>
      <c r="F1223" s="256" t="s">
        <v>177</v>
      </c>
      <c r="G1223" s="254"/>
      <c r="H1223" s="257">
        <v>1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3" t="s">
        <v>174</v>
      </c>
      <c r="AU1223" s="263" t="s">
        <v>88</v>
      </c>
      <c r="AV1223" s="15" t="s">
        <v>172</v>
      </c>
      <c r="AW1223" s="15" t="s">
        <v>32</v>
      </c>
      <c r="AX1223" s="15" t="s">
        <v>86</v>
      </c>
      <c r="AY1223" s="263" t="s">
        <v>165</v>
      </c>
    </row>
    <row r="1224" s="2" customFormat="1" ht="33" customHeight="1">
      <c r="A1224" s="38"/>
      <c r="B1224" s="39"/>
      <c r="C1224" s="218" t="s">
        <v>1647</v>
      </c>
      <c r="D1224" s="218" t="s">
        <v>167</v>
      </c>
      <c r="E1224" s="219" t="s">
        <v>1648</v>
      </c>
      <c r="F1224" s="220" t="s">
        <v>1649</v>
      </c>
      <c r="G1224" s="221" t="s">
        <v>239</v>
      </c>
      <c r="H1224" s="222">
        <v>4</v>
      </c>
      <c r="I1224" s="223"/>
      <c r="J1224" s="224">
        <f>ROUND(I1224*H1224,2)</f>
        <v>0</v>
      </c>
      <c r="K1224" s="220" t="s">
        <v>171</v>
      </c>
      <c r="L1224" s="44"/>
      <c r="M1224" s="225" t="s">
        <v>1</v>
      </c>
      <c r="N1224" s="226" t="s">
        <v>43</v>
      </c>
      <c r="O1224" s="91"/>
      <c r="P1224" s="227">
        <f>O1224*H1224</f>
        <v>0</v>
      </c>
      <c r="Q1224" s="227">
        <v>0</v>
      </c>
      <c r="R1224" s="227">
        <f>Q1224*H1224</f>
        <v>0</v>
      </c>
      <c r="S1224" s="227">
        <v>0.0050000000000000001</v>
      </c>
      <c r="T1224" s="228">
        <f>S1224*H1224</f>
        <v>0.02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29" t="s">
        <v>270</v>
      </c>
      <c r="AT1224" s="229" t="s">
        <v>167</v>
      </c>
      <c r="AU1224" s="229" t="s">
        <v>88</v>
      </c>
      <c r="AY1224" s="17" t="s">
        <v>165</v>
      </c>
      <c r="BE1224" s="230">
        <f>IF(N1224="základní",J1224,0)</f>
        <v>0</v>
      </c>
      <c r="BF1224" s="230">
        <f>IF(N1224="snížená",J1224,0)</f>
        <v>0</v>
      </c>
      <c r="BG1224" s="230">
        <f>IF(N1224="zákl. přenesená",J1224,0)</f>
        <v>0</v>
      </c>
      <c r="BH1224" s="230">
        <f>IF(N1224="sníž. přenesená",J1224,0)</f>
        <v>0</v>
      </c>
      <c r="BI1224" s="230">
        <f>IF(N1224="nulová",J1224,0)</f>
        <v>0</v>
      </c>
      <c r="BJ1224" s="17" t="s">
        <v>86</v>
      </c>
      <c r="BK1224" s="230">
        <f>ROUND(I1224*H1224,2)</f>
        <v>0</v>
      </c>
      <c r="BL1224" s="17" t="s">
        <v>270</v>
      </c>
      <c r="BM1224" s="229" t="s">
        <v>1650</v>
      </c>
    </row>
    <row r="1225" s="14" customFormat="1">
      <c r="A1225" s="14"/>
      <c r="B1225" s="242"/>
      <c r="C1225" s="243"/>
      <c r="D1225" s="233" t="s">
        <v>174</v>
      </c>
      <c r="E1225" s="244" t="s">
        <v>1</v>
      </c>
      <c r="F1225" s="245" t="s">
        <v>1651</v>
      </c>
      <c r="G1225" s="243"/>
      <c r="H1225" s="246">
        <v>4</v>
      </c>
      <c r="I1225" s="247"/>
      <c r="J1225" s="243"/>
      <c r="K1225" s="243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2" t="s">
        <v>174</v>
      </c>
      <c r="AU1225" s="252" t="s">
        <v>88</v>
      </c>
      <c r="AV1225" s="14" t="s">
        <v>88</v>
      </c>
      <c r="AW1225" s="14" t="s">
        <v>32</v>
      </c>
      <c r="AX1225" s="14" t="s">
        <v>78</v>
      </c>
      <c r="AY1225" s="252" t="s">
        <v>165</v>
      </c>
    </row>
    <row r="1226" s="15" customFormat="1">
      <c r="A1226" s="15"/>
      <c r="B1226" s="253"/>
      <c r="C1226" s="254"/>
      <c r="D1226" s="233" t="s">
        <v>174</v>
      </c>
      <c r="E1226" s="255" t="s">
        <v>1</v>
      </c>
      <c r="F1226" s="256" t="s">
        <v>177</v>
      </c>
      <c r="G1226" s="254"/>
      <c r="H1226" s="257">
        <v>4</v>
      </c>
      <c r="I1226" s="258"/>
      <c r="J1226" s="254"/>
      <c r="K1226" s="254"/>
      <c r="L1226" s="259"/>
      <c r="M1226" s="260"/>
      <c r="N1226" s="261"/>
      <c r="O1226" s="261"/>
      <c r="P1226" s="261"/>
      <c r="Q1226" s="261"/>
      <c r="R1226" s="261"/>
      <c r="S1226" s="261"/>
      <c r="T1226" s="262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3" t="s">
        <v>174</v>
      </c>
      <c r="AU1226" s="263" t="s">
        <v>88</v>
      </c>
      <c r="AV1226" s="15" t="s">
        <v>172</v>
      </c>
      <c r="AW1226" s="15" t="s">
        <v>32</v>
      </c>
      <c r="AX1226" s="15" t="s">
        <v>86</v>
      </c>
      <c r="AY1226" s="263" t="s">
        <v>165</v>
      </c>
    </row>
    <row r="1227" s="2" customFormat="1" ht="24.15" customHeight="1">
      <c r="A1227" s="38"/>
      <c r="B1227" s="39"/>
      <c r="C1227" s="218" t="s">
        <v>1652</v>
      </c>
      <c r="D1227" s="218" t="s">
        <v>167</v>
      </c>
      <c r="E1227" s="219" t="s">
        <v>1653</v>
      </c>
      <c r="F1227" s="220" t="s">
        <v>1654</v>
      </c>
      <c r="G1227" s="221" t="s">
        <v>678</v>
      </c>
      <c r="H1227" s="222">
        <v>28.925000000000001</v>
      </c>
      <c r="I1227" s="223"/>
      <c r="J1227" s="224">
        <f>ROUND(I1227*H1227,2)</f>
        <v>0</v>
      </c>
      <c r="K1227" s="220" t="s">
        <v>171</v>
      </c>
      <c r="L1227" s="44"/>
      <c r="M1227" s="225" t="s">
        <v>1</v>
      </c>
      <c r="N1227" s="226" t="s">
        <v>43</v>
      </c>
      <c r="O1227" s="91"/>
      <c r="P1227" s="227">
        <f>O1227*H1227</f>
        <v>0</v>
      </c>
      <c r="Q1227" s="227">
        <v>0</v>
      </c>
      <c r="R1227" s="227">
        <f>Q1227*H1227</f>
        <v>0</v>
      </c>
      <c r="S1227" s="227">
        <v>0</v>
      </c>
      <c r="T1227" s="228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229" t="s">
        <v>270</v>
      </c>
      <c r="AT1227" s="229" t="s">
        <v>167</v>
      </c>
      <c r="AU1227" s="229" t="s">
        <v>88</v>
      </c>
      <c r="AY1227" s="17" t="s">
        <v>165</v>
      </c>
      <c r="BE1227" s="230">
        <f>IF(N1227="základní",J1227,0)</f>
        <v>0</v>
      </c>
      <c r="BF1227" s="230">
        <f>IF(N1227="snížená",J1227,0)</f>
        <v>0</v>
      </c>
      <c r="BG1227" s="230">
        <f>IF(N1227="zákl. přenesená",J1227,0)</f>
        <v>0</v>
      </c>
      <c r="BH1227" s="230">
        <f>IF(N1227="sníž. přenesená",J1227,0)</f>
        <v>0</v>
      </c>
      <c r="BI1227" s="230">
        <f>IF(N1227="nulová",J1227,0)</f>
        <v>0</v>
      </c>
      <c r="BJ1227" s="17" t="s">
        <v>86</v>
      </c>
      <c r="BK1227" s="230">
        <f>ROUND(I1227*H1227,2)</f>
        <v>0</v>
      </c>
      <c r="BL1227" s="17" t="s">
        <v>270</v>
      </c>
      <c r="BM1227" s="229" t="s">
        <v>1655</v>
      </c>
    </row>
    <row r="1228" s="14" customFormat="1">
      <c r="A1228" s="14"/>
      <c r="B1228" s="242"/>
      <c r="C1228" s="243"/>
      <c r="D1228" s="233" t="s">
        <v>174</v>
      </c>
      <c r="E1228" s="244" t="s">
        <v>1</v>
      </c>
      <c r="F1228" s="245" t="s">
        <v>1656</v>
      </c>
      <c r="G1228" s="243"/>
      <c r="H1228" s="246">
        <v>28.925000000000001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2" t="s">
        <v>174</v>
      </c>
      <c r="AU1228" s="252" t="s">
        <v>88</v>
      </c>
      <c r="AV1228" s="14" t="s">
        <v>88</v>
      </c>
      <c r="AW1228" s="14" t="s">
        <v>32</v>
      </c>
      <c r="AX1228" s="14" t="s">
        <v>78</v>
      </c>
      <c r="AY1228" s="252" t="s">
        <v>165</v>
      </c>
    </row>
    <row r="1229" s="15" customFormat="1">
      <c r="A1229" s="15"/>
      <c r="B1229" s="253"/>
      <c r="C1229" s="254"/>
      <c r="D1229" s="233" t="s">
        <v>174</v>
      </c>
      <c r="E1229" s="255" t="s">
        <v>1</v>
      </c>
      <c r="F1229" s="256" t="s">
        <v>177</v>
      </c>
      <c r="G1229" s="254"/>
      <c r="H1229" s="257">
        <v>28.925000000000001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3" t="s">
        <v>174</v>
      </c>
      <c r="AU1229" s="263" t="s">
        <v>88</v>
      </c>
      <c r="AV1229" s="15" t="s">
        <v>172</v>
      </c>
      <c r="AW1229" s="15" t="s">
        <v>32</v>
      </c>
      <c r="AX1229" s="15" t="s">
        <v>86</v>
      </c>
      <c r="AY1229" s="263" t="s">
        <v>165</v>
      </c>
    </row>
    <row r="1230" s="2" customFormat="1" ht="24.15" customHeight="1">
      <c r="A1230" s="38"/>
      <c r="B1230" s="39"/>
      <c r="C1230" s="264" t="s">
        <v>1657</v>
      </c>
      <c r="D1230" s="264" t="s">
        <v>426</v>
      </c>
      <c r="E1230" s="265" t="s">
        <v>1658</v>
      </c>
      <c r="F1230" s="266" t="s">
        <v>1659</v>
      </c>
      <c r="G1230" s="267" t="s">
        <v>678</v>
      </c>
      <c r="H1230" s="268">
        <v>28.925000000000001</v>
      </c>
      <c r="I1230" s="269"/>
      <c r="J1230" s="270">
        <f>ROUND(I1230*H1230,2)</f>
        <v>0</v>
      </c>
      <c r="K1230" s="266" t="s">
        <v>1</v>
      </c>
      <c r="L1230" s="271"/>
      <c r="M1230" s="272" t="s">
        <v>1</v>
      </c>
      <c r="N1230" s="273" t="s">
        <v>43</v>
      </c>
      <c r="O1230" s="91"/>
      <c r="P1230" s="227">
        <f>O1230*H1230</f>
        <v>0</v>
      </c>
      <c r="Q1230" s="227">
        <v>0.0060000000000000001</v>
      </c>
      <c r="R1230" s="227">
        <f>Q1230*H1230</f>
        <v>0.17355000000000001</v>
      </c>
      <c r="S1230" s="227">
        <v>0</v>
      </c>
      <c r="T1230" s="228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29" t="s">
        <v>414</v>
      </c>
      <c r="AT1230" s="229" t="s">
        <v>426</v>
      </c>
      <c r="AU1230" s="229" t="s">
        <v>88</v>
      </c>
      <c r="AY1230" s="17" t="s">
        <v>165</v>
      </c>
      <c r="BE1230" s="230">
        <f>IF(N1230="základní",J1230,0)</f>
        <v>0</v>
      </c>
      <c r="BF1230" s="230">
        <f>IF(N1230="snížená",J1230,0)</f>
        <v>0</v>
      </c>
      <c r="BG1230" s="230">
        <f>IF(N1230="zákl. přenesená",J1230,0)</f>
        <v>0</v>
      </c>
      <c r="BH1230" s="230">
        <f>IF(N1230="sníž. přenesená",J1230,0)</f>
        <v>0</v>
      </c>
      <c r="BI1230" s="230">
        <f>IF(N1230="nulová",J1230,0)</f>
        <v>0</v>
      </c>
      <c r="BJ1230" s="17" t="s">
        <v>86</v>
      </c>
      <c r="BK1230" s="230">
        <f>ROUND(I1230*H1230,2)</f>
        <v>0</v>
      </c>
      <c r="BL1230" s="17" t="s">
        <v>270</v>
      </c>
      <c r="BM1230" s="229" t="s">
        <v>1660</v>
      </c>
    </row>
    <row r="1231" s="2" customFormat="1" ht="37.8" customHeight="1">
      <c r="A1231" s="38"/>
      <c r="B1231" s="39"/>
      <c r="C1231" s="218" t="s">
        <v>1661</v>
      </c>
      <c r="D1231" s="218" t="s">
        <v>167</v>
      </c>
      <c r="E1231" s="219" t="s">
        <v>1662</v>
      </c>
      <c r="F1231" s="220" t="s">
        <v>1663</v>
      </c>
      <c r="G1231" s="221" t="s">
        <v>239</v>
      </c>
      <c r="H1231" s="222">
        <v>1</v>
      </c>
      <c r="I1231" s="223"/>
      <c r="J1231" s="224">
        <f>ROUND(I1231*H1231,2)</f>
        <v>0</v>
      </c>
      <c r="K1231" s="220" t="s">
        <v>1</v>
      </c>
      <c r="L1231" s="44"/>
      <c r="M1231" s="225" t="s">
        <v>1</v>
      </c>
      <c r="N1231" s="226" t="s">
        <v>43</v>
      </c>
      <c r="O1231" s="91"/>
      <c r="P1231" s="227">
        <f>O1231*H1231</f>
        <v>0</v>
      </c>
      <c r="Q1231" s="227">
        <v>0</v>
      </c>
      <c r="R1231" s="227">
        <f>Q1231*H1231</f>
        <v>0</v>
      </c>
      <c r="S1231" s="227">
        <v>0</v>
      </c>
      <c r="T1231" s="228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229" t="s">
        <v>270</v>
      </c>
      <c r="AT1231" s="229" t="s">
        <v>167</v>
      </c>
      <c r="AU1231" s="229" t="s">
        <v>88</v>
      </c>
      <c r="AY1231" s="17" t="s">
        <v>165</v>
      </c>
      <c r="BE1231" s="230">
        <f>IF(N1231="základní",J1231,0)</f>
        <v>0</v>
      </c>
      <c r="BF1231" s="230">
        <f>IF(N1231="snížená",J1231,0)</f>
        <v>0</v>
      </c>
      <c r="BG1231" s="230">
        <f>IF(N1231="zákl. přenesená",J1231,0)</f>
        <v>0</v>
      </c>
      <c r="BH1231" s="230">
        <f>IF(N1231="sníž. přenesená",J1231,0)</f>
        <v>0</v>
      </c>
      <c r="BI1231" s="230">
        <f>IF(N1231="nulová",J1231,0)</f>
        <v>0</v>
      </c>
      <c r="BJ1231" s="17" t="s">
        <v>86</v>
      </c>
      <c r="BK1231" s="230">
        <f>ROUND(I1231*H1231,2)</f>
        <v>0</v>
      </c>
      <c r="BL1231" s="17" t="s">
        <v>270</v>
      </c>
      <c r="BM1231" s="229" t="s">
        <v>1664</v>
      </c>
    </row>
    <row r="1232" s="2" customFormat="1" ht="37.8" customHeight="1">
      <c r="A1232" s="38"/>
      <c r="B1232" s="39"/>
      <c r="C1232" s="218" t="s">
        <v>1665</v>
      </c>
      <c r="D1232" s="218" t="s">
        <v>167</v>
      </c>
      <c r="E1232" s="219" t="s">
        <v>1666</v>
      </c>
      <c r="F1232" s="220" t="s">
        <v>1667</v>
      </c>
      <c r="G1232" s="221" t="s">
        <v>239</v>
      </c>
      <c r="H1232" s="222">
        <v>1</v>
      </c>
      <c r="I1232" s="223"/>
      <c r="J1232" s="224">
        <f>ROUND(I1232*H1232,2)</f>
        <v>0</v>
      </c>
      <c r="K1232" s="220" t="s">
        <v>1</v>
      </c>
      <c r="L1232" s="44"/>
      <c r="M1232" s="225" t="s">
        <v>1</v>
      </c>
      <c r="N1232" s="226" t="s">
        <v>43</v>
      </c>
      <c r="O1232" s="91"/>
      <c r="P1232" s="227">
        <f>O1232*H1232</f>
        <v>0</v>
      </c>
      <c r="Q1232" s="227">
        <v>0</v>
      </c>
      <c r="R1232" s="227">
        <f>Q1232*H1232</f>
        <v>0</v>
      </c>
      <c r="S1232" s="227">
        <v>0</v>
      </c>
      <c r="T1232" s="228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29" t="s">
        <v>270</v>
      </c>
      <c r="AT1232" s="229" t="s">
        <v>167</v>
      </c>
      <c r="AU1232" s="229" t="s">
        <v>88</v>
      </c>
      <c r="AY1232" s="17" t="s">
        <v>165</v>
      </c>
      <c r="BE1232" s="230">
        <f>IF(N1232="základní",J1232,0)</f>
        <v>0</v>
      </c>
      <c r="BF1232" s="230">
        <f>IF(N1232="snížená",J1232,0)</f>
        <v>0</v>
      </c>
      <c r="BG1232" s="230">
        <f>IF(N1232="zákl. přenesená",J1232,0)</f>
        <v>0</v>
      </c>
      <c r="BH1232" s="230">
        <f>IF(N1232="sníž. přenesená",J1232,0)</f>
        <v>0</v>
      </c>
      <c r="BI1232" s="230">
        <f>IF(N1232="nulová",J1232,0)</f>
        <v>0</v>
      </c>
      <c r="BJ1232" s="17" t="s">
        <v>86</v>
      </c>
      <c r="BK1232" s="230">
        <f>ROUND(I1232*H1232,2)</f>
        <v>0</v>
      </c>
      <c r="BL1232" s="17" t="s">
        <v>270</v>
      </c>
      <c r="BM1232" s="229" t="s">
        <v>1668</v>
      </c>
    </row>
    <row r="1233" s="2" customFormat="1" ht="37.8" customHeight="1">
      <c r="A1233" s="38"/>
      <c r="B1233" s="39"/>
      <c r="C1233" s="218" t="s">
        <v>1669</v>
      </c>
      <c r="D1233" s="218" t="s">
        <v>167</v>
      </c>
      <c r="E1233" s="219" t="s">
        <v>1670</v>
      </c>
      <c r="F1233" s="220" t="s">
        <v>1671</v>
      </c>
      <c r="G1233" s="221" t="s">
        <v>239</v>
      </c>
      <c r="H1233" s="222">
        <v>1</v>
      </c>
      <c r="I1233" s="223"/>
      <c r="J1233" s="224">
        <f>ROUND(I1233*H1233,2)</f>
        <v>0</v>
      </c>
      <c r="K1233" s="220" t="s">
        <v>1</v>
      </c>
      <c r="L1233" s="44"/>
      <c r="M1233" s="225" t="s">
        <v>1</v>
      </c>
      <c r="N1233" s="226" t="s">
        <v>43</v>
      </c>
      <c r="O1233" s="91"/>
      <c r="P1233" s="227">
        <f>O1233*H1233</f>
        <v>0</v>
      </c>
      <c r="Q1233" s="227">
        <v>0</v>
      </c>
      <c r="R1233" s="227">
        <f>Q1233*H1233</f>
        <v>0</v>
      </c>
      <c r="S1233" s="227">
        <v>0</v>
      </c>
      <c r="T1233" s="228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29" t="s">
        <v>270</v>
      </c>
      <c r="AT1233" s="229" t="s">
        <v>167</v>
      </c>
      <c r="AU1233" s="229" t="s">
        <v>88</v>
      </c>
      <c r="AY1233" s="17" t="s">
        <v>165</v>
      </c>
      <c r="BE1233" s="230">
        <f>IF(N1233="základní",J1233,0)</f>
        <v>0</v>
      </c>
      <c r="BF1233" s="230">
        <f>IF(N1233="snížená",J1233,0)</f>
        <v>0</v>
      </c>
      <c r="BG1233" s="230">
        <f>IF(N1233="zákl. přenesená",J1233,0)</f>
        <v>0</v>
      </c>
      <c r="BH1233" s="230">
        <f>IF(N1233="sníž. přenesená",J1233,0)</f>
        <v>0</v>
      </c>
      <c r="BI1233" s="230">
        <f>IF(N1233="nulová",J1233,0)</f>
        <v>0</v>
      </c>
      <c r="BJ1233" s="17" t="s">
        <v>86</v>
      </c>
      <c r="BK1233" s="230">
        <f>ROUND(I1233*H1233,2)</f>
        <v>0</v>
      </c>
      <c r="BL1233" s="17" t="s">
        <v>270</v>
      </c>
      <c r="BM1233" s="229" t="s">
        <v>1672</v>
      </c>
    </row>
    <row r="1234" s="2" customFormat="1" ht="37.8" customHeight="1">
      <c r="A1234" s="38"/>
      <c r="B1234" s="39"/>
      <c r="C1234" s="218" t="s">
        <v>1673</v>
      </c>
      <c r="D1234" s="218" t="s">
        <v>167</v>
      </c>
      <c r="E1234" s="219" t="s">
        <v>1674</v>
      </c>
      <c r="F1234" s="220" t="s">
        <v>1675</v>
      </c>
      <c r="G1234" s="221" t="s">
        <v>239</v>
      </c>
      <c r="H1234" s="222">
        <v>1</v>
      </c>
      <c r="I1234" s="223"/>
      <c r="J1234" s="224">
        <f>ROUND(I1234*H1234,2)</f>
        <v>0</v>
      </c>
      <c r="K1234" s="220" t="s">
        <v>1</v>
      </c>
      <c r="L1234" s="44"/>
      <c r="M1234" s="225" t="s">
        <v>1</v>
      </c>
      <c r="N1234" s="226" t="s">
        <v>43</v>
      </c>
      <c r="O1234" s="91"/>
      <c r="P1234" s="227">
        <f>O1234*H1234</f>
        <v>0</v>
      </c>
      <c r="Q1234" s="227">
        <v>0</v>
      </c>
      <c r="R1234" s="227">
        <f>Q1234*H1234</f>
        <v>0</v>
      </c>
      <c r="S1234" s="227">
        <v>0</v>
      </c>
      <c r="T1234" s="228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29" t="s">
        <v>270</v>
      </c>
      <c r="AT1234" s="229" t="s">
        <v>167</v>
      </c>
      <c r="AU1234" s="229" t="s">
        <v>88</v>
      </c>
      <c r="AY1234" s="17" t="s">
        <v>165</v>
      </c>
      <c r="BE1234" s="230">
        <f>IF(N1234="základní",J1234,0)</f>
        <v>0</v>
      </c>
      <c r="BF1234" s="230">
        <f>IF(N1234="snížená",J1234,0)</f>
        <v>0</v>
      </c>
      <c r="BG1234" s="230">
        <f>IF(N1234="zákl. přenesená",J1234,0)</f>
        <v>0</v>
      </c>
      <c r="BH1234" s="230">
        <f>IF(N1234="sníž. přenesená",J1234,0)</f>
        <v>0</v>
      </c>
      <c r="BI1234" s="230">
        <f>IF(N1234="nulová",J1234,0)</f>
        <v>0</v>
      </c>
      <c r="BJ1234" s="17" t="s">
        <v>86</v>
      </c>
      <c r="BK1234" s="230">
        <f>ROUND(I1234*H1234,2)</f>
        <v>0</v>
      </c>
      <c r="BL1234" s="17" t="s">
        <v>270</v>
      </c>
      <c r="BM1234" s="229" t="s">
        <v>1676</v>
      </c>
    </row>
    <row r="1235" s="2" customFormat="1" ht="37.8" customHeight="1">
      <c r="A1235" s="38"/>
      <c r="B1235" s="39"/>
      <c r="C1235" s="218" t="s">
        <v>1677</v>
      </c>
      <c r="D1235" s="218" t="s">
        <v>167</v>
      </c>
      <c r="E1235" s="219" t="s">
        <v>1678</v>
      </c>
      <c r="F1235" s="220" t="s">
        <v>1679</v>
      </c>
      <c r="G1235" s="221" t="s">
        <v>239</v>
      </c>
      <c r="H1235" s="222">
        <v>1</v>
      </c>
      <c r="I1235" s="223"/>
      <c r="J1235" s="224">
        <f>ROUND(I1235*H1235,2)</f>
        <v>0</v>
      </c>
      <c r="K1235" s="220" t="s">
        <v>1</v>
      </c>
      <c r="L1235" s="44"/>
      <c r="M1235" s="225" t="s">
        <v>1</v>
      </c>
      <c r="N1235" s="226" t="s">
        <v>43</v>
      </c>
      <c r="O1235" s="91"/>
      <c r="P1235" s="227">
        <f>O1235*H1235</f>
        <v>0</v>
      </c>
      <c r="Q1235" s="227">
        <v>0</v>
      </c>
      <c r="R1235" s="227">
        <f>Q1235*H1235</f>
        <v>0</v>
      </c>
      <c r="S1235" s="227">
        <v>0</v>
      </c>
      <c r="T1235" s="228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29" t="s">
        <v>270</v>
      </c>
      <c r="AT1235" s="229" t="s">
        <v>167</v>
      </c>
      <c r="AU1235" s="229" t="s">
        <v>88</v>
      </c>
      <c r="AY1235" s="17" t="s">
        <v>165</v>
      </c>
      <c r="BE1235" s="230">
        <f>IF(N1235="základní",J1235,0)</f>
        <v>0</v>
      </c>
      <c r="BF1235" s="230">
        <f>IF(N1235="snížená",J1235,0)</f>
        <v>0</v>
      </c>
      <c r="BG1235" s="230">
        <f>IF(N1235="zákl. přenesená",J1235,0)</f>
        <v>0</v>
      </c>
      <c r="BH1235" s="230">
        <f>IF(N1235="sníž. přenesená",J1235,0)</f>
        <v>0</v>
      </c>
      <c r="BI1235" s="230">
        <f>IF(N1235="nulová",J1235,0)</f>
        <v>0</v>
      </c>
      <c r="BJ1235" s="17" t="s">
        <v>86</v>
      </c>
      <c r="BK1235" s="230">
        <f>ROUND(I1235*H1235,2)</f>
        <v>0</v>
      </c>
      <c r="BL1235" s="17" t="s">
        <v>270</v>
      </c>
      <c r="BM1235" s="229" t="s">
        <v>1680</v>
      </c>
    </row>
    <row r="1236" s="2" customFormat="1" ht="37.8" customHeight="1">
      <c r="A1236" s="38"/>
      <c r="B1236" s="39"/>
      <c r="C1236" s="218" t="s">
        <v>1681</v>
      </c>
      <c r="D1236" s="218" t="s">
        <v>167</v>
      </c>
      <c r="E1236" s="219" t="s">
        <v>1682</v>
      </c>
      <c r="F1236" s="220" t="s">
        <v>1683</v>
      </c>
      <c r="G1236" s="221" t="s">
        <v>239</v>
      </c>
      <c r="H1236" s="222">
        <v>1</v>
      </c>
      <c r="I1236" s="223"/>
      <c r="J1236" s="224">
        <f>ROUND(I1236*H1236,2)</f>
        <v>0</v>
      </c>
      <c r="K1236" s="220" t="s">
        <v>1</v>
      </c>
      <c r="L1236" s="44"/>
      <c r="M1236" s="225" t="s">
        <v>1</v>
      </c>
      <c r="N1236" s="226" t="s">
        <v>43</v>
      </c>
      <c r="O1236" s="91"/>
      <c r="P1236" s="227">
        <f>O1236*H1236</f>
        <v>0</v>
      </c>
      <c r="Q1236" s="227">
        <v>0</v>
      </c>
      <c r="R1236" s="227">
        <f>Q1236*H1236</f>
        <v>0</v>
      </c>
      <c r="S1236" s="227">
        <v>0</v>
      </c>
      <c r="T1236" s="228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29" t="s">
        <v>270</v>
      </c>
      <c r="AT1236" s="229" t="s">
        <v>167</v>
      </c>
      <c r="AU1236" s="229" t="s">
        <v>88</v>
      </c>
      <c r="AY1236" s="17" t="s">
        <v>165</v>
      </c>
      <c r="BE1236" s="230">
        <f>IF(N1236="základní",J1236,0)</f>
        <v>0</v>
      </c>
      <c r="BF1236" s="230">
        <f>IF(N1236="snížená",J1236,0)</f>
        <v>0</v>
      </c>
      <c r="BG1236" s="230">
        <f>IF(N1236="zákl. přenesená",J1236,0)</f>
        <v>0</v>
      </c>
      <c r="BH1236" s="230">
        <f>IF(N1236="sníž. přenesená",J1236,0)</f>
        <v>0</v>
      </c>
      <c r="BI1236" s="230">
        <f>IF(N1236="nulová",J1236,0)</f>
        <v>0</v>
      </c>
      <c r="BJ1236" s="17" t="s">
        <v>86</v>
      </c>
      <c r="BK1236" s="230">
        <f>ROUND(I1236*H1236,2)</f>
        <v>0</v>
      </c>
      <c r="BL1236" s="17" t="s">
        <v>270</v>
      </c>
      <c r="BM1236" s="229" t="s">
        <v>1684</v>
      </c>
    </row>
    <row r="1237" s="2" customFormat="1" ht="37.8" customHeight="1">
      <c r="A1237" s="38"/>
      <c r="B1237" s="39"/>
      <c r="C1237" s="218" t="s">
        <v>1685</v>
      </c>
      <c r="D1237" s="218" t="s">
        <v>167</v>
      </c>
      <c r="E1237" s="219" t="s">
        <v>1686</v>
      </c>
      <c r="F1237" s="220" t="s">
        <v>1687</v>
      </c>
      <c r="G1237" s="221" t="s">
        <v>239</v>
      </c>
      <c r="H1237" s="222">
        <v>1</v>
      </c>
      <c r="I1237" s="223"/>
      <c r="J1237" s="224">
        <f>ROUND(I1237*H1237,2)</f>
        <v>0</v>
      </c>
      <c r="K1237" s="220" t="s">
        <v>1</v>
      </c>
      <c r="L1237" s="44"/>
      <c r="M1237" s="225" t="s">
        <v>1</v>
      </c>
      <c r="N1237" s="226" t="s">
        <v>43</v>
      </c>
      <c r="O1237" s="91"/>
      <c r="P1237" s="227">
        <f>O1237*H1237</f>
        <v>0</v>
      </c>
      <c r="Q1237" s="227">
        <v>0</v>
      </c>
      <c r="R1237" s="227">
        <f>Q1237*H1237</f>
        <v>0</v>
      </c>
      <c r="S1237" s="227">
        <v>0</v>
      </c>
      <c r="T1237" s="228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229" t="s">
        <v>270</v>
      </c>
      <c r="AT1237" s="229" t="s">
        <v>167</v>
      </c>
      <c r="AU1237" s="229" t="s">
        <v>88</v>
      </c>
      <c r="AY1237" s="17" t="s">
        <v>165</v>
      </c>
      <c r="BE1237" s="230">
        <f>IF(N1237="základní",J1237,0)</f>
        <v>0</v>
      </c>
      <c r="BF1237" s="230">
        <f>IF(N1237="snížená",J1237,0)</f>
        <v>0</v>
      </c>
      <c r="BG1237" s="230">
        <f>IF(N1237="zákl. přenesená",J1237,0)</f>
        <v>0</v>
      </c>
      <c r="BH1237" s="230">
        <f>IF(N1237="sníž. přenesená",J1237,0)</f>
        <v>0</v>
      </c>
      <c r="BI1237" s="230">
        <f>IF(N1237="nulová",J1237,0)</f>
        <v>0</v>
      </c>
      <c r="BJ1237" s="17" t="s">
        <v>86</v>
      </c>
      <c r="BK1237" s="230">
        <f>ROUND(I1237*H1237,2)</f>
        <v>0</v>
      </c>
      <c r="BL1237" s="17" t="s">
        <v>270</v>
      </c>
      <c r="BM1237" s="229" t="s">
        <v>1688</v>
      </c>
    </row>
    <row r="1238" s="2" customFormat="1" ht="37.8" customHeight="1">
      <c r="A1238" s="38"/>
      <c r="B1238" s="39"/>
      <c r="C1238" s="218" t="s">
        <v>1689</v>
      </c>
      <c r="D1238" s="218" t="s">
        <v>167</v>
      </c>
      <c r="E1238" s="219" t="s">
        <v>1690</v>
      </c>
      <c r="F1238" s="220" t="s">
        <v>1691</v>
      </c>
      <c r="G1238" s="221" t="s">
        <v>239</v>
      </c>
      <c r="H1238" s="222">
        <v>1</v>
      </c>
      <c r="I1238" s="223"/>
      <c r="J1238" s="224">
        <f>ROUND(I1238*H1238,2)</f>
        <v>0</v>
      </c>
      <c r="K1238" s="220" t="s">
        <v>1</v>
      </c>
      <c r="L1238" s="44"/>
      <c r="M1238" s="225" t="s">
        <v>1</v>
      </c>
      <c r="N1238" s="226" t="s">
        <v>43</v>
      </c>
      <c r="O1238" s="91"/>
      <c r="P1238" s="227">
        <f>O1238*H1238</f>
        <v>0</v>
      </c>
      <c r="Q1238" s="227">
        <v>0</v>
      </c>
      <c r="R1238" s="227">
        <f>Q1238*H1238</f>
        <v>0</v>
      </c>
      <c r="S1238" s="227">
        <v>0</v>
      </c>
      <c r="T1238" s="228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29" t="s">
        <v>270</v>
      </c>
      <c r="AT1238" s="229" t="s">
        <v>167</v>
      </c>
      <c r="AU1238" s="229" t="s">
        <v>88</v>
      </c>
      <c r="AY1238" s="17" t="s">
        <v>165</v>
      </c>
      <c r="BE1238" s="230">
        <f>IF(N1238="základní",J1238,0)</f>
        <v>0</v>
      </c>
      <c r="BF1238" s="230">
        <f>IF(N1238="snížená",J1238,0)</f>
        <v>0</v>
      </c>
      <c r="BG1238" s="230">
        <f>IF(N1238="zákl. přenesená",J1238,0)</f>
        <v>0</v>
      </c>
      <c r="BH1238" s="230">
        <f>IF(N1238="sníž. přenesená",J1238,0)</f>
        <v>0</v>
      </c>
      <c r="BI1238" s="230">
        <f>IF(N1238="nulová",J1238,0)</f>
        <v>0</v>
      </c>
      <c r="BJ1238" s="17" t="s">
        <v>86</v>
      </c>
      <c r="BK1238" s="230">
        <f>ROUND(I1238*H1238,2)</f>
        <v>0</v>
      </c>
      <c r="BL1238" s="17" t="s">
        <v>270</v>
      </c>
      <c r="BM1238" s="229" t="s">
        <v>1692</v>
      </c>
    </row>
    <row r="1239" s="2" customFormat="1" ht="24.15" customHeight="1">
      <c r="A1239" s="38"/>
      <c r="B1239" s="39"/>
      <c r="C1239" s="218" t="s">
        <v>1693</v>
      </c>
      <c r="D1239" s="218" t="s">
        <v>167</v>
      </c>
      <c r="E1239" s="219" t="s">
        <v>1694</v>
      </c>
      <c r="F1239" s="220" t="s">
        <v>1695</v>
      </c>
      <c r="G1239" s="221" t="s">
        <v>239</v>
      </c>
      <c r="H1239" s="222">
        <v>1</v>
      </c>
      <c r="I1239" s="223"/>
      <c r="J1239" s="224">
        <f>ROUND(I1239*H1239,2)</f>
        <v>0</v>
      </c>
      <c r="K1239" s="220" t="s">
        <v>1</v>
      </c>
      <c r="L1239" s="44"/>
      <c r="M1239" s="225" t="s">
        <v>1</v>
      </c>
      <c r="N1239" s="226" t="s">
        <v>43</v>
      </c>
      <c r="O1239" s="91"/>
      <c r="P1239" s="227">
        <f>O1239*H1239</f>
        <v>0</v>
      </c>
      <c r="Q1239" s="227">
        <v>0</v>
      </c>
      <c r="R1239" s="227">
        <f>Q1239*H1239</f>
        <v>0</v>
      </c>
      <c r="S1239" s="227">
        <v>0</v>
      </c>
      <c r="T1239" s="228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29" t="s">
        <v>270</v>
      </c>
      <c r="AT1239" s="229" t="s">
        <v>167</v>
      </c>
      <c r="AU1239" s="229" t="s">
        <v>88</v>
      </c>
      <c r="AY1239" s="17" t="s">
        <v>165</v>
      </c>
      <c r="BE1239" s="230">
        <f>IF(N1239="základní",J1239,0)</f>
        <v>0</v>
      </c>
      <c r="BF1239" s="230">
        <f>IF(N1239="snížená",J1239,0)</f>
        <v>0</v>
      </c>
      <c r="BG1239" s="230">
        <f>IF(N1239="zákl. přenesená",J1239,0)</f>
        <v>0</v>
      </c>
      <c r="BH1239" s="230">
        <f>IF(N1239="sníž. přenesená",J1239,0)</f>
        <v>0</v>
      </c>
      <c r="BI1239" s="230">
        <f>IF(N1239="nulová",J1239,0)</f>
        <v>0</v>
      </c>
      <c r="BJ1239" s="17" t="s">
        <v>86</v>
      </c>
      <c r="BK1239" s="230">
        <f>ROUND(I1239*H1239,2)</f>
        <v>0</v>
      </c>
      <c r="BL1239" s="17" t="s">
        <v>270</v>
      </c>
      <c r="BM1239" s="229" t="s">
        <v>1696</v>
      </c>
    </row>
    <row r="1240" s="2" customFormat="1" ht="24.15" customHeight="1">
      <c r="A1240" s="38"/>
      <c r="B1240" s="39"/>
      <c r="C1240" s="218" t="s">
        <v>1697</v>
      </c>
      <c r="D1240" s="218" t="s">
        <v>167</v>
      </c>
      <c r="E1240" s="219" t="s">
        <v>1698</v>
      </c>
      <c r="F1240" s="220" t="s">
        <v>1699</v>
      </c>
      <c r="G1240" s="221" t="s">
        <v>239</v>
      </c>
      <c r="H1240" s="222">
        <v>1</v>
      </c>
      <c r="I1240" s="223"/>
      <c r="J1240" s="224">
        <f>ROUND(I1240*H1240,2)</f>
        <v>0</v>
      </c>
      <c r="K1240" s="220" t="s">
        <v>1</v>
      </c>
      <c r="L1240" s="44"/>
      <c r="M1240" s="225" t="s">
        <v>1</v>
      </c>
      <c r="N1240" s="226" t="s">
        <v>43</v>
      </c>
      <c r="O1240" s="91"/>
      <c r="P1240" s="227">
        <f>O1240*H1240</f>
        <v>0</v>
      </c>
      <c r="Q1240" s="227">
        <v>0</v>
      </c>
      <c r="R1240" s="227">
        <f>Q1240*H1240</f>
        <v>0</v>
      </c>
      <c r="S1240" s="227">
        <v>0</v>
      </c>
      <c r="T1240" s="228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229" t="s">
        <v>270</v>
      </c>
      <c r="AT1240" s="229" t="s">
        <v>167</v>
      </c>
      <c r="AU1240" s="229" t="s">
        <v>88</v>
      </c>
      <c r="AY1240" s="17" t="s">
        <v>165</v>
      </c>
      <c r="BE1240" s="230">
        <f>IF(N1240="základní",J1240,0)</f>
        <v>0</v>
      </c>
      <c r="BF1240" s="230">
        <f>IF(N1240="snížená",J1240,0)</f>
        <v>0</v>
      </c>
      <c r="BG1240" s="230">
        <f>IF(N1240="zákl. přenesená",J1240,0)</f>
        <v>0</v>
      </c>
      <c r="BH1240" s="230">
        <f>IF(N1240="sníž. přenesená",J1240,0)</f>
        <v>0</v>
      </c>
      <c r="BI1240" s="230">
        <f>IF(N1240="nulová",J1240,0)</f>
        <v>0</v>
      </c>
      <c r="BJ1240" s="17" t="s">
        <v>86</v>
      </c>
      <c r="BK1240" s="230">
        <f>ROUND(I1240*H1240,2)</f>
        <v>0</v>
      </c>
      <c r="BL1240" s="17" t="s">
        <v>270</v>
      </c>
      <c r="BM1240" s="229" t="s">
        <v>1700</v>
      </c>
    </row>
    <row r="1241" s="2" customFormat="1" ht="24.15" customHeight="1">
      <c r="A1241" s="38"/>
      <c r="B1241" s="39"/>
      <c r="C1241" s="218" t="s">
        <v>1701</v>
      </c>
      <c r="D1241" s="218" t="s">
        <v>167</v>
      </c>
      <c r="E1241" s="219" t="s">
        <v>1702</v>
      </c>
      <c r="F1241" s="220" t="s">
        <v>1703</v>
      </c>
      <c r="G1241" s="221" t="s">
        <v>239</v>
      </c>
      <c r="H1241" s="222">
        <v>1</v>
      </c>
      <c r="I1241" s="223"/>
      <c r="J1241" s="224">
        <f>ROUND(I1241*H1241,2)</f>
        <v>0</v>
      </c>
      <c r="K1241" s="220" t="s">
        <v>1</v>
      </c>
      <c r="L1241" s="44"/>
      <c r="M1241" s="225" t="s">
        <v>1</v>
      </c>
      <c r="N1241" s="226" t="s">
        <v>43</v>
      </c>
      <c r="O1241" s="91"/>
      <c r="P1241" s="227">
        <f>O1241*H1241</f>
        <v>0</v>
      </c>
      <c r="Q1241" s="227">
        <v>0</v>
      </c>
      <c r="R1241" s="227">
        <f>Q1241*H1241</f>
        <v>0</v>
      </c>
      <c r="S1241" s="227">
        <v>0</v>
      </c>
      <c r="T1241" s="228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29" t="s">
        <v>270</v>
      </c>
      <c r="AT1241" s="229" t="s">
        <v>167</v>
      </c>
      <c r="AU1241" s="229" t="s">
        <v>88</v>
      </c>
      <c r="AY1241" s="17" t="s">
        <v>165</v>
      </c>
      <c r="BE1241" s="230">
        <f>IF(N1241="základní",J1241,0)</f>
        <v>0</v>
      </c>
      <c r="BF1241" s="230">
        <f>IF(N1241="snížená",J1241,0)</f>
        <v>0</v>
      </c>
      <c r="BG1241" s="230">
        <f>IF(N1241="zákl. přenesená",J1241,0)</f>
        <v>0</v>
      </c>
      <c r="BH1241" s="230">
        <f>IF(N1241="sníž. přenesená",J1241,0)</f>
        <v>0</v>
      </c>
      <c r="BI1241" s="230">
        <f>IF(N1241="nulová",J1241,0)</f>
        <v>0</v>
      </c>
      <c r="BJ1241" s="17" t="s">
        <v>86</v>
      </c>
      <c r="BK1241" s="230">
        <f>ROUND(I1241*H1241,2)</f>
        <v>0</v>
      </c>
      <c r="BL1241" s="17" t="s">
        <v>270</v>
      </c>
      <c r="BM1241" s="229" t="s">
        <v>1704</v>
      </c>
    </row>
    <row r="1242" s="2" customFormat="1" ht="24.15" customHeight="1">
      <c r="A1242" s="38"/>
      <c r="B1242" s="39"/>
      <c r="C1242" s="218" t="s">
        <v>1705</v>
      </c>
      <c r="D1242" s="218" t="s">
        <v>167</v>
      </c>
      <c r="E1242" s="219" t="s">
        <v>1706</v>
      </c>
      <c r="F1242" s="220" t="s">
        <v>1707</v>
      </c>
      <c r="G1242" s="221" t="s">
        <v>239</v>
      </c>
      <c r="H1242" s="222">
        <v>1</v>
      </c>
      <c r="I1242" s="223"/>
      <c r="J1242" s="224">
        <f>ROUND(I1242*H1242,2)</f>
        <v>0</v>
      </c>
      <c r="K1242" s="220" t="s">
        <v>1</v>
      </c>
      <c r="L1242" s="44"/>
      <c r="M1242" s="225" t="s">
        <v>1</v>
      </c>
      <c r="N1242" s="226" t="s">
        <v>43</v>
      </c>
      <c r="O1242" s="91"/>
      <c r="P1242" s="227">
        <f>O1242*H1242</f>
        <v>0</v>
      </c>
      <c r="Q1242" s="227">
        <v>0</v>
      </c>
      <c r="R1242" s="227">
        <f>Q1242*H1242</f>
        <v>0</v>
      </c>
      <c r="S1242" s="227">
        <v>0</v>
      </c>
      <c r="T1242" s="228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29" t="s">
        <v>270</v>
      </c>
      <c r="AT1242" s="229" t="s">
        <v>167</v>
      </c>
      <c r="AU1242" s="229" t="s">
        <v>88</v>
      </c>
      <c r="AY1242" s="17" t="s">
        <v>165</v>
      </c>
      <c r="BE1242" s="230">
        <f>IF(N1242="základní",J1242,0)</f>
        <v>0</v>
      </c>
      <c r="BF1242" s="230">
        <f>IF(N1242="snížená",J1242,0)</f>
        <v>0</v>
      </c>
      <c r="BG1242" s="230">
        <f>IF(N1242="zákl. přenesená",J1242,0)</f>
        <v>0</v>
      </c>
      <c r="BH1242" s="230">
        <f>IF(N1242="sníž. přenesená",J1242,0)</f>
        <v>0</v>
      </c>
      <c r="BI1242" s="230">
        <f>IF(N1242="nulová",J1242,0)</f>
        <v>0</v>
      </c>
      <c r="BJ1242" s="17" t="s">
        <v>86</v>
      </c>
      <c r="BK1242" s="230">
        <f>ROUND(I1242*H1242,2)</f>
        <v>0</v>
      </c>
      <c r="BL1242" s="17" t="s">
        <v>270</v>
      </c>
      <c r="BM1242" s="229" t="s">
        <v>1708</v>
      </c>
    </row>
    <row r="1243" s="2" customFormat="1" ht="24.15" customHeight="1">
      <c r="A1243" s="38"/>
      <c r="B1243" s="39"/>
      <c r="C1243" s="218" t="s">
        <v>1709</v>
      </c>
      <c r="D1243" s="218" t="s">
        <v>167</v>
      </c>
      <c r="E1243" s="219" t="s">
        <v>1710</v>
      </c>
      <c r="F1243" s="220" t="s">
        <v>1711</v>
      </c>
      <c r="G1243" s="221" t="s">
        <v>239</v>
      </c>
      <c r="H1243" s="222">
        <v>1</v>
      </c>
      <c r="I1243" s="223"/>
      <c r="J1243" s="224">
        <f>ROUND(I1243*H1243,2)</f>
        <v>0</v>
      </c>
      <c r="K1243" s="220" t="s">
        <v>1</v>
      </c>
      <c r="L1243" s="44"/>
      <c r="M1243" s="225" t="s">
        <v>1</v>
      </c>
      <c r="N1243" s="226" t="s">
        <v>43</v>
      </c>
      <c r="O1243" s="91"/>
      <c r="P1243" s="227">
        <f>O1243*H1243</f>
        <v>0</v>
      </c>
      <c r="Q1243" s="227">
        <v>0</v>
      </c>
      <c r="R1243" s="227">
        <f>Q1243*H1243</f>
        <v>0</v>
      </c>
      <c r="S1243" s="227">
        <v>0</v>
      </c>
      <c r="T1243" s="228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229" t="s">
        <v>270</v>
      </c>
      <c r="AT1243" s="229" t="s">
        <v>167</v>
      </c>
      <c r="AU1243" s="229" t="s">
        <v>88</v>
      </c>
      <c r="AY1243" s="17" t="s">
        <v>165</v>
      </c>
      <c r="BE1243" s="230">
        <f>IF(N1243="základní",J1243,0)</f>
        <v>0</v>
      </c>
      <c r="BF1243" s="230">
        <f>IF(N1243="snížená",J1243,0)</f>
        <v>0</v>
      </c>
      <c r="BG1243" s="230">
        <f>IF(N1243="zákl. přenesená",J1243,0)</f>
        <v>0</v>
      </c>
      <c r="BH1243" s="230">
        <f>IF(N1243="sníž. přenesená",J1243,0)</f>
        <v>0</v>
      </c>
      <c r="BI1243" s="230">
        <f>IF(N1243="nulová",J1243,0)</f>
        <v>0</v>
      </c>
      <c r="BJ1243" s="17" t="s">
        <v>86</v>
      </c>
      <c r="BK1243" s="230">
        <f>ROUND(I1243*H1243,2)</f>
        <v>0</v>
      </c>
      <c r="BL1243" s="17" t="s">
        <v>270</v>
      </c>
      <c r="BM1243" s="229" t="s">
        <v>1712</v>
      </c>
    </row>
    <row r="1244" s="2" customFormat="1" ht="24.15" customHeight="1">
      <c r="A1244" s="38"/>
      <c r="B1244" s="39"/>
      <c r="C1244" s="218" t="s">
        <v>1713</v>
      </c>
      <c r="D1244" s="218" t="s">
        <v>167</v>
      </c>
      <c r="E1244" s="219" t="s">
        <v>1714</v>
      </c>
      <c r="F1244" s="220" t="s">
        <v>1715</v>
      </c>
      <c r="G1244" s="221" t="s">
        <v>239</v>
      </c>
      <c r="H1244" s="222">
        <v>1</v>
      </c>
      <c r="I1244" s="223"/>
      <c r="J1244" s="224">
        <f>ROUND(I1244*H1244,2)</f>
        <v>0</v>
      </c>
      <c r="K1244" s="220" t="s">
        <v>1</v>
      </c>
      <c r="L1244" s="44"/>
      <c r="M1244" s="225" t="s">
        <v>1</v>
      </c>
      <c r="N1244" s="226" t="s">
        <v>43</v>
      </c>
      <c r="O1244" s="91"/>
      <c r="P1244" s="227">
        <f>O1244*H1244</f>
        <v>0</v>
      </c>
      <c r="Q1244" s="227">
        <v>0</v>
      </c>
      <c r="R1244" s="227">
        <f>Q1244*H1244</f>
        <v>0</v>
      </c>
      <c r="S1244" s="227">
        <v>0</v>
      </c>
      <c r="T1244" s="228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29" t="s">
        <v>270</v>
      </c>
      <c r="AT1244" s="229" t="s">
        <v>167</v>
      </c>
      <c r="AU1244" s="229" t="s">
        <v>88</v>
      </c>
      <c r="AY1244" s="17" t="s">
        <v>165</v>
      </c>
      <c r="BE1244" s="230">
        <f>IF(N1244="základní",J1244,0)</f>
        <v>0</v>
      </c>
      <c r="BF1244" s="230">
        <f>IF(N1244="snížená",J1244,0)</f>
        <v>0</v>
      </c>
      <c r="BG1244" s="230">
        <f>IF(N1244="zákl. přenesená",J1244,0)</f>
        <v>0</v>
      </c>
      <c r="BH1244" s="230">
        <f>IF(N1244="sníž. přenesená",J1244,0)</f>
        <v>0</v>
      </c>
      <c r="BI1244" s="230">
        <f>IF(N1244="nulová",J1244,0)</f>
        <v>0</v>
      </c>
      <c r="BJ1244" s="17" t="s">
        <v>86</v>
      </c>
      <c r="BK1244" s="230">
        <f>ROUND(I1244*H1244,2)</f>
        <v>0</v>
      </c>
      <c r="BL1244" s="17" t="s">
        <v>270</v>
      </c>
      <c r="BM1244" s="229" t="s">
        <v>1716</v>
      </c>
    </row>
    <row r="1245" s="2" customFormat="1" ht="24.15" customHeight="1">
      <c r="A1245" s="38"/>
      <c r="B1245" s="39"/>
      <c r="C1245" s="218" t="s">
        <v>1717</v>
      </c>
      <c r="D1245" s="218" t="s">
        <v>167</v>
      </c>
      <c r="E1245" s="219" t="s">
        <v>1718</v>
      </c>
      <c r="F1245" s="220" t="s">
        <v>1719</v>
      </c>
      <c r="G1245" s="221" t="s">
        <v>239</v>
      </c>
      <c r="H1245" s="222">
        <v>1</v>
      </c>
      <c r="I1245" s="223"/>
      <c r="J1245" s="224">
        <f>ROUND(I1245*H1245,2)</f>
        <v>0</v>
      </c>
      <c r="K1245" s="220" t="s">
        <v>1</v>
      </c>
      <c r="L1245" s="44"/>
      <c r="M1245" s="225" t="s">
        <v>1</v>
      </c>
      <c r="N1245" s="226" t="s">
        <v>43</v>
      </c>
      <c r="O1245" s="91"/>
      <c r="P1245" s="227">
        <f>O1245*H1245</f>
        <v>0</v>
      </c>
      <c r="Q1245" s="227">
        <v>0</v>
      </c>
      <c r="R1245" s="227">
        <f>Q1245*H1245</f>
        <v>0</v>
      </c>
      <c r="S1245" s="227">
        <v>0</v>
      </c>
      <c r="T1245" s="228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29" t="s">
        <v>270</v>
      </c>
      <c r="AT1245" s="229" t="s">
        <v>167</v>
      </c>
      <c r="AU1245" s="229" t="s">
        <v>88</v>
      </c>
      <c r="AY1245" s="17" t="s">
        <v>165</v>
      </c>
      <c r="BE1245" s="230">
        <f>IF(N1245="základní",J1245,0)</f>
        <v>0</v>
      </c>
      <c r="BF1245" s="230">
        <f>IF(N1245="snížená",J1245,0)</f>
        <v>0</v>
      </c>
      <c r="BG1245" s="230">
        <f>IF(N1245="zákl. přenesená",J1245,0)</f>
        <v>0</v>
      </c>
      <c r="BH1245" s="230">
        <f>IF(N1245="sníž. přenesená",J1245,0)</f>
        <v>0</v>
      </c>
      <c r="BI1245" s="230">
        <f>IF(N1245="nulová",J1245,0)</f>
        <v>0</v>
      </c>
      <c r="BJ1245" s="17" t="s">
        <v>86</v>
      </c>
      <c r="BK1245" s="230">
        <f>ROUND(I1245*H1245,2)</f>
        <v>0</v>
      </c>
      <c r="BL1245" s="17" t="s">
        <v>270</v>
      </c>
      <c r="BM1245" s="229" t="s">
        <v>1720</v>
      </c>
    </row>
    <row r="1246" s="2" customFormat="1" ht="24.15" customHeight="1">
      <c r="A1246" s="38"/>
      <c r="B1246" s="39"/>
      <c r="C1246" s="218" t="s">
        <v>1721</v>
      </c>
      <c r="D1246" s="218" t="s">
        <v>167</v>
      </c>
      <c r="E1246" s="219" t="s">
        <v>1722</v>
      </c>
      <c r="F1246" s="220" t="s">
        <v>1723</v>
      </c>
      <c r="G1246" s="221" t="s">
        <v>239</v>
      </c>
      <c r="H1246" s="222">
        <v>1</v>
      </c>
      <c r="I1246" s="223"/>
      <c r="J1246" s="224">
        <f>ROUND(I1246*H1246,2)</f>
        <v>0</v>
      </c>
      <c r="K1246" s="220" t="s">
        <v>1</v>
      </c>
      <c r="L1246" s="44"/>
      <c r="M1246" s="225" t="s">
        <v>1</v>
      </c>
      <c r="N1246" s="226" t="s">
        <v>43</v>
      </c>
      <c r="O1246" s="91"/>
      <c r="P1246" s="227">
        <f>O1246*H1246</f>
        <v>0</v>
      </c>
      <c r="Q1246" s="227">
        <v>0</v>
      </c>
      <c r="R1246" s="227">
        <f>Q1246*H1246</f>
        <v>0</v>
      </c>
      <c r="S1246" s="227">
        <v>0</v>
      </c>
      <c r="T1246" s="228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29" t="s">
        <v>270</v>
      </c>
      <c r="AT1246" s="229" t="s">
        <v>167</v>
      </c>
      <c r="AU1246" s="229" t="s">
        <v>88</v>
      </c>
      <c r="AY1246" s="17" t="s">
        <v>165</v>
      </c>
      <c r="BE1246" s="230">
        <f>IF(N1246="základní",J1246,0)</f>
        <v>0</v>
      </c>
      <c r="BF1246" s="230">
        <f>IF(N1246="snížená",J1246,0)</f>
        <v>0</v>
      </c>
      <c r="BG1246" s="230">
        <f>IF(N1246="zákl. přenesená",J1246,0)</f>
        <v>0</v>
      </c>
      <c r="BH1246" s="230">
        <f>IF(N1246="sníž. přenesená",J1246,0)</f>
        <v>0</v>
      </c>
      <c r="BI1246" s="230">
        <f>IF(N1246="nulová",J1246,0)</f>
        <v>0</v>
      </c>
      <c r="BJ1246" s="17" t="s">
        <v>86</v>
      </c>
      <c r="BK1246" s="230">
        <f>ROUND(I1246*H1246,2)</f>
        <v>0</v>
      </c>
      <c r="BL1246" s="17" t="s">
        <v>270</v>
      </c>
      <c r="BM1246" s="229" t="s">
        <v>1724</v>
      </c>
    </row>
    <row r="1247" s="2" customFormat="1" ht="24.15" customHeight="1">
      <c r="A1247" s="38"/>
      <c r="B1247" s="39"/>
      <c r="C1247" s="218" t="s">
        <v>1725</v>
      </c>
      <c r="D1247" s="218" t="s">
        <v>167</v>
      </c>
      <c r="E1247" s="219" t="s">
        <v>1726</v>
      </c>
      <c r="F1247" s="220" t="s">
        <v>1727</v>
      </c>
      <c r="G1247" s="221" t="s">
        <v>239</v>
      </c>
      <c r="H1247" s="222">
        <v>1</v>
      </c>
      <c r="I1247" s="223"/>
      <c r="J1247" s="224">
        <f>ROUND(I1247*H1247,2)</f>
        <v>0</v>
      </c>
      <c r="K1247" s="220" t="s">
        <v>1</v>
      </c>
      <c r="L1247" s="44"/>
      <c r="M1247" s="225" t="s">
        <v>1</v>
      </c>
      <c r="N1247" s="226" t="s">
        <v>43</v>
      </c>
      <c r="O1247" s="91"/>
      <c r="P1247" s="227">
        <f>O1247*H1247</f>
        <v>0</v>
      </c>
      <c r="Q1247" s="227">
        <v>0</v>
      </c>
      <c r="R1247" s="227">
        <f>Q1247*H1247</f>
        <v>0</v>
      </c>
      <c r="S1247" s="227">
        <v>0</v>
      </c>
      <c r="T1247" s="228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229" t="s">
        <v>270</v>
      </c>
      <c r="AT1247" s="229" t="s">
        <v>167</v>
      </c>
      <c r="AU1247" s="229" t="s">
        <v>88</v>
      </c>
      <c r="AY1247" s="17" t="s">
        <v>165</v>
      </c>
      <c r="BE1247" s="230">
        <f>IF(N1247="základní",J1247,0)</f>
        <v>0</v>
      </c>
      <c r="BF1247" s="230">
        <f>IF(N1247="snížená",J1247,0)</f>
        <v>0</v>
      </c>
      <c r="BG1247" s="230">
        <f>IF(N1247="zákl. přenesená",J1247,0)</f>
        <v>0</v>
      </c>
      <c r="BH1247" s="230">
        <f>IF(N1247="sníž. přenesená",J1247,0)</f>
        <v>0</v>
      </c>
      <c r="BI1247" s="230">
        <f>IF(N1247="nulová",J1247,0)</f>
        <v>0</v>
      </c>
      <c r="BJ1247" s="17" t="s">
        <v>86</v>
      </c>
      <c r="BK1247" s="230">
        <f>ROUND(I1247*H1247,2)</f>
        <v>0</v>
      </c>
      <c r="BL1247" s="17" t="s">
        <v>270</v>
      </c>
      <c r="BM1247" s="229" t="s">
        <v>1728</v>
      </c>
    </row>
    <row r="1248" s="2" customFormat="1" ht="33" customHeight="1">
      <c r="A1248" s="38"/>
      <c r="B1248" s="39"/>
      <c r="C1248" s="218" t="s">
        <v>1729</v>
      </c>
      <c r="D1248" s="218" t="s">
        <v>167</v>
      </c>
      <c r="E1248" s="219" t="s">
        <v>1730</v>
      </c>
      <c r="F1248" s="220" t="s">
        <v>1731</v>
      </c>
      <c r="G1248" s="221" t="s">
        <v>239</v>
      </c>
      <c r="H1248" s="222">
        <v>1</v>
      </c>
      <c r="I1248" s="223"/>
      <c r="J1248" s="224">
        <f>ROUND(I1248*H1248,2)</f>
        <v>0</v>
      </c>
      <c r="K1248" s="220" t="s">
        <v>1</v>
      </c>
      <c r="L1248" s="44"/>
      <c r="M1248" s="225" t="s">
        <v>1</v>
      </c>
      <c r="N1248" s="226" t="s">
        <v>43</v>
      </c>
      <c r="O1248" s="91"/>
      <c r="P1248" s="227">
        <f>O1248*H1248</f>
        <v>0</v>
      </c>
      <c r="Q1248" s="227">
        <v>0</v>
      </c>
      <c r="R1248" s="227">
        <f>Q1248*H1248</f>
        <v>0</v>
      </c>
      <c r="S1248" s="227">
        <v>0</v>
      </c>
      <c r="T1248" s="228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29" t="s">
        <v>270</v>
      </c>
      <c r="AT1248" s="229" t="s">
        <v>167</v>
      </c>
      <c r="AU1248" s="229" t="s">
        <v>88</v>
      </c>
      <c r="AY1248" s="17" t="s">
        <v>165</v>
      </c>
      <c r="BE1248" s="230">
        <f>IF(N1248="základní",J1248,0)</f>
        <v>0</v>
      </c>
      <c r="BF1248" s="230">
        <f>IF(N1248="snížená",J1248,0)</f>
        <v>0</v>
      </c>
      <c r="BG1248" s="230">
        <f>IF(N1248="zákl. přenesená",J1248,0)</f>
        <v>0</v>
      </c>
      <c r="BH1248" s="230">
        <f>IF(N1248="sníž. přenesená",J1248,0)</f>
        <v>0</v>
      </c>
      <c r="BI1248" s="230">
        <f>IF(N1248="nulová",J1248,0)</f>
        <v>0</v>
      </c>
      <c r="BJ1248" s="17" t="s">
        <v>86</v>
      </c>
      <c r="BK1248" s="230">
        <f>ROUND(I1248*H1248,2)</f>
        <v>0</v>
      </c>
      <c r="BL1248" s="17" t="s">
        <v>270</v>
      </c>
      <c r="BM1248" s="229" t="s">
        <v>1732</v>
      </c>
    </row>
    <row r="1249" s="2" customFormat="1" ht="24.15" customHeight="1">
      <c r="A1249" s="38"/>
      <c r="B1249" s="39"/>
      <c r="C1249" s="218" t="s">
        <v>1733</v>
      </c>
      <c r="D1249" s="218" t="s">
        <v>167</v>
      </c>
      <c r="E1249" s="219" t="s">
        <v>1734</v>
      </c>
      <c r="F1249" s="220" t="s">
        <v>1735</v>
      </c>
      <c r="G1249" s="221" t="s">
        <v>239</v>
      </c>
      <c r="H1249" s="222">
        <v>1</v>
      </c>
      <c r="I1249" s="223"/>
      <c r="J1249" s="224">
        <f>ROUND(I1249*H1249,2)</f>
        <v>0</v>
      </c>
      <c r="K1249" s="220" t="s">
        <v>1</v>
      </c>
      <c r="L1249" s="44"/>
      <c r="M1249" s="225" t="s">
        <v>1</v>
      </c>
      <c r="N1249" s="226" t="s">
        <v>43</v>
      </c>
      <c r="O1249" s="91"/>
      <c r="P1249" s="227">
        <f>O1249*H1249</f>
        <v>0</v>
      </c>
      <c r="Q1249" s="227">
        <v>0</v>
      </c>
      <c r="R1249" s="227">
        <f>Q1249*H1249</f>
        <v>0</v>
      </c>
      <c r="S1249" s="227">
        <v>0</v>
      </c>
      <c r="T1249" s="228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229" t="s">
        <v>270</v>
      </c>
      <c r="AT1249" s="229" t="s">
        <v>167</v>
      </c>
      <c r="AU1249" s="229" t="s">
        <v>88</v>
      </c>
      <c r="AY1249" s="17" t="s">
        <v>165</v>
      </c>
      <c r="BE1249" s="230">
        <f>IF(N1249="základní",J1249,0)</f>
        <v>0</v>
      </c>
      <c r="BF1249" s="230">
        <f>IF(N1249="snížená",J1249,0)</f>
        <v>0</v>
      </c>
      <c r="BG1249" s="230">
        <f>IF(N1249="zákl. přenesená",J1249,0)</f>
        <v>0</v>
      </c>
      <c r="BH1249" s="230">
        <f>IF(N1249="sníž. přenesená",J1249,0)</f>
        <v>0</v>
      </c>
      <c r="BI1249" s="230">
        <f>IF(N1249="nulová",J1249,0)</f>
        <v>0</v>
      </c>
      <c r="BJ1249" s="17" t="s">
        <v>86</v>
      </c>
      <c r="BK1249" s="230">
        <f>ROUND(I1249*H1249,2)</f>
        <v>0</v>
      </c>
      <c r="BL1249" s="17" t="s">
        <v>270</v>
      </c>
      <c r="BM1249" s="229" t="s">
        <v>1736</v>
      </c>
    </row>
    <row r="1250" s="2" customFormat="1" ht="24.15" customHeight="1">
      <c r="A1250" s="38"/>
      <c r="B1250" s="39"/>
      <c r="C1250" s="218" t="s">
        <v>1737</v>
      </c>
      <c r="D1250" s="218" t="s">
        <v>167</v>
      </c>
      <c r="E1250" s="219" t="s">
        <v>1738</v>
      </c>
      <c r="F1250" s="220" t="s">
        <v>1739</v>
      </c>
      <c r="G1250" s="221" t="s">
        <v>239</v>
      </c>
      <c r="H1250" s="222">
        <v>1</v>
      </c>
      <c r="I1250" s="223"/>
      <c r="J1250" s="224">
        <f>ROUND(I1250*H1250,2)</f>
        <v>0</v>
      </c>
      <c r="K1250" s="220" t="s">
        <v>1</v>
      </c>
      <c r="L1250" s="44"/>
      <c r="M1250" s="225" t="s">
        <v>1</v>
      </c>
      <c r="N1250" s="226" t="s">
        <v>43</v>
      </c>
      <c r="O1250" s="91"/>
      <c r="P1250" s="227">
        <f>O1250*H1250</f>
        <v>0</v>
      </c>
      <c r="Q1250" s="227">
        <v>0</v>
      </c>
      <c r="R1250" s="227">
        <f>Q1250*H1250</f>
        <v>0</v>
      </c>
      <c r="S1250" s="227">
        <v>0</v>
      </c>
      <c r="T1250" s="228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29" t="s">
        <v>270</v>
      </c>
      <c r="AT1250" s="229" t="s">
        <v>167</v>
      </c>
      <c r="AU1250" s="229" t="s">
        <v>88</v>
      </c>
      <c r="AY1250" s="17" t="s">
        <v>165</v>
      </c>
      <c r="BE1250" s="230">
        <f>IF(N1250="základní",J1250,0)</f>
        <v>0</v>
      </c>
      <c r="BF1250" s="230">
        <f>IF(N1250="snížená",J1250,0)</f>
        <v>0</v>
      </c>
      <c r="BG1250" s="230">
        <f>IF(N1250="zákl. přenesená",J1250,0)</f>
        <v>0</v>
      </c>
      <c r="BH1250" s="230">
        <f>IF(N1250="sníž. přenesená",J1250,0)</f>
        <v>0</v>
      </c>
      <c r="BI1250" s="230">
        <f>IF(N1250="nulová",J1250,0)</f>
        <v>0</v>
      </c>
      <c r="BJ1250" s="17" t="s">
        <v>86</v>
      </c>
      <c r="BK1250" s="230">
        <f>ROUND(I1250*H1250,2)</f>
        <v>0</v>
      </c>
      <c r="BL1250" s="17" t="s">
        <v>270</v>
      </c>
      <c r="BM1250" s="229" t="s">
        <v>1740</v>
      </c>
    </row>
    <row r="1251" s="2" customFormat="1" ht="24.15" customHeight="1">
      <c r="A1251" s="38"/>
      <c r="B1251" s="39"/>
      <c r="C1251" s="218" t="s">
        <v>1741</v>
      </c>
      <c r="D1251" s="218" t="s">
        <v>167</v>
      </c>
      <c r="E1251" s="219" t="s">
        <v>1742</v>
      </c>
      <c r="F1251" s="220" t="s">
        <v>1743</v>
      </c>
      <c r="G1251" s="221" t="s">
        <v>239</v>
      </c>
      <c r="H1251" s="222">
        <v>1</v>
      </c>
      <c r="I1251" s="223"/>
      <c r="J1251" s="224">
        <f>ROUND(I1251*H1251,2)</f>
        <v>0</v>
      </c>
      <c r="K1251" s="220" t="s">
        <v>1</v>
      </c>
      <c r="L1251" s="44"/>
      <c r="M1251" s="225" t="s">
        <v>1</v>
      </c>
      <c r="N1251" s="226" t="s">
        <v>43</v>
      </c>
      <c r="O1251" s="91"/>
      <c r="P1251" s="227">
        <f>O1251*H1251</f>
        <v>0</v>
      </c>
      <c r="Q1251" s="227">
        <v>0</v>
      </c>
      <c r="R1251" s="227">
        <f>Q1251*H1251</f>
        <v>0</v>
      </c>
      <c r="S1251" s="227">
        <v>0</v>
      </c>
      <c r="T1251" s="228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29" t="s">
        <v>270</v>
      </c>
      <c r="AT1251" s="229" t="s">
        <v>167</v>
      </c>
      <c r="AU1251" s="229" t="s">
        <v>88</v>
      </c>
      <c r="AY1251" s="17" t="s">
        <v>165</v>
      </c>
      <c r="BE1251" s="230">
        <f>IF(N1251="základní",J1251,0)</f>
        <v>0</v>
      </c>
      <c r="BF1251" s="230">
        <f>IF(N1251="snížená",J1251,0)</f>
        <v>0</v>
      </c>
      <c r="BG1251" s="230">
        <f>IF(N1251="zákl. přenesená",J1251,0)</f>
        <v>0</v>
      </c>
      <c r="BH1251" s="230">
        <f>IF(N1251="sníž. přenesená",J1251,0)</f>
        <v>0</v>
      </c>
      <c r="BI1251" s="230">
        <f>IF(N1251="nulová",J1251,0)</f>
        <v>0</v>
      </c>
      <c r="BJ1251" s="17" t="s">
        <v>86</v>
      </c>
      <c r="BK1251" s="230">
        <f>ROUND(I1251*H1251,2)</f>
        <v>0</v>
      </c>
      <c r="BL1251" s="17" t="s">
        <v>270</v>
      </c>
      <c r="BM1251" s="229" t="s">
        <v>1744</v>
      </c>
    </row>
    <row r="1252" s="2" customFormat="1" ht="24.15" customHeight="1">
      <c r="A1252" s="38"/>
      <c r="B1252" s="39"/>
      <c r="C1252" s="218" t="s">
        <v>1745</v>
      </c>
      <c r="D1252" s="218" t="s">
        <v>167</v>
      </c>
      <c r="E1252" s="219" t="s">
        <v>1746</v>
      </c>
      <c r="F1252" s="220" t="s">
        <v>1747</v>
      </c>
      <c r="G1252" s="221" t="s">
        <v>239</v>
      </c>
      <c r="H1252" s="222">
        <v>1</v>
      </c>
      <c r="I1252" s="223"/>
      <c r="J1252" s="224">
        <f>ROUND(I1252*H1252,2)</f>
        <v>0</v>
      </c>
      <c r="K1252" s="220" t="s">
        <v>1</v>
      </c>
      <c r="L1252" s="44"/>
      <c r="M1252" s="225" t="s">
        <v>1</v>
      </c>
      <c r="N1252" s="226" t="s">
        <v>43</v>
      </c>
      <c r="O1252" s="91"/>
      <c r="P1252" s="227">
        <f>O1252*H1252</f>
        <v>0</v>
      </c>
      <c r="Q1252" s="227">
        <v>0</v>
      </c>
      <c r="R1252" s="227">
        <f>Q1252*H1252</f>
        <v>0</v>
      </c>
      <c r="S1252" s="227">
        <v>0</v>
      </c>
      <c r="T1252" s="228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29" t="s">
        <v>270</v>
      </c>
      <c r="AT1252" s="229" t="s">
        <v>167</v>
      </c>
      <c r="AU1252" s="229" t="s">
        <v>88</v>
      </c>
      <c r="AY1252" s="17" t="s">
        <v>165</v>
      </c>
      <c r="BE1252" s="230">
        <f>IF(N1252="základní",J1252,0)</f>
        <v>0</v>
      </c>
      <c r="BF1252" s="230">
        <f>IF(N1252="snížená",J1252,0)</f>
        <v>0</v>
      </c>
      <c r="BG1252" s="230">
        <f>IF(N1252="zákl. přenesená",J1252,0)</f>
        <v>0</v>
      </c>
      <c r="BH1252" s="230">
        <f>IF(N1252="sníž. přenesená",J1252,0)</f>
        <v>0</v>
      </c>
      <c r="BI1252" s="230">
        <f>IF(N1252="nulová",J1252,0)</f>
        <v>0</v>
      </c>
      <c r="BJ1252" s="17" t="s">
        <v>86</v>
      </c>
      <c r="BK1252" s="230">
        <f>ROUND(I1252*H1252,2)</f>
        <v>0</v>
      </c>
      <c r="BL1252" s="17" t="s">
        <v>270</v>
      </c>
      <c r="BM1252" s="229" t="s">
        <v>1748</v>
      </c>
    </row>
    <row r="1253" s="2" customFormat="1" ht="24.15" customHeight="1">
      <c r="A1253" s="38"/>
      <c r="B1253" s="39"/>
      <c r="C1253" s="218" t="s">
        <v>1749</v>
      </c>
      <c r="D1253" s="218" t="s">
        <v>167</v>
      </c>
      <c r="E1253" s="219" t="s">
        <v>1750</v>
      </c>
      <c r="F1253" s="220" t="s">
        <v>1751</v>
      </c>
      <c r="G1253" s="221" t="s">
        <v>239</v>
      </c>
      <c r="H1253" s="222">
        <v>1</v>
      </c>
      <c r="I1253" s="223"/>
      <c r="J1253" s="224">
        <f>ROUND(I1253*H1253,2)</f>
        <v>0</v>
      </c>
      <c r="K1253" s="220" t="s">
        <v>1</v>
      </c>
      <c r="L1253" s="44"/>
      <c r="M1253" s="225" t="s">
        <v>1</v>
      </c>
      <c r="N1253" s="226" t="s">
        <v>43</v>
      </c>
      <c r="O1253" s="91"/>
      <c r="P1253" s="227">
        <f>O1253*H1253</f>
        <v>0</v>
      </c>
      <c r="Q1253" s="227">
        <v>0</v>
      </c>
      <c r="R1253" s="227">
        <f>Q1253*H1253</f>
        <v>0</v>
      </c>
      <c r="S1253" s="227">
        <v>0</v>
      </c>
      <c r="T1253" s="228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229" t="s">
        <v>270</v>
      </c>
      <c r="AT1253" s="229" t="s">
        <v>167</v>
      </c>
      <c r="AU1253" s="229" t="s">
        <v>88</v>
      </c>
      <c r="AY1253" s="17" t="s">
        <v>165</v>
      </c>
      <c r="BE1253" s="230">
        <f>IF(N1253="základní",J1253,0)</f>
        <v>0</v>
      </c>
      <c r="BF1253" s="230">
        <f>IF(N1253="snížená",J1253,0)</f>
        <v>0</v>
      </c>
      <c r="BG1253" s="230">
        <f>IF(N1253="zákl. přenesená",J1253,0)</f>
        <v>0</v>
      </c>
      <c r="BH1253" s="230">
        <f>IF(N1253="sníž. přenesená",J1253,0)</f>
        <v>0</v>
      </c>
      <c r="BI1253" s="230">
        <f>IF(N1253="nulová",J1253,0)</f>
        <v>0</v>
      </c>
      <c r="BJ1253" s="17" t="s">
        <v>86</v>
      </c>
      <c r="BK1253" s="230">
        <f>ROUND(I1253*H1253,2)</f>
        <v>0</v>
      </c>
      <c r="BL1253" s="17" t="s">
        <v>270</v>
      </c>
      <c r="BM1253" s="229" t="s">
        <v>1752</v>
      </c>
    </row>
    <row r="1254" s="2" customFormat="1" ht="24.15" customHeight="1">
      <c r="A1254" s="38"/>
      <c r="B1254" s="39"/>
      <c r="C1254" s="218" t="s">
        <v>1753</v>
      </c>
      <c r="D1254" s="218" t="s">
        <v>167</v>
      </c>
      <c r="E1254" s="219" t="s">
        <v>1754</v>
      </c>
      <c r="F1254" s="220" t="s">
        <v>1755</v>
      </c>
      <c r="G1254" s="221" t="s">
        <v>239</v>
      </c>
      <c r="H1254" s="222">
        <v>1</v>
      </c>
      <c r="I1254" s="223"/>
      <c r="J1254" s="224">
        <f>ROUND(I1254*H1254,2)</f>
        <v>0</v>
      </c>
      <c r="K1254" s="220" t="s">
        <v>1</v>
      </c>
      <c r="L1254" s="44"/>
      <c r="M1254" s="225" t="s">
        <v>1</v>
      </c>
      <c r="N1254" s="226" t="s">
        <v>43</v>
      </c>
      <c r="O1254" s="91"/>
      <c r="P1254" s="227">
        <f>O1254*H1254</f>
        <v>0</v>
      </c>
      <c r="Q1254" s="227">
        <v>0</v>
      </c>
      <c r="R1254" s="227">
        <f>Q1254*H1254</f>
        <v>0</v>
      </c>
      <c r="S1254" s="227">
        <v>0</v>
      </c>
      <c r="T1254" s="228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229" t="s">
        <v>270</v>
      </c>
      <c r="AT1254" s="229" t="s">
        <v>167</v>
      </c>
      <c r="AU1254" s="229" t="s">
        <v>88</v>
      </c>
      <c r="AY1254" s="17" t="s">
        <v>165</v>
      </c>
      <c r="BE1254" s="230">
        <f>IF(N1254="základní",J1254,0)</f>
        <v>0</v>
      </c>
      <c r="BF1254" s="230">
        <f>IF(N1254="snížená",J1254,0)</f>
        <v>0</v>
      </c>
      <c r="BG1254" s="230">
        <f>IF(N1254="zákl. přenesená",J1254,0)</f>
        <v>0</v>
      </c>
      <c r="BH1254" s="230">
        <f>IF(N1254="sníž. přenesená",J1254,0)</f>
        <v>0</v>
      </c>
      <c r="BI1254" s="230">
        <f>IF(N1254="nulová",J1254,0)</f>
        <v>0</v>
      </c>
      <c r="BJ1254" s="17" t="s">
        <v>86</v>
      </c>
      <c r="BK1254" s="230">
        <f>ROUND(I1254*H1254,2)</f>
        <v>0</v>
      </c>
      <c r="BL1254" s="17" t="s">
        <v>270</v>
      </c>
      <c r="BM1254" s="229" t="s">
        <v>1756</v>
      </c>
    </row>
    <row r="1255" s="2" customFormat="1" ht="24.15" customHeight="1">
      <c r="A1255" s="38"/>
      <c r="B1255" s="39"/>
      <c r="C1255" s="218" t="s">
        <v>1757</v>
      </c>
      <c r="D1255" s="218" t="s">
        <v>167</v>
      </c>
      <c r="E1255" s="219" t="s">
        <v>1758</v>
      </c>
      <c r="F1255" s="220" t="s">
        <v>1759</v>
      </c>
      <c r="G1255" s="221" t="s">
        <v>239</v>
      </c>
      <c r="H1255" s="222">
        <v>1</v>
      </c>
      <c r="I1255" s="223"/>
      <c r="J1255" s="224">
        <f>ROUND(I1255*H1255,2)</f>
        <v>0</v>
      </c>
      <c r="K1255" s="220" t="s">
        <v>1</v>
      </c>
      <c r="L1255" s="44"/>
      <c r="M1255" s="225" t="s">
        <v>1</v>
      </c>
      <c r="N1255" s="226" t="s">
        <v>43</v>
      </c>
      <c r="O1255" s="91"/>
      <c r="P1255" s="227">
        <f>O1255*H1255</f>
        <v>0</v>
      </c>
      <c r="Q1255" s="227">
        <v>0</v>
      </c>
      <c r="R1255" s="227">
        <f>Q1255*H1255</f>
        <v>0</v>
      </c>
      <c r="S1255" s="227">
        <v>0</v>
      </c>
      <c r="T1255" s="228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29" t="s">
        <v>270</v>
      </c>
      <c r="AT1255" s="229" t="s">
        <v>167</v>
      </c>
      <c r="AU1255" s="229" t="s">
        <v>88</v>
      </c>
      <c r="AY1255" s="17" t="s">
        <v>165</v>
      </c>
      <c r="BE1255" s="230">
        <f>IF(N1255="základní",J1255,0)</f>
        <v>0</v>
      </c>
      <c r="BF1255" s="230">
        <f>IF(N1255="snížená",J1255,0)</f>
        <v>0</v>
      </c>
      <c r="BG1255" s="230">
        <f>IF(N1255="zákl. přenesená",J1255,0)</f>
        <v>0</v>
      </c>
      <c r="BH1255" s="230">
        <f>IF(N1255="sníž. přenesená",J1255,0)</f>
        <v>0</v>
      </c>
      <c r="BI1255" s="230">
        <f>IF(N1255="nulová",J1255,0)</f>
        <v>0</v>
      </c>
      <c r="BJ1255" s="17" t="s">
        <v>86</v>
      </c>
      <c r="BK1255" s="230">
        <f>ROUND(I1255*H1255,2)</f>
        <v>0</v>
      </c>
      <c r="BL1255" s="17" t="s">
        <v>270</v>
      </c>
      <c r="BM1255" s="229" t="s">
        <v>1760</v>
      </c>
    </row>
    <row r="1256" s="2" customFormat="1" ht="24.15" customHeight="1">
      <c r="A1256" s="38"/>
      <c r="B1256" s="39"/>
      <c r="C1256" s="218" t="s">
        <v>1761</v>
      </c>
      <c r="D1256" s="218" t="s">
        <v>167</v>
      </c>
      <c r="E1256" s="219" t="s">
        <v>1762</v>
      </c>
      <c r="F1256" s="220" t="s">
        <v>1763</v>
      </c>
      <c r="G1256" s="221" t="s">
        <v>239</v>
      </c>
      <c r="H1256" s="222">
        <v>1</v>
      </c>
      <c r="I1256" s="223"/>
      <c r="J1256" s="224">
        <f>ROUND(I1256*H1256,2)</f>
        <v>0</v>
      </c>
      <c r="K1256" s="220" t="s">
        <v>1</v>
      </c>
      <c r="L1256" s="44"/>
      <c r="M1256" s="225" t="s">
        <v>1</v>
      </c>
      <c r="N1256" s="226" t="s">
        <v>43</v>
      </c>
      <c r="O1256" s="91"/>
      <c r="P1256" s="227">
        <f>O1256*H1256</f>
        <v>0</v>
      </c>
      <c r="Q1256" s="227">
        <v>0</v>
      </c>
      <c r="R1256" s="227">
        <f>Q1256*H1256</f>
        <v>0</v>
      </c>
      <c r="S1256" s="227">
        <v>0</v>
      </c>
      <c r="T1256" s="228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29" t="s">
        <v>270</v>
      </c>
      <c r="AT1256" s="229" t="s">
        <v>167</v>
      </c>
      <c r="AU1256" s="229" t="s">
        <v>88</v>
      </c>
      <c r="AY1256" s="17" t="s">
        <v>165</v>
      </c>
      <c r="BE1256" s="230">
        <f>IF(N1256="základní",J1256,0)</f>
        <v>0</v>
      </c>
      <c r="BF1256" s="230">
        <f>IF(N1256="snížená",J1256,0)</f>
        <v>0</v>
      </c>
      <c r="BG1256" s="230">
        <f>IF(N1256="zákl. přenesená",J1256,0)</f>
        <v>0</v>
      </c>
      <c r="BH1256" s="230">
        <f>IF(N1256="sníž. přenesená",J1256,0)</f>
        <v>0</v>
      </c>
      <c r="BI1256" s="230">
        <f>IF(N1256="nulová",J1256,0)</f>
        <v>0</v>
      </c>
      <c r="BJ1256" s="17" t="s">
        <v>86</v>
      </c>
      <c r="BK1256" s="230">
        <f>ROUND(I1256*H1256,2)</f>
        <v>0</v>
      </c>
      <c r="BL1256" s="17" t="s">
        <v>270</v>
      </c>
      <c r="BM1256" s="229" t="s">
        <v>1764</v>
      </c>
    </row>
    <row r="1257" s="2" customFormat="1" ht="24.15" customHeight="1">
      <c r="A1257" s="38"/>
      <c r="B1257" s="39"/>
      <c r="C1257" s="218" t="s">
        <v>1765</v>
      </c>
      <c r="D1257" s="218" t="s">
        <v>167</v>
      </c>
      <c r="E1257" s="219" t="s">
        <v>1766</v>
      </c>
      <c r="F1257" s="220" t="s">
        <v>1767</v>
      </c>
      <c r="G1257" s="221" t="s">
        <v>239</v>
      </c>
      <c r="H1257" s="222">
        <v>1</v>
      </c>
      <c r="I1257" s="223"/>
      <c r="J1257" s="224">
        <f>ROUND(I1257*H1257,2)</f>
        <v>0</v>
      </c>
      <c r="K1257" s="220" t="s">
        <v>1</v>
      </c>
      <c r="L1257" s="44"/>
      <c r="M1257" s="225" t="s">
        <v>1</v>
      </c>
      <c r="N1257" s="226" t="s">
        <v>43</v>
      </c>
      <c r="O1257" s="91"/>
      <c r="P1257" s="227">
        <f>O1257*H1257</f>
        <v>0</v>
      </c>
      <c r="Q1257" s="227">
        <v>0</v>
      </c>
      <c r="R1257" s="227">
        <f>Q1257*H1257</f>
        <v>0</v>
      </c>
      <c r="S1257" s="227">
        <v>0</v>
      </c>
      <c r="T1257" s="228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29" t="s">
        <v>270</v>
      </c>
      <c r="AT1257" s="229" t="s">
        <v>167</v>
      </c>
      <c r="AU1257" s="229" t="s">
        <v>88</v>
      </c>
      <c r="AY1257" s="17" t="s">
        <v>165</v>
      </c>
      <c r="BE1257" s="230">
        <f>IF(N1257="základní",J1257,0)</f>
        <v>0</v>
      </c>
      <c r="BF1257" s="230">
        <f>IF(N1257="snížená",J1257,0)</f>
        <v>0</v>
      </c>
      <c r="BG1257" s="230">
        <f>IF(N1257="zákl. přenesená",J1257,0)</f>
        <v>0</v>
      </c>
      <c r="BH1257" s="230">
        <f>IF(N1257="sníž. přenesená",J1257,0)</f>
        <v>0</v>
      </c>
      <c r="BI1257" s="230">
        <f>IF(N1257="nulová",J1257,0)</f>
        <v>0</v>
      </c>
      <c r="BJ1257" s="17" t="s">
        <v>86</v>
      </c>
      <c r="BK1257" s="230">
        <f>ROUND(I1257*H1257,2)</f>
        <v>0</v>
      </c>
      <c r="BL1257" s="17" t="s">
        <v>270</v>
      </c>
      <c r="BM1257" s="229" t="s">
        <v>1768</v>
      </c>
    </row>
    <row r="1258" s="2" customFormat="1" ht="24.15" customHeight="1">
      <c r="A1258" s="38"/>
      <c r="B1258" s="39"/>
      <c r="C1258" s="218" t="s">
        <v>1769</v>
      </c>
      <c r="D1258" s="218" t="s">
        <v>167</v>
      </c>
      <c r="E1258" s="219" t="s">
        <v>1770</v>
      </c>
      <c r="F1258" s="220" t="s">
        <v>1771</v>
      </c>
      <c r="G1258" s="221" t="s">
        <v>239</v>
      </c>
      <c r="H1258" s="222">
        <v>1</v>
      </c>
      <c r="I1258" s="223"/>
      <c r="J1258" s="224">
        <f>ROUND(I1258*H1258,2)</f>
        <v>0</v>
      </c>
      <c r="K1258" s="220" t="s">
        <v>1</v>
      </c>
      <c r="L1258" s="44"/>
      <c r="M1258" s="225" t="s">
        <v>1</v>
      </c>
      <c r="N1258" s="226" t="s">
        <v>43</v>
      </c>
      <c r="O1258" s="91"/>
      <c r="P1258" s="227">
        <f>O1258*H1258</f>
        <v>0</v>
      </c>
      <c r="Q1258" s="227">
        <v>0</v>
      </c>
      <c r="R1258" s="227">
        <f>Q1258*H1258</f>
        <v>0</v>
      </c>
      <c r="S1258" s="227">
        <v>0</v>
      </c>
      <c r="T1258" s="228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29" t="s">
        <v>270</v>
      </c>
      <c r="AT1258" s="229" t="s">
        <v>167</v>
      </c>
      <c r="AU1258" s="229" t="s">
        <v>88</v>
      </c>
      <c r="AY1258" s="17" t="s">
        <v>165</v>
      </c>
      <c r="BE1258" s="230">
        <f>IF(N1258="základní",J1258,0)</f>
        <v>0</v>
      </c>
      <c r="BF1258" s="230">
        <f>IF(N1258="snížená",J1258,0)</f>
        <v>0</v>
      </c>
      <c r="BG1258" s="230">
        <f>IF(N1258="zákl. přenesená",J1258,0)</f>
        <v>0</v>
      </c>
      <c r="BH1258" s="230">
        <f>IF(N1258="sníž. přenesená",J1258,0)</f>
        <v>0</v>
      </c>
      <c r="BI1258" s="230">
        <f>IF(N1258="nulová",J1258,0)</f>
        <v>0</v>
      </c>
      <c r="BJ1258" s="17" t="s">
        <v>86</v>
      </c>
      <c r="BK1258" s="230">
        <f>ROUND(I1258*H1258,2)</f>
        <v>0</v>
      </c>
      <c r="BL1258" s="17" t="s">
        <v>270</v>
      </c>
      <c r="BM1258" s="229" t="s">
        <v>1772</v>
      </c>
    </row>
    <row r="1259" s="2" customFormat="1" ht="24.15" customHeight="1">
      <c r="A1259" s="38"/>
      <c r="B1259" s="39"/>
      <c r="C1259" s="218" t="s">
        <v>1773</v>
      </c>
      <c r="D1259" s="218" t="s">
        <v>167</v>
      </c>
      <c r="E1259" s="219" t="s">
        <v>1774</v>
      </c>
      <c r="F1259" s="220" t="s">
        <v>1775</v>
      </c>
      <c r="G1259" s="221" t="s">
        <v>239</v>
      </c>
      <c r="H1259" s="222">
        <v>1</v>
      </c>
      <c r="I1259" s="223"/>
      <c r="J1259" s="224">
        <f>ROUND(I1259*H1259,2)</f>
        <v>0</v>
      </c>
      <c r="K1259" s="220" t="s">
        <v>1</v>
      </c>
      <c r="L1259" s="44"/>
      <c r="M1259" s="225" t="s">
        <v>1</v>
      </c>
      <c r="N1259" s="226" t="s">
        <v>43</v>
      </c>
      <c r="O1259" s="91"/>
      <c r="P1259" s="227">
        <f>O1259*H1259</f>
        <v>0</v>
      </c>
      <c r="Q1259" s="227">
        <v>0</v>
      </c>
      <c r="R1259" s="227">
        <f>Q1259*H1259</f>
        <v>0</v>
      </c>
      <c r="S1259" s="227">
        <v>0</v>
      </c>
      <c r="T1259" s="228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29" t="s">
        <v>270</v>
      </c>
      <c r="AT1259" s="229" t="s">
        <v>167</v>
      </c>
      <c r="AU1259" s="229" t="s">
        <v>88</v>
      </c>
      <c r="AY1259" s="17" t="s">
        <v>165</v>
      </c>
      <c r="BE1259" s="230">
        <f>IF(N1259="základní",J1259,0)</f>
        <v>0</v>
      </c>
      <c r="BF1259" s="230">
        <f>IF(N1259="snížená",J1259,0)</f>
        <v>0</v>
      </c>
      <c r="BG1259" s="230">
        <f>IF(N1259="zákl. přenesená",J1259,0)</f>
        <v>0</v>
      </c>
      <c r="BH1259" s="230">
        <f>IF(N1259="sníž. přenesená",J1259,0)</f>
        <v>0</v>
      </c>
      <c r="BI1259" s="230">
        <f>IF(N1259="nulová",J1259,0)</f>
        <v>0</v>
      </c>
      <c r="BJ1259" s="17" t="s">
        <v>86</v>
      </c>
      <c r="BK1259" s="230">
        <f>ROUND(I1259*H1259,2)</f>
        <v>0</v>
      </c>
      <c r="BL1259" s="17" t="s">
        <v>270</v>
      </c>
      <c r="BM1259" s="229" t="s">
        <v>1776</v>
      </c>
    </row>
    <row r="1260" s="2" customFormat="1" ht="24.15" customHeight="1">
      <c r="A1260" s="38"/>
      <c r="B1260" s="39"/>
      <c r="C1260" s="218" t="s">
        <v>1777</v>
      </c>
      <c r="D1260" s="218" t="s">
        <v>167</v>
      </c>
      <c r="E1260" s="219" t="s">
        <v>1778</v>
      </c>
      <c r="F1260" s="220" t="s">
        <v>1779</v>
      </c>
      <c r="G1260" s="221" t="s">
        <v>239</v>
      </c>
      <c r="H1260" s="222">
        <v>1</v>
      </c>
      <c r="I1260" s="223"/>
      <c r="J1260" s="224">
        <f>ROUND(I1260*H1260,2)</f>
        <v>0</v>
      </c>
      <c r="K1260" s="220" t="s">
        <v>1</v>
      </c>
      <c r="L1260" s="44"/>
      <c r="M1260" s="225" t="s">
        <v>1</v>
      </c>
      <c r="N1260" s="226" t="s">
        <v>43</v>
      </c>
      <c r="O1260" s="91"/>
      <c r="P1260" s="227">
        <f>O1260*H1260</f>
        <v>0</v>
      </c>
      <c r="Q1260" s="227">
        <v>0</v>
      </c>
      <c r="R1260" s="227">
        <f>Q1260*H1260</f>
        <v>0</v>
      </c>
      <c r="S1260" s="227">
        <v>0</v>
      </c>
      <c r="T1260" s="228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29" t="s">
        <v>270</v>
      </c>
      <c r="AT1260" s="229" t="s">
        <v>167</v>
      </c>
      <c r="AU1260" s="229" t="s">
        <v>88</v>
      </c>
      <c r="AY1260" s="17" t="s">
        <v>165</v>
      </c>
      <c r="BE1260" s="230">
        <f>IF(N1260="základní",J1260,0)</f>
        <v>0</v>
      </c>
      <c r="BF1260" s="230">
        <f>IF(N1260="snížená",J1260,0)</f>
        <v>0</v>
      </c>
      <c r="BG1260" s="230">
        <f>IF(N1260="zákl. přenesená",J1260,0)</f>
        <v>0</v>
      </c>
      <c r="BH1260" s="230">
        <f>IF(N1260="sníž. přenesená",J1260,0)</f>
        <v>0</v>
      </c>
      <c r="BI1260" s="230">
        <f>IF(N1260="nulová",J1260,0)</f>
        <v>0</v>
      </c>
      <c r="BJ1260" s="17" t="s">
        <v>86</v>
      </c>
      <c r="BK1260" s="230">
        <f>ROUND(I1260*H1260,2)</f>
        <v>0</v>
      </c>
      <c r="BL1260" s="17" t="s">
        <v>270</v>
      </c>
      <c r="BM1260" s="229" t="s">
        <v>1780</v>
      </c>
    </row>
    <row r="1261" s="2" customFormat="1" ht="24.15" customHeight="1">
      <c r="A1261" s="38"/>
      <c r="B1261" s="39"/>
      <c r="C1261" s="218" t="s">
        <v>1781</v>
      </c>
      <c r="D1261" s="218" t="s">
        <v>167</v>
      </c>
      <c r="E1261" s="219" t="s">
        <v>1782</v>
      </c>
      <c r="F1261" s="220" t="s">
        <v>1783</v>
      </c>
      <c r="G1261" s="221" t="s">
        <v>239</v>
      </c>
      <c r="H1261" s="222">
        <v>1</v>
      </c>
      <c r="I1261" s="223"/>
      <c r="J1261" s="224">
        <f>ROUND(I1261*H1261,2)</f>
        <v>0</v>
      </c>
      <c r="K1261" s="220" t="s">
        <v>1</v>
      </c>
      <c r="L1261" s="44"/>
      <c r="M1261" s="225" t="s">
        <v>1</v>
      </c>
      <c r="N1261" s="226" t="s">
        <v>43</v>
      </c>
      <c r="O1261" s="91"/>
      <c r="P1261" s="227">
        <f>O1261*H1261</f>
        <v>0</v>
      </c>
      <c r="Q1261" s="227">
        <v>0</v>
      </c>
      <c r="R1261" s="227">
        <f>Q1261*H1261</f>
        <v>0</v>
      </c>
      <c r="S1261" s="227">
        <v>0</v>
      </c>
      <c r="T1261" s="228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229" t="s">
        <v>270</v>
      </c>
      <c r="AT1261" s="229" t="s">
        <v>167</v>
      </c>
      <c r="AU1261" s="229" t="s">
        <v>88</v>
      </c>
      <c r="AY1261" s="17" t="s">
        <v>165</v>
      </c>
      <c r="BE1261" s="230">
        <f>IF(N1261="základní",J1261,0)</f>
        <v>0</v>
      </c>
      <c r="BF1261" s="230">
        <f>IF(N1261="snížená",J1261,0)</f>
        <v>0</v>
      </c>
      <c r="BG1261" s="230">
        <f>IF(N1261="zákl. přenesená",J1261,0)</f>
        <v>0</v>
      </c>
      <c r="BH1261" s="230">
        <f>IF(N1261="sníž. přenesená",J1261,0)</f>
        <v>0</v>
      </c>
      <c r="BI1261" s="230">
        <f>IF(N1261="nulová",J1261,0)</f>
        <v>0</v>
      </c>
      <c r="BJ1261" s="17" t="s">
        <v>86</v>
      </c>
      <c r="BK1261" s="230">
        <f>ROUND(I1261*H1261,2)</f>
        <v>0</v>
      </c>
      <c r="BL1261" s="17" t="s">
        <v>270</v>
      </c>
      <c r="BM1261" s="229" t="s">
        <v>1784</v>
      </c>
    </row>
    <row r="1262" s="2" customFormat="1" ht="24.15" customHeight="1">
      <c r="A1262" s="38"/>
      <c r="B1262" s="39"/>
      <c r="C1262" s="218" t="s">
        <v>1785</v>
      </c>
      <c r="D1262" s="218" t="s">
        <v>167</v>
      </c>
      <c r="E1262" s="219" t="s">
        <v>1786</v>
      </c>
      <c r="F1262" s="220" t="s">
        <v>1787</v>
      </c>
      <c r="G1262" s="221" t="s">
        <v>239</v>
      </c>
      <c r="H1262" s="222">
        <v>1</v>
      </c>
      <c r="I1262" s="223"/>
      <c r="J1262" s="224">
        <f>ROUND(I1262*H1262,2)</f>
        <v>0</v>
      </c>
      <c r="K1262" s="220" t="s">
        <v>1</v>
      </c>
      <c r="L1262" s="44"/>
      <c r="M1262" s="225" t="s">
        <v>1</v>
      </c>
      <c r="N1262" s="226" t="s">
        <v>43</v>
      </c>
      <c r="O1262" s="91"/>
      <c r="P1262" s="227">
        <f>O1262*H1262</f>
        <v>0</v>
      </c>
      <c r="Q1262" s="227">
        <v>0</v>
      </c>
      <c r="R1262" s="227">
        <f>Q1262*H1262</f>
        <v>0</v>
      </c>
      <c r="S1262" s="227">
        <v>0</v>
      </c>
      <c r="T1262" s="228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229" t="s">
        <v>270</v>
      </c>
      <c r="AT1262" s="229" t="s">
        <v>167</v>
      </c>
      <c r="AU1262" s="229" t="s">
        <v>88</v>
      </c>
      <c r="AY1262" s="17" t="s">
        <v>165</v>
      </c>
      <c r="BE1262" s="230">
        <f>IF(N1262="základní",J1262,0)</f>
        <v>0</v>
      </c>
      <c r="BF1262" s="230">
        <f>IF(N1262="snížená",J1262,0)</f>
        <v>0</v>
      </c>
      <c r="BG1262" s="230">
        <f>IF(N1262="zákl. přenesená",J1262,0)</f>
        <v>0</v>
      </c>
      <c r="BH1262" s="230">
        <f>IF(N1262="sníž. přenesená",J1262,0)</f>
        <v>0</v>
      </c>
      <c r="BI1262" s="230">
        <f>IF(N1262="nulová",J1262,0)</f>
        <v>0</v>
      </c>
      <c r="BJ1262" s="17" t="s">
        <v>86</v>
      </c>
      <c r="BK1262" s="230">
        <f>ROUND(I1262*H1262,2)</f>
        <v>0</v>
      </c>
      <c r="BL1262" s="17" t="s">
        <v>270</v>
      </c>
      <c r="BM1262" s="229" t="s">
        <v>1788</v>
      </c>
    </row>
    <row r="1263" s="2" customFormat="1" ht="24.15" customHeight="1">
      <c r="A1263" s="38"/>
      <c r="B1263" s="39"/>
      <c r="C1263" s="218" t="s">
        <v>1789</v>
      </c>
      <c r="D1263" s="218" t="s">
        <v>167</v>
      </c>
      <c r="E1263" s="219" t="s">
        <v>1790</v>
      </c>
      <c r="F1263" s="220" t="s">
        <v>1791</v>
      </c>
      <c r="G1263" s="221" t="s">
        <v>239</v>
      </c>
      <c r="H1263" s="222">
        <v>1</v>
      </c>
      <c r="I1263" s="223"/>
      <c r="J1263" s="224">
        <f>ROUND(I1263*H1263,2)</f>
        <v>0</v>
      </c>
      <c r="K1263" s="220" t="s">
        <v>1</v>
      </c>
      <c r="L1263" s="44"/>
      <c r="M1263" s="225" t="s">
        <v>1</v>
      </c>
      <c r="N1263" s="226" t="s">
        <v>43</v>
      </c>
      <c r="O1263" s="91"/>
      <c r="P1263" s="227">
        <f>O1263*H1263</f>
        <v>0</v>
      </c>
      <c r="Q1263" s="227">
        <v>0</v>
      </c>
      <c r="R1263" s="227">
        <f>Q1263*H1263</f>
        <v>0</v>
      </c>
      <c r="S1263" s="227">
        <v>0</v>
      </c>
      <c r="T1263" s="228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29" t="s">
        <v>270</v>
      </c>
      <c r="AT1263" s="229" t="s">
        <v>167</v>
      </c>
      <c r="AU1263" s="229" t="s">
        <v>88</v>
      </c>
      <c r="AY1263" s="17" t="s">
        <v>165</v>
      </c>
      <c r="BE1263" s="230">
        <f>IF(N1263="základní",J1263,0)</f>
        <v>0</v>
      </c>
      <c r="BF1263" s="230">
        <f>IF(N1263="snížená",J1263,0)</f>
        <v>0</v>
      </c>
      <c r="BG1263" s="230">
        <f>IF(N1263="zákl. přenesená",J1263,0)</f>
        <v>0</v>
      </c>
      <c r="BH1263" s="230">
        <f>IF(N1263="sníž. přenesená",J1263,0)</f>
        <v>0</v>
      </c>
      <c r="BI1263" s="230">
        <f>IF(N1263="nulová",J1263,0)</f>
        <v>0</v>
      </c>
      <c r="BJ1263" s="17" t="s">
        <v>86</v>
      </c>
      <c r="BK1263" s="230">
        <f>ROUND(I1263*H1263,2)</f>
        <v>0</v>
      </c>
      <c r="BL1263" s="17" t="s">
        <v>270</v>
      </c>
      <c r="BM1263" s="229" t="s">
        <v>1792</v>
      </c>
    </row>
    <row r="1264" s="2" customFormat="1" ht="24.15" customHeight="1">
      <c r="A1264" s="38"/>
      <c r="B1264" s="39"/>
      <c r="C1264" s="218" t="s">
        <v>1793</v>
      </c>
      <c r="D1264" s="218" t="s">
        <v>167</v>
      </c>
      <c r="E1264" s="219" t="s">
        <v>1794</v>
      </c>
      <c r="F1264" s="220" t="s">
        <v>1795</v>
      </c>
      <c r="G1264" s="221" t="s">
        <v>239</v>
      </c>
      <c r="H1264" s="222">
        <v>1</v>
      </c>
      <c r="I1264" s="223"/>
      <c r="J1264" s="224">
        <f>ROUND(I1264*H1264,2)</f>
        <v>0</v>
      </c>
      <c r="K1264" s="220" t="s">
        <v>1</v>
      </c>
      <c r="L1264" s="44"/>
      <c r="M1264" s="225" t="s">
        <v>1</v>
      </c>
      <c r="N1264" s="226" t="s">
        <v>43</v>
      </c>
      <c r="O1264" s="91"/>
      <c r="P1264" s="227">
        <f>O1264*H1264</f>
        <v>0</v>
      </c>
      <c r="Q1264" s="227">
        <v>0</v>
      </c>
      <c r="R1264" s="227">
        <f>Q1264*H1264</f>
        <v>0</v>
      </c>
      <c r="S1264" s="227">
        <v>0</v>
      </c>
      <c r="T1264" s="228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229" t="s">
        <v>270</v>
      </c>
      <c r="AT1264" s="229" t="s">
        <v>167</v>
      </c>
      <c r="AU1264" s="229" t="s">
        <v>88</v>
      </c>
      <c r="AY1264" s="17" t="s">
        <v>165</v>
      </c>
      <c r="BE1264" s="230">
        <f>IF(N1264="základní",J1264,0)</f>
        <v>0</v>
      </c>
      <c r="BF1264" s="230">
        <f>IF(N1264="snížená",J1264,0)</f>
        <v>0</v>
      </c>
      <c r="BG1264" s="230">
        <f>IF(N1264="zákl. přenesená",J1264,0)</f>
        <v>0</v>
      </c>
      <c r="BH1264" s="230">
        <f>IF(N1264="sníž. přenesená",J1264,0)</f>
        <v>0</v>
      </c>
      <c r="BI1264" s="230">
        <f>IF(N1264="nulová",J1264,0)</f>
        <v>0</v>
      </c>
      <c r="BJ1264" s="17" t="s">
        <v>86</v>
      </c>
      <c r="BK1264" s="230">
        <f>ROUND(I1264*H1264,2)</f>
        <v>0</v>
      </c>
      <c r="BL1264" s="17" t="s">
        <v>270</v>
      </c>
      <c r="BM1264" s="229" t="s">
        <v>1796</v>
      </c>
    </row>
    <row r="1265" s="2" customFormat="1" ht="24.15" customHeight="1">
      <c r="A1265" s="38"/>
      <c r="B1265" s="39"/>
      <c r="C1265" s="218" t="s">
        <v>1797</v>
      </c>
      <c r="D1265" s="218" t="s">
        <v>167</v>
      </c>
      <c r="E1265" s="219" t="s">
        <v>1798</v>
      </c>
      <c r="F1265" s="220" t="s">
        <v>1799</v>
      </c>
      <c r="G1265" s="221" t="s">
        <v>239</v>
      </c>
      <c r="H1265" s="222">
        <v>1</v>
      </c>
      <c r="I1265" s="223"/>
      <c r="J1265" s="224">
        <f>ROUND(I1265*H1265,2)</f>
        <v>0</v>
      </c>
      <c r="K1265" s="220" t="s">
        <v>1</v>
      </c>
      <c r="L1265" s="44"/>
      <c r="M1265" s="225" t="s">
        <v>1</v>
      </c>
      <c r="N1265" s="226" t="s">
        <v>43</v>
      </c>
      <c r="O1265" s="91"/>
      <c r="P1265" s="227">
        <f>O1265*H1265</f>
        <v>0</v>
      </c>
      <c r="Q1265" s="227">
        <v>0</v>
      </c>
      <c r="R1265" s="227">
        <f>Q1265*H1265</f>
        <v>0</v>
      </c>
      <c r="S1265" s="227">
        <v>0</v>
      </c>
      <c r="T1265" s="228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29" t="s">
        <v>270</v>
      </c>
      <c r="AT1265" s="229" t="s">
        <v>167</v>
      </c>
      <c r="AU1265" s="229" t="s">
        <v>88</v>
      </c>
      <c r="AY1265" s="17" t="s">
        <v>165</v>
      </c>
      <c r="BE1265" s="230">
        <f>IF(N1265="základní",J1265,0)</f>
        <v>0</v>
      </c>
      <c r="BF1265" s="230">
        <f>IF(N1265="snížená",J1265,0)</f>
        <v>0</v>
      </c>
      <c r="BG1265" s="230">
        <f>IF(N1265="zákl. přenesená",J1265,0)</f>
        <v>0</v>
      </c>
      <c r="BH1265" s="230">
        <f>IF(N1265="sníž. přenesená",J1265,0)</f>
        <v>0</v>
      </c>
      <c r="BI1265" s="230">
        <f>IF(N1265="nulová",J1265,0)</f>
        <v>0</v>
      </c>
      <c r="BJ1265" s="17" t="s">
        <v>86</v>
      </c>
      <c r="BK1265" s="230">
        <f>ROUND(I1265*H1265,2)</f>
        <v>0</v>
      </c>
      <c r="BL1265" s="17" t="s">
        <v>270</v>
      </c>
      <c r="BM1265" s="229" t="s">
        <v>1800</v>
      </c>
    </row>
    <row r="1266" s="2" customFormat="1" ht="24.15" customHeight="1">
      <c r="A1266" s="38"/>
      <c r="B1266" s="39"/>
      <c r="C1266" s="218" t="s">
        <v>1801</v>
      </c>
      <c r="D1266" s="218" t="s">
        <v>167</v>
      </c>
      <c r="E1266" s="219" t="s">
        <v>1802</v>
      </c>
      <c r="F1266" s="220" t="s">
        <v>1803</v>
      </c>
      <c r="G1266" s="221" t="s">
        <v>239</v>
      </c>
      <c r="H1266" s="222">
        <v>1</v>
      </c>
      <c r="I1266" s="223"/>
      <c r="J1266" s="224">
        <f>ROUND(I1266*H1266,2)</f>
        <v>0</v>
      </c>
      <c r="K1266" s="220" t="s">
        <v>1</v>
      </c>
      <c r="L1266" s="44"/>
      <c r="M1266" s="225" t="s">
        <v>1</v>
      </c>
      <c r="N1266" s="226" t="s">
        <v>43</v>
      </c>
      <c r="O1266" s="91"/>
      <c r="P1266" s="227">
        <f>O1266*H1266</f>
        <v>0</v>
      </c>
      <c r="Q1266" s="227">
        <v>0</v>
      </c>
      <c r="R1266" s="227">
        <f>Q1266*H1266</f>
        <v>0</v>
      </c>
      <c r="S1266" s="227">
        <v>0</v>
      </c>
      <c r="T1266" s="228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229" t="s">
        <v>270</v>
      </c>
      <c r="AT1266" s="229" t="s">
        <v>167</v>
      </c>
      <c r="AU1266" s="229" t="s">
        <v>88</v>
      </c>
      <c r="AY1266" s="17" t="s">
        <v>165</v>
      </c>
      <c r="BE1266" s="230">
        <f>IF(N1266="základní",J1266,0)</f>
        <v>0</v>
      </c>
      <c r="BF1266" s="230">
        <f>IF(N1266="snížená",J1266,0)</f>
        <v>0</v>
      </c>
      <c r="BG1266" s="230">
        <f>IF(N1266="zákl. přenesená",J1266,0)</f>
        <v>0</v>
      </c>
      <c r="BH1266" s="230">
        <f>IF(N1266="sníž. přenesená",J1266,0)</f>
        <v>0</v>
      </c>
      <c r="BI1266" s="230">
        <f>IF(N1266="nulová",J1266,0)</f>
        <v>0</v>
      </c>
      <c r="BJ1266" s="17" t="s">
        <v>86</v>
      </c>
      <c r="BK1266" s="230">
        <f>ROUND(I1266*H1266,2)</f>
        <v>0</v>
      </c>
      <c r="BL1266" s="17" t="s">
        <v>270</v>
      </c>
      <c r="BM1266" s="229" t="s">
        <v>1804</v>
      </c>
    </row>
    <row r="1267" s="2" customFormat="1" ht="24.15" customHeight="1">
      <c r="A1267" s="38"/>
      <c r="B1267" s="39"/>
      <c r="C1267" s="218" t="s">
        <v>1805</v>
      </c>
      <c r="D1267" s="218" t="s">
        <v>167</v>
      </c>
      <c r="E1267" s="219" t="s">
        <v>1806</v>
      </c>
      <c r="F1267" s="220" t="s">
        <v>1807</v>
      </c>
      <c r="G1267" s="221" t="s">
        <v>239</v>
      </c>
      <c r="H1267" s="222">
        <v>1</v>
      </c>
      <c r="I1267" s="223"/>
      <c r="J1267" s="224">
        <f>ROUND(I1267*H1267,2)</f>
        <v>0</v>
      </c>
      <c r="K1267" s="220" t="s">
        <v>1</v>
      </c>
      <c r="L1267" s="44"/>
      <c r="M1267" s="225" t="s">
        <v>1</v>
      </c>
      <c r="N1267" s="226" t="s">
        <v>43</v>
      </c>
      <c r="O1267" s="91"/>
      <c r="P1267" s="227">
        <f>O1267*H1267</f>
        <v>0</v>
      </c>
      <c r="Q1267" s="227">
        <v>0</v>
      </c>
      <c r="R1267" s="227">
        <f>Q1267*H1267</f>
        <v>0</v>
      </c>
      <c r="S1267" s="227">
        <v>0</v>
      </c>
      <c r="T1267" s="228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29" t="s">
        <v>270</v>
      </c>
      <c r="AT1267" s="229" t="s">
        <v>167</v>
      </c>
      <c r="AU1267" s="229" t="s">
        <v>88</v>
      </c>
      <c r="AY1267" s="17" t="s">
        <v>165</v>
      </c>
      <c r="BE1267" s="230">
        <f>IF(N1267="základní",J1267,0)</f>
        <v>0</v>
      </c>
      <c r="BF1267" s="230">
        <f>IF(N1267="snížená",J1267,0)</f>
        <v>0</v>
      </c>
      <c r="BG1267" s="230">
        <f>IF(N1267="zákl. přenesená",J1267,0)</f>
        <v>0</v>
      </c>
      <c r="BH1267" s="230">
        <f>IF(N1267="sníž. přenesená",J1267,0)</f>
        <v>0</v>
      </c>
      <c r="BI1267" s="230">
        <f>IF(N1267="nulová",J1267,0)</f>
        <v>0</v>
      </c>
      <c r="BJ1267" s="17" t="s">
        <v>86</v>
      </c>
      <c r="BK1267" s="230">
        <f>ROUND(I1267*H1267,2)</f>
        <v>0</v>
      </c>
      <c r="BL1267" s="17" t="s">
        <v>270</v>
      </c>
      <c r="BM1267" s="229" t="s">
        <v>1808</v>
      </c>
    </row>
    <row r="1268" s="2" customFormat="1" ht="24.15" customHeight="1">
      <c r="A1268" s="38"/>
      <c r="B1268" s="39"/>
      <c r="C1268" s="218" t="s">
        <v>1809</v>
      </c>
      <c r="D1268" s="218" t="s">
        <v>167</v>
      </c>
      <c r="E1268" s="219" t="s">
        <v>1810</v>
      </c>
      <c r="F1268" s="220" t="s">
        <v>1811</v>
      </c>
      <c r="G1268" s="221" t="s">
        <v>239</v>
      </c>
      <c r="H1268" s="222">
        <v>1</v>
      </c>
      <c r="I1268" s="223"/>
      <c r="J1268" s="224">
        <f>ROUND(I1268*H1268,2)</f>
        <v>0</v>
      </c>
      <c r="K1268" s="220" t="s">
        <v>1</v>
      </c>
      <c r="L1268" s="44"/>
      <c r="M1268" s="225" t="s">
        <v>1</v>
      </c>
      <c r="N1268" s="226" t="s">
        <v>43</v>
      </c>
      <c r="O1268" s="91"/>
      <c r="P1268" s="227">
        <f>O1268*H1268</f>
        <v>0</v>
      </c>
      <c r="Q1268" s="227">
        <v>0</v>
      </c>
      <c r="R1268" s="227">
        <f>Q1268*H1268</f>
        <v>0</v>
      </c>
      <c r="S1268" s="227">
        <v>0</v>
      </c>
      <c r="T1268" s="228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229" t="s">
        <v>270</v>
      </c>
      <c r="AT1268" s="229" t="s">
        <v>167</v>
      </c>
      <c r="AU1268" s="229" t="s">
        <v>88</v>
      </c>
      <c r="AY1268" s="17" t="s">
        <v>165</v>
      </c>
      <c r="BE1268" s="230">
        <f>IF(N1268="základní",J1268,0)</f>
        <v>0</v>
      </c>
      <c r="BF1268" s="230">
        <f>IF(N1268="snížená",J1268,0)</f>
        <v>0</v>
      </c>
      <c r="BG1268" s="230">
        <f>IF(N1268="zákl. přenesená",J1268,0)</f>
        <v>0</v>
      </c>
      <c r="BH1268" s="230">
        <f>IF(N1268="sníž. přenesená",J1268,0)</f>
        <v>0</v>
      </c>
      <c r="BI1268" s="230">
        <f>IF(N1268="nulová",J1268,0)</f>
        <v>0</v>
      </c>
      <c r="BJ1268" s="17" t="s">
        <v>86</v>
      </c>
      <c r="BK1268" s="230">
        <f>ROUND(I1268*H1268,2)</f>
        <v>0</v>
      </c>
      <c r="BL1268" s="17" t="s">
        <v>270</v>
      </c>
      <c r="BM1268" s="229" t="s">
        <v>1812</v>
      </c>
    </row>
    <row r="1269" s="2" customFormat="1" ht="24.15" customHeight="1">
      <c r="A1269" s="38"/>
      <c r="B1269" s="39"/>
      <c r="C1269" s="218" t="s">
        <v>1813</v>
      </c>
      <c r="D1269" s="218" t="s">
        <v>167</v>
      </c>
      <c r="E1269" s="219" t="s">
        <v>1814</v>
      </c>
      <c r="F1269" s="220" t="s">
        <v>1815</v>
      </c>
      <c r="G1269" s="221" t="s">
        <v>239</v>
      </c>
      <c r="H1269" s="222">
        <v>1</v>
      </c>
      <c r="I1269" s="223"/>
      <c r="J1269" s="224">
        <f>ROUND(I1269*H1269,2)</f>
        <v>0</v>
      </c>
      <c r="K1269" s="220" t="s">
        <v>1</v>
      </c>
      <c r="L1269" s="44"/>
      <c r="M1269" s="225" t="s">
        <v>1</v>
      </c>
      <c r="N1269" s="226" t="s">
        <v>43</v>
      </c>
      <c r="O1269" s="91"/>
      <c r="P1269" s="227">
        <f>O1269*H1269</f>
        <v>0</v>
      </c>
      <c r="Q1269" s="227">
        <v>0</v>
      </c>
      <c r="R1269" s="227">
        <f>Q1269*H1269</f>
        <v>0</v>
      </c>
      <c r="S1269" s="227">
        <v>0</v>
      </c>
      <c r="T1269" s="228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29" t="s">
        <v>270</v>
      </c>
      <c r="AT1269" s="229" t="s">
        <v>167</v>
      </c>
      <c r="AU1269" s="229" t="s">
        <v>88</v>
      </c>
      <c r="AY1269" s="17" t="s">
        <v>165</v>
      </c>
      <c r="BE1269" s="230">
        <f>IF(N1269="základní",J1269,0)</f>
        <v>0</v>
      </c>
      <c r="BF1269" s="230">
        <f>IF(N1269="snížená",J1269,0)</f>
        <v>0</v>
      </c>
      <c r="BG1269" s="230">
        <f>IF(N1269="zákl. přenesená",J1269,0)</f>
        <v>0</v>
      </c>
      <c r="BH1269" s="230">
        <f>IF(N1269="sníž. přenesená",J1269,0)</f>
        <v>0</v>
      </c>
      <c r="BI1269" s="230">
        <f>IF(N1269="nulová",J1269,0)</f>
        <v>0</v>
      </c>
      <c r="BJ1269" s="17" t="s">
        <v>86</v>
      </c>
      <c r="BK1269" s="230">
        <f>ROUND(I1269*H1269,2)</f>
        <v>0</v>
      </c>
      <c r="BL1269" s="17" t="s">
        <v>270</v>
      </c>
      <c r="BM1269" s="229" t="s">
        <v>1816</v>
      </c>
    </row>
    <row r="1270" s="2" customFormat="1" ht="24.15" customHeight="1">
      <c r="A1270" s="38"/>
      <c r="B1270" s="39"/>
      <c r="C1270" s="218" t="s">
        <v>1817</v>
      </c>
      <c r="D1270" s="218" t="s">
        <v>167</v>
      </c>
      <c r="E1270" s="219" t="s">
        <v>1818</v>
      </c>
      <c r="F1270" s="220" t="s">
        <v>1819</v>
      </c>
      <c r="G1270" s="221" t="s">
        <v>239</v>
      </c>
      <c r="H1270" s="222">
        <v>1</v>
      </c>
      <c r="I1270" s="223"/>
      <c r="J1270" s="224">
        <f>ROUND(I1270*H1270,2)</f>
        <v>0</v>
      </c>
      <c r="K1270" s="220" t="s">
        <v>1</v>
      </c>
      <c r="L1270" s="44"/>
      <c r="M1270" s="225" t="s">
        <v>1</v>
      </c>
      <c r="N1270" s="226" t="s">
        <v>43</v>
      </c>
      <c r="O1270" s="91"/>
      <c r="P1270" s="227">
        <f>O1270*H1270</f>
        <v>0</v>
      </c>
      <c r="Q1270" s="227">
        <v>0</v>
      </c>
      <c r="R1270" s="227">
        <f>Q1270*H1270</f>
        <v>0</v>
      </c>
      <c r="S1270" s="227">
        <v>0</v>
      </c>
      <c r="T1270" s="228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229" t="s">
        <v>270</v>
      </c>
      <c r="AT1270" s="229" t="s">
        <v>167</v>
      </c>
      <c r="AU1270" s="229" t="s">
        <v>88</v>
      </c>
      <c r="AY1270" s="17" t="s">
        <v>165</v>
      </c>
      <c r="BE1270" s="230">
        <f>IF(N1270="základní",J1270,0)</f>
        <v>0</v>
      </c>
      <c r="BF1270" s="230">
        <f>IF(N1270="snížená",J1270,0)</f>
        <v>0</v>
      </c>
      <c r="BG1270" s="230">
        <f>IF(N1270="zákl. přenesená",J1270,0)</f>
        <v>0</v>
      </c>
      <c r="BH1270" s="230">
        <f>IF(N1270="sníž. přenesená",J1270,0)</f>
        <v>0</v>
      </c>
      <c r="BI1270" s="230">
        <f>IF(N1270="nulová",J1270,0)</f>
        <v>0</v>
      </c>
      <c r="BJ1270" s="17" t="s">
        <v>86</v>
      </c>
      <c r="BK1270" s="230">
        <f>ROUND(I1270*H1270,2)</f>
        <v>0</v>
      </c>
      <c r="BL1270" s="17" t="s">
        <v>270</v>
      </c>
      <c r="BM1270" s="229" t="s">
        <v>1820</v>
      </c>
    </row>
    <row r="1271" s="2" customFormat="1" ht="24.15" customHeight="1">
      <c r="A1271" s="38"/>
      <c r="B1271" s="39"/>
      <c r="C1271" s="218" t="s">
        <v>1821</v>
      </c>
      <c r="D1271" s="218" t="s">
        <v>167</v>
      </c>
      <c r="E1271" s="219" t="s">
        <v>1822</v>
      </c>
      <c r="F1271" s="220" t="s">
        <v>1823</v>
      </c>
      <c r="G1271" s="221" t="s">
        <v>239</v>
      </c>
      <c r="H1271" s="222">
        <v>1</v>
      </c>
      <c r="I1271" s="223"/>
      <c r="J1271" s="224">
        <f>ROUND(I1271*H1271,2)</f>
        <v>0</v>
      </c>
      <c r="K1271" s="220" t="s">
        <v>1</v>
      </c>
      <c r="L1271" s="44"/>
      <c r="M1271" s="225" t="s">
        <v>1</v>
      </c>
      <c r="N1271" s="226" t="s">
        <v>43</v>
      </c>
      <c r="O1271" s="91"/>
      <c r="P1271" s="227">
        <f>O1271*H1271</f>
        <v>0</v>
      </c>
      <c r="Q1271" s="227">
        <v>0</v>
      </c>
      <c r="R1271" s="227">
        <f>Q1271*H1271</f>
        <v>0</v>
      </c>
      <c r="S1271" s="227">
        <v>0</v>
      </c>
      <c r="T1271" s="228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229" t="s">
        <v>270</v>
      </c>
      <c r="AT1271" s="229" t="s">
        <v>167</v>
      </c>
      <c r="AU1271" s="229" t="s">
        <v>88</v>
      </c>
      <c r="AY1271" s="17" t="s">
        <v>165</v>
      </c>
      <c r="BE1271" s="230">
        <f>IF(N1271="základní",J1271,0)</f>
        <v>0</v>
      </c>
      <c r="BF1271" s="230">
        <f>IF(N1271="snížená",J1271,0)</f>
        <v>0</v>
      </c>
      <c r="BG1271" s="230">
        <f>IF(N1271="zákl. přenesená",J1271,0)</f>
        <v>0</v>
      </c>
      <c r="BH1271" s="230">
        <f>IF(N1271="sníž. přenesená",J1271,0)</f>
        <v>0</v>
      </c>
      <c r="BI1271" s="230">
        <f>IF(N1271="nulová",J1271,0)</f>
        <v>0</v>
      </c>
      <c r="BJ1271" s="17" t="s">
        <v>86</v>
      </c>
      <c r="BK1271" s="230">
        <f>ROUND(I1271*H1271,2)</f>
        <v>0</v>
      </c>
      <c r="BL1271" s="17" t="s">
        <v>270</v>
      </c>
      <c r="BM1271" s="229" t="s">
        <v>1824</v>
      </c>
    </row>
    <row r="1272" s="2" customFormat="1" ht="24.15" customHeight="1">
      <c r="A1272" s="38"/>
      <c r="B1272" s="39"/>
      <c r="C1272" s="218" t="s">
        <v>1825</v>
      </c>
      <c r="D1272" s="218" t="s">
        <v>167</v>
      </c>
      <c r="E1272" s="219" t="s">
        <v>1826</v>
      </c>
      <c r="F1272" s="220" t="s">
        <v>1827</v>
      </c>
      <c r="G1272" s="221" t="s">
        <v>239</v>
      </c>
      <c r="H1272" s="222">
        <v>1</v>
      </c>
      <c r="I1272" s="223"/>
      <c r="J1272" s="224">
        <f>ROUND(I1272*H1272,2)</f>
        <v>0</v>
      </c>
      <c r="K1272" s="220" t="s">
        <v>1</v>
      </c>
      <c r="L1272" s="44"/>
      <c r="M1272" s="225" t="s">
        <v>1</v>
      </c>
      <c r="N1272" s="226" t="s">
        <v>43</v>
      </c>
      <c r="O1272" s="91"/>
      <c r="P1272" s="227">
        <f>O1272*H1272</f>
        <v>0</v>
      </c>
      <c r="Q1272" s="227">
        <v>0</v>
      </c>
      <c r="R1272" s="227">
        <f>Q1272*H1272</f>
        <v>0</v>
      </c>
      <c r="S1272" s="227">
        <v>0</v>
      </c>
      <c r="T1272" s="228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229" t="s">
        <v>270</v>
      </c>
      <c r="AT1272" s="229" t="s">
        <v>167</v>
      </c>
      <c r="AU1272" s="229" t="s">
        <v>88</v>
      </c>
      <c r="AY1272" s="17" t="s">
        <v>165</v>
      </c>
      <c r="BE1272" s="230">
        <f>IF(N1272="základní",J1272,0)</f>
        <v>0</v>
      </c>
      <c r="BF1272" s="230">
        <f>IF(N1272="snížená",J1272,0)</f>
        <v>0</v>
      </c>
      <c r="BG1272" s="230">
        <f>IF(N1272="zákl. přenesená",J1272,0)</f>
        <v>0</v>
      </c>
      <c r="BH1272" s="230">
        <f>IF(N1272="sníž. přenesená",J1272,0)</f>
        <v>0</v>
      </c>
      <c r="BI1272" s="230">
        <f>IF(N1272="nulová",J1272,0)</f>
        <v>0</v>
      </c>
      <c r="BJ1272" s="17" t="s">
        <v>86</v>
      </c>
      <c r="BK1272" s="230">
        <f>ROUND(I1272*H1272,2)</f>
        <v>0</v>
      </c>
      <c r="BL1272" s="17" t="s">
        <v>270</v>
      </c>
      <c r="BM1272" s="229" t="s">
        <v>1828</v>
      </c>
    </row>
    <row r="1273" s="2" customFormat="1" ht="24.15" customHeight="1">
      <c r="A1273" s="38"/>
      <c r="B1273" s="39"/>
      <c r="C1273" s="218" t="s">
        <v>1829</v>
      </c>
      <c r="D1273" s="218" t="s">
        <v>167</v>
      </c>
      <c r="E1273" s="219" t="s">
        <v>1830</v>
      </c>
      <c r="F1273" s="220" t="s">
        <v>1831</v>
      </c>
      <c r="G1273" s="221" t="s">
        <v>239</v>
      </c>
      <c r="H1273" s="222">
        <v>1</v>
      </c>
      <c r="I1273" s="223"/>
      <c r="J1273" s="224">
        <f>ROUND(I1273*H1273,2)</f>
        <v>0</v>
      </c>
      <c r="K1273" s="220" t="s">
        <v>1</v>
      </c>
      <c r="L1273" s="44"/>
      <c r="M1273" s="225" t="s">
        <v>1</v>
      </c>
      <c r="N1273" s="226" t="s">
        <v>43</v>
      </c>
      <c r="O1273" s="91"/>
      <c r="P1273" s="227">
        <f>O1273*H1273</f>
        <v>0</v>
      </c>
      <c r="Q1273" s="227">
        <v>0.0011999999999999999</v>
      </c>
      <c r="R1273" s="227">
        <f>Q1273*H1273</f>
        <v>0.0011999999999999999</v>
      </c>
      <c r="S1273" s="227">
        <v>0</v>
      </c>
      <c r="T1273" s="228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29" t="s">
        <v>270</v>
      </c>
      <c r="AT1273" s="229" t="s">
        <v>167</v>
      </c>
      <c r="AU1273" s="229" t="s">
        <v>88</v>
      </c>
      <c r="AY1273" s="17" t="s">
        <v>165</v>
      </c>
      <c r="BE1273" s="230">
        <f>IF(N1273="základní",J1273,0)</f>
        <v>0</v>
      </c>
      <c r="BF1273" s="230">
        <f>IF(N1273="snížená",J1273,0)</f>
        <v>0</v>
      </c>
      <c r="BG1273" s="230">
        <f>IF(N1273="zákl. přenesená",J1273,0)</f>
        <v>0</v>
      </c>
      <c r="BH1273" s="230">
        <f>IF(N1273="sníž. přenesená",J1273,0)</f>
        <v>0</v>
      </c>
      <c r="BI1273" s="230">
        <f>IF(N1273="nulová",J1273,0)</f>
        <v>0</v>
      </c>
      <c r="BJ1273" s="17" t="s">
        <v>86</v>
      </c>
      <c r="BK1273" s="230">
        <f>ROUND(I1273*H1273,2)</f>
        <v>0</v>
      </c>
      <c r="BL1273" s="17" t="s">
        <v>270</v>
      </c>
      <c r="BM1273" s="229" t="s">
        <v>1832</v>
      </c>
    </row>
    <row r="1274" s="2" customFormat="1" ht="24.15" customHeight="1">
      <c r="A1274" s="38"/>
      <c r="B1274" s="39"/>
      <c r="C1274" s="218" t="s">
        <v>1833</v>
      </c>
      <c r="D1274" s="218" t="s">
        <v>167</v>
      </c>
      <c r="E1274" s="219" t="s">
        <v>1834</v>
      </c>
      <c r="F1274" s="220" t="s">
        <v>1835</v>
      </c>
      <c r="G1274" s="221" t="s">
        <v>239</v>
      </c>
      <c r="H1274" s="222">
        <v>1</v>
      </c>
      <c r="I1274" s="223"/>
      <c r="J1274" s="224">
        <f>ROUND(I1274*H1274,2)</f>
        <v>0</v>
      </c>
      <c r="K1274" s="220" t="s">
        <v>1</v>
      </c>
      <c r="L1274" s="44"/>
      <c r="M1274" s="225" t="s">
        <v>1</v>
      </c>
      <c r="N1274" s="226" t="s">
        <v>43</v>
      </c>
      <c r="O1274" s="91"/>
      <c r="P1274" s="227">
        <f>O1274*H1274</f>
        <v>0</v>
      </c>
      <c r="Q1274" s="227">
        <v>0.00124</v>
      </c>
      <c r="R1274" s="227">
        <f>Q1274*H1274</f>
        <v>0.00124</v>
      </c>
      <c r="S1274" s="227">
        <v>0</v>
      </c>
      <c r="T1274" s="228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29" t="s">
        <v>270</v>
      </c>
      <c r="AT1274" s="229" t="s">
        <v>167</v>
      </c>
      <c r="AU1274" s="229" t="s">
        <v>88</v>
      </c>
      <c r="AY1274" s="17" t="s">
        <v>165</v>
      </c>
      <c r="BE1274" s="230">
        <f>IF(N1274="základní",J1274,0)</f>
        <v>0</v>
      </c>
      <c r="BF1274" s="230">
        <f>IF(N1274="snížená",J1274,0)</f>
        <v>0</v>
      </c>
      <c r="BG1274" s="230">
        <f>IF(N1274="zákl. přenesená",J1274,0)</f>
        <v>0</v>
      </c>
      <c r="BH1274" s="230">
        <f>IF(N1274="sníž. přenesená",J1274,0)</f>
        <v>0</v>
      </c>
      <c r="BI1274" s="230">
        <f>IF(N1274="nulová",J1274,0)</f>
        <v>0</v>
      </c>
      <c r="BJ1274" s="17" t="s">
        <v>86</v>
      </c>
      <c r="BK1274" s="230">
        <f>ROUND(I1274*H1274,2)</f>
        <v>0</v>
      </c>
      <c r="BL1274" s="17" t="s">
        <v>270</v>
      </c>
      <c r="BM1274" s="229" t="s">
        <v>1836</v>
      </c>
    </row>
    <row r="1275" s="2" customFormat="1" ht="24.15" customHeight="1">
      <c r="A1275" s="38"/>
      <c r="B1275" s="39"/>
      <c r="C1275" s="218" t="s">
        <v>1837</v>
      </c>
      <c r="D1275" s="218" t="s">
        <v>167</v>
      </c>
      <c r="E1275" s="219" t="s">
        <v>1838</v>
      </c>
      <c r="F1275" s="220" t="s">
        <v>1839</v>
      </c>
      <c r="G1275" s="221" t="s">
        <v>239</v>
      </c>
      <c r="H1275" s="222">
        <v>1</v>
      </c>
      <c r="I1275" s="223"/>
      <c r="J1275" s="224">
        <f>ROUND(I1275*H1275,2)</f>
        <v>0</v>
      </c>
      <c r="K1275" s="220" t="s">
        <v>1</v>
      </c>
      <c r="L1275" s="44"/>
      <c r="M1275" s="225" t="s">
        <v>1</v>
      </c>
      <c r="N1275" s="226" t="s">
        <v>43</v>
      </c>
      <c r="O1275" s="91"/>
      <c r="P1275" s="227">
        <f>O1275*H1275</f>
        <v>0</v>
      </c>
      <c r="Q1275" s="227">
        <v>0.00124</v>
      </c>
      <c r="R1275" s="227">
        <f>Q1275*H1275</f>
        <v>0.00124</v>
      </c>
      <c r="S1275" s="227">
        <v>0</v>
      </c>
      <c r="T1275" s="228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229" t="s">
        <v>270</v>
      </c>
      <c r="AT1275" s="229" t="s">
        <v>167</v>
      </c>
      <c r="AU1275" s="229" t="s">
        <v>88</v>
      </c>
      <c r="AY1275" s="17" t="s">
        <v>165</v>
      </c>
      <c r="BE1275" s="230">
        <f>IF(N1275="základní",J1275,0)</f>
        <v>0</v>
      </c>
      <c r="BF1275" s="230">
        <f>IF(N1275="snížená",J1275,0)</f>
        <v>0</v>
      </c>
      <c r="BG1275" s="230">
        <f>IF(N1275="zákl. přenesená",J1275,0)</f>
        <v>0</v>
      </c>
      <c r="BH1275" s="230">
        <f>IF(N1275="sníž. přenesená",J1275,0)</f>
        <v>0</v>
      </c>
      <c r="BI1275" s="230">
        <f>IF(N1275="nulová",J1275,0)</f>
        <v>0</v>
      </c>
      <c r="BJ1275" s="17" t="s">
        <v>86</v>
      </c>
      <c r="BK1275" s="230">
        <f>ROUND(I1275*H1275,2)</f>
        <v>0</v>
      </c>
      <c r="BL1275" s="17" t="s">
        <v>270</v>
      </c>
      <c r="BM1275" s="229" t="s">
        <v>1840</v>
      </c>
    </row>
    <row r="1276" s="2" customFormat="1" ht="24.15" customHeight="1">
      <c r="A1276" s="38"/>
      <c r="B1276" s="39"/>
      <c r="C1276" s="218" t="s">
        <v>1841</v>
      </c>
      <c r="D1276" s="218" t="s">
        <v>167</v>
      </c>
      <c r="E1276" s="219" t="s">
        <v>1842</v>
      </c>
      <c r="F1276" s="220" t="s">
        <v>1843</v>
      </c>
      <c r="G1276" s="221" t="s">
        <v>239</v>
      </c>
      <c r="H1276" s="222">
        <v>1</v>
      </c>
      <c r="I1276" s="223"/>
      <c r="J1276" s="224">
        <f>ROUND(I1276*H1276,2)</f>
        <v>0</v>
      </c>
      <c r="K1276" s="220" t="s">
        <v>1</v>
      </c>
      <c r="L1276" s="44"/>
      <c r="M1276" s="225" t="s">
        <v>1</v>
      </c>
      <c r="N1276" s="226" t="s">
        <v>43</v>
      </c>
      <c r="O1276" s="91"/>
      <c r="P1276" s="227">
        <f>O1276*H1276</f>
        <v>0</v>
      </c>
      <c r="Q1276" s="227">
        <v>0.00124</v>
      </c>
      <c r="R1276" s="227">
        <f>Q1276*H1276</f>
        <v>0.00124</v>
      </c>
      <c r="S1276" s="227">
        <v>0</v>
      </c>
      <c r="T1276" s="228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229" t="s">
        <v>270</v>
      </c>
      <c r="AT1276" s="229" t="s">
        <v>167</v>
      </c>
      <c r="AU1276" s="229" t="s">
        <v>88</v>
      </c>
      <c r="AY1276" s="17" t="s">
        <v>165</v>
      </c>
      <c r="BE1276" s="230">
        <f>IF(N1276="základní",J1276,0)</f>
        <v>0</v>
      </c>
      <c r="BF1276" s="230">
        <f>IF(N1276="snížená",J1276,0)</f>
        <v>0</v>
      </c>
      <c r="BG1276" s="230">
        <f>IF(N1276="zákl. přenesená",J1276,0)</f>
        <v>0</v>
      </c>
      <c r="BH1276" s="230">
        <f>IF(N1276="sníž. přenesená",J1276,0)</f>
        <v>0</v>
      </c>
      <c r="BI1276" s="230">
        <f>IF(N1276="nulová",J1276,0)</f>
        <v>0</v>
      </c>
      <c r="BJ1276" s="17" t="s">
        <v>86</v>
      </c>
      <c r="BK1276" s="230">
        <f>ROUND(I1276*H1276,2)</f>
        <v>0</v>
      </c>
      <c r="BL1276" s="17" t="s">
        <v>270</v>
      </c>
      <c r="BM1276" s="229" t="s">
        <v>1844</v>
      </c>
    </row>
    <row r="1277" s="2" customFormat="1" ht="16.5" customHeight="1">
      <c r="A1277" s="38"/>
      <c r="B1277" s="39"/>
      <c r="C1277" s="218" t="s">
        <v>1845</v>
      </c>
      <c r="D1277" s="218" t="s">
        <v>167</v>
      </c>
      <c r="E1277" s="219" t="s">
        <v>1846</v>
      </c>
      <c r="F1277" s="220" t="s">
        <v>1847</v>
      </c>
      <c r="G1277" s="221" t="s">
        <v>678</v>
      </c>
      <c r="H1277" s="222">
        <v>1</v>
      </c>
      <c r="I1277" s="223"/>
      <c r="J1277" s="224">
        <f>ROUND(I1277*H1277,2)</f>
        <v>0</v>
      </c>
      <c r="K1277" s="220" t="s">
        <v>171</v>
      </c>
      <c r="L1277" s="44"/>
      <c r="M1277" s="225" t="s">
        <v>1</v>
      </c>
      <c r="N1277" s="226" t="s">
        <v>43</v>
      </c>
      <c r="O1277" s="91"/>
      <c r="P1277" s="227">
        <f>O1277*H1277</f>
        <v>0</v>
      </c>
      <c r="Q1277" s="227">
        <v>0</v>
      </c>
      <c r="R1277" s="227">
        <f>Q1277*H1277</f>
        <v>0</v>
      </c>
      <c r="S1277" s="227">
        <v>0.11248</v>
      </c>
      <c r="T1277" s="228">
        <f>S1277*H1277</f>
        <v>0.11248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29" t="s">
        <v>270</v>
      </c>
      <c r="AT1277" s="229" t="s">
        <v>167</v>
      </c>
      <c r="AU1277" s="229" t="s">
        <v>88</v>
      </c>
      <c r="AY1277" s="17" t="s">
        <v>165</v>
      </c>
      <c r="BE1277" s="230">
        <f>IF(N1277="základní",J1277,0)</f>
        <v>0</v>
      </c>
      <c r="BF1277" s="230">
        <f>IF(N1277="snížená",J1277,0)</f>
        <v>0</v>
      </c>
      <c r="BG1277" s="230">
        <f>IF(N1277="zákl. přenesená",J1277,0)</f>
        <v>0</v>
      </c>
      <c r="BH1277" s="230">
        <f>IF(N1277="sníž. přenesená",J1277,0)</f>
        <v>0</v>
      </c>
      <c r="BI1277" s="230">
        <f>IF(N1277="nulová",J1277,0)</f>
        <v>0</v>
      </c>
      <c r="BJ1277" s="17" t="s">
        <v>86</v>
      </c>
      <c r="BK1277" s="230">
        <f>ROUND(I1277*H1277,2)</f>
        <v>0</v>
      </c>
      <c r="BL1277" s="17" t="s">
        <v>270</v>
      </c>
      <c r="BM1277" s="229" t="s">
        <v>1848</v>
      </c>
    </row>
    <row r="1278" s="14" customFormat="1">
      <c r="A1278" s="14"/>
      <c r="B1278" s="242"/>
      <c r="C1278" s="243"/>
      <c r="D1278" s="233" t="s">
        <v>174</v>
      </c>
      <c r="E1278" s="244" t="s">
        <v>1</v>
      </c>
      <c r="F1278" s="245" t="s">
        <v>1849</v>
      </c>
      <c r="G1278" s="243"/>
      <c r="H1278" s="246">
        <v>1</v>
      </c>
      <c r="I1278" s="247"/>
      <c r="J1278" s="243"/>
      <c r="K1278" s="243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2" t="s">
        <v>174</v>
      </c>
      <c r="AU1278" s="252" t="s">
        <v>88</v>
      </c>
      <c r="AV1278" s="14" t="s">
        <v>88</v>
      </c>
      <c r="AW1278" s="14" t="s">
        <v>32</v>
      </c>
      <c r="AX1278" s="14" t="s">
        <v>78</v>
      </c>
      <c r="AY1278" s="252" t="s">
        <v>165</v>
      </c>
    </row>
    <row r="1279" s="15" customFormat="1">
      <c r="A1279" s="15"/>
      <c r="B1279" s="253"/>
      <c r="C1279" s="254"/>
      <c r="D1279" s="233" t="s">
        <v>174</v>
      </c>
      <c r="E1279" s="255" t="s">
        <v>1</v>
      </c>
      <c r="F1279" s="256" t="s">
        <v>177</v>
      </c>
      <c r="G1279" s="254"/>
      <c r="H1279" s="257">
        <v>1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3" t="s">
        <v>174</v>
      </c>
      <c r="AU1279" s="263" t="s">
        <v>88</v>
      </c>
      <c r="AV1279" s="15" t="s">
        <v>172</v>
      </c>
      <c r="AW1279" s="15" t="s">
        <v>32</v>
      </c>
      <c r="AX1279" s="15" t="s">
        <v>86</v>
      </c>
      <c r="AY1279" s="263" t="s">
        <v>165</v>
      </c>
    </row>
    <row r="1280" s="2" customFormat="1" ht="24.15" customHeight="1">
      <c r="A1280" s="38"/>
      <c r="B1280" s="39"/>
      <c r="C1280" s="218" t="s">
        <v>1850</v>
      </c>
      <c r="D1280" s="218" t="s">
        <v>167</v>
      </c>
      <c r="E1280" s="219" t="s">
        <v>1851</v>
      </c>
      <c r="F1280" s="220" t="s">
        <v>1852</v>
      </c>
      <c r="G1280" s="221" t="s">
        <v>209</v>
      </c>
      <c r="H1280" s="222">
        <v>7.8300000000000001</v>
      </c>
      <c r="I1280" s="223"/>
      <c r="J1280" s="224">
        <f>ROUND(I1280*H1280,2)</f>
        <v>0</v>
      </c>
      <c r="K1280" s="220" t="s">
        <v>171</v>
      </c>
      <c r="L1280" s="44"/>
      <c r="M1280" s="225" t="s">
        <v>1</v>
      </c>
      <c r="N1280" s="226" t="s">
        <v>43</v>
      </c>
      <c r="O1280" s="91"/>
      <c r="P1280" s="227">
        <f>O1280*H1280</f>
        <v>0</v>
      </c>
      <c r="Q1280" s="227">
        <v>0</v>
      </c>
      <c r="R1280" s="227">
        <f>Q1280*H1280</f>
        <v>0</v>
      </c>
      <c r="S1280" s="227">
        <v>0.0085299999999999994</v>
      </c>
      <c r="T1280" s="228">
        <f>S1280*H1280</f>
        <v>0.066789899999999999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29" t="s">
        <v>270</v>
      </c>
      <c r="AT1280" s="229" t="s">
        <v>167</v>
      </c>
      <c r="AU1280" s="229" t="s">
        <v>88</v>
      </c>
      <c r="AY1280" s="17" t="s">
        <v>165</v>
      </c>
      <c r="BE1280" s="230">
        <f>IF(N1280="základní",J1280,0)</f>
        <v>0</v>
      </c>
      <c r="BF1280" s="230">
        <f>IF(N1280="snížená",J1280,0)</f>
        <v>0</v>
      </c>
      <c r="BG1280" s="230">
        <f>IF(N1280="zákl. přenesená",J1280,0)</f>
        <v>0</v>
      </c>
      <c r="BH1280" s="230">
        <f>IF(N1280="sníž. přenesená",J1280,0)</f>
        <v>0</v>
      </c>
      <c r="BI1280" s="230">
        <f>IF(N1280="nulová",J1280,0)</f>
        <v>0</v>
      </c>
      <c r="BJ1280" s="17" t="s">
        <v>86</v>
      </c>
      <c r="BK1280" s="230">
        <f>ROUND(I1280*H1280,2)</f>
        <v>0</v>
      </c>
      <c r="BL1280" s="17" t="s">
        <v>270</v>
      </c>
      <c r="BM1280" s="229" t="s">
        <v>1853</v>
      </c>
    </row>
    <row r="1281" s="14" customFormat="1">
      <c r="A1281" s="14"/>
      <c r="B1281" s="242"/>
      <c r="C1281" s="243"/>
      <c r="D1281" s="233" t="s">
        <v>174</v>
      </c>
      <c r="E1281" s="244" t="s">
        <v>1</v>
      </c>
      <c r="F1281" s="245" t="s">
        <v>1854</v>
      </c>
      <c r="G1281" s="243"/>
      <c r="H1281" s="246">
        <v>3.3599999999999999</v>
      </c>
      <c r="I1281" s="247"/>
      <c r="J1281" s="243"/>
      <c r="K1281" s="243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2" t="s">
        <v>174</v>
      </c>
      <c r="AU1281" s="252" t="s">
        <v>88</v>
      </c>
      <c r="AV1281" s="14" t="s">
        <v>88</v>
      </c>
      <c r="AW1281" s="14" t="s">
        <v>32</v>
      </c>
      <c r="AX1281" s="14" t="s">
        <v>78</v>
      </c>
      <c r="AY1281" s="252" t="s">
        <v>165</v>
      </c>
    </row>
    <row r="1282" s="14" customFormat="1">
      <c r="A1282" s="14"/>
      <c r="B1282" s="242"/>
      <c r="C1282" s="243"/>
      <c r="D1282" s="233" t="s">
        <v>174</v>
      </c>
      <c r="E1282" s="244" t="s">
        <v>1</v>
      </c>
      <c r="F1282" s="245" t="s">
        <v>1855</v>
      </c>
      <c r="G1282" s="243"/>
      <c r="H1282" s="246">
        <v>4.4699999999999998</v>
      </c>
      <c r="I1282" s="247"/>
      <c r="J1282" s="243"/>
      <c r="K1282" s="243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2" t="s">
        <v>174</v>
      </c>
      <c r="AU1282" s="252" t="s">
        <v>88</v>
      </c>
      <c r="AV1282" s="14" t="s">
        <v>88</v>
      </c>
      <c r="AW1282" s="14" t="s">
        <v>32</v>
      </c>
      <c r="AX1282" s="14" t="s">
        <v>78</v>
      </c>
      <c r="AY1282" s="252" t="s">
        <v>165</v>
      </c>
    </row>
    <row r="1283" s="15" customFormat="1">
      <c r="A1283" s="15"/>
      <c r="B1283" s="253"/>
      <c r="C1283" s="254"/>
      <c r="D1283" s="233" t="s">
        <v>174</v>
      </c>
      <c r="E1283" s="255" t="s">
        <v>1</v>
      </c>
      <c r="F1283" s="256" t="s">
        <v>177</v>
      </c>
      <c r="G1283" s="254"/>
      <c r="H1283" s="257">
        <v>7.8300000000000001</v>
      </c>
      <c r="I1283" s="258"/>
      <c r="J1283" s="254"/>
      <c r="K1283" s="254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3" t="s">
        <v>174</v>
      </c>
      <c r="AU1283" s="263" t="s">
        <v>88</v>
      </c>
      <c r="AV1283" s="15" t="s">
        <v>172</v>
      </c>
      <c r="AW1283" s="15" t="s">
        <v>32</v>
      </c>
      <c r="AX1283" s="15" t="s">
        <v>86</v>
      </c>
      <c r="AY1283" s="263" t="s">
        <v>165</v>
      </c>
    </row>
    <row r="1284" s="2" customFormat="1" ht="24.15" customHeight="1">
      <c r="A1284" s="38"/>
      <c r="B1284" s="39"/>
      <c r="C1284" s="218" t="s">
        <v>1856</v>
      </c>
      <c r="D1284" s="218" t="s">
        <v>167</v>
      </c>
      <c r="E1284" s="219" t="s">
        <v>1857</v>
      </c>
      <c r="F1284" s="220" t="s">
        <v>1858</v>
      </c>
      <c r="G1284" s="221" t="s">
        <v>239</v>
      </c>
      <c r="H1284" s="222">
        <v>14</v>
      </c>
      <c r="I1284" s="223"/>
      <c r="J1284" s="224">
        <f>ROUND(I1284*H1284,2)</f>
        <v>0</v>
      </c>
      <c r="K1284" s="220" t="s">
        <v>171</v>
      </c>
      <c r="L1284" s="44"/>
      <c r="M1284" s="225" t="s">
        <v>1</v>
      </c>
      <c r="N1284" s="226" t="s">
        <v>43</v>
      </c>
      <c r="O1284" s="91"/>
      <c r="P1284" s="227">
        <f>O1284*H1284</f>
        <v>0</v>
      </c>
      <c r="Q1284" s="227">
        <v>0</v>
      </c>
      <c r="R1284" s="227">
        <f>Q1284*H1284</f>
        <v>0</v>
      </c>
      <c r="S1284" s="227">
        <v>0.024</v>
      </c>
      <c r="T1284" s="228">
        <f>S1284*H1284</f>
        <v>0.33600000000000002</v>
      </c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R1284" s="229" t="s">
        <v>172</v>
      </c>
      <c r="AT1284" s="229" t="s">
        <v>167</v>
      </c>
      <c r="AU1284" s="229" t="s">
        <v>88</v>
      </c>
      <c r="AY1284" s="17" t="s">
        <v>165</v>
      </c>
      <c r="BE1284" s="230">
        <f>IF(N1284="základní",J1284,0)</f>
        <v>0</v>
      </c>
      <c r="BF1284" s="230">
        <f>IF(N1284="snížená",J1284,0)</f>
        <v>0</v>
      </c>
      <c r="BG1284" s="230">
        <f>IF(N1284="zákl. přenesená",J1284,0)</f>
        <v>0</v>
      </c>
      <c r="BH1284" s="230">
        <f>IF(N1284="sníž. přenesená",J1284,0)</f>
        <v>0</v>
      </c>
      <c r="BI1284" s="230">
        <f>IF(N1284="nulová",J1284,0)</f>
        <v>0</v>
      </c>
      <c r="BJ1284" s="17" t="s">
        <v>86</v>
      </c>
      <c r="BK1284" s="230">
        <f>ROUND(I1284*H1284,2)</f>
        <v>0</v>
      </c>
      <c r="BL1284" s="17" t="s">
        <v>172</v>
      </c>
      <c r="BM1284" s="229" t="s">
        <v>1859</v>
      </c>
    </row>
    <row r="1285" s="14" customFormat="1">
      <c r="A1285" s="14"/>
      <c r="B1285" s="242"/>
      <c r="C1285" s="243"/>
      <c r="D1285" s="233" t="s">
        <v>174</v>
      </c>
      <c r="E1285" s="244" t="s">
        <v>1</v>
      </c>
      <c r="F1285" s="245" t="s">
        <v>1860</v>
      </c>
      <c r="G1285" s="243"/>
      <c r="H1285" s="246">
        <v>1</v>
      </c>
      <c r="I1285" s="247"/>
      <c r="J1285" s="243"/>
      <c r="K1285" s="243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2" t="s">
        <v>174</v>
      </c>
      <c r="AU1285" s="252" t="s">
        <v>88</v>
      </c>
      <c r="AV1285" s="14" t="s">
        <v>88</v>
      </c>
      <c r="AW1285" s="14" t="s">
        <v>32</v>
      </c>
      <c r="AX1285" s="14" t="s">
        <v>78</v>
      </c>
      <c r="AY1285" s="252" t="s">
        <v>165</v>
      </c>
    </row>
    <row r="1286" s="14" customFormat="1">
      <c r="A1286" s="14"/>
      <c r="B1286" s="242"/>
      <c r="C1286" s="243"/>
      <c r="D1286" s="233" t="s">
        <v>174</v>
      </c>
      <c r="E1286" s="244" t="s">
        <v>1</v>
      </c>
      <c r="F1286" s="245" t="s">
        <v>1861</v>
      </c>
      <c r="G1286" s="243"/>
      <c r="H1286" s="246">
        <v>1</v>
      </c>
      <c r="I1286" s="247"/>
      <c r="J1286" s="243"/>
      <c r="K1286" s="243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2" t="s">
        <v>174</v>
      </c>
      <c r="AU1286" s="252" t="s">
        <v>88</v>
      </c>
      <c r="AV1286" s="14" t="s">
        <v>88</v>
      </c>
      <c r="AW1286" s="14" t="s">
        <v>32</v>
      </c>
      <c r="AX1286" s="14" t="s">
        <v>78</v>
      </c>
      <c r="AY1286" s="252" t="s">
        <v>165</v>
      </c>
    </row>
    <row r="1287" s="14" customFormat="1">
      <c r="A1287" s="14"/>
      <c r="B1287" s="242"/>
      <c r="C1287" s="243"/>
      <c r="D1287" s="233" t="s">
        <v>174</v>
      </c>
      <c r="E1287" s="244" t="s">
        <v>1</v>
      </c>
      <c r="F1287" s="245" t="s">
        <v>1862</v>
      </c>
      <c r="G1287" s="243"/>
      <c r="H1287" s="246">
        <v>1</v>
      </c>
      <c r="I1287" s="247"/>
      <c r="J1287" s="243"/>
      <c r="K1287" s="243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2" t="s">
        <v>174</v>
      </c>
      <c r="AU1287" s="252" t="s">
        <v>88</v>
      </c>
      <c r="AV1287" s="14" t="s">
        <v>88</v>
      </c>
      <c r="AW1287" s="14" t="s">
        <v>32</v>
      </c>
      <c r="AX1287" s="14" t="s">
        <v>78</v>
      </c>
      <c r="AY1287" s="252" t="s">
        <v>165</v>
      </c>
    </row>
    <row r="1288" s="14" customFormat="1">
      <c r="A1288" s="14"/>
      <c r="B1288" s="242"/>
      <c r="C1288" s="243"/>
      <c r="D1288" s="233" t="s">
        <v>174</v>
      </c>
      <c r="E1288" s="244" t="s">
        <v>1</v>
      </c>
      <c r="F1288" s="245" t="s">
        <v>1863</v>
      </c>
      <c r="G1288" s="243"/>
      <c r="H1288" s="246">
        <v>2</v>
      </c>
      <c r="I1288" s="247"/>
      <c r="J1288" s="243"/>
      <c r="K1288" s="243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2" t="s">
        <v>174</v>
      </c>
      <c r="AU1288" s="252" t="s">
        <v>88</v>
      </c>
      <c r="AV1288" s="14" t="s">
        <v>88</v>
      </c>
      <c r="AW1288" s="14" t="s">
        <v>32</v>
      </c>
      <c r="AX1288" s="14" t="s">
        <v>78</v>
      </c>
      <c r="AY1288" s="252" t="s">
        <v>165</v>
      </c>
    </row>
    <row r="1289" s="14" customFormat="1">
      <c r="A1289" s="14"/>
      <c r="B1289" s="242"/>
      <c r="C1289" s="243"/>
      <c r="D1289" s="233" t="s">
        <v>174</v>
      </c>
      <c r="E1289" s="244" t="s">
        <v>1</v>
      </c>
      <c r="F1289" s="245" t="s">
        <v>1864</v>
      </c>
      <c r="G1289" s="243"/>
      <c r="H1289" s="246">
        <v>1</v>
      </c>
      <c r="I1289" s="247"/>
      <c r="J1289" s="243"/>
      <c r="K1289" s="243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2" t="s">
        <v>174</v>
      </c>
      <c r="AU1289" s="252" t="s">
        <v>88</v>
      </c>
      <c r="AV1289" s="14" t="s">
        <v>88</v>
      </c>
      <c r="AW1289" s="14" t="s">
        <v>32</v>
      </c>
      <c r="AX1289" s="14" t="s">
        <v>78</v>
      </c>
      <c r="AY1289" s="252" t="s">
        <v>165</v>
      </c>
    </row>
    <row r="1290" s="14" customFormat="1">
      <c r="A1290" s="14"/>
      <c r="B1290" s="242"/>
      <c r="C1290" s="243"/>
      <c r="D1290" s="233" t="s">
        <v>174</v>
      </c>
      <c r="E1290" s="244" t="s">
        <v>1</v>
      </c>
      <c r="F1290" s="245" t="s">
        <v>1865</v>
      </c>
      <c r="G1290" s="243"/>
      <c r="H1290" s="246">
        <v>1</v>
      </c>
      <c r="I1290" s="247"/>
      <c r="J1290" s="243"/>
      <c r="K1290" s="243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2" t="s">
        <v>174</v>
      </c>
      <c r="AU1290" s="252" t="s">
        <v>88</v>
      </c>
      <c r="AV1290" s="14" t="s">
        <v>88</v>
      </c>
      <c r="AW1290" s="14" t="s">
        <v>32</v>
      </c>
      <c r="AX1290" s="14" t="s">
        <v>78</v>
      </c>
      <c r="AY1290" s="252" t="s">
        <v>165</v>
      </c>
    </row>
    <row r="1291" s="14" customFormat="1">
      <c r="A1291" s="14"/>
      <c r="B1291" s="242"/>
      <c r="C1291" s="243"/>
      <c r="D1291" s="233" t="s">
        <v>174</v>
      </c>
      <c r="E1291" s="244" t="s">
        <v>1</v>
      </c>
      <c r="F1291" s="245" t="s">
        <v>1866</v>
      </c>
      <c r="G1291" s="243"/>
      <c r="H1291" s="246">
        <v>1</v>
      </c>
      <c r="I1291" s="247"/>
      <c r="J1291" s="243"/>
      <c r="K1291" s="243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2" t="s">
        <v>174</v>
      </c>
      <c r="AU1291" s="252" t="s">
        <v>88</v>
      </c>
      <c r="AV1291" s="14" t="s">
        <v>88</v>
      </c>
      <c r="AW1291" s="14" t="s">
        <v>32</v>
      </c>
      <c r="AX1291" s="14" t="s">
        <v>78</v>
      </c>
      <c r="AY1291" s="252" t="s">
        <v>165</v>
      </c>
    </row>
    <row r="1292" s="14" customFormat="1">
      <c r="A1292" s="14"/>
      <c r="B1292" s="242"/>
      <c r="C1292" s="243"/>
      <c r="D1292" s="233" t="s">
        <v>174</v>
      </c>
      <c r="E1292" s="244" t="s">
        <v>1</v>
      </c>
      <c r="F1292" s="245" t="s">
        <v>1867</v>
      </c>
      <c r="G1292" s="243"/>
      <c r="H1292" s="246">
        <v>1</v>
      </c>
      <c r="I1292" s="247"/>
      <c r="J1292" s="243"/>
      <c r="K1292" s="243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2" t="s">
        <v>174</v>
      </c>
      <c r="AU1292" s="252" t="s">
        <v>88</v>
      </c>
      <c r="AV1292" s="14" t="s">
        <v>88</v>
      </c>
      <c r="AW1292" s="14" t="s">
        <v>32</v>
      </c>
      <c r="AX1292" s="14" t="s">
        <v>78</v>
      </c>
      <c r="AY1292" s="252" t="s">
        <v>165</v>
      </c>
    </row>
    <row r="1293" s="14" customFormat="1">
      <c r="A1293" s="14"/>
      <c r="B1293" s="242"/>
      <c r="C1293" s="243"/>
      <c r="D1293" s="233" t="s">
        <v>174</v>
      </c>
      <c r="E1293" s="244" t="s">
        <v>1</v>
      </c>
      <c r="F1293" s="245" t="s">
        <v>1868</v>
      </c>
      <c r="G1293" s="243"/>
      <c r="H1293" s="246">
        <v>1</v>
      </c>
      <c r="I1293" s="247"/>
      <c r="J1293" s="243"/>
      <c r="K1293" s="243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2" t="s">
        <v>174</v>
      </c>
      <c r="AU1293" s="252" t="s">
        <v>88</v>
      </c>
      <c r="AV1293" s="14" t="s">
        <v>88</v>
      </c>
      <c r="AW1293" s="14" t="s">
        <v>32</v>
      </c>
      <c r="AX1293" s="14" t="s">
        <v>78</v>
      </c>
      <c r="AY1293" s="252" t="s">
        <v>165</v>
      </c>
    </row>
    <row r="1294" s="14" customFormat="1">
      <c r="A1294" s="14"/>
      <c r="B1294" s="242"/>
      <c r="C1294" s="243"/>
      <c r="D1294" s="233" t="s">
        <v>174</v>
      </c>
      <c r="E1294" s="244" t="s">
        <v>1</v>
      </c>
      <c r="F1294" s="245" t="s">
        <v>1869</v>
      </c>
      <c r="G1294" s="243"/>
      <c r="H1294" s="246">
        <v>1</v>
      </c>
      <c r="I1294" s="247"/>
      <c r="J1294" s="243"/>
      <c r="K1294" s="243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2" t="s">
        <v>174</v>
      </c>
      <c r="AU1294" s="252" t="s">
        <v>88</v>
      </c>
      <c r="AV1294" s="14" t="s">
        <v>88</v>
      </c>
      <c r="AW1294" s="14" t="s">
        <v>32</v>
      </c>
      <c r="AX1294" s="14" t="s">
        <v>78</v>
      </c>
      <c r="AY1294" s="252" t="s">
        <v>165</v>
      </c>
    </row>
    <row r="1295" s="14" customFormat="1">
      <c r="A1295" s="14"/>
      <c r="B1295" s="242"/>
      <c r="C1295" s="243"/>
      <c r="D1295" s="233" t="s">
        <v>174</v>
      </c>
      <c r="E1295" s="244" t="s">
        <v>1</v>
      </c>
      <c r="F1295" s="245" t="s">
        <v>1870</v>
      </c>
      <c r="G1295" s="243"/>
      <c r="H1295" s="246">
        <v>2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2" t="s">
        <v>174</v>
      </c>
      <c r="AU1295" s="252" t="s">
        <v>88</v>
      </c>
      <c r="AV1295" s="14" t="s">
        <v>88</v>
      </c>
      <c r="AW1295" s="14" t="s">
        <v>32</v>
      </c>
      <c r="AX1295" s="14" t="s">
        <v>78</v>
      </c>
      <c r="AY1295" s="252" t="s">
        <v>165</v>
      </c>
    </row>
    <row r="1296" s="14" customFormat="1">
      <c r="A1296" s="14"/>
      <c r="B1296" s="242"/>
      <c r="C1296" s="243"/>
      <c r="D1296" s="233" t="s">
        <v>174</v>
      </c>
      <c r="E1296" s="244" t="s">
        <v>1</v>
      </c>
      <c r="F1296" s="245" t="s">
        <v>1871</v>
      </c>
      <c r="G1296" s="243"/>
      <c r="H1296" s="246">
        <v>1</v>
      </c>
      <c r="I1296" s="247"/>
      <c r="J1296" s="243"/>
      <c r="K1296" s="243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2" t="s">
        <v>174</v>
      </c>
      <c r="AU1296" s="252" t="s">
        <v>88</v>
      </c>
      <c r="AV1296" s="14" t="s">
        <v>88</v>
      </c>
      <c r="AW1296" s="14" t="s">
        <v>32</v>
      </c>
      <c r="AX1296" s="14" t="s">
        <v>78</v>
      </c>
      <c r="AY1296" s="252" t="s">
        <v>165</v>
      </c>
    </row>
    <row r="1297" s="15" customFormat="1">
      <c r="A1297" s="15"/>
      <c r="B1297" s="253"/>
      <c r="C1297" s="254"/>
      <c r="D1297" s="233" t="s">
        <v>174</v>
      </c>
      <c r="E1297" s="255" t="s">
        <v>1</v>
      </c>
      <c r="F1297" s="256" t="s">
        <v>177</v>
      </c>
      <c r="G1297" s="254"/>
      <c r="H1297" s="257">
        <v>14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3" t="s">
        <v>174</v>
      </c>
      <c r="AU1297" s="263" t="s">
        <v>88</v>
      </c>
      <c r="AV1297" s="15" t="s">
        <v>172</v>
      </c>
      <c r="AW1297" s="15" t="s">
        <v>32</v>
      </c>
      <c r="AX1297" s="15" t="s">
        <v>86</v>
      </c>
      <c r="AY1297" s="263" t="s">
        <v>165</v>
      </c>
    </row>
    <row r="1298" s="2" customFormat="1" ht="24.15" customHeight="1">
      <c r="A1298" s="38"/>
      <c r="B1298" s="39"/>
      <c r="C1298" s="218" t="s">
        <v>1872</v>
      </c>
      <c r="D1298" s="218" t="s">
        <v>167</v>
      </c>
      <c r="E1298" s="219" t="s">
        <v>1873</v>
      </c>
      <c r="F1298" s="220" t="s">
        <v>1874</v>
      </c>
      <c r="G1298" s="221" t="s">
        <v>239</v>
      </c>
      <c r="H1298" s="222">
        <v>1</v>
      </c>
      <c r="I1298" s="223"/>
      <c r="J1298" s="224">
        <f>ROUND(I1298*H1298,2)</f>
        <v>0</v>
      </c>
      <c r="K1298" s="220" t="s">
        <v>171</v>
      </c>
      <c r="L1298" s="44"/>
      <c r="M1298" s="225" t="s">
        <v>1</v>
      </c>
      <c r="N1298" s="226" t="s">
        <v>43</v>
      </c>
      <c r="O1298" s="91"/>
      <c r="P1298" s="227">
        <f>O1298*H1298</f>
        <v>0</v>
      </c>
      <c r="Q1298" s="227">
        <v>0</v>
      </c>
      <c r="R1298" s="227">
        <f>Q1298*H1298</f>
        <v>0</v>
      </c>
      <c r="S1298" s="227">
        <v>0.16600000000000001</v>
      </c>
      <c r="T1298" s="228">
        <f>S1298*H1298</f>
        <v>0.16600000000000001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229" t="s">
        <v>270</v>
      </c>
      <c r="AT1298" s="229" t="s">
        <v>167</v>
      </c>
      <c r="AU1298" s="229" t="s">
        <v>88</v>
      </c>
      <c r="AY1298" s="17" t="s">
        <v>165</v>
      </c>
      <c r="BE1298" s="230">
        <f>IF(N1298="základní",J1298,0)</f>
        <v>0</v>
      </c>
      <c r="BF1298" s="230">
        <f>IF(N1298="snížená",J1298,0)</f>
        <v>0</v>
      </c>
      <c r="BG1298" s="230">
        <f>IF(N1298="zákl. přenesená",J1298,0)</f>
        <v>0</v>
      </c>
      <c r="BH1298" s="230">
        <f>IF(N1298="sníž. přenesená",J1298,0)</f>
        <v>0</v>
      </c>
      <c r="BI1298" s="230">
        <f>IF(N1298="nulová",J1298,0)</f>
        <v>0</v>
      </c>
      <c r="BJ1298" s="17" t="s">
        <v>86</v>
      </c>
      <c r="BK1298" s="230">
        <f>ROUND(I1298*H1298,2)</f>
        <v>0</v>
      </c>
      <c r="BL1298" s="17" t="s">
        <v>270</v>
      </c>
      <c r="BM1298" s="229" t="s">
        <v>1875</v>
      </c>
    </row>
    <row r="1299" s="14" customFormat="1">
      <c r="A1299" s="14"/>
      <c r="B1299" s="242"/>
      <c r="C1299" s="243"/>
      <c r="D1299" s="233" t="s">
        <v>174</v>
      </c>
      <c r="E1299" s="244" t="s">
        <v>1</v>
      </c>
      <c r="F1299" s="245" t="s">
        <v>1876</v>
      </c>
      <c r="G1299" s="243"/>
      <c r="H1299" s="246">
        <v>1</v>
      </c>
      <c r="I1299" s="247"/>
      <c r="J1299" s="243"/>
      <c r="K1299" s="243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2" t="s">
        <v>174</v>
      </c>
      <c r="AU1299" s="252" t="s">
        <v>88</v>
      </c>
      <c r="AV1299" s="14" t="s">
        <v>88</v>
      </c>
      <c r="AW1299" s="14" t="s">
        <v>32</v>
      </c>
      <c r="AX1299" s="14" t="s">
        <v>78</v>
      </c>
      <c r="AY1299" s="252" t="s">
        <v>165</v>
      </c>
    </row>
    <row r="1300" s="15" customFormat="1">
      <c r="A1300" s="15"/>
      <c r="B1300" s="253"/>
      <c r="C1300" s="254"/>
      <c r="D1300" s="233" t="s">
        <v>174</v>
      </c>
      <c r="E1300" s="255" t="s">
        <v>1</v>
      </c>
      <c r="F1300" s="256" t="s">
        <v>177</v>
      </c>
      <c r="G1300" s="254"/>
      <c r="H1300" s="257">
        <v>1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3" t="s">
        <v>174</v>
      </c>
      <c r="AU1300" s="263" t="s">
        <v>88</v>
      </c>
      <c r="AV1300" s="15" t="s">
        <v>172</v>
      </c>
      <c r="AW1300" s="15" t="s">
        <v>32</v>
      </c>
      <c r="AX1300" s="15" t="s">
        <v>86</v>
      </c>
      <c r="AY1300" s="263" t="s">
        <v>165</v>
      </c>
    </row>
    <row r="1301" s="2" customFormat="1" ht="24.15" customHeight="1">
      <c r="A1301" s="38"/>
      <c r="B1301" s="39"/>
      <c r="C1301" s="218" t="s">
        <v>1877</v>
      </c>
      <c r="D1301" s="218" t="s">
        <v>167</v>
      </c>
      <c r="E1301" s="219" t="s">
        <v>1878</v>
      </c>
      <c r="F1301" s="220" t="s">
        <v>1879</v>
      </c>
      <c r="G1301" s="221" t="s">
        <v>239</v>
      </c>
      <c r="H1301" s="222">
        <v>10</v>
      </c>
      <c r="I1301" s="223"/>
      <c r="J1301" s="224">
        <f>ROUND(I1301*H1301,2)</f>
        <v>0</v>
      </c>
      <c r="K1301" s="220" t="s">
        <v>1</v>
      </c>
      <c r="L1301" s="44"/>
      <c r="M1301" s="225" t="s">
        <v>1</v>
      </c>
      <c r="N1301" s="226" t="s">
        <v>43</v>
      </c>
      <c r="O1301" s="91"/>
      <c r="P1301" s="227">
        <f>O1301*H1301</f>
        <v>0</v>
      </c>
      <c r="Q1301" s="227">
        <v>0.00124</v>
      </c>
      <c r="R1301" s="227">
        <f>Q1301*H1301</f>
        <v>0.0124</v>
      </c>
      <c r="S1301" s="227">
        <v>0</v>
      </c>
      <c r="T1301" s="228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229" t="s">
        <v>270</v>
      </c>
      <c r="AT1301" s="229" t="s">
        <v>167</v>
      </c>
      <c r="AU1301" s="229" t="s">
        <v>88</v>
      </c>
      <c r="AY1301" s="17" t="s">
        <v>165</v>
      </c>
      <c r="BE1301" s="230">
        <f>IF(N1301="základní",J1301,0)</f>
        <v>0</v>
      </c>
      <c r="BF1301" s="230">
        <f>IF(N1301="snížená",J1301,0)</f>
        <v>0</v>
      </c>
      <c r="BG1301" s="230">
        <f>IF(N1301="zákl. přenesená",J1301,0)</f>
        <v>0</v>
      </c>
      <c r="BH1301" s="230">
        <f>IF(N1301="sníž. přenesená",J1301,0)</f>
        <v>0</v>
      </c>
      <c r="BI1301" s="230">
        <f>IF(N1301="nulová",J1301,0)</f>
        <v>0</v>
      </c>
      <c r="BJ1301" s="17" t="s">
        <v>86</v>
      </c>
      <c r="BK1301" s="230">
        <f>ROUND(I1301*H1301,2)</f>
        <v>0</v>
      </c>
      <c r="BL1301" s="17" t="s">
        <v>270</v>
      </c>
      <c r="BM1301" s="229" t="s">
        <v>1880</v>
      </c>
    </row>
    <row r="1302" s="2" customFormat="1" ht="24.15" customHeight="1">
      <c r="A1302" s="38"/>
      <c r="B1302" s="39"/>
      <c r="C1302" s="218" t="s">
        <v>1881</v>
      </c>
      <c r="D1302" s="218" t="s">
        <v>167</v>
      </c>
      <c r="E1302" s="219" t="s">
        <v>1882</v>
      </c>
      <c r="F1302" s="220" t="s">
        <v>1883</v>
      </c>
      <c r="G1302" s="221" t="s">
        <v>239</v>
      </c>
      <c r="H1302" s="222">
        <v>7</v>
      </c>
      <c r="I1302" s="223"/>
      <c r="J1302" s="224">
        <f>ROUND(I1302*H1302,2)</f>
        <v>0</v>
      </c>
      <c r="K1302" s="220" t="s">
        <v>1</v>
      </c>
      <c r="L1302" s="44"/>
      <c r="M1302" s="225" t="s">
        <v>1</v>
      </c>
      <c r="N1302" s="226" t="s">
        <v>43</v>
      </c>
      <c r="O1302" s="91"/>
      <c r="P1302" s="227">
        <f>O1302*H1302</f>
        <v>0</v>
      </c>
      <c r="Q1302" s="227">
        <v>0.00124</v>
      </c>
      <c r="R1302" s="227">
        <f>Q1302*H1302</f>
        <v>0.0086800000000000002</v>
      </c>
      <c r="S1302" s="227">
        <v>0</v>
      </c>
      <c r="T1302" s="228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229" t="s">
        <v>270</v>
      </c>
      <c r="AT1302" s="229" t="s">
        <v>167</v>
      </c>
      <c r="AU1302" s="229" t="s">
        <v>88</v>
      </c>
      <c r="AY1302" s="17" t="s">
        <v>165</v>
      </c>
      <c r="BE1302" s="230">
        <f>IF(N1302="základní",J1302,0)</f>
        <v>0</v>
      </c>
      <c r="BF1302" s="230">
        <f>IF(N1302="snížená",J1302,0)</f>
        <v>0</v>
      </c>
      <c r="BG1302" s="230">
        <f>IF(N1302="zákl. přenesená",J1302,0)</f>
        <v>0</v>
      </c>
      <c r="BH1302" s="230">
        <f>IF(N1302="sníž. přenesená",J1302,0)</f>
        <v>0</v>
      </c>
      <c r="BI1302" s="230">
        <f>IF(N1302="nulová",J1302,0)</f>
        <v>0</v>
      </c>
      <c r="BJ1302" s="17" t="s">
        <v>86</v>
      </c>
      <c r="BK1302" s="230">
        <f>ROUND(I1302*H1302,2)</f>
        <v>0</v>
      </c>
      <c r="BL1302" s="17" t="s">
        <v>270</v>
      </c>
      <c r="BM1302" s="229" t="s">
        <v>1884</v>
      </c>
    </row>
    <row r="1303" s="2" customFormat="1" ht="24.15" customHeight="1">
      <c r="A1303" s="38"/>
      <c r="B1303" s="39"/>
      <c r="C1303" s="218" t="s">
        <v>1885</v>
      </c>
      <c r="D1303" s="218" t="s">
        <v>167</v>
      </c>
      <c r="E1303" s="219" t="s">
        <v>1886</v>
      </c>
      <c r="F1303" s="220" t="s">
        <v>1887</v>
      </c>
      <c r="G1303" s="221" t="s">
        <v>239</v>
      </c>
      <c r="H1303" s="222">
        <v>2</v>
      </c>
      <c r="I1303" s="223"/>
      <c r="J1303" s="224">
        <f>ROUND(I1303*H1303,2)</f>
        <v>0</v>
      </c>
      <c r="K1303" s="220" t="s">
        <v>1</v>
      </c>
      <c r="L1303" s="44"/>
      <c r="M1303" s="225" t="s">
        <v>1</v>
      </c>
      <c r="N1303" s="226" t="s">
        <v>43</v>
      </c>
      <c r="O1303" s="91"/>
      <c r="P1303" s="227">
        <f>O1303*H1303</f>
        <v>0</v>
      </c>
      <c r="Q1303" s="227">
        <v>0.00124</v>
      </c>
      <c r="R1303" s="227">
        <f>Q1303*H1303</f>
        <v>0.00248</v>
      </c>
      <c r="S1303" s="227">
        <v>0</v>
      </c>
      <c r="T1303" s="228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229" t="s">
        <v>270</v>
      </c>
      <c r="AT1303" s="229" t="s">
        <v>167</v>
      </c>
      <c r="AU1303" s="229" t="s">
        <v>88</v>
      </c>
      <c r="AY1303" s="17" t="s">
        <v>165</v>
      </c>
      <c r="BE1303" s="230">
        <f>IF(N1303="základní",J1303,0)</f>
        <v>0</v>
      </c>
      <c r="BF1303" s="230">
        <f>IF(N1303="snížená",J1303,0)</f>
        <v>0</v>
      </c>
      <c r="BG1303" s="230">
        <f>IF(N1303="zákl. přenesená",J1303,0)</f>
        <v>0</v>
      </c>
      <c r="BH1303" s="230">
        <f>IF(N1303="sníž. přenesená",J1303,0)</f>
        <v>0</v>
      </c>
      <c r="BI1303" s="230">
        <f>IF(N1303="nulová",J1303,0)</f>
        <v>0</v>
      </c>
      <c r="BJ1303" s="17" t="s">
        <v>86</v>
      </c>
      <c r="BK1303" s="230">
        <f>ROUND(I1303*H1303,2)</f>
        <v>0</v>
      </c>
      <c r="BL1303" s="17" t="s">
        <v>270</v>
      </c>
      <c r="BM1303" s="229" t="s">
        <v>1888</v>
      </c>
    </row>
    <row r="1304" s="2" customFormat="1" ht="24.15" customHeight="1">
      <c r="A1304" s="38"/>
      <c r="B1304" s="39"/>
      <c r="C1304" s="218" t="s">
        <v>1889</v>
      </c>
      <c r="D1304" s="218" t="s">
        <v>167</v>
      </c>
      <c r="E1304" s="219" t="s">
        <v>1890</v>
      </c>
      <c r="F1304" s="220" t="s">
        <v>1891</v>
      </c>
      <c r="G1304" s="221" t="s">
        <v>239</v>
      </c>
      <c r="H1304" s="222">
        <v>2</v>
      </c>
      <c r="I1304" s="223"/>
      <c r="J1304" s="224">
        <f>ROUND(I1304*H1304,2)</f>
        <v>0</v>
      </c>
      <c r="K1304" s="220" t="s">
        <v>1</v>
      </c>
      <c r="L1304" s="44"/>
      <c r="M1304" s="225" t="s">
        <v>1</v>
      </c>
      <c r="N1304" s="226" t="s">
        <v>43</v>
      </c>
      <c r="O1304" s="91"/>
      <c r="P1304" s="227">
        <f>O1304*H1304</f>
        <v>0</v>
      </c>
      <c r="Q1304" s="227">
        <v>0.00124</v>
      </c>
      <c r="R1304" s="227">
        <f>Q1304*H1304</f>
        <v>0.00248</v>
      </c>
      <c r="S1304" s="227">
        <v>0</v>
      </c>
      <c r="T1304" s="228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29" t="s">
        <v>270</v>
      </c>
      <c r="AT1304" s="229" t="s">
        <v>167</v>
      </c>
      <c r="AU1304" s="229" t="s">
        <v>88</v>
      </c>
      <c r="AY1304" s="17" t="s">
        <v>165</v>
      </c>
      <c r="BE1304" s="230">
        <f>IF(N1304="základní",J1304,0)</f>
        <v>0</v>
      </c>
      <c r="BF1304" s="230">
        <f>IF(N1304="snížená",J1304,0)</f>
        <v>0</v>
      </c>
      <c r="BG1304" s="230">
        <f>IF(N1304="zákl. přenesená",J1304,0)</f>
        <v>0</v>
      </c>
      <c r="BH1304" s="230">
        <f>IF(N1304="sníž. přenesená",J1304,0)</f>
        <v>0</v>
      </c>
      <c r="BI1304" s="230">
        <f>IF(N1304="nulová",J1304,0)</f>
        <v>0</v>
      </c>
      <c r="BJ1304" s="17" t="s">
        <v>86</v>
      </c>
      <c r="BK1304" s="230">
        <f>ROUND(I1304*H1304,2)</f>
        <v>0</v>
      </c>
      <c r="BL1304" s="17" t="s">
        <v>270</v>
      </c>
      <c r="BM1304" s="229" t="s">
        <v>1892</v>
      </c>
    </row>
    <row r="1305" s="2" customFormat="1" ht="24.15" customHeight="1">
      <c r="A1305" s="38"/>
      <c r="B1305" s="39"/>
      <c r="C1305" s="218" t="s">
        <v>1893</v>
      </c>
      <c r="D1305" s="218" t="s">
        <v>167</v>
      </c>
      <c r="E1305" s="219" t="s">
        <v>1894</v>
      </c>
      <c r="F1305" s="220" t="s">
        <v>1895</v>
      </c>
      <c r="G1305" s="221" t="s">
        <v>239</v>
      </c>
      <c r="H1305" s="222">
        <v>1</v>
      </c>
      <c r="I1305" s="223"/>
      <c r="J1305" s="224">
        <f>ROUND(I1305*H1305,2)</f>
        <v>0</v>
      </c>
      <c r="K1305" s="220" t="s">
        <v>1</v>
      </c>
      <c r="L1305" s="44"/>
      <c r="M1305" s="225" t="s">
        <v>1</v>
      </c>
      <c r="N1305" s="226" t="s">
        <v>43</v>
      </c>
      <c r="O1305" s="91"/>
      <c r="P1305" s="227">
        <f>O1305*H1305</f>
        <v>0</v>
      </c>
      <c r="Q1305" s="227">
        <v>0.00124</v>
      </c>
      <c r="R1305" s="227">
        <f>Q1305*H1305</f>
        <v>0.00124</v>
      </c>
      <c r="S1305" s="227">
        <v>0</v>
      </c>
      <c r="T1305" s="228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229" t="s">
        <v>270</v>
      </c>
      <c r="AT1305" s="229" t="s">
        <v>167</v>
      </c>
      <c r="AU1305" s="229" t="s">
        <v>88</v>
      </c>
      <c r="AY1305" s="17" t="s">
        <v>165</v>
      </c>
      <c r="BE1305" s="230">
        <f>IF(N1305="základní",J1305,0)</f>
        <v>0</v>
      </c>
      <c r="BF1305" s="230">
        <f>IF(N1305="snížená",J1305,0)</f>
        <v>0</v>
      </c>
      <c r="BG1305" s="230">
        <f>IF(N1305="zákl. přenesená",J1305,0)</f>
        <v>0</v>
      </c>
      <c r="BH1305" s="230">
        <f>IF(N1305="sníž. přenesená",J1305,0)</f>
        <v>0</v>
      </c>
      <c r="BI1305" s="230">
        <f>IF(N1305="nulová",J1305,0)</f>
        <v>0</v>
      </c>
      <c r="BJ1305" s="17" t="s">
        <v>86</v>
      </c>
      <c r="BK1305" s="230">
        <f>ROUND(I1305*H1305,2)</f>
        <v>0</v>
      </c>
      <c r="BL1305" s="17" t="s">
        <v>270</v>
      </c>
      <c r="BM1305" s="229" t="s">
        <v>1896</v>
      </c>
    </row>
    <row r="1306" s="2" customFormat="1" ht="24.15" customHeight="1">
      <c r="A1306" s="38"/>
      <c r="B1306" s="39"/>
      <c r="C1306" s="218" t="s">
        <v>1897</v>
      </c>
      <c r="D1306" s="218" t="s">
        <v>167</v>
      </c>
      <c r="E1306" s="219" t="s">
        <v>1898</v>
      </c>
      <c r="F1306" s="220" t="s">
        <v>1899</v>
      </c>
      <c r="G1306" s="221" t="s">
        <v>239</v>
      </c>
      <c r="H1306" s="222">
        <v>2</v>
      </c>
      <c r="I1306" s="223"/>
      <c r="J1306" s="224">
        <f>ROUND(I1306*H1306,2)</f>
        <v>0</v>
      </c>
      <c r="K1306" s="220" t="s">
        <v>1</v>
      </c>
      <c r="L1306" s="44"/>
      <c r="M1306" s="225" t="s">
        <v>1</v>
      </c>
      <c r="N1306" s="226" t="s">
        <v>43</v>
      </c>
      <c r="O1306" s="91"/>
      <c r="P1306" s="227">
        <f>O1306*H1306</f>
        <v>0</v>
      </c>
      <c r="Q1306" s="227">
        <v>0.00124</v>
      </c>
      <c r="R1306" s="227">
        <f>Q1306*H1306</f>
        <v>0.00248</v>
      </c>
      <c r="S1306" s="227">
        <v>0</v>
      </c>
      <c r="T1306" s="228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29" t="s">
        <v>270</v>
      </c>
      <c r="AT1306" s="229" t="s">
        <v>167</v>
      </c>
      <c r="AU1306" s="229" t="s">
        <v>88</v>
      </c>
      <c r="AY1306" s="17" t="s">
        <v>165</v>
      </c>
      <c r="BE1306" s="230">
        <f>IF(N1306="základní",J1306,0)</f>
        <v>0</v>
      </c>
      <c r="BF1306" s="230">
        <f>IF(N1306="snížená",J1306,0)</f>
        <v>0</v>
      </c>
      <c r="BG1306" s="230">
        <f>IF(N1306="zákl. přenesená",J1306,0)</f>
        <v>0</v>
      </c>
      <c r="BH1306" s="230">
        <f>IF(N1306="sníž. přenesená",J1306,0)</f>
        <v>0</v>
      </c>
      <c r="BI1306" s="230">
        <f>IF(N1306="nulová",J1306,0)</f>
        <v>0</v>
      </c>
      <c r="BJ1306" s="17" t="s">
        <v>86</v>
      </c>
      <c r="BK1306" s="230">
        <f>ROUND(I1306*H1306,2)</f>
        <v>0</v>
      </c>
      <c r="BL1306" s="17" t="s">
        <v>270</v>
      </c>
      <c r="BM1306" s="229" t="s">
        <v>1900</v>
      </c>
    </row>
    <row r="1307" s="2" customFormat="1" ht="24.15" customHeight="1">
      <c r="A1307" s="38"/>
      <c r="B1307" s="39"/>
      <c r="C1307" s="218" t="s">
        <v>1901</v>
      </c>
      <c r="D1307" s="218" t="s">
        <v>167</v>
      </c>
      <c r="E1307" s="219" t="s">
        <v>1902</v>
      </c>
      <c r="F1307" s="220" t="s">
        <v>1903</v>
      </c>
      <c r="G1307" s="221" t="s">
        <v>239</v>
      </c>
      <c r="H1307" s="222">
        <v>2</v>
      </c>
      <c r="I1307" s="223"/>
      <c r="J1307" s="224">
        <f>ROUND(I1307*H1307,2)</f>
        <v>0</v>
      </c>
      <c r="K1307" s="220" t="s">
        <v>1</v>
      </c>
      <c r="L1307" s="44"/>
      <c r="M1307" s="225" t="s">
        <v>1</v>
      </c>
      <c r="N1307" s="226" t="s">
        <v>43</v>
      </c>
      <c r="O1307" s="91"/>
      <c r="P1307" s="227">
        <f>O1307*H1307</f>
        <v>0</v>
      </c>
      <c r="Q1307" s="227">
        <v>0.00124</v>
      </c>
      <c r="R1307" s="227">
        <f>Q1307*H1307</f>
        <v>0.00248</v>
      </c>
      <c r="S1307" s="227">
        <v>0</v>
      </c>
      <c r="T1307" s="228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229" t="s">
        <v>270</v>
      </c>
      <c r="AT1307" s="229" t="s">
        <v>167</v>
      </c>
      <c r="AU1307" s="229" t="s">
        <v>88</v>
      </c>
      <c r="AY1307" s="17" t="s">
        <v>165</v>
      </c>
      <c r="BE1307" s="230">
        <f>IF(N1307="základní",J1307,0)</f>
        <v>0</v>
      </c>
      <c r="BF1307" s="230">
        <f>IF(N1307="snížená",J1307,0)</f>
        <v>0</v>
      </c>
      <c r="BG1307" s="230">
        <f>IF(N1307="zákl. přenesená",J1307,0)</f>
        <v>0</v>
      </c>
      <c r="BH1307" s="230">
        <f>IF(N1307="sníž. přenesená",J1307,0)</f>
        <v>0</v>
      </c>
      <c r="BI1307" s="230">
        <f>IF(N1307="nulová",J1307,0)</f>
        <v>0</v>
      </c>
      <c r="BJ1307" s="17" t="s">
        <v>86</v>
      </c>
      <c r="BK1307" s="230">
        <f>ROUND(I1307*H1307,2)</f>
        <v>0</v>
      </c>
      <c r="BL1307" s="17" t="s">
        <v>270</v>
      </c>
      <c r="BM1307" s="229" t="s">
        <v>1904</v>
      </c>
    </row>
    <row r="1308" s="2" customFormat="1" ht="24.15" customHeight="1">
      <c r="A1308" s="38"/>
      <c r="B1308" s="39"/>
      <c r="C1308" s="218" t="s">
        <v>1905</v>
      </c>
      <c r="D1308" s="218" t="s">
        <v>167</v>
      </c>
      <c r="E1308" s="219" t="s">
        <v>1906</v>
      </c>
      <c r="F1308" s="220" t="s">
        <v>1907</v>
      </c>
      <c r="G1308" s="221" t="s">
        <v>239</v>
      </c>
      <c r="H1308" s="222">
        <v>1</v>
      </c>
      <c r="I1308" s="223"/>
      <c r="J1308" s="224">
        <f>ROUND(I1308*H1308,2)</f>
        <v>0</v>
      </c>
      <c r="K1308" s="220" t="s">
        <v>1</v>
      </c>
      <c r="L1308" s="44"/>
      <c r="M1308" s="225" t="s">
        <v>1</v>
      </c>
      <c r="N1308" s="226" t="s">
        <v>43</v>
      </c>
      <c r="O1308" s="91"/>
      <c r="P1308" s="227">
        <f>O1308*H1308</f>
        <v>0</v>
      </c>
      <c r="Q1308" s="227">
        <v>0.00124</v>
      </c>
      <c r="R1308" s="227">
        <f>Q1308*H1308</f>
        <v>0.00124</v>
      </c>
      <c r="S1308" s="227">
        <v>0</v>
      </c>
      <c r="T1308" s="228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229" t="s">
        <v>270</v>
      </c>
      <c r="AT1308" s="229" t="s">
        <v>167</v>
      </c>
      <c r="AU1308" s="229" t="s">
        <v>88</v>
      </c>
      <c r="AY1308" s="17" t="s">
        <v>165</v>
      </c>
      <c r="BE1308" s="230">
        <f>IF(N1308="základní",J1308,0)</f>
        <v>0</v>
      </c>
      <c r="BF1308" s="230">
        <f>IF(N1308="snížená",J1308,0)</f>
        <v>0</v>
      </c>
      <c r="BG1308" s="230">
        <f>IF(N1308="zákl. přenesená",J1308,0)</f>
        <v>0</v>
      </c>
      <c r="BH1308" s="230">
        <f>IF(N1308="sníž. přenesená",J1308,0)</f>
        <v>0</v>
      </c>
      <c r="BI1308" s="230">
        <f>IF(N1308="nulová",J1308,0)</f>
        <v>0</v>
      </c>
      <c r="BJ1308" s="17" t="s">
        <v>86</v>
      </c>
      <c r="BK1308" s="230">
        <f>ROUND(I1308*H1308,2)</f>
        <v>0</v>
      </c>
      <c r="BL1308" s="17" t="s">
        <v>270</v>
      </c>
      <c r="BM1308" s="229" t="s">
        <v>1908</v>
      </c>
    </row>
    <row r="1309" s="2" customFormat="1" ht="24.15" customHeight="1">
      <c r="A1309" s="38"/>
      <c r="B1309" s="39"/>
      <c r="C1309" s="218" t="s">
        <v>1909</v>
      </c>
      <c r="D1309" s="218" t="s">
        <v>167</v>
      </c>
      <c r="E1309" s="219" t="s">
        <v>1910</v>
      </c>
      <c r="F1309" s="220" t="s">
        <v>1911</v>
      </c>
      <c r="G1309" s="221" t="s">
        <v>199</v>
      </c>
      <c r="H1309" s="222">
        <v>0.76300000000000001</v>
      </c>
      <c r="I1309" s="223"/>
      <c r="J1309" s="224">
        <f>ROUND(I1309*H1309,2)</f>
        <v>0</v>
      </c>
      <c r="K1309" s="220" t="s">
        <v>171</v>
      </c>
      <c r="L1309" s="44"/>
      <c r="M1309" s="225" t="s">
        <v>1</v>
      </c>
      <c r="N1309" s="226" t="s">
        <v>43</v>
      </c>
      <c r="O1309" s="91"/>
      <c r="P1309" s="227">
        <f>O1309*H1309</f>
        <v>0</v>
      </c>
      <c r="Q1309" s="227">
        <v>0</v>
      </c>
      <c r="R1309" s="227">
        <f>Q1309*H1309</f>
        <v>0</v>
      </c>
      <c r="S1309" s="227">
        <v>0</v>
      </c>
      <c r="T1309" s="228">
        <f>S1309*H1309</f>
        <v>0</v>
      </c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R1309" s="229" t="s">
        <v>270</v>
      </c>
      <c r="AT1309" s="229" t="s">
        <v>167</v>
      </c>
      <c r="AU1309" s="229" t="s">
        <v>88</v>
      </c>
      <c r="AY1309" s="17" t="s">
        <v>165</v>
      </c>
      <c r="BE1309" s="230">
        <f>IF(N1309="základní",J1309,0)</f>
        <v>0</v>
      </c>
      <c r="BF1309" s="230">
        <f>IF(N1309="snížená",J1309,0)</f>
        <v>0</v>
      </c>
      <c r="BG1309" s="230">
        <f>IF(N1309="zákl. přenesená",J1309,0)</f>
        <v>0</v>
      </c>
      <c r="BH1309" s="230">
        <f>IF(N1309="sníž. přenesená",J1309,0)</f>
        <v>0</v>
      </c>
      <c r="BI1309" s="230">
        <f>IF(N1309="nulová",J1309,0)</f>
        <v>0</v>
      </c>
      <c r="BJ1309" s="17" t="s">
        <v>86</v>
      </c>
      <c r="BK1309" s="230">
        <f>ROUND(I1309*H1309,2)</f>
        <v>0</v>
      </c>
      <c r="BL1309" s="17" t="s">
        <v>270</v>
      </c>
      <c r="BM1309" s="229" t="s">
        <v>1912</v>
      </c>
    </row>
    <row r="1310" s="12" customFormat="1" ht="22.8" customHeight="1">
      <c r="A1310" s="12"/>
      <c r="B1310" s="202"/>
      <c r="C1310" s="203"/>
      <c r="D1310" s="204" t="s">
        <v>77</v>
      </c>
      <c r="E1310" s="216" t="s">
        <v>1913</v>
      </c>
      <c r="F1310" s="216" t="s">
        <v>1914</v>
      </c>
      <c r="G1310" s="203"/>
      <c r="H1310" s="203"/>
      <c r="I1310" s="206"/>
      <c r="J1310" s="217">
        <f>BK1310</f>
        <v>0</v>
      </c>
      <c r="K1310" s="203"/>
      <c r="L1310" s="208"/>
      <c r="M1310" s="209"/>
      <c r="N1310" s="210"/>
      <c r="O1310" s="210"/>
      <c r="P1310" s="211">
        <f>SUM(P1311:P1353)</f>
        <v>0</v>
      </c>
      <c r="Q1310" s="210"/>
      <c r="R1310" s="211">
        <f>SUM(R1311:R1353)</f>
        <v>6.6015100000000002</v>
      </c>
      <c r="S1310" s="210"/>
      <c r="T1310" s="212">
        <f>SUM(T1311:T1353)</f>
        <v>3.0444400000000003</v>
      </c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R1310" s="213" t="s">
        <v>88</v>
      </c>
      <c r="AT1310" s="214" t="s">
        <v>77</v>
      </c>
      <c r="AU1310" s="214" t="s">
        <v>86</v>
      </c>
      <c r="AY1310" s="213" t="s">
        <v>165</v>
      </c>
      <c r="BK1310" s="215">
        <f>SUM(BK1311:BK1353)</f>
        <v>0</v>
      </c>
    </row>
    <row r="1311" s="2" customFormat="1" ht="21.75" customHeight="1">
      <c r="A1311" s="38"/>
      <c r="B1311" s="39"/>
      <c r="C1311" s="218" t="s">
        <v>1915</v>
      </c>
      <c r="D1311" s="218" t="s">
        <v>167</v>
      </c>
      <c r="E1311" s="219" t="s">
        <v>1916</v>
      </c>
      <c r="F1311" s="220" t="s">
        <v>1917</v>
      </c>
      <c r="G1311" s="221" t="s">
        <v>209</v>
      </c>
      <c r="H1311" s="222">
        <v>8.8000000000000007</v>
      </c>
      <c r="I1311" s="223"/>
      <c r="J1311" s="224">
        <f>ROUND(I1311*H1311,2)</f>
        <v>0</v>
      </c>
      <c r="K1311" s="220" t="s">
        <v>1</v>
      </c>
      <c r="L1311" s="44"/>
      <c r="M1311" s="225" t="s">
        <v>1</v>
      </c>
      <c r="N1311" s="226" t="s">
        <v>43</v>
      </c>
      <c r="O1311" s="91"/>
      <c r="P1311" s="227">
        <f>O1311*H1311</f>
        <v>0</v>
      </c>
      <c r="Q1311" s="227">
        <v>0</v>
      </c>
      <c r="R1311" s="227">
        <f>Q1311*H1311</f>
        <v>0</v>
      </c>
      <c r="S1311" s="227">
        <v>0.032000000000000001</v>
      </c>
      <c r="T1311" s="228">
        <f>S1311*H1311</f>
        <v>0.28160000000000002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229" t="s">
        <v>270</v>
      </c>
      <c r="AT1311" s="229" t="s">
        <v>167</v>
      </c>
      <c r="AU1311" s="229" t="s">
        <v>88</v>
      </c>
      <c r="AY1311" s="17" t="s">
        <v>165</v>
      </c>
      <c r="BE1311" s="230">
        <f>IF(N1311="základní",J1311,0)</f>
        <v>0</v>
      </c>
      <c r="BF1311" s="230">
        <f>IF(N1311="snížená",J1311,0)</f>
        <v>0</v>
      </c>
      <c r="BG1311" s="230">
        <f>IF(N1311="zákl. přenesená",J1311,0)</f>
        <v>0</v>
      </c>
      <c r="BH1311" s="230">
        <f>IF(N1311="sníž. přenesená",J1311,0)</f>
        <v>0</v>
      </c>
      <c r="BI1311" s="230">
        <f>IF(N1311="nulová",J1311,0)</f>
        <v>0</v>
      </c>
      <c r="BJ1311" s="17" t="s">
        <v>86</v>
      </c>
      <c r="BK1311" s="230">
        <f>ROUND(I1311*H1311,2)</f>
        <v>0</v>
      </c>
      <c r="BL1311" s="17" t="s">
        <v>270</v>
      </c>
      <c r="BM1311" s="229" t="s">
        <v>1918</v>
      </c>
    </row>
    <row r="1312" s="14" customFormat="1">
      <c r="A1312" s="14"/>
      <c r="B1312" s="242"/>
      <c r="C1312" s="243"/>
      <c r="D1312" s="233" t="s">
        <v>174</v>
      </c>
      <c r="E1312" s="244" t="s">
        <v>1</v>
      </c>
      <c r="F1312" s="245" t="s">
        <v>1919</v>
      </c>
      <c r="G1312" s="243"/>
      <c r="H1312" s="246">
        <v>4.4000000000000004</v>
      </c>
      <c r="I1312" s="247"/>
      <c r="J1312" s="243"/>
      <c r="K1312" s="243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2" t="s">
        <v>174</v>
      </c>
      <c r="AU1312" s="252" t="s">
        <v>88</v>
      </c>
      <c r="AV1312" s="14" t="s">
        <v>88</v>
      </c>
      <c r="AW1312" s="14" t="s">
        <v>32</v>
      </c>
      <c r="AX1312" s="14" t="s">
        <v>78</v>
      </c>
      <c r="AY1312" s="252" t="s">
        <v>165</v>
      </c>
    </row>
    <row r="1313" s="14" customFormat="1">
      <c r="A1313" s="14"/>
      <c r="B1313" s="242"/>
      <c r="C1313" s="243"/>
      <c r="D1313" s="233" t="s">
        <v>174</v>
      </c>
      <c r="E1313" s="244" t="s">
        <v>1</v>
      </c>
      <c r="F1313" s="245" t="s">
        <v>1920</v>
      </c>
      <c r="G1313" s="243"/>
      <c r="H1313" s="246">
        <v>4.4000000000000004</v>
      </c>
      <c r="I1313" s="247"/>
      <c r="J1313" s="243"/>
      <c r="K1313" s="243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2" t="s">
        <v>174</v>
      </c>
      <c r="AU1313" s="252" t="s">
        <v>88</v>
      </c>
      <c r="AV1313" s="14" t="s">
        <v>88</v>
      </c>
      <c r="AW1313" s="14" t="s">
        <v>32</v>
      </c>
      <c r="AX1313" s="14" t="s">
        <v>78</v>
      </c>
      <c r="AY1313" s="252" t="s">
        <v>165</v>
      </c>
    </row>
    <row r="1314" s="15" customFormat="1">
      <c r="A1314" s="15"/>
      <c r="B1314" s="253"/>
      <c r="C1314" s="254"/>
      <c r="D1314" s="233" t="s">
        <v>174</v>
      </c>
      <c r="E1314" s="255" t="s">
        <v>1</v>
      </c>
      <c r="F1314" s="256" t="s">
        <v>177</v>
      </c>
      <c r="G1314" s="254"/>
      <c r="H1314" s="257">
        <v>8.8000000000000007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3" t="s">
        <v>174</v>
      </c>
      <c r="AU1314" s="263" t="s">
        <v>88</v>
      </c>
      <c r="AV1314" s="15" t="s">
        <v>172</v>
      </c>
      <c r="AW1314" s="15" t="s">
        <v>32</v>
      </c>
      <c r="AX1314" s="15" t="s">
        <v>86</v>
      </c>
      <c r="AY1314" s="263" t="s">
        <v>165</v>
      </c>
    </row>
    <row r="1315" s="2" customFormat="1" ht="16.5" customHeight="1">
      <c r="A1315" s="38"/>
      <c r="B1315" s="39"/>
      <c r="C1315" s="218" t="s">
        <v>1921</v>
      </c>
      <c r="D1315" s="218" t="s">
        <v>167</v>
      </c>
      <c r="E1315" s="219" t="s">
        <v>1922</v>
      </c>
      <c r="F1315" s="220" t="s">
        <v>1923</v>
      </c>
      <c r="G1315" s="221" t="s">
        <v>209</v>
      </c>
      <c r="H1315" s="222">
        <v>43.030000000000001</v>
      </c>
      <c r="I1315" s="223"/>
      <c r="J1315" s="224">
        <f>ROUND(I1315*H1315,2)</f>
        <v>0</v>
      </c>
      <c r="K1315" s="220" t="s">
        <v>171</v>
      </c>
      <c r="L1315" s="44"/>
      <c r="M1315" s="225" t="s">
        <v>1</v>
      </c>
      <c r="N1315" s="226" t="s">
        <v>43</v>
      </c>
      <c r="O1315" s="91"/>
      <c r="P1315" s="227">
        <f>O1315*H1315</f>
        <v>0</v>
      </c>
      <c r="Q1315" s="227">
        <v>0</v>
      </c>
      <c r="R1315" s="227">
        <f>Q1315*H1315</f>
        <v>0</v>
      </c>
      <c r="S1315" s="227">
        <v>0.035999999999999997</v>
      </c>
      <c r="T1315" s="228">
        <f>S1315*H1315</f>
        <v>1.54908</v>
      </c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R1315" s="229" t="s">
        <v>270</v>
      </c>
      <c r="AT1315" s="229" t="s">
        <v>167</v>
      </c>
      <c r="AU1315" s="229" t="s">
        <v>88</v>
      </c>
      <c r="AY1315" s="17" t="s">
        <v>165</v>
      </c>
      <c r="BE1315" s="230">
        <f>IF(N1315="základní",J1315,0)</f>
        <v>0</v>
      </c>
      <c r="BF1315" s="230">
        <f>IF(N1315="snížená",J1315,0)</f>
        <v>0</v>
      </c>
      <c r="BG1315" s="230">
        <f>IF(N1315="zákl. přenesená",J1315,0)</f>
        <v>0</v>
      </c>
      <c r="BH1315" s="230">
        <f>IF(N1315="sníž. přenesená",J1315,0)</f>
        <v>0</v>
      </c>
      <c r="BI1315" s="230">
        <f>IF(N1315="nulová",J1315,0)</f>
        <v>0</v>
      </c>
      <c r="BJ1315" s="17" t="s">
        <v>86</v>
      </c>
      <c r="BK1315" s="230">
        <f>ROUND(I1315*H1315,2)</f>
        <v>0</v>
      </c>
      <c r="BL1315" s="17" t="s">
        <v>270</v>
      </c>
      <c r="BM1315" s="229" t="s">
        <v>1924</v>
      </c>
    </row>
    <row r="1316" s="14" customFormat="1">
      <c r="A1316" s="14"/>
      <c r="B1316" s="242"/>
      <c r="C1316" s="243"/>
      <c r="D1316" s="233" t="s">
        <v>174</v>
      </c>
      <c r="E1316" s="244" t="s">
        <v>1</v>
      </c>
      <c r="F1316" s="245" t="s">
        <v>1925</v>
      </c>
      <c r="G1316" s="243"/>
      <c r="H1316" s="246">
        <v>43.030000000000001</v>
      </c>
      <c r="I1316" s="247"/>
      <c r="J1316" s="243"/>
      <c r="K1316" s="243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2" t="s">
        <v>174</v>
      </c>
      <c r="AU1316" s="252" t="s">
        <v>88</v>
      </c>
      <c r="AV1316" s="14" t="s">
        <v>88</v>
      </c>
      <c r="AW1316" s="14" t="s">
        <v>32</v>
      </c>
      <c r="AX1316" s="14" t="s">
        <v>78</v>
      </c>
      <c r="AY1316" s="252" t="s">
        <v>165</v>
      </c>
    </row>
    <row r="1317" s="15" customFormat="1">
      <c r="A1317" s="15"/>
      <c r="B1317" s="253"/>
      <c r="C1317" s="254"/>
      <c r="D1317" s="233" t="s">
        <v>174</v>
      </c>
      <c r="E1317" s="255" t="s">
        <v>1</v>
      </c>
      <c r="F1317" s="256" t="s">
        <v>177</v>
      </c>
      <c r="G1317" s="254"/>
      <c r="H1317" s="257">
        <v>43.030000000000001</v>
      </c>
      <c r="I1317" s="258"/>
      <c r="J1317" s="254"/>
      <c r="K1317" s="254"/>
      <c r="L1317" s="259"/>
      <c r="M1317" s="260"/>
      <c r="N1317" s="261"/>
      <c r="O1317" s="261"/>
      <c r="P1317" s="261"/>
      <c r="Q1317" s="261"/>
      <c r="R1317" s="261"/>
      <c r="S1317" s="261"/>
      <c r="T1317" s="262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3" t="s">
        <v>174</v>
      </c>
      <c r="AU1317" s="263" t="s">
        <v>88</v>
      </c>
      <c r="AV1317" s="15" t="s">
        <v>172</v>
      </c>
      <c r="AW1317" s="15" t="s">
        <v>32</v>
      </c>
      <c r="AX1317" s="15" t="s">
        <v>86</v>
      </c>
      <c r="AY1317" s="263" t="s">
        <v>165</v>
      </c>
    </row>
    <row r="1318" s="2" customFormat="1" ht="16.5" customHeight="1">
      <c r="A1318" s="38"/>
      <c r="B1318" s="39"/>
      <c r="C1318" s="218" t="s">
        <v>1926</v>
      </c>
      <c r="D1318" s="218" t="s">
        <v>167</v>
      </c>
      <c r="E1318" s="219" t="s">
        <v>1927</v>
      </c>
      <c r="F1318" s="220" t="s">
        <v>1928</v>
      </c>
      <c r="G1318" s="221" t="s">
        <v>209</v>
      </c>
      <c r="H1318" s="222">
        <v>43.548000000000002</v>
      </c>
      <c r="I1318" s="223"/>
      <c r="J1318" s="224">
        <f>ROUND(I1318*H1318,2)</f>
        <v>0</v>
      </c>
      <c r="K1318" s="220" t="s">
        <v>171</v>
      </c>
      <c r="L1318" s="44"/>
      <c r="M1318" s="225" t="s">
        <v>1</v>
      </c>
      <c r="N1318" s="226" t="s">
        <v>43</v>
      </c>
      <c r="O1318" s="91"/>
      <c r="P1318" s="227">
        <f>O1318*H1318</f>
        <v>0</v>
      </c>
      <c r="Q1318" s="227">
        <v>0</v>
      </c>
      <c r="R1318" s="227">
        <f>Q1318*H1318</f>
        <v>0</v>
      </c>
      <c r="S1318" s="227">
        <v>0.025000000000000001</v>
      </c>
      <c r="T1318" s="228">
        <f>S1318*H1318</f>
        <v>1.0887</v>
      </c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R1318" s="229" t="s">
        <v>270</v>
      </c>
      <c r="AT1318" s="229" t="s">
        <v>167</v>
      </c>
      <c r="AU1318" s="229" t="s">
        <v>88</v>
      </c>
      <c r="AY1318" s="17" t="s">
        <v>165</v>
      </c>
      <c r="BE1318" s="230">
        <f>IF(N1318="základní",J1318,0)</f>
        <v>0</v>
      </c>
      <c r="BF1318" s="230">
        <f>IF(N1318="snížená",J1318,0)</f>
        <v>0</v>
      </c>
      <c r="BG1318" s="230">
        <f>IF(N1318="zákl. přenesená",J1318,0)</f>
        <v>0</v>
      </c>
      <c r="BH1318" s="230">
        <f>IF(N1318="sníž. přenesená",J1318,0)</f>
        <v>0</v>
      </c>
      <c r="BI1318" s="230">
        <f>IF(N1318="nulová",J1318,0)</f>
        <v>0</v>
      </c>
      <c r="BJ1318" s="17" t="s">
        <v>86</v>
      </c>
      <c r="BK1318" s="230">
        <f>ROUND(I1318*H1318,2)</f>
        <v>0</v>
      </c>
      <c r="BL1318" s="17" t="s">
        <v>270</v>
      </c>
      <c r="BM1318" s="229" t="s">
        <v>1929</v>
      </c>
    </row>
    <row r="1319" s="14" customFormat="1">
      <c r="A1319" s="14"/>
      <c r="B1319" s="242"/>
      <c r="C1319" s="243"/>
      <c r="D1319" s="233" t="s">
        <v>174</v>
      </c>
      <c r="E1319" s="244" t="s">
        <v>1</v>
      </c>
      <c r="F1319" s="245" t="s">
        <v>1930</v>
      </c>
      <c r="G1319" s="243"/>
      <c r="H1319" s="246">
        <v>24</v>
      </c>
      <c r="I1319" s="247"/>
      <c r="J1319" s="243"/>
      <c r="K1319" s="243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2" t="s">
        <v>174</v>
      </c>
      <c r="AU1319" s="252" t="s">
        <v>88</v>
      </c>
      <c r="AV1319" s="14" t="s">
        <v>88</v>
      </c>
      <c r="AW1319" s="14" t="s">
        <v>32</v>
      </c>
      <c r="AX1319" s="14" t="s">
        <v>78</v>
      </c>
      <c r="AY1319" s="252" t="s">
        <v>165</v>
      </c>
    </row>
    <row r="1320" s="14" customFormat="1">
      <c r="A1320" s="14"/>
      <c r="B1320" s="242"/>
      <c r="C1320" s="243"/>
      <c r="D1320" s="233" t="s">
        <v>174</v>
      </c>
      <c r="E1320" s="244" t="s">
        <v>1</v>
      </c>
      <c r="F1320" s="245" t="s">
        <v>1931</v>
      </c>
      <c r="G1320" s="243"/>
      <c r="H1320" s="246">
        <v>19.547999999999998</v>
      </c>
      <c r="I1320" s="247"/>
      <c r="J1320" s="243"/>
      <c r="K1320" s="243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2" t="s">
        <v>174</v>
      </c>
      <c r="AU1320" s="252" t="s">
        <v>88</v>
      </c>
      <c r="AV1320" s="14" t="s">
        <v>88</v>
      </c>
      <c r="AW1320" s="14" t="s">
        <v>32</v>
      </c>
      <c r="AX1320" s="14" t="s">
        <v>78</v>
      </c>
      <c r="AY1320" s="252" t="s">
        <v>165</v>
      </c>
    </row>
    <row r="1321" s="15" customFormat="1">
      <c r="A1321" s="15"/>
      <c r="B1321" s="253"/>
      <c r="C1321" s="254"/>
      <c r="D1321" s="233" t="s">
        <v>174</v>
      </c>
      <c r="E1321" s="255" t="s">
        <v>1</v>
      </c>
      <c r="F1321" s="256" t="s">
        <v>177</v>
      </c>
      <c r="G1321" s="254"/>
      <c r="H1321" s="257">
        <v>43.548000000000002</v>
      </c>
      <c r="I1321" s="258"/>
      <c r="J1321" s="254"/>
      <c r="K1321" s="254"/>
      <c r="L1321" s="259"/>
      <c r="M1321" s="260"/>
      <c r="N1321" s="261"/>
      <c r="O1321" s="261"/>
      <c r="P1321" s="261"/>
      <c r="Q1321" s="261"/>
      <c r="R1321" s="261"/>
      <c r="S1321" s="261"/>
      <c r="T1321" s="262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3" t="s">
        <v>174</v>
      </c>
      <c r="AU1321" s="263" t="s">
        <v>88</v>
      </c>
      <c r="AV1321" s="15" t="s">
        <v>172</v>
      </c>
      <c r="AW1321" s="15" t="s">
        <v>32</v>
      </c>
      <c r="AX1321" s="15" t="s">
        <v>86</v>
      </c>
      <c r="AY1321" s="263" t="s">
        <v>165</v>
      </c>
    </row>
    <row r="1322" s="2" customFormat="1" ht="24.15" customHeight="1">
      <c r="A1322" s="38"/>
      <c r="B1322" s="39"/>
      <c r="C1322" s="218" t="s">
        <v>1932</v>
      </c>
      <c r="D1322" s="218" t="s">
        <v>167</v>
      </c>
      <c r="E1322" s="219" t="s">
        <v>1933</v>
      </c>
      <c r="F1322" s="220" t="s">
        <v>1934</v>
      </c>
      <c r="G1322" s="221" t="s">
        <v>209</v>
      </c>
      <c r="H1322" s="222">
        <v>57.744999999999997</v>
      </c>
      <c r="I1322" s="223"/>
      <c r="J1322" s="224">
        <f>ROUND(I1322*H1322,2)</f>
        <v>0</v>
      </c>
      <c r="K1322" s="220" t="s">
        <v>171</v>
      </c>
      <c r="L1322" s="44"/>
      <c r="M1322" s="225" t="s">
        <v>1</v>
      </c>
      <c r="N1322" s="226" t="s">
        <v>43</v>
      </c>
      <c r="O1322" s="91"/>
      <c r="P1322" s="227">
        <f>O1322*H1322</f>
        <v>0</v>
      </c>
      <c r="Q1322" s="227">
        <v>0</v>
      </c>
      <c r="R1322" s="227">
        <f>Q1322*H1322</f>
        <v>0</v>
      </c>
      <c r="S1322" s="227">
        <v>0</v>
      </c>
      <c r="T1322" s="228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29" t="s">
        <v>270</v>
      </c>
      <c r="AT1322" s="229" t="s">
        <v>167</v>
      </c>
      <c r="AU1322" s="229" t="s">
        <v>88</v>
      </c>
      <c r="AY1322" s="17" t="s">
        <v>165</v>
      </c>
      <c r="BE1322" s="230">
        <f>IF(N1322="základní",J1322,0)</f>
        <v>0</v>
      </c>
      <c r="BF1322" s="230">
        <f>IF(N1322="snížená",J1322,0)</f>
        <v>0</v>
      </c>
      <c r="BG1322" s="230">
        <f>IF(N1322="zákl. přenesená",J1322,0)</f>
        <v>0</v>
      </c>
      <c r="BH1322" s="230">
        <f>IF(N1322="sníž. přenesená",J1322,0)</f>
        <v>0</v>
      </c>
      <c r="BI1322" s="230">
        <f>IF(N1322="nulová",J1322,0)</f>
        <v>0</v>
      </c>
      <c r="BJ1322" s="17" t="s">
        <v>86</v>
      </c>
      <c r="BK1322" s="230">
        <f>ROUND(I1322*H1322,2)</f>
        <v>0</v>
      </c>
      <c r="BL1322" s="17" t="s">
        <v>270</v>
      </c>
      <c r="BM1322" s="229" t="s">
        <v>1935</v>
      </c>
    </row>
    <row r="1323" s="13" customFormat="1">
      <c r="A1323" s="13"/>
      <c r="B1323" s="231"/>
      <c r="C1323" s="232"/>
      <c r="D1323" s="233" t="s">
        <v>174</v>
      </c>
      <c r="E1323" s="234" t="s">
        <v>1</v>
      </c>
      <c r="F1323" s="235" t="s">
        <v>1936</v>
      </c>
      <c r="G1323" s="232"/>
      <c r="H1323" s="234" t="s">
        <v>1</v>
      </c>
      <c r="I1323" s="236"/>
      <c r="J1323" s="232"/>
      <c r="K1323" s="232"/>
      <c r="L1323" s="237"/>
      <c r="M1323" s="238"/>
      <c r="N1323" s="239"/>
      <c r="O1323" s="239"/>
      <c r="P1323" s="239"/>
      <c r="Q1323" s="239"/>
      <c r="R1323" s="239"/>
      <c r="S1323" s="239"/>
      <c r="T1323" s="24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1" t="s">
        <v>174</v>
      </c>
      <c r="AU1323" s="241" t="s">
        <v>88</v>
      </c>
      <c r="AV1323" s="13" t="s">
        <v>86</v>
      </c>
      <c r="AW1323" s="13" t="s">
        <v>32</v>
      </c>
      <c r="AX1323" s="13" t="s">
        <v>78</v>
      </c>
      <c r="AY1323" s="241" t="s">
        <v>165</v>
      </c>
    </row>
    <row r="1324" s="14" customFormat="1">
      <c r="A1324" s="14"/>
      <c r="B1324" s="242"/>
      <c r="C1324" s="243"/>
      <c r="D1324" s="233" t="s">
        <v>174</v>
      </c>
      <c r="E1324" s="244" t="s">
        <v>1</v>
      </c>
      <c r="F1324" s="245" t="s">
        <v>1937</v>
      </c>
      <c r="G1324" s="243"/>
      <c r="H1324" s="246">
        <v>31.907</v>
      </c>
      <c r="I1324" s="247"/>
      <c r="J1324" s="243"/>
      <c r="K1324" s="243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2" t="s">
        <v>174</v>
      </c>
      <c r="AU1324" s="252" t="s">
        <v>88</v>
      </c>
      <c r="AV1324" s="14" t="s">
        <v>88</v>
      </c>
      <c r="AW1324" s="14" t="s">
        <v>32</v>
      </c>
      <c r="AX1324" s="14" t="s">
        <v>78</v>
      </c>
      <c r="AY1324" s="252" t="s">
        <v>165</v>
      </c>
    </row>
    <row r="1325" s="14" customFormat="1">
      <c r="A1325" s="14"/>
      <c r="B1325" s="242"/>
      <c r="C1325" s="243"/>
      <c r="D1325" s="233" t="s">
        <v>174</v>
      </c>
      <c r="E1325" s="244" t="s">
        <v>1</v>
      </c>
      <c r="F1325" s="245" t="s">
        <v>1938</v>
      </c>
      <c r="G1325" s="243"/>
      <c r="H1325" s="246">
        <v>6.3810000000000002</v>
      </c>
      <c r="I1325" s="247"/>
      <c r="J1325" s="243"/>
      <c r="K1325" s="243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2" t="s">
        <v>174</v>
      </c>
      <c r="AU1325" s="252" t="s">
        <v>88</v>
      </c>
      <c r="AV1325" s="14" t="s">
        <v>88</v>
      </c>
      <c r="AW1325" s="14" t="s">
        <v>32</v>
      </c>
      <c r="AX1325" s="14" t="s">
        <v>78</v>
      </c>
      <c r="AY1325" s="252" t="s">
        <v>165</v>
      </c>
    </row>
    <row r="1326" s="13" customFormat="1">
      <c r="A1326" s="13"/>
      <c r="B1326" s="231"/>
      <c r="C1326" s="232"/>
      <c r="D1326" s="233" t="s">
        <v>174</v>
      </c>
      <c r="E1326" s="234" t="s">
        <v>1</v>
      </c>
      <c r="F1326" s="235" t="s">
        <v>1939</v>
      </c>
      <c r="G1326" s="232"/>
      <c r="H1326" s="234" t="s">
        <v>1</v>
      </c>
      <c r="I1326" s="236"/>
      <c r="J1326" s="232"/>
      <c r="K1326" s="232"/>
      <c r="L1326" s="237"/>
      <c r="M1326" s="238"/>
      <c r="N1326" s="239"/>
      <c r="O1326" s="239"/>
      <c r="P1326" s="239"/>
      <c r="Q1326" s="239"/>
      <c r="R1326" s="239"/>
      <c r="S1326" s="239"/>
      <c r="T1326" s="24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1" t="s">
        <v>174</v>
      </c>
      <c r="AU1326" s="241" t="s">
        <v>88</v>
      </c>
      <c r="AV1326" s="13" t="s">
        <v>86</v>
      </c>
      <c r="AW1326" s="13" t="s">
        <v>32</v>
      </c>
      <c r="AX1326" s="13" t="s">
        <v>78</v>
      </c>
      <c r="AY1326" s="241" t="s">
        <v>165</v>
      </c>
    </row>
    <row r="1327" s="14" customFormat="1">
      <c r="A1327" s="14"/>
      <c r="B1327" s="242"/>
      <c r="C1327" s="243"/>
      <c r="D1327" s="233" t="s">
        <v>174</v>
      </c>
      <c r="E1327" s="244" t="s">
        <v>1</v>
      </c>
      <c r="F1327" s="245" t="s">
        <v>1940</v>
      </c>
      <c r="G1327" s="243"/>
      <c r="H1327" s="246">
        <v>19.457000000000001</v>
      </c>
      <c r="I1327" s="247"/>
      <c r="J1327" s="243"/>
      <c r="K1327" s="243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2" t="s">
        <v>174</v>
      </c>
      <c r="AU1327" s="252" t="s">
        <v>88</v>
      </c>
      <c r="AV1327" s="14" t="s">
        <v>88</v>
      </c>
      <c r="AW1327" s="14" t="s">
        <v>32</v>
      </c>
      <c r="AX1327" s="14" t="s">
        <v>78</v>
      </c>
      <c r="AY1327" s="252" t="s">
        <v>165</v>
      </c>
    </row>
    <row r="1328" s="15" customFormat="1">
      <c r="A1328" s="15"/>
      <c r="B1328" s="253"/>
      <c r="C1328" s="254"/>
      <c r="D1328" s="233" t="s">
        <v>174</v>
      </c>
      <c r="E1328" s="255" t="s">
        <v>1</v>
      </c>
      <c r="F1328" s="256" t="s">
        <v>177</v>
      </c>
      <c r="G1328" s="254"/>
      <c r="H1328" s="257">
        <v>57.744999999999997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3" t="s">
        <v>174</v>
      </c>
      <c r="AU1328" s="263" t="s">
        <v>88</v>
      </c>
      <c r="AV1328" s="15" t="s">
        <v>172</v>
      </c>
      <c r="AW1328" s="15" t="s">
        <v>32</v>
      </c>
      <c r="AX1328" s="15" t="s">
        <v>86</v>
      </c>
      <c r="AY1328" s="263" t="s">
        <v>165</v>
      </c>
    </row>
    <row r="1329" s="2" customFormat="1" ht="21.75" customHeight="1">
      <c r="A1329" s="38"/>
      <c r="B1329" s="39"/>
      <c r="C1329" s="264" t="s">
        <v>1941</v>
      </c>
      <c r="D1329" s="264" t="s">
        <v>426</v>
      </c>
      <c r="E1329" s="265" t="s">
        <v>1942</v>
      </c>
      <c r="F1329" s="266" t="s">
        <v>1943</v>
      </c>
      <c r="G1329" s="267" t="s">
        <v>209</v>
      </c>
      <c r="H1329" s="268">
        <v>38.287999999999997</v>
      </c>
      <c r="I1329" s="269"/>
      <c r="J1329" s="270">
        <f>ROUND(I1329*H1329,2)</f>
        <v>0</v>
      </c>
      <c r="K1329" s="266" t="s">
        <v>1</v>
      </c>
      <c r="L1329" s="271"/>
      <c r="M1329" s="272" t="s">
        <v>1</v>
      </c>
      <c r="N1329" s="273" t="s">
        <v>43</v>
      </c>
      <c r="O1329" s="91"/>
      <c r="P1329" s="227">
        <f>O1329*H1329</f>
        <v>0</v>
      </c>
      <c r="Q1329" s="227">
        <v>0.098000000000000004</v>
      </c>
      <c r="R1329" s="227">
        <f>Q1329*H1329</f>
        <v>3.752224</v>
      </c>
      <c r="S1329" s="227">
        <v>0</v>
      </c>
      <c r="T1329" s="228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229" t="s">
        <v>414</v>
      </c>
      <c r="AT1329" s="229" t="s">
        <v>426</v>
      </c>
      <c r="AU1329" s="229" t="s">
        <v>88</v>
      </c>
      <c r="AY1329" s="17" t="s">
        <v>165</v>
      </c>
      <c r="BE1329" s="230">
        <f>IF(N1329="základní",J1329,0)</f>
        <v>0</v>
      </c>
      <c r="BF1329" s="230">
        <f>IF(N1329="snížená",J1329,0)</f>
        <v>0</v>
      </c>
      <c r="BG1329" s="230">
        <f>IF(N1329="zákl. přenesená",J1329,0)</f>
        <v>0</v>
      </c>
      <c r="BH1329" s="230">
        <f>IF(N1329="sníž. přenesená",J1329,0)</f>
        <v>0</v>
      </c>
      <c r="BI1329" s="230">
        <f>IF(N1329="nulová",J1329,0)</f>
        <v>0</v>
      </c>
      <c r="BJ1329" s="17" t="s">
        <v>86</v>
      </c>
      <c r="BK1329" s="230">
        <f>ROUND(I1329*H1329,2)</f>
        <v>0</v>
      </c>
      <c r="BL1329" s="17" t="s">
        <v>270</v>
      </c>
      <c r="BM1329" s="229" t="s">
        <v>1944</v>
      </c>
    </row>
    <row r="1330" s="2" customFormat="1" ht="21.75" customHeight="1">
      <c r="A1330" s="38"/>
      <c r="B1330" s="39"/>
      <c r="C1330" s="264" t="s">
        <v>1945</v>
      </c>
      <c r="D1330" s="264" t="s">
        <v>426</v>
      </c>
      <c r="E1330" s="265" t="s">
        <v>1946</v>
      </c>
      <c r="F1330" s="266" t="s">
        <v>1947</v>
      </c>
      <c r="G1330" s="267" t="s">
        <v>209</v>
      </c>
      <c r="H1330" s="268">
        <v>19.457000000000001</v>
      </c>
      <c r="I1330" s="269"/>
      <c r="J1330" s="270">
        <f>ROUND(I1330*H1330,2)</f>
        <v>0</v>
      </c>
      <c r="K1330" s="266" t="s">
        <v>1</v>
      </c>
      <c r="L1330" s="271"/>
      <c r="M1330" s="272" t="s">
        <v>1</v>
      </c>
      <c r="N1330" s="273" t="s">
        <v>43</v>
      </c>
      <c r="O1330" s="91"/>
      <c r="P1330" s="227">
        <f>O1330*H1330</f>
        <v>0</v>
      </c>
      <c r="Q1330" s="227">
        <v>0.098000000000000004</v>
      </c>
      <c r="R1330" s="227">
        <f>Q1330*H1330</f>
        <v>1.9067860000000001</v>
      </c>
      <c r="S1330" s="227">
        <v>0</v>
      </c>
      <c r="T1330" s="228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29" t="s">
        <v>414</v>
      </c>
      <c r="AT1330" s="229" t="s">
        <v>426</v>
      </c>
      <c r="AU1330" s="229" t="s">
        <v>88</v>
      </c>
      <c r="AY1330" s="17" t="s">
        <v>165</v>
      </c>
      <c r="BE1330" s="230">
        <f>IF(N1330="základní",J1330,0)</f>
        <v>0</v>
      </c>
      <c r="BF1330" s="230">
        <f>IF(N1330="snížená",J1330,0)</f>
        <v>0</v>
      </c>
      <c r="BG1330" s="230">
        <f>IF(N1330="zákl. přenesená",J1330,0)</f>
        <v>0</v>
      </c>
      <c r="BH1330" s="230">
        <f>IF(N1330="sníž. přenesená",J1330,0)</f>
        <v>0</v>
      </c>
      <c r="BI1330" s="230">
        <f>IF(N1330="nulová",J1330,0)</f>
        <v>0</v>
      </c>
      <c r="BJ1330" s="17" t="s">
        <v>86</v>
      </c>
      <c r="BK1330" s="230">
        <f>ROUND(I1330*H1330,2)</f>
        <v>0</v>
      </c>
      <c r="BL1330" s="17" t="s">
        <v>270</v>
      </c>
      <c r="BM1330" s="229" t="s">
        <v>1948</v>
      </c>
    </row>
    <row r="1331" s="2" customFormat="1" ht="16.5" customHeight="1">
      <c r="A1331" s="38"/>
      <c r="B1331" s="39"/>
      <c r="C1331" s="218" t="s">
        <v>1949</v>
      </c>
      <c r="D1331" s="218" t="s">
        <v>167</v>
      </c>
      <c r="E1331" s="219" t="s">
        <v>1950</v>
      </c>
      <c r="F1331" s="220" t="s">
        <v>1951</v>
      </c>
      <c r="G1331" s="221" t="s">
        <v>209</v>
      </c>
      <c r="H1331" s="222">
        <v>5.4130000000000003</v>
      </c>
      <c r="I1331" s="223"/>
      <c r="J1331" s="224">
        <f>ROUND(I1331*H1331,2)</f>
        <v>0</v>
      </c>
      <c r="K1331" s="220" t="s">
        <v>171</v>
      </c>
      <c r="L1331" s="44"/>
      <c r="M1331" s="225" t="s">
        <v>1</v>
      </c>
      <c r="N1331" s="226" t="s">
        <v>43</v>
      </c>
      <c r="O1331" s="91"/>
      <c r="P1331" s="227">
        <f>O1331*H1331</f>
        <v>0</v>
      </c>
      <c r="Q1331" s="227">
        <v>0</v>
      </c>
      <c r="R1331" s="227">
        <f>Q1331*H1331</f>
        <v>0</v>
      </c>
      <c r="S1331" s="227">
        <v>0.02</v>
      </c>
      <c r="T1331" s="228">
        <f>S1331*H1331</f>
        <v>0.10826000000000001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29" t="s">
        <v>270</v>
      </c>
      <c r="AT1331" s="229" t="s">
        <v>167</v>
      </c>
      <c r="AU1331" s="229" t="s">
        <v>88</v>
      </c>
      <c r="AY1331" s="17" t="s">
        <v>165</v>
      </c>
      <c r="BE1331" s="230">
        <f>IF(N1331="základní",J1331,0)</f>
        <v>0</v>
      </c>
      <c r="BF1331" s="230">
        <f>IF(N1331="snížená",J1331,0)</f>
        <v>0</v>
      </c>
      <c r="BG1331" s="230">
        <f>IF(N1331="zákl. přenesená",J1331,0)</f>
        <v>0</v>
      </c>
      <c r="BH1331" s="230">
        <f>IF(N1331="sníž. přenesená",J1331,0)</f>
        <v>0</v>
      </c>
      <c r="BI1331" s="230">
        <f>IF(N1331="nulová",J1331,0)</f>
        <v>0</v>
      </c>
      <c r="BJ1331" s="17" t="s">
        <v>86</v>
      </c>
      <c r="BK1331" s="230">
        <f>ROUND(I1331*H1331,2)</f>
        <v>0</v>
      </c>
      <c r="BL1331" s="17" t="s">
        <v>270</v>
      </c>
      <c r="BM1331" s="229" t="s">
        <v>1952</v>
      </c>
    </row>
    <row r="1332" s="14" customFormat="1">
      <c r="A1332" s="14"/>
      <c r="B1332" s="242"/>
      <c r="C1332" s="243"/>
      <c r="D1332" s="233" t="s">
        <v>174</v>
      </c>
      <c r="E1332" s="244" t="s">
        <v>1</v>
      </c>
      <c r="F1332" s="245" t="s">
        <v>1953</v>
      </c>
      <c r="G1332" s="243"/>
      <c r="H1332" s="246">
        <v>5.4130000000000003</v>
      </c>
      <c r="I1332" s="247"/>
      <c r="J1332" s="243"/>
      <c r="K1332" s="243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2" t="s">
        <v>174</v>
      </c>
      <c r="AU1332" s="252" t="s">
        <v>88</v>
      </c>
      <c r="AV1332" s="14" t="s">
        <v>88</v>
      </c>
      <c r="AW1332" s="14" t="s">
        <v>32</v>
      </c>
      <c r="AX1332" s="14" t="s">
        <v>78</v>
      </c>
      <c r="AY1332" s="252" t="s">
        <v>165</v>
      </c>
    </row>
    <row r="1333" s="15" customFormat="1">
      <c r="A1333" s="15"/>
      <c r="B1333" s="253"/>
      <c r="C1333" s="254"/>
      <c r="D1333" s="233" t="s">
        <v>174</v>
      </c>
      <c r="E1333" s="255" t="s">
        <v>1</v>
      </c>
      <c r="F1333" s="256" t="s">
        <v>177</v>
      </c>
      <c r="G1333" s="254"/>
      <c r="H1333" s="257">
        <v>5.4130000000000003</v>
      </c>
      <c r="I1333" s="258"/>
      <c r="J1333" s="254"/>
      <c r="K1333" s="254"/>
      <c r="L1333" s="259"/>
      <c r="M1333" s="260"/>
      <c r="N1333" s="261"/>
      <c r="O1333" s="261"/>
      <c r="P1333" s="261"/>
      <c r="Q1333" s="261"/>
      <c r="R1333" s="261"/>
      <c r="S1333" s="261"/>
      <c r="T1333" s="262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3" t="s">
        <v>174</v>
      </c>
      <c r="AU1333" s="263" t="s">
        <v>88</v>
      </c>
      <c r="AV1333" s="15" t="s">
        <v>172</v>
      </c>
      <c r="AW1333" s="15" t="s">
        <v>32</v>
      </c>
      <c r="AX1333" s="15" t="s">
        <v>86</v>
      </c>
      <c r="AY1333" s="263" t="s">
        <v>165</v>
      </c>
    </row>
    <row r="1334" s="2" customFormat="1" ht="24.15" customHeight="1">
      <c r="A1334" s="38"/>
      <c r="B1334" s="39"/>
      <c r="C1334" s="218" t="s">
        <v>1954</v>
      </c>
      <c r="D1334" s="218" t="s">
        <v>167</v>
      </c>
      <c r="E1334" s="219" t="s">
        <v>1955</v>
      </c>
      <c r="F1334" s="220" t="s">
        <v>1956</v>
      </c>
      <c r="G1334" s="221" t="s">
        <v>678</v>
      </c>
      <c r="H1334" s="222">
        <v>16.800000000000001</v>
      </c>
      <c r="I1334" s="223"/>
      <c r="J1334" s="224">
        <f>ROUND(I1334*H1334,2)</f>
        <v>0</v>
      </c>
      <c r="K1334" s="220" t="s">
        <v>1</v>
      </c>
      <c r="L1334" s="44"/>
      <c r="M1334" s="225" t="s">
        <v>1</v>
      </c>
      <c r="N1334" s="226" t="s">
        <v>43</v>
      </c>
      <c r="O1334" s="91"/>
      <c r="P1334" s="227">
        <f>O1334*H1334</f>
        <v>0</v>
      </c>
      <c r="Q1334" s="227">
        <v>0</v>
      </c>
      <c r="R1334" s="227">
        <f>Q1334*H1334</f>
        <v>0</v>
      </c>
      <c r="S1334" s="227">
        <v>0.001</v>
      </c>
      <c r="T1334" s="228">
        <f>S1334*H1334</f>
        <v>0.016800000000000002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229" t="s">
        <v>270</v>
      </c>
      <c r="AT1334" s="229" t="s">
        <v>167</v>
      </c>
      <c r="AU1334" s="229" t="s">
        <v>88</v>
      </c>
      <c r="AY1334" s="17" t="s">
        <v>165</v>
      </c>
      <c r="BE1334" s="230">
        <f>IF(N1334="základní",J1334,0)</f>
        <v>0</v>
      </c>
      <c r="BF1334" s="230">
        <f>IF(N1334="snížená",J1334,0)</f>
        <v>0</v>
      </c>
      <c r="BG1334" s="230">
        <f>IF(N1334="zákl. přenesená",J1334,0)</f>
        <v>0</v>
      </c>
      <c r="BH1334" s="230">
        <f>IF(N1334="sníž. přenesená",J1334,0)</f>
        <v>0</v>
      </c>
      <c r="BI1334" s="230">
        <f>IF(N1334="nulová",J1334,0)</f>
        <v>0</v>
      </c>
      <c r="BJ1334" s="17" t="s">
        <v>86</v>
      </c>
      <c r="BK1334" s="230">
        <f>ROUND(I1334*H1334,2)</f>
        <v>0</v>
      </c>
      <c r="BL1334" s="17" t="s">
        <v>270</v>
      </c>
      <c r="BM1334" s="229" t="s">
        <v>1957</v>
      </c>
    </row>
    <row r="1335" s="14" customFormat="1">
      <c r="A1335" s="14"/>
      <c r="B1335" s="242"/>
      <c r="C1335" s="243"/>
      <c r="D1335" s="233" t="s">
        <v>174</v>
      </c>
      <c r="E1335" s="244" t="s">
        <v>1</v>
      </c>
      <c r="F1335" s="245" t="s">
        <v>1958</v>
      </c>
      <c r="G1335" s="243"/>
      <c r="H1335" s="246">
        <v>16.800000000000001</v>
      </c>
      <c r="I1335" s="247"/>
      <c r="J1335" s="243"/>
      <c r="K1335" s="243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2" t="s">
        <v>174</v>
      </c>
      <c r="AU1335" s="252" t="s">
        <v>88</v>
      </c>
      <c r="AV1335" s="14" t="s">
        <v>88</v>
      </c>
      <c r="AW1335" s="14" t="s">
        <v>32</v>
      </c>
      <c r="AX1335" s="14" t="s">
        <v>78</v>
      </c>
      <c r="AY1335" s="252" t="s">
        <v>165</v>
      </c>
    </row>
    <row r="1336" s="15" customFormat="1">
      <c r="A1336" s="15"/>
      <c r="B1336" s="253"/>
      <c r="C1336" s="254"/>
      <c r="D1336" s="233" t="s">
        <v>174</v>
      </c>
      <c r="E1336" s="255" t="s">
        <v>1</v>
      </c>
      <c r="F1336" s="256" t="s">
        <v>177</v>
      </c>
      <c r="G1336" s="254"/>
      <c r="H1336" s="257">
        <v>16.800000000000001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3" t="s">
        <v>174</v>
      </c>
      <c r="AU1336" s="263" t="s">
        <v>88</v>
      </c>
      <c r="AV1336" s="15" t="s">
        <v>172</v>
      </c>
      <c r="AW1336" s="15" t="s">
        <v>32</v>
      </c>
      <c r="AX1336" s="15" t="s">
        <v>86</v>
      </c>
      <c r="AY1336" s="263" t="s">
        <v>165</v>
      </c>
    </row>
    <row r="1337" s="2" customFormat="1" ht="24.15" customHeight="1">
      <c r="A1337" s="38"/>
      <c r="B1337" s="39"/>
      <c r="C1337" s="218" t="s">
        <v>1959</v>
      </c>
      <c r="D1337" s="218" t="s">
        <v>167</v>
      </c>
      <c r="E1337" s="219" t="s">
        <v>1960</v>
      </c>
      <c r="F1337" s="220" t="s">
        <v>1961</v>
      </c>
      <c r="G1337" s="221" t="s">
        <v>239</v>
      </c>
      <c r="H1337" s="222">
        <v>18</v>
      </c>
      <c r="I1337" s="223"/>
      <c r="J1337" s="224">
        <f>ROUND(I1337*H1337,2)</f>
        <v>0</v>
      </c>
      <c r="K1337" s="220" t="s">
        <v>1</v>
      </c>
      <c r="L1337" s="44"/>
      <c r="M1337" s="225" t="s">
        <v>1</v>
      </c>
      <c r="N1337" s="226" t="s">
        <v>43</v>
      </c>
      <c r="O1337" s="91"/>
      <c r="P1337" s="227">
        <f>O1337*H1337</f>
        <v>0</v>
      </c>
      <c r="Q1337" s="227">
        <v>0.0023</v>
      </c>
      <c r="R1337" s="227">
        <f>Q1337*H1337</f>
        <v>0.041399999999999999</v>
      </c>
      <c r="S1337" s="227">
        <v>0</v>
      </c>
      <c r="T1337" s="228">
        <f>S1337*H1337</f>
        <v>0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229" t="s">
        <v>270</v>
      </c>
      <c r="AT1337" s="229" t="s">
        <v>167</v>
      </c>
      <c r="AU1337" s="229" t="s">
        <v>88</v>
      </c>
      <c r="AY1337" s="17" t="s">
        <v>165</v>
      </c>
      <c r="BE1337" s="230">
        <f>IF(N1337="základní",J1337,0)</f>
        <v>0</v>
      </c>
      <c r="BF1337" s="230">
        <f>IF(N1337="snížená",J1337,0)</f>
        <v>0</v>
      </c>
      <c r="BG1337" s="230">
        <f>IF(N1337="zákl. přenesená",J1337,0)</f>
        <v>0</v>
      </c>
      <c r="BH1337" s="230">
        <f>IF(N1337="sníž. přenesená",J1337,0)</f>
        <v>0</v>
      </c>
      <c r="BI1337" s="230">
        <f>IF(N1337="nulová",J1337,0)</f>
        <v>0</v>
      </c>
      <c r="BJ1337" s="17" t="s">
        <v>86</v>
      </c>
      <c r="BK1337" s="230">
        <f>ROUND(I1337*H1337,2)</f>
        <v>0</v>
      </c>
      <c r="BL1337" s="17" t="s">
        <v>270</v>
      </c>
      <c r="BM1337" s="229" t="s">
        <v>1962</v>
      </c>
    </row>
    <row r="1338" s="2" customFormat="1" ht="24.15" customHeight="1">
      <c r="A1338" s="38"/>
      <c r="B1338" s="39"/>
      <c r="C1338" s="218" t="s">
        <v>1963</v>
      </c>
      <c r="D1338" s="218" t="s">
        <v>167</v>
      </c>
      <c r="E1338" s="219" t="s">
        <v>1964</v>
      </c>
      <c r="F1338" s="220" t="s">
        <v>1965</v>
      </c>
      <c r="G1338" s="221" t="s">
        <v>239</v>
      </c>
      <c r="H1338" s="222">
        <v>8</v>
      </c>
      <c r="I1338" s="223"/>
      <c r="J1338" s="224">
        <f>ROUND(I1338*H1338,2)</f>
        <v>0</v>
      </c>
      <c r="K1338" s="220" t="s">
        <v>1</v>
      </c>
      <c r="L1338" s="44"/>
      <c r="M1338" s="225" t="s">
        <v>1</v>
      </c>
      <c r="N1338" s="226" t="s">
        <v>43</v>
      </c>
      <c r="O1338" s="91"/>
      <c r="P1338" s="227">
        <f>O1338*H1338</f>
        <v>0</v>
      </c>
      <c r="Q1338" s="227">
        <v>0.0023</v>
      </c>
      <c r="R1338" s="227">
        <f>Q1338*H1338</f>
        <v>0.0184</v>
      </c>
      <c r="S1338" s="227">
        <v>0</v>
      </c>
      <c r="T1338" s="228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229" t="s">
        <v>270</v>
      </c>
      <c r="AT1338" s="229" t="s">
        <v>167</v>
      </c>
      <c r="AU1338" s="229" t="s">
        <v>88</v>
      </c>
      <c r="AY1338" s="17" t="s">
        <v>165</v>
      </c>
      <c r="BE1338" s="230">
        <f>IF(N1338="základní",J1338,0)</f>
        <v>0</v>
      </c>
      <c r="BF1338" s="230">
        <f>IF(N1338="snížená",J1338,0)</f>
        <v>0</v>
      </c>
      <c r="BG1338" s="230">
        <f>IF(N1338="zákl. přenesená",J1338,0)</f>
        <v>0</v>
      </c>
      <c r="BH1338" s="230">
        <f>IF(N1338="sníž. přenesená",J1338,0)</f>
        <v>0</v>
      </c>
      <c r="BI1338" s="230">
        <f>IF(N1338="nulová",J1338,0)</f>
        <v>0</v>
      </c>
      <c r="BJ1338" s="17" t="s">
        <v>86</v>
      </c>
      <c r="BK1338" s="230">
        <f>ROUND(I1338*H1338,2)</f>
        <v>0</v>
      </c>
      <c r="BL1338" s="17" t="s">
        <v>270</v>
      </c>
      <c r="BM1338" s="229" t="s">
        <v>1966</v>
      </c>
    </row>
    <row r="1339" s="2" customFormat="1" ht="24.15" customHeight="1">
      <c r="A1339" s="38"/>
      <c r="B1339" s="39"/>
      <c r="C1339" s="218" t="s">
        <v>1967</v>
      </c>
      <c r="D1339" s="218" t="s">
        <v>167</v>
      </c>
      <c r="E1339" s="219" t="s">
        <v>1968</v>
      </c>
      <c r="F1339" s="220" t="s">
        <v>1969</v>
      </c>
      <c r="G1339" s="221" t="s">
        <v>239</v>
      </c>
      <c r="H1339" s="222">
        <v>6</v>
      </c>
      <c r="I1339" s="223"/>
      <c r="J1339" s="224">
        <f>ROUND(I1339*H1339,2)</f>
        <v>0</v>
      </c>
      <c r="K1339" s="220" t="s">
        <v>1</v>
      </c>
      <c r="L1339" s="44"/>
      <c r="M1339" s="225" t="s">
        <v>1</v>
      </c>
      <c r="N1339" s="226" t="s">
        <v>43</v>
      </c>
      <c r="O1339" s="91"/>
      <c r="P1339" s="227">
        <f>O1339*H1339</f>
        <v>0</v>
      </c>
      <c r="Q1339" s="227">
        <v>0.0023</v>
      </c>
      <c r="R1339" s="227">
        <f>Q1339*H1339</f>
        <v>0.0138</v>
      </c>
      <c r="S1339" s="227">
        <v>0</v>
      </c>
      <c r="T1339" s="228">
        <f>S1339*H1339</f>
        <v>0</v>
      </c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R1339" s="229" t="s">
        <v>270</v>
      </c>
      <c r="AT1339" s="229" t="s">
        <v>167</v>
      </c>
      <c r="AU1339" s="229" t="s">
        <v>88</v>
      </c>
      <c r="AY1339" s="17" t="s">
        <v>165</v>
      </c>
      <c r="BE1339" s="230">
        <f>IF(N1339="základní",J1339,0)</f>
        <v>0</v>
      </c>
      <c r="BF1339" s="230">
        <f>IF(N1339="snížená",J1339,0)</f>
        <v>0</v>
      </c>
      <c r="BG1339" s="230">
        <f>IF(N1339="zákl. přenesená",J1339,0)</f>
        <v>0</v>
      </c>
      <c r="BH1339" s="230">
        <f>IF(N1339="sníž. přenesená",J1339,0)</f>
        <v>0</v>
      </c>
      <c r="BI1339" s="230">
        <f>IF(N1339="nulová",J1339,0)</f>
        <v>0</v>
      </c>
      <c r="BJ1339" s="17" t="s">
        <v>86</v>
      </c>
      <c r="BK1339" s="230">
        <f>ROUND(I1339*H1339,2)</f>
        <v>0</v>
      </c>
      <c r="BL1339" s="17" t="s">
        <v>270</v>
      </c>
      <c r="BM1339" s="229" t="s">
        <v>1970</v>
      </c>
    </row>
    <row r="1340" s="2" customFormat="1" ht="24.15" customHeight="1">
      <c r="A1340" s="38"/>
      <c r="B1340" s="39"/>
      <c r="C1340" s="218" t="s">
        <v>1971</v>
      </c>
      <c r="D1340" s="218" t="s">
        <v>167</v>
      </c>
      <c r="E1340" s="219" t="s">
        <v>1972</v>
      </c>
      <c r="F1340" s="220" t="s">
        <v>1973</v>
      </c>
      <c r="G1340" s="221" t="s">
        <v>239</v>
      </c>
      <c r="H1340" s="222">
        <v>2</v>
      </c>
      <c r="I1340" s="223"/>
      <c r="J1340" s="224">
        <f>ROUND(I1340*H1340,2)</f>
        <v>0</v>
      </c>
      <c r="K1340" s="220" t="s">
        <v>1</v>
      </c>
      <c r="L1340" s="44"/>
      <c r="M1340" s="225" t="s">
        <v>1</v>
      </c>
      <c r="N1340" s="226" t="s">
        <v>43</v>
      </c>
      <c r="O1340" s="91"/>
      <c r="P1340" s="227">
        <f>O1340*H1340</f>
        <v>0</v>
      </c>
      <c r="Q1340" s="227">
        <v>0.0023</v>
      </c>
      <c r="R1340" s="227">
        <f>Q1340*H1340</f>
        <v>0.0045999999999999999</v>
      </c>
      <c r="S1340" s="227">
        <v>0</v>
      </c>
      <c r="T1340" s="228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229" t="s">
        <v>270</v>
      </c>
      <c r="AT1340" s="229" t="s">
        <v>167</v>
      </c>
      <c r="AU1340" s="229" t="s">
        <v>88</v>
      </c>
      <c r="AY1340" s="17" t="s">
        <v>165</v>
      </c>
      <c r="BE1340" s="230">
        <f>IF(N1340="základní",J1340,0)</f>
        <v>0</v>
      </c>
      <c r="BF1340" s="230">
        <f>IF(N1340="snížená",J1340,0)</f>
        <v>0</v>
      </c>
      <c r="BG1340" s="230">
        <f>IF(N1340="zákl. přenesená",J1340,0)</f>
        <v>0</v>
      </c>
      <c r="BH1340" s="230">
        <f>IF(N1340="sníž. přenesená",J1340,0)</f>
        <v>0</v>
      </c>
      <c r="BI1340" s="230">
        <f>IF(N1340="nulová",J1340,0)</f>
        <v>0</v>
      </c>
      <c r="BJ1340" s="17" t="s">
        <v>86</v>
      </c>
      <c r="BK1340" s="230">
        <f>ROUND(I1340*H1340,2)</f>
        <v>0</v>
      </c>
      <c r="BL1340" s="17" t="s">
        <v>270</v>
      </c>
      <c r="BM1340" s="229" t="s">
        <v>1974</v>
      </c>
    </row>
    <row r="1341" s="2" customFormat="1" ht="24.15" customHeight="1">
      <c r="A1341" s="38"/>
      <c r="B1341" s="39"/>
      <c r="C1341" s="218" t="s">
        <v>1975</v>
      </c>
      <c r="D1341" s="218" t="s">
        <v>167</v>
      </c>
      <c r="E1341" s="219" t="s">
        <v>1976</v>
      </c>
      <c r="F1341" s="220" t="s">
        <v>1977</v>
      </c>
      <c r="G1341" s="221" t="s">
        <v>239</v>
      </c>
      <c r="H1341" s="222">
        <v>2</v>
      </c>
      <c r="I1341" s="223"/>
      <c r="J1341" s="224">
        <f>ROUND(I1341*H1341,2)</f>
        <v>0</v>
      </c>
      <c r="K1341" s="220" t="s">
        <v>1</v>
      </c>
      <c r="L1341" s="44"/>
      <c r="M1341" s="225" t="s">
        <v>1</v>
      </c>
      <c r="N1341" s="226" t="s">
        <v>43</v>
      </c>
      <c r="O1341" s="91"/>
      <c r="P1341" s="227">
        <f>O1341*H1341</f>
        <v>0</v>
      </c>
      <c r="Q1341" s="227">
        <v>0.0023</v>
      </c>
      <c r="R1341" s="227">
        <f>Q1341*H1341</f>
        <v>0.0045999999999999999</v>
      </c>
      <c r="S1341" s="227">
        <v>0</v>
      </c>
      <c r="T1341" s="228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229" t="s">
        <v>270</v>
      </c>
      <c r="AT1341" s="229" t="s">
        <v>167</v>
      </c>
      <c r="AU1341" s="229" t="s">
        <v>88</v>
      </c>
      <c r="AY1341" s="17" t="s">
        <v>165</v>
      </c>
      <c r="BE1341" s="230">
        <f>IF(N1341="základní",J1341,0)</f>
        <v>0</v>
      </c>
      <c r="BF1341" s="230">
        <f>IF(N1341="snížená",J1341,0)</f>
        <v>0</v>
      </c>
      <c r="BG1341" s="230">
        <f>IF(N1341="zákl. přenesená",J1341,0)</f>
        <v>0</v>
      </c>
      <c r="BH1341" s="230">
        <f>IF(N1341="sníž. přenesená",J1341,0)</f>
        <v>0</v>
      </c>
      <c r="BI1341" s="230">
        <f>IF(N1341="nulová",J1341,0)</f>
        <v>0</v>
      </c>
      <c r="BJ1341" s="17" t="s">
        <v>86</v>
      </c>
      <c r="BK1341" s="230">
        <f>ROUND(I1341*H1341,2)</f>
        <v>0</v>
      </c>
      <c r="BL1341" s="17" t="s">
        <v>270</v>
      </c>
      <c r="BM1341" s="229" t="s">
        <v>1978</v>
      </c>
    </row>
    <row r="1342" s="2" customFormat="1" ht="24.15" customHeight="1">
      <c r="A1342" s="38"/>
      <c r="B1342" s="39"/>
      <c r="C1342" s="218" t="s">
        <v>1979</v>
      </c>
      <c r="D1342" s="218" t="s">
        <v>167</v>
      </c>
      <c r="E1342" s="219" t="s">
        <v>1980</v>
      </c>
      <c r="F1342" s="220" t="s">
        <v>1981</v>
      </c>
      <c r="G1342" s="221" t="s">
        <v>239</v>
      </c>
      <c r="H1342" s="222">
        <v>2</v>
      </c>
      <c r="I1342" s="223"/>
      <c r="J1342" s="224">
        <f>ROUND(I1342*H1342,2)</f>
        <v>0</v>
      </c>
      <c r="K1342" s="220" t="s">
        <v>1</v>
      </c>
      <c r="L1342" s="44"/>
      <c r="M1342" s="225" t="s">
        <v>1</v>
      </c>
      <c r="N1342" s="226" t="s">
        <v>43</v>
      </c>
      <c r="O1342" s="91"/>
      <c r="P1342" s="227">
        <f>O1342*H1342</f>
        <v>0</v>
      </c>
      <c r="Q1342" s="227">
        <v>0.0023</v>
      </c>
      <c r="R1342" s="227">
        <f>Q1342*H1342</f>
        <v>0.0045999999999999999</v>
      </c>
      <c r="S1342" s="227">
        <v>0</v>
      </c>
      <c r="T1342" s="228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29" t="s">
        <v>270</v>
      </c>
      <c r="AT1342" s="229" t="s">
        <v>167</v>
      </c>
      <c r="AU1342" s="229" t="s">
        <v>88</v>
      </c>
      <c r="AY1342" s="17" t="s">
        <v>165</v>
      </c>
      <c r="BE1342" s="230">
        <f>IF(N1342="základní",J1342,0)</f>
        <v>0</v>
      </c>
      <c r="BF1342" s="230">
        <f>IF(N1342="snížená",J1342,0)</f>
        <v>0</v>
      </c>
      <c r="BG1342" s="230">
        <f>IF(N1342="zákl. přenesená",J1342,0)</f>
        <v>0</v>
      </c>
      <c r="BH1342" s="230">
        <f>IF(N1342="sníž. přenesená",J1342,0)</f>
        <v>0</v>
      </c>
      <c r="BI1342" s="230">
        <f>IF(N1342="nulová",J1342,0)</f>
        <v>0</v>
      </c>
      <c r="BJ1342" s="17" t="s">
        <v>86</v>
      </c>
      <c r="BK1342" s="230">
        <f>ROUND(I1342*H1342,2)</f>
        <v>0</v>
      </c>
      <c r="BL1342" s="17" t="s">
        <v>270</v>
      </c>
      <c r="BM1342" s="229" t="s">
        <v>1982</v>
      </c>
    </row>
    <row r="1343" s="2" customFormat="1" ht="24.15" customHeight="1">
      <c r="A1343" s="38"/>
      <c r="B1343" s="39"/>
      <c r="C1343" s="218" t="s">
        <v>1983</v>
      </c>
      <c r="D1343" s="218" t="s">
        <v>167</v>
      </c>
      <c r="E1343" s="219" t="s">
        <v>1984</v>
      </c>
      <c r="F1343" s="220" t="s">
        <v>1985</v>
      </c>
      <c r="G1343" s="221" t="s">
        <v>239</v>
      </c>
      <c r="H1343" s="222">
        <v>1</v>
      </c>
      <c r="I1343" s="223"/>
      <c r="J1343" s="224">
        <f>ROUND(I1343*H1343,2)</f>
        <v>0</v>
      </c>
      <c r="K1343" s="220" t="s">
        <v>1</v>
      </c>
      <c r="L1343" s="44"/>
      <c r="M1343" s="225" t="s">
        <v>1</v>
      </c>
      <c r="N1343" s="226" t="s">
        <v>43</v>
      </c>
      <c r="O1343" s="91"/>
      <c r="P1343" s="227">
        <f>O1343*H1343</f>
        <v>0</v>
      </c>
      <c r="Q1343" s="227">
        <v>0.0023</v>
      </c>
      <c r="R1343" s="227">
        <f>Q1343*H1343</f>
        <v>0.0023</v>
      </c>
      <c r="S1343" s="227">
        <v>0</v>
      </c>
      <c r="T1343" s="228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229" t="s">
        <v>270</v>
      </c>
      <c r="AT1343" s="229" t="s">
        <v>167</v>
      </c>
      <c r="AU1343" s="229" t="s">
        <v>88</v>
      </c>
      <c r="AY1343" s="17" t="s">
        <v>165</v>
      </c>
      <c r="BE1343" s="230">
        <f>IF(N1343="základní",J1343,0)</f>
        <v>0</v>
      </c>
      <c r="BF1343" s="230">
        <f>IF(N1343="snížená",J1343,0)</f>
        <v>0</v>
      </c>
      <c r="BG1343" s="230">
        <f>IF(N1343="zákl. přenesená",J1343,0)</f>
        <v>0</v>
      </c>
      <c r="BH1343" s="230">
        <f>IF(N1343="sníž. přenesená",J1343,0)</f>
        <v>0</v>
      </c>
      <c r="BI1343" s="230">
        <f>IF(N1343="nulová",J1343,0)</f>
        <v>0</v>
      </c>
      <c r="BJ1343" s="17" t="s">
        <v>86</v>
      </c>
      <c r="BK1343" s="230">
        <f>ROUND(I1343*H1343,2)</f>
        <v>0</v>
      </c>
      <c r="BL1343" s="17" t="s">
        <v>270</v>
      </c>
      <c r="BM1343" s="229" t="s">
        <v>1986</v>
      </c>
    </row>
    <row r="1344" s="2" customFormat="1" ht="24.15" customHeight="1">
      <c r="A1344" s="38"/>
      <c r="B1344" s="39"/>
      <c r="C1344" s="218" t="s">
        <v>1987</v>
      </c>
      <c r="D1344" s="218" t="s">
        <v>167</v>
      </c>
      <c r="E1344" s="219" t="s">
        <v>1988</v>
      </c>
      <c r="F1344" s="220" t="s">
        <v>1989</v>
      </c>
      <c r="G1344" s="221" t="s">
        <v>239</v>
      </c>
      <c r="H1344" s="222">
        <v>3</v>
      </c>
      <c r="I1344" s="223"/>
      <c r="J1344" s="224">
        <f>ROUND(I1344*H1344,2)</f>
        <v>0</v>
      </c>
      <c r="K1344" s="220" t="s">
        <v>1</v>
      </c>
      <c r="L1344" s="44"/>
      <c r="M1344" s="225" t="s">
        <v>1</v>
      </c>
      <c r="N1344" s="226" t="s">
        <v>43</v>
      </c>
      <c r="O1344" s="91"/>
      <c r="P1344" s="227">
        <f>O1344*H1344</f>
        <v>0</v>
      </c>
      <c r="Q1344" s="227">
        <v>0.0023</v>
      </c>
      <c r="R1344" s="227">
        <f>Q1344*H1344</f>
        <v>0.0068999999999999999</v>
      </c>
      <c r="S1344" s="227">
        <v>0</v>
      </c>
      <c r="T1344" s="228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229" t="s">
        <v>270</v>
      </c>
      <c r="AT1344" s="229" t="s">
        <v>167</v>
      </c>
      <c r="AU1344" s="229" t="s">
        <v>88</v>
      </c>
      <c r="AY1344" s="17" t="s">
        <v>165</v>
      </c>
      <c r="BE1344" s="230">
        <f>IF(N1344="základní",J1344,0)</f>
        <v>0</v>
      </c>
      <c r="BF1344" s="230">
        <f>IF(N1344="snížená",J1344,0)</f>
        <v>0</v>
      </c>
      <c r="BG1344" s="230">
        <f>IF(N1344="zákl. přenesená",J1344,0)</f>
        <v>0</v>
      </c>
      <c r="BH1344" s="230">
        <f>IF(N1344="sníž. přenesená",J1344,0)</f>
        <v>0</v>
      </c>
      <c r="BI1344" s="230">
        <f>IF(N1344="nulová",J1344,0)</f>
        <v>0</v>
      </c>
      <c r="BJ1344" s="17" t="s">
        <v>86</v>
      </c>
      <c r="BK1344" s="230">
        <f>ROUND(I1344*H1344,2)</f>
        <v>0</v>
      </c>
      <c r="BL1344" s="17" t="s">
        <v>270</v>
      </c>
      <c r="BM1344" s="229" t="s">
        <v>1990</v>
      </c>
    </row>
    <row r="1345" s="2" customFormat="1" ht="24.15" customHeight="1">
      <c r="A1345" s="38"/>
      <c r="B1345" s="39"/>
      <c r="C1345" s="218" t="s">
        <v>1991</v>
      </c>
      <c r="D1345" s="218" t="s">
        <v>167</v>
      </c>
      <c r="E1345" s="219" t="s">
        <v>1992</v>
      </c>
      <c r="F1345" s="220" t="s">
        <v>1993</v>
      </c>
      <c r="G1345" s="221" t="s">
        <v>239</v>
      </c>
      <c r="H1345" s="222">
        <v>1</v>
      </c>
      <c r="I1345" s="223"/>
      <c r="J1345" s="224">
        <f>ROUND(I1345*H1345,2)</f>
        <v>0</v>
      </c>
      <c r="K1345" s="220" t="s">
        <v>1</v>
      </c>
      <c r="L1345" s="44"/>
      <c r="M1345" s="225" t="s">
        <v>1</v>
      </c>
      <c r="N1345" s="226" t="s">
        <v>43</v>
      </c>
      <c r="O1345" s="91"/>
      <c r="P1345" s="227">
        <f>O1345*H1345</f>
        <v>0</v>
      </c>
      <c r="Q1345" s="227">
        <v>0.0023</v>
      </c>
      <c r="R1345" s="227">
        <f>Q1345*H1345</f>
        <v>0.0023</v>
      </c>
      <c r="S1345" s="227">
        <v>0</v>
      </c>
      <c r="T1345" s="228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229" t="s">
        <v>270</v>
      </c>
      <c r="AT1345" s="229" t="s">
        <v>167</v>
      </c>
      <c r="AU1345" s="229" t="s">
        <v>88</v>
      </c>
      <c r="AY1345" s="17" t="s">
        <v>165</v>
      </c>
      <c r="BE1345" s="230">
        <f>IF(N1345="základní",J1345,0)</f>
        <v>0</v>
      </c>
      <c r="BF1345" s="230">
        <f>IF(N1345="snížená",J1345,0)</f>
        <v>0</v>
      </c>
      <c r="BG1345" s="230">
        <f>IF(N1345="zákl. přenesená",J1345,0)</f>
        <v>0</v>
      </c>
      <c r="BH1345" s="230">
        <f>IF(N1345="sníž. přenesená",J1345,0)</f>
        <v>0</v>
      </c>
      <c r="BI1345" s="230">
        <f>IF(N1345="nulová",J1345,0)</f>
        <v>0</v>
      </c>
      <c r="BJ1345" s="17" t="s">
        <v>86</v>
      </c>
      <c r="BK1345" s="230">
        <f>ROUND(I1345*H1345,2)</f>
        <v>0</v>
      </c>
      <c r="BL1345" s="17" t="s">
        <v>270</v>
      </c>
      <c r="BM1345" s="229" t="s">
        <v>1994</v>
      </c>
    </row>
    <row r="1346" s="2" customFormat="1" ht="24.15" customHeight="1">
      <c r="A1346" s="38"/>
      <c r="B1346" s="39"/>
      <c r="C1346" s="218" t="s">
        <v>1995</v>
      </c>
      <c r="D1346" s="218" t="s">
        <v>167</v>
      </c>
      <c r="E1346" s="219" t="s">
        <v>1996</v>
      </c>
      <c r="F1346" s="220" t="s">
        <v>1997</v>
      </c>
      <c r="G1346" s="221" t="s">
        <v>239</v>
      </c>
      <c r="H1346" s="222">
        <v>1</v>
      </c>
      <c r="I1346" s="223"/>
      <c r="J1346" s="224">
        <f>ROUND(I1346*H1346,2)</f>
        <v>0</v>
      </c>
      <c r="K1346" s="220" t="s">
        <v>1</v>
      </c>
      <c r="L1346" s="44"/>
      <c r="M1346" s="225" t="s">
        <v>1</v>
      </c>
      <c r="N1346" s="226" t="s">
        <v>43</v>
      </c>
      <c r="O1346" s="91"/>
      <c r="P1346" s="227">
        <f>O1346*H1346</f>
        <v>0</v>
      </c>
      <c r="Q1346" s="227">
        <v>0.0023</v>
      </c>
      <c r="R1346" s="227">
        <f>Q1346*H1346</f>
        <v>0.0023</v>
      </c>
      <c r="S1346" s="227">
        <v>0</v>
      </c>
      <c r="T1346" s="228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229" t="s">
        <v>270</v>
      </c>
      <c r="AT1346" s="229" t="s">
        <v>167</v>
      </c>
      <c r="AU1346" s="229" t="s">
        <v>88</v>
      </c>
      <c r="AY1346" s="17" t="s">
        <v>165</v>
      </c>
      <c r="BE1346" s="230">
        <f>IF(N1346="základní",J1346,0)</f>
        <v>0</v>
      </c>
      <c r="BF1346" s="230">
        <f>IF(N1346="snížená",J1346,0)</f>
        <v>0</v>
      </c>
      <c r="BG1346" s="230">
        <f>IF(N1346="zákl. přenesená",J1346,0)</f>
        <v>0</v>
      </c>
      <c r="BH1346" s="230">
        <f>IF(N1346="sníž. přenesená",J1346,0)</f>
        <v>0</v>
      </c>
      <c r="BI1346" s="230">
        <f>IF(N1346="nulová",J1346,0)</f>
        <v>0</v>
      </c>
      <c r="BJ1346" s="17" t="s">
        <v>86</v>
      </c>
      <c r="BK1346" s="230">
        <f>ROUND(I1346*H1346,2)</f>
        <v>0</v>
      </c>
      <c r="BL1346" s="17" t="s">
        <v>270</v>
      </c>
      <c r="BM1346" s="229" t="s">
        <v>1998</v>
      </c>
    </row>
    <row r="1347" s="2" customFormat="1" ht="24.15" customHeight="1">
      <c r="A1347" s="38"/>
      <c r="B1347" s="39"/>
      <c r="C1347" s="218" t="s">
        <v>1999</v>
      </c>
      <c r="D1347" s="218" t="s">
        <v>167</v>
      </c>
      <c r="E1347" s="219" t="s">
        <v>2000</v>
      </c>
      <c r="F1347" s="220" t="s">
        <v>2001</v>
      </c>
      <c r="G1347" s="221" t="s">
        <v>239</v>
      </c>
      <c r="H1347" s="222">
        <v>1</v>
      </c>
      <c r="I1347" s="223"/>
      <c r="J1347" s="224">
        <f>ROUND(I1347*H1347,2)</f>
        <v>0</v>
      </c>
      <c r="K1347" s="220" t="s">
        <v>1</v>
      </c>
      <c r="L1347" s="44"/>
      <c r="M1347" s="225" t="s">
        <v>1</v>
      </c>
      <c r="N1347" s="226" t="s">
        <v>43</v>
      </c>
      <c r="O1347" s="91"/>
      <c r="P1347" s="227">
        <f>O1347*H1347</f>
        <v>0</v>
      </c>
      <c r="Q1347" s="227">
        <v>0.0023</v>
      </c>
      <c r="R1347" s="227">
        <f>Q1347*H1347</f>
        <v>0.0023</v>
      </c>
      <c r="S1347" s="227">
        <v>0</v>
      </c>
      <c r="T1347" s="228">
        <f>S1347*H1347</f>
        <v>0</v>
      </c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R1347" s="229" t="s">
        <v>270</v>
      </c>
      <c r="AT1347" s="229" t="s">
        <v>167</v>
      </c>
      <c r="AU1347" s="229" t="s">
        <v>88</v>
      </c>
      <c r="AY1347" s="17" t="s">
        <v>165</v>
      </c>
      <c r="BE1347" s="230">
        <f>IF(N1347="základní",J1347,0)</f>
        <v>0</v>
      </c>
      <c r="BF1347" s="230">
        <f>IF(N1347="snížená",J1347,0)</f>
        <v>0</v>
      </c>
      <c r="BG1347" s="230">
        <f>IF(N1347="zákl. přenesená",J1347,0)</f>
        <v>0</v>
      </c>
      <c r="BH1347" s="230">
        <f>IF(N1347="sníž. přenesená",J1347,0)</f>
        <v>0</v>
      </c>
      <c r="BI1347" s="230">
        <f>IF(N1347="nulová",J1347,0)</f>
        <v>0</v>
      </c>
      <c r="BJ1347" s="17" t="s">
        <v>86</v>
      </c>
      <c r="BK1347" s="230">
        <f>ROUND(I1347*H1347,2)</f>
        <v>0</v>
      </c>
      <c r="BL1347" s="17" t="s">
        <v>270</v>
      </c>
      <c r="BM1347" s="229" t="s">
        <v>2002</v>
      </c>
    </row>
    <row r="1348" s="2" customFormat="1" ht="33" customHeight="1">
      <c r="A1348" s="38"/>
      <c r="B1348" s="39"/>
      <c r="C1348" s="218" t="s">
        <v>2003</v>
      </c>
      <c r="D1348" s="218" t="s">
        <v>167</v>
      </c>
      <c r="E1348" s="219" t="s">
        <v>2004</v>
      </c>
      <c r="F1348" s="220" t="s">
        <v>2005</v>
      </c>
      <c r="G1348" s="221" t="s">
        <v>678</v>
      </c>
      <c r="H1348" s="222">
        <v>8.3900000000000006</v>
      </c>
      <c r="I1348" s="223"/>
      <c r="J1348" s="224">
        <f>ROUND(I1348*H1348,2)</f>
        <v>0</v>
      </c>
      <c r="K1348" s="220" t="s">
        <v>1</v>
      </c>
      <c r="L1348" s="44"/>
      <c r="M1348" s="225" t="s">
        <v>1</v>
      </c>
      <c r="N1348" s="226" t="s">
        <v>43</v>
      </c>
      <c r="O1348" s="91"/>
      <c r="P1348" s="227">
        <f>O1348*H1348</f>
        <v>0</v>
      </c>
      <c r="Q1348" s="227">
        <v>0.10000000000000001</v>
      </c>
      <c r="R1348" s="227">
        <f>Q1348*H1348</f>
        <v>0.83900000000000008</v>
      </c>
      <c r="S1348" s="227">
        <v>0</v>
      </c>
      <c r="T1348" s="228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29" t="s">
        <v>270</v>
      </c>
      <c r="AT1348" s="229" t="s">
        <v>167</v>
      </c>
      <c r="AU1348" s="229" t="s">
        <v>88</v>
      </c>
      <c r="AY1348" s="17" t="s">
        <v>165</v>
      </c>
      <c r="BE1348" s="230">
        <f>IF(N1348="základní",J1348,0)</f>
        <v>0</v>
      </c>
      <c r="BF1348" s="230">
        <f>IF(N1348="snížená",J1348,0)</f>
        <v>0</v>
      </c>
      <c r="BG1348" s="230">
        <f>IF(N1348="zákl. přenesená",J1348,0)</f>
        <v>0</v>
      </c>
      <c r="BH1348" s="230">
        <f>IF(N1348="sníž. přenesená",J1348,0)</f>
        <v>0</v>
      </c>
      <c r="BI1348" s="230">
        <f>IF(N1348="nulová",J1348,0)</f>
        <v>0</v>
      </c>
      <c r="BJ1348" s="17" t="s">
        <v>86</v>
      </c>
      <c r="BK1348" s="230">
        <f>ROUND(I1348*H1348,2)</f>
        <v>0</v>
      </c>
      <c r="BL1348" s="17" t="s">
        <v>270</v>
      </c>
      <c r="BM1348" s="229" t="s">
        <v>2006</v>
      </c>
    </row>
    <row r="1349" s="2" customFormat="1">
      <c r="A1349" s="38"/>
      <c r="B1349" s="39"/>
      <c r="C1349" s="40"/>
      <c r="D1349" s="233" t="s">
        <v>616</v>
      </c>
      <c r="E1349" s="40"/>
      <c r="F1349" s="274" t="s">
        <v>2007</v>
      </c>
      <c r="G1349" s="40"/>
      <c r="H1349" s="40"/>
      <c r="I1349" s="275"/>
      <c r="J1349" s="40"/>
      <c r="K1349" s="40"/>
      <c r="L1349" s="44"/>
      <c r="M1349" s="276"/>
      <c r="N1349" s="277"/>
      <c r="O1349" s="91"/>
      <c r="P1349" s="91"/>
      <c r="Q1349" s="91"/>
      <c r="R1349" s="91"/>
      <c r="S1349" s="91"/>
      <c r="T1349" s="92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T1349" s="17" t="s">
        <v>616</v>
      </c>
      <c r="AU1349" s="17" t="s">
        <v>88</v>
      </c>
    </row>
    <row r="1350" s="14" customFormat="1">
      <c r="A1350" s="14"/>
      <c r="B1350" s="242"/>
      <c r="C1350" s="243"/>
      <c r="D1350" s="233" t="s">
        <v>174</v>
      </c>
      <c r="E1350" s="244" t="s">
        <v>1</v>
      </c>
      <c r="F1350" s="245" t="s">
        <v>2008</v>
      </c>
      <c r="G1350" s="243"/>
      <c r="H1350" s="246">
        <v>5.2999999999999998</v>
      </c>
      <c r="I1350" s="247"/>
      <c r="J1350" s="243"/>
      <c r="K1350" s="243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2" t="s">
        <v>174</v>
      </c>
      <c r="AU1350" s="252" t="s">
        <v>88</v>
      </c>
      <c r="AV1350" s="14" t="s">
        <v>88</v>
      </c>
      <c r="AW1350" s="14" t="s">
        <v>32</v>
      </c>
      <c r="AX1350" s="14" t="s">
        <v>78</v>
      </c>
      <c r="AY1350" s="252" t="s">
        <v>165</v>
      </c>
    </row>
    <row r="1351" s="14" customFormat="1">
      <c r="A1351" s="14"/>
      <c r="B1351" s="242"/>
      <c r="C1351" s="243"/>
      <c r="D1351" s="233" t="s">
        <v>174</v>
      </c>
      <c r="E1351" s="244" t="s">
        <v>1</v>
      </c>
      <c r="F1351" s="245" t="s">
        <v>2009</v>
      </c>
      <c r="G1351" s="243"/>
      <c r="H1351" s="246">
        <v>3.0899999999999999</v>
      </c>
      <c r="I1351" s="247"/>
      <c r="J1351" s="243"/>
      <c r="K1351" s="243"/>
      <c r="L1351" s="248"/>
      <c r="M1351" s="249"/>
      <c r="N1351" s="250"/>
      <c r="O1351" s="250"/>
      <c r="P1351" s="250"/>
      <c r="Q1351" s="250"/>
      <c r="R1351" s="250"/>
      <c r="S1351" s="250"/>
      <c r="T1351" s="25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2" t="s">
        <v>174</v>
      </c>
      <c r="AU1351" s="252" t="s">
        <v>88</v>
      </c>
      <c r="AV1351" s="14" t="s">
        <v>88</v>
      </c>
      <c r="AW1351" s="14" t="s">
        <v>32</v>
      </c>
      <c r="AX1351" s="14" t="s">
        <v>78</v>
      </c>
      <c r="AY1351" s="252" t="s">
        <v>165</v>
      </c>
    </row>
    <row r="1352" s="15" customFormat="1">
      <c r="A1352" s="15"/>
      <c r="B1352" s="253"/>
      <c r="C1352" s="254"/>
      <c r="D1352" s="233" t="s">
        <v>174</v>
      </c>
      <c r="E1352" s="255" t="s">
        <v>1</v>
      </c>
      <c r="F1352" s="256" t="s">
        <v>177</v>
      </c>
      <c r="G1352" s="254"/>
      <c r="H1352" s="257">
        <v>8.3900000000000006</v>
      </c>
      <c r="I1352" s="258"/>
      <c r="J1352" s="254"/>
      <c r="K1352" s="254"/>
      <c r="L1352" s="259"/>
      <c r="M1352" s="260"/>
      <c r="N1352" s="261"/>
      <c r="O1352" s="261"/>
      <c r="P1352" s="261"/>
      <c r="Q1352" s="261"/>
      <c r="R1352" s="261"/>
      <c r="S1352" s="261"/>
      <c r="T1352" s="262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3" t="s">
        <v>174</v>
      </c>
      <c r="AU1352" s="263" t="s">
        <v>88</v>
      </c>
      <c r="AV1352" s="15" t="s">
        <v>172</v>
      </c>
      <c r="AW1352" s="15" t="s">
        <v>32</v>
      </c>
      <c r="AX1352" s="15" t="s">
        <v>86</v>
      </c>
      <c r="AY1352" s="263" t="s">
        <v>165</v>
      </c>
    </row>
    <row r="1353" s="2" customFormat="1" ht="24.15" customHeight="1">
      <c r="A1353" s="38"/>
      <c r="B1353" s="39"/>
      <c r="C1353" s="218" t="s">
        <v>2010</v>
      </c>
      <c r="D1353" s="218" t="s">
        <v>167</v>
      </c>
      <c r="E1353" s="219" t="s">
        <v>2011</v>
      </c>
      <c r="F1353" s="220" t="s">
        <v>2012</v>
      </c>
      <c r="G1353" s="221" t="s">
        <v>199</v>
      </c>
      <c r="H1353" s="222">
        <v>6.6020000000000003</v>
      </c>
      <c r="I1353" s="223"/>
      <c r="J1353" s="224">
        <f>ROUND(I1353*H1353,2)</f>
        <v>0</v>
      </c>
      <c r="K1353" s="220" t="s">
        <v>171</v>
      </c>
      <c r="L1353" s="44"/>
      <c r="M1353" s="225" t="s">
        <v>1</v>
      </c>
      <c r="N1353" s="226" t="s">
        <v>43</v>
      </c>
      <c r="O1353" s="91"/>
      <c r="P1353" s="227">
        <f>O1353*H1353</f>
        <v>0</v>
      </c>
      <c r="Q1353" s="227">
        <v>0</v>
      </c>
      <c r="R1353" s="227">
        <f>Q1353*H1353</f>
        <v>0</v>
      </c>
      <c r="S1353" s="227">
        <v>0</v>
      </c>
      <c r="T1353" s="228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229" t="s">
        <v>270</v>
      </c>
      <c r="AT1353" s="229" t="s">
        <v>167</v>
      </c>
      <c r="AU1353" s="229" t="s">
        <v>88</v>
      </c>
      <c r="AY1353" s="17" t="s">
        <v>165</v>
      </c>
      <c r="BE1353" s="230">
        <f>IF(N1353="základní",J1353,0)</f>
        <v>0</v>
      </c>
      <c r="BF1353" s="230">
        <f>IF(N1353="snížená",J1353,0)</f>
        <v>0</v>
      </c>
      <c r="BG1353" s="230">
        <f>IF(N1353="zákl. přenesená",J1353,0)</f>
        <v>0</v>
      </c>
      <c r="BH1353" s="230">
        <f>IF(N1353="sníž. přenesená",J1353,0)</f>
        <v>0</v>
      </c>
      <c r="BI1353" s="230">
        <f>IF(N1353="nulová",J1353,0)</f>
        <v>0</v>
      </c>
      <c r="BJ1353" s="17" t="s">
        <v>86</v>
      </c>
      <c r="BK1353" s="230">
        <f>ROUND(I1353*H1353,2)</f>
        <v>0</v>
      </c>
      <c r="BL1353" s="17" t="s">
        <v>270</v>
      </c>
      <c r="BM1353" s="229" t="s">
        <v>2013</v>
      </c>
    </row>
    <row r="1354" s="12" customFormat="1" ht="22.8" customHeight="1">
      <c r="A1354" s="12"/>
      <c r="B1354" s="202"/>
      <c r="C1354" s="203"/>
      <c r="D1354" s="204" t="s">
        <v>77</v>
      </c>
      <c r="E1354" s="216" t="s">
        <v>2014</v>
      </c>
      <c r="F1354" s="216" t="s">
        <v>2015</v>
      </c>
      <c r="G1354" s="203"/>
      <c r="H1354" s="203"/>
      <c r="I1354" s="206"/>
      <c r="J1354" s="217">
        <f>BK1354</f>
        <v>0</v>
      </c>
      <c r="K1354" s="203"/>
      <c r="L1354" s="208"/>
      <c r="M1354" s="209"/>
      <c r="N1354" s="210"/>
      <c r="O1354" s="210"/>
      <c r="P1354" s="211">
        <f>SUM(P1355:P1391)</f>
        <v>0</v>
      </c>
      <c r="Q1354" s="210"/>
      <c r="R1354" s="211">
        <f>SUM(R1355:R1391)</f>
        <v>4.6230789699999999</v>
      </c>
      <c r="S1354" s="210"/>
      <c r="T1354" s="212">
        <f>SUM(T1355:T1391)</f>
        <v>0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3" t="s">
        <v>88</v>
      </c>
      <c r="AT1354" s="214" t="s">
        <v>77</v>
      </c>
      <c r="AU1354" s="214" t="s">
        <v>86</v>
      </c>
      <c r="AY1354" s="213" t="s">
        <v>165</v>
      </c>
      <c r="BK1354" s="215">
        <f>SUM(BK1355:BK1391)</f>
        <v>0</v>
      </c>
    </row>
    <row r="1355" s="2" customFormat="1" ht="24.15" customHeight="1">
      <c r="A1355" s="38"/>
      <c r="B1355" s="39"/>
      <c r="C1355" s="218" t="s">
        <v>2016</v>
      </c>
      <c r="D1355" s="218" t="s">
        <v>167</v>
      </c>
      <c r="E1355" s="219" t="s">
        <v>2017</v>
      </c>
      <c r="F1355" s="220" t="s">
        <v>2018</v>
      </c>
      <c r="G1355" s="221" t="s">
        <v>209</v>
      </c>
      <c r="H1355" s="222">
        <v>52.027000000000001</v>
      </c>
      <c r="I1355" s="223"/>
      <c r="J1355" s="224">
        <f>ROUND(I1355*H1355,2)</f>
        <v>0</v>
      </c>
      <c r="K1355" s="220" t="s">
        <v>171</v>
      </c>
      <c r="L1355" s="44"/>
      <c r="M1355" s="225" t="s">
        <v>1</v>
      </c>
      <c r="N1355" s="226" t="s">
        <v>43</v>
      </c>
      <c r="O1355" s="91"/>
      <c r="P1355" s="227">
        <f>O1355*H1355</f>
        <v>0</v>
      </c>
      <c r="Q1355" s="227">
        <v>0.065820000000000004</v>
      </c>
      <c r="R1355" s="227">
        <f>Q1355*H1355</f>
        <v>3.4244171400000001</v>
      </c>
      <c r="S1355" s="227">
        <v>0</v>
      </c>
      <c r="T1355" s="228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229" t="s">
        <v>270</v>
      </c>
      <c r="AT1355" s="229" t="s">
        <v>167</v>
      </c>
      <c r="AU1355" s="229" t="s">
        <v>88</v>
      </c>
      <c r="AY1355" s="17" t="s">
        <v>165</v>
      </c>
      <c r="BE1355" s="230">
        <f>IF(N1355="základní",J1355,0)</f>
        <v>0</v>
      </c>
      <c r="BF1355" s="230">
        <f>IF(N1355="snížená",J1355,0)</f>
        <v>0</v>
      </c>
      <c r="BG1355" s="230">
        <f>IF(N1355="zákl. přenesená",J1355,0)</f>
        <v>0</v>
      </c>
      <c r="BH1355" s="230">
        <f>IF(N1355="sníž. přenesená",J1355,0)</f>
        <v>0</v>
      </c>
      <c r="BI1355" s="230">
        <f>IF(N1355="nulová",J1355,0)</f>
        <v>0</v>
      </c>
      <c r="BJ1355" s="17" t="s">
        <v>86</v>
      </c>
      <c r="BK1355" s="230">
        <f>ROUND(I1355*H1355,2)</f>
        <v>0</v>
      </c>
      <c r="BL1355" s="17" t="s">
        <v>270</v>
      </c>
      <c r="BM1355" s="229" t="s">
        <v>2019</v>
      </c>
    </row>
    <row r="1356" s="2" customFormat="1">
      <c r="A1356" s="38"/>
      <c r="B1356" s="39"/>
      <c r="C1356" s="40"/>
      <c r="D1356" s="233" t="s">
        <v>616</v>
      </c>
      <c r="E1356" s="40"/>
      <c r="F1356" s="274" t="s">
        <v>2020</v>
      </c>
      <c r="G1356" s="40"/>
      <c r="H1356" s="40"/>
      <c r="I1356" s="275"/>
      <c r="J1356" s="40"/>
      <c r="K1356" s="40"/>
      <c r="L1356" s="44"/>
      <c r="M1356" s="276"/>
      <c r="N1356" s="277"/>
      <c r="O1356" s="91"/>
      <c r="P1356" s="91"/>
      <c r="Q1356" s="91"/>
      <c r="R1356" s="91"/>
      <c r="S1356" s="91"/>
      <c r="T1356" s="92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T1356" s="17" t="s">
        <v>616</v>
      </c>
      <c r="AU1356" s="17" t="s">
        <v>88</v>
      </c>
    </row>
    <row r="1357" s="14" customFormat="1">
      <c r="A1357" s="14"/>
      <c r="B1357" s="242"/>
      <c r="C1357" s="243"/>
      <c r="D1357" s="233" t="s">
        <v>174</v>
      </c>
      <c r="E1357" s="244" t="s">
        <v>1</v>
      </c>
      <c r="F1357" s="245" t="s">
        <v>2021</v>
      </c>
      <c r="G1357" s="243"/>
      <c r="H1357" s="246">
        <v>12.48</v>
      </c>
      <c r="I1357" s="247"/>
      <c r="J1357" s="243"/>
      <c r="K1357" s="243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2" t="s">
        <v>174</v>
      </c>
      <c r="AU1357" s="252" t="s">
        <v>88</v>
      </c>
      <c r="AV1357" s="14" t="s">
        <v>88</v>
      </c>
      <c r="AW1357" s="14" t="s">
        <v>32</v>
      </c>
      <c r="AX1357" s="14" t="s">
        <v>78</v>
      </c>
      <c r="AY1357" s="252" t="s">
        <v>165</v>
      </c>
    </row>
    <row r="1358" s="14" customFormat="1">
      <c r="A1358" s="14"/>
      <c r="B1358" s="242"/>
      <c r="C1358" s="243"/>
      <c r="D1358" s="233" t="s">
        <v>174</v>
      </c>
      <c r="E1358" s="244" t="s">
        <v>1</v>
      </c>
      <c r="F1358" s="245" t="s">
        <v>2022</v>
      </c>
      <c r="G1358" s="243"/>
      <c r="H1358" s="246">
        <v>3.1469999999999998</v>
      </c>
      <c r="I1358" s="247"/>
      <c r="J1358" s="243"/>
      <c r="K1358" s="243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2" t="s">
        <v>174</v>
      </c>
      <c r="AU1358" s="252" t="s">
        <v>88</v>
      </c>
      <c r="AV1358" s="14" t="s">
        <v>88</v>
      </c>
      <c r="AW1358" s="14" t="s">
        <v>32</v>
      </c>
      <c r="AX1358" s="14" t="s">
        <v>78</v>
      </c>
      <c r="AY1358" s="252" t="s">
        <v>165</v>
      </c>
    </row>
    <row r="1359" s="14" customFormat="1">
      <c r="A1359" s="14"/>
      <c r="B1359" s="242"/>
      <c r="C1359" s="243"/>
      <c r="D1359" s="233" t="s">
        <v>174</v>
      </c>
      <c r="E1359" s="244" t="s">
        <v>1</v>
      </c>
      <c r="F1359" s="245" t="s">
        <v>2023</v>
      </c>
      <c r="G1359" s="243"/>
      <c r="H1359" s="246">
        <v>12.91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2" t="s">
        <v>174</v>
      </c>
      <c r="AU1359" s="252" t="s">
        <v>88</v>
      </c>
      <c r="AV1359" s="14" t="s">
        <v>88</v>
      </c>
      <c r="AW1359" s="14" t="s">
        <v>32</v>
      </c>
      <c r="AX1359" s="14" t="s">
        <v>78</v>
      </c>
      <c r="AY1359" s="252" t="s">
        <v>165</v>
      </c>
    </row>
    <row r="1360" s="14" customFormat="1">
      <c r="A1360" s="14"/>
      <c r="B1360" s="242"/>
      <c r="C1360" s="243"/>
      <c r="D1360" s="233" t="s">
        <v>174</v>
      </c>
      <c r="E1360" s="244" t="s">
        <v>1</v>
      </c>
      <c r="F1360" s="245" t="s">
        <v>2024</v>
      </c>
      <c r="G1360" s="243"/>
      <c r="H1360" s="246">
        <v>23.489999999999998</v>
      </c>
      <c r="I1360" s="247"/>
      <c r="J1360" s="243"/>
      <c r="K1360" s="243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2" t="s">
        <v>174</v>
      </c>
      <c r="AU1360" s="252" t="s">
        <v>88</v>
      </c>
      <c r="AV1360" s="14" t="s">
        <v>88</v>
      </c>
      <c r="AW1360" s="14" t="s">
        <v>32</v>
      </c>
      <c r="AX1360" s="14" t="s">
        <v>78</v>
      </c>
      <c r="AY1360" s="252" t="s">
        <v>165</v>
      </c>
    </row>
    <row r="1361" s="15" customFormat="1">
      <c r="A1361" s="15"/>
      <c r="B1361" s="253"/>
      <c r="C1361" s="254"/>
      <c r="D1361" s="233" t="s">
        <v>174</v>
      </c>
      <c r="E1361" s="255" t="s">
        <v>1</v>
      </c>
      <c r="F1361" s="256" t="s">
        <v>177</v>
      </c>
      <c r="G1361" s="254"/>
      <c r="H1361" s="257">
        <v>52.027000000000001</v>
      </c>
      <c r="I1361" s="258"/>
      <c r="J1361" s="254"/>
      <c r="K1361" s="254"/>
      <c r="L1361" s="259"/>
      <c r="M1361" s="260"/>
      <c r="N1361" s="261"/>
      <c r="O1361" s="261"/>
      <c r="P1361" s="261"/>
      <c r="Q1361" s="261"/>
      <c r="R1361" s="261"/>
      <c r="S1361" s="261"/>
      <c r="T1361" s="262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3" t="s">
        <v>174</v>
      </c>
      <c r="AU1361" s="263" t="s">
        <v>88</v>
      </c>
      <c r="AV1361" s="15" t="s">
        <v>172</v>
      </c>
      <c r="AW1361" s="15" t="s">
        <v>32</v>
      </c>
      <c r="AX1361" s="15" t="s">
        <v>86</v>
      </c>
      <c r="AY1361" s="263" t="s">
        <v>165</v>
      </c>
    </row>
    <row r="1362" s="2" customFormat="1" ht="24.15" customHeight="1">
      <c r="A1362" s="38"/>
      <c r="B1362" s="39"/>
      <c r="C1362" s="218" t="s">
        <v>2025</v>
      </c>
      <c r="D1362" s="218" t="s">
        <v>167</v>
      </c>
      <c r="E1362" s="219" t="s">
        <v>2026</v>
      </c>
      <c r="F1362" s="220" t="s">
        <v>2027</v>
      </c>
      <c r="G1362" s="221" t="s">
        <v>209</v>
      </c>
      <c r="H1362" s="222">
        <v>3.1469999999999998</v>
      </c>
      <c r="I1362" s="223"/>
      <c r="J1362" s="224">
        <f>ROUND(I1362*H1362,2)</f>
        <v>0</v>
      </c>
      <c r="K1362" s="220" t="s">
        <v>171</v>
      </c>
      <c r="L1362" s="44"/>
      <c r="M1362" s="225" t="s">
        <v>1</v>
      </c>
      <c r="N1362" s="226" t="s">
        <v>43</v>
      </c>
      <c r="O1362" s="91"/>
      <c r="P1362" s="227">
        <f>O1362*H1362</f>
        <v>0</v>
      </c>
      <c r="Q1362" s="227">
        <v>0</v>
      </c>
      <c r="R1362" s="227">
        <f>Q1362*H1362</f>
        <v>0</v>
      </c>
      <c r="S1362" s="227">
        <v>0</v>
      </c>
      <c r="T1362" s="228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29" t="s">
        <v>270</v>
      </c>
      <c r="AT1362" s="229" t="s">
        <v>167</v>
      </c>
      <c r="AU1362" s="229" t="s">
        <v>88</v>
      </c>
      <c r="AY1362" s="17" t="s">
        <v>165</v>
      </c>
      <c r="BE1362" s="230">
        <f>IF(N1362="základní",J1362,0)</f>
        <v>0</v>
      </c>
      <c r="BF1362" s="230">
        <f>IF(N1362="snížená",J1362,0)</f>
        <v>0</v>
      </c>
      <c r="BG1362" s="230">
        <f>IF(N1362="zákl. přenesená",J1362,0)</f>
        <v>0</v>
      </c>
      <c r="BH1362" s="230">
        <f>IF(N1362="sníž. přenesená",J1362,0)</f>
        <v>0</v>
      </c>
      <c r="BI1362" s="230">
        <f>IF(N1362="nulová",J1362,0)</f>
        <v>0</v>
      </c>
      <c r="BJ1362" s="17" t="s">
        <v>86</v>
      </c>
      <c r="BK1362" s="230">
        <f>ROUND(I1362*H1362,2)</f>
        <v>0</v>
      </c>
      <c r="BL1362" s="17" t="s">
        <v>270</v>
      </c>
      <c r="BM1362" s="229" t="s">
        <v>2028</v>
      </c>
    </row>
    <row r="1363" s="14" customFormat="1">
      <c r="A1363" s="14"/>
      <c r="B1363" s="242"/>
      <c r="C1363" s="243"/>
      <c r="D1363" s="233" t="s">
        <v>174</v>
      </c>
      <c r="E1363" s="244" t="s">
        <v>1</v>
      </c>
      <c r="F1363" s="245" t="s">
        <v>2022</v>
      </c>
      <c r="G1363" s="243"/>
      <c r="H1363" s="246">
        <v>3.1469999999999998</v>
      </c>
      <c r="I1363" s="247"/>
      <c r="J1363" s="243"/>
      <c r="K1363" s="243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2" t="s">
        <v>174</v>
      </c>
      <c r="AU1363" s="252" t="s">
        <v>88</v>
      </c>
      <c r="AV1363" s="14" t="s">
        <v>88</v>
      </c>
      <c r="AW1363" s="14" t="s">
        <v>32</v>
      </c>
      <c r="AX1363" s="14" t="s">
        <v>78</v>
      </c>
      <c r="AY1363" s="252" t="s">
        <v>165</v>
      </c>
    </row>
    <row r="1364" s="15" customFormat="1">
      <c r="A1364" s="15"/>
      <c r="B1364" s="253"/>
      <c r="C1364" s="254"/>
      <c r="D1364" s="233" t="s">
        <v>174</v>
      </c>
      <c r="E1364" s="255" t="s">
        <v>1</v>
      </c>
      <c r="F1364" s="256" t="s">
        <v>177</v>
      </c>
      <c r="G1364" s="254"/>
      <c r="H1364" s="257">
        <v>3.1469999999999998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3" t="s">
        <v>174</v>
      </c>
      <c r="AU1364" s="263" t="s">
        <v>88</v>
      </c>
      <c r="AV1364" s="15" t="s">
        <v>172</v>
      </c>
      <c r="AW1364" s="15" t="s">
        <v>32</v>
      </c>
      <c r="AX1364" s="15" t="s">
        <v>86</v>
      </c>
      <c r="AY1364" s="263" t="s">
        <v>165</v>
      </c>
    </row>
    <row r="1365" s="2" customFormat="1" ht="24.15" customHeight="1">
      <c r="A1365" s="38"/>
      <c r="B1365" s="39"/>
      <c r="C1365" s="218" t="s">
        <v>2029</v>
      </c>
      <c r="D1365" s="218" t="s">
        <v>167</v>
      </c>
      <c r="E1365" s="219" t="s">
        <v>2030</v>
      </c>
      <c r="F1365" s="220" t="s">
        <v>2031</v>
      </c>
      <c r="G1365" s="221" t="s">
        <v>209</v>
      </c>
      <c r="H1365" s="222">
        <v>48.880000000000003</v>
      </c>
      <c r="I1365" s="223"/>
      <c r="J1365" s="224">
        <f>ROUND(I1365*H1365,2)</f>
        <v>0</v>
      </c>
      <c r="K1365" s="220" t="s">
        <v>1</v>
      </c>
      <c r="L1365" s="44"/>
      <c r="M1365" s="225" t="s">
        <v>1</v>
      </c>
      <c r="N1365" s="226" t="s">
        <v>43</v>
      </c>
      <c r="O1365" s="91"/>
      <c r="P1365" s="227">
        <f>O1365*H1365</f>
        <v>0</v>
      </c>
      <c r="Q1365" s="227">
        <v>0.01754</v>
      </c>
      <c r="R1365" s="227">
        <f>Q1365*H1365</f>
        <v>0.8573552000000001</v>
      </c>
      <c r="S1365" s="227">
        <v>0</v>
      </c>
      <c r="T1365" s="228">
        <f>S1365*H1365</f>
        <v>0</v>
      </c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R1365" s="229" t="s">
        <v>270</v>
      </c>
      <c r="AT1365" s="229" t="s">
        <v>167</v>
      </c>
      <c r="AU1365" s="229" t="s">
        <v>88</v>
      </c>
      <c r="AY1365" s="17" t="s">
        <v>165</v>
      </c>
      <c r="BE1365" s="230">
        <f>IF(N1365="základní",J1365,0)</f>
        <v>0</v>
      </c>
      <c r="BF1365" s="230">
        <f>IF(N1365="snížená",J1365,0)</f>
        <v>0</v>
      </c>
      <c r="BG1365" s="230">
        <f>IF(N1365="zákl. přenesená",J1365,0)</f>
        <v>0</v>
      </c>
      <c r="BH1365" s="230">
        <f>IF(N1365="sníž. přenesená",J1365,0)</f>
        <v>0</v>
      </c>
      <c r="BI1365" s="230">
        <f>IF(N1365="nulová",J1365,0)</f>
        <v>0</v>
      </c>
      <c r="BJ1365" s="17" t="s">
        <v>86</v>
      </c>
      <c r="BK1365" s="230">
        <f>ROUND(I1365*H1365,2)</f>
        <v>0</v>
      </c>
      <c r="BL1365" s="17" t="s">
        <v>270</v>
      </c>
      <c r="BM1365" s="229" t="s">
        <v>2032</v>
      </c>
    </row>
    <row r="1366" s="14" customFormat="1">
      <c r="A1366" s="14"/>
      <c r="B1366" s="242"/>
      <c r="C1366" s="243"/>
      <c r="D1366" s="233" t="s">
        <v>174</v>
      </c>
      <c r="E1366" s="244" t="s">
        <v>1</v>
      </c>
      <c r="F1366" s="245" t="s">
        <v>2021</v>
      </c>
      <c r="G1366" s="243"/>
      <c r="H1366" s="246">
        <v>12.48</v>
      </c>
      <c r="I1366" s="247"/>
      <c r="J1366" s="243"/>
      <c r="K1366" s="243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2" t="s">
        <v>174</v>
      </c>
      <c r="AU1366" s="252" t="s">
        <v>88</v>
      </c>
      <c r="AV1366" s="14" t="s">
        <v>88</v>
      </c>
      <c r="AW1366" s="14" t="s">
        <v>32</v>
      </c>
      <c r="AX1366" s="14" t="s">
        <v>78</v>
      </c>
      <c r="AY1366" s="252" t="s">
        <v>165</v>
      </c>
    </row>
    <row r="1367" s="14" customFormat="1">
      <c r="A1367" s="14"/>
      <c r="B1367" s="242"/>
      <c r="C1367" s="243"/>
      <c r="D1367" s="233" t="s">
        <v>174</v>
      </c>
      <c r="E1367" s="244" t="s">
        <v>1</v>
      </c>
      <c r="F1367" s="245" t="s">
        <v>2023</v>
      </c>
      <c r="G1367" s="243"/>
      <c r="H1367" s="246">
        <v>12.91</v>
      </c>
      <c r="I1367" s="247"/>
      <c r="J1367" s="243"/>
      <c r="K1367" s="243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2" t="s">
        <v>174</v>
      </c>
      <c r="AU1367" s="252" t="s">
        <v>88</v>
      </c>
      <c r="AV1367" s="14" t="s">
        <v>88</v>
      </c>
      <c r="AW1367" s="14" t="s">
        <v>32</v>
      </c>
      <c r="AX1367" s="14" t="s">
        <v>78</v>
      </c>
      <c r="AY1367" s="252" t="s">
        <v>165</v>
      </c>
    </row>
    <row r="1368" s="14" customFormat="1">
      <c r="A1368" s="14"/>
      <c r="B1368" s="242"/>
      <c r="C1368" s="243"/>
      <c r="D1368" s="233" t="s">
        <v>174</v>
      </c>
      <c r="E1368" s="244" t="s">
        <v>1</v>
      </c>
      <c r="F1368" s="245" t="s">
        <v>2024</v>
      </c>
      <c r="G1368" s="243"/>
      <c r="H1368" s="246">
        <v>23.489999999999998</v>
      </c>
      <c r="I1368" s="247"/>
      <c r="J1368" s="243"/>
      <c r="K1368" s="243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2" t="s">
        <v>174</v>
      </c>
      <c r="AU1368" s="252" t="s">
        <v>88</v>
      </c>
      <c r="AV1368" s="14" t="s">
        <v>88</v>
      </c>
      <c r="AW1368" s="14" t="s">
        <v>32</v>
      </c>
      <c r="AX1368" s="14" t="s">
        <v>78</v>
      </c>
      <c r="AY1368" s="252" t="s">
        <v>165</v>
      </c>
    </row>
    <row r="1369" s="15" customFormat="1">
      <c r="A1369" s="15"/>
      <c r="B1369" s="253"/>
      <c r="C1369" s="254"/>
      <c r="D1369" s="233" t="s">
        <v>174</v>
      </c>
      <c r="E1369" s="255" t="s">
        <v>1</v>
      </c>
      <c r="F1369" s="256" t="s">
        <v>177</v>
      </c>
      <c r="G1369" s="254"/>
      <c r="H1369" s="257">
        <v>48.879999999999995</v>
      </c>
      <c r="I1369" s="258"/>
      <c r="J1369" s="254"/>
      <c r="K1369" s="254"/>
      <c r="L1369" s="259"/>
      <c r="M1369" s="260"/>
      <c r="N1369" s="261"/>
      <c r="O1369" s="261"/>
      <c r="P1369" s="261"/>
      <c r="Q1369" s="261"/>
      <c r="R1369" s="261"/>
      <c r="S1369" s="261"/>
      <c r="T1369" s="262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3" t="s">
        <v>174</v>
      </c>
      <c r="AU1369" s="263" t="s">
        <v>88</v>
      </c>
      <c r="AV1369" s="15" t="s">
        <v>172</v>
      </c>
      <c r="AW1369" s="15" t="s">
        <v>32</v>
      </c>
      <c r="AX1369" s="15" t="s">
        <v>86</v>
      </c>
      <c r="AY1369" s="263" t="s">
        <v>165</v>
      </c>
    </row>
    <row r="1370" s="2" customFormat="1" ht="16.5" customHeight="1">
      <c r="A1370" s="38"/>
      <c r="B1370" s="39"/>
      <c r="C1370" s="218" t="s">
        <v>2033</v>
      </c>
      <c r="D1370" s="218" t="s">
        <v>167</v>
      </c>
      <c r="E1370" s="219" t="s">
        <v>2034</v>
      </c>
      <c r="F1370" s="220" t="s">
        <v>2035</v>
      </c>
      <c r="G1370" s="221" t="s">
        <v>209</v>
      </c>
      <c r="H1370" s="222">
        <v>52.027000000000001</v>
      </c>
      <c r="I1370" s="223"/>
      <c r="J1370" s="224">
        <f>ROUND(I1370*H1370,2)</f>
        <v>0</v>
      </c>
      <c r="K1370" s="220" t="s">
        <v>171</v>
      </c>
      <c r="L1370" s="44"/>
      <c r="M1370" s="225" t="s">
        <v>1</v>
      </c>
      <c r="N1370" s="226" t="s">
        <v>43</v>
      </c>
      <c r="O1370" s="91"/>
      <c r="P1370" s="227">
        <f>O1370*H1370</f>
        <v>0</v>
      </c>
      <c r="Q1370" s="227">
        <v>0</v>
      </c>
      <c r="R1370" s="227">
        <f>Q1370*H1370</f>
        <v>0</v>
      </c>
      <c r="S1370" s="227">
        <v>0</v>
      </c>
      <c r="T1370" s="228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229" t="s">
        <v>270</v>
      </c>
      <c r="AT1370" s="229" t="s">
        <v>167</v>
      </c>
      <c r="AU1370" s="229" t="s">
        <v>88</v>
      </c>
      <c r="AY1370" s="17" t="s">
        <v>165</v>
      </c>
      <c r="BE1370" s="230">
        <f>IF(N1370="základní",J1370,0)</f>
        <v>0</v>
      </c>
      <c r="BF1370" s="230">
        <f>IF(N1370="snížená",J1370,0)</f>
        <v>0</v>
      </c>
      <c r="BG1370" s="230">
        <f>IF(N1370="zákl. přenesená",J1370,0)</f>
        <v>0</v>
      </c>
      <c r="BH1370" s="230">
        <f>IF(N1370="sníž. přenesená",J1370,0)</f>
        <v>0</v>
      </c>
      <c r="BI1370" s="230">
        <f>IF(N1370="nulová",J1370,0)</f>
        <v>0</v>
      </c>
      <c r="BJ1370" s="17" t="s">
        <v>86</v>
      </c>
      <c r="BK1370" s="230">
        <f>ROUND(I1370*H1370,2)</f>
        <v>0</v>
      </c>
      <c r="BL1370" s="17" t="s">
        <v>270</v>
      </c>
      <c r="BM1370" s="229" t="s">
        <v>2036</v>
      </c>
    </row>
    <row r="1371" s="14" customFormat="1">
      <c r="A1371" s="14"/>
      <c r="B1371" s="242"/>
      <c r="C1371" s="243"/>
      <c r="D1371" s="233" t="s">
        <v>174</v>
      </c>
      <c r="E1371" s="244" t="s">
        <v>1</v>
      </c>
      <c r="F1371" s="245" t="s">
        <v>2021</v>
      </c>
      <c r="G1371" s="243"/>
      <c r="H1371" s="246">
        <v>12.48</v>
      </c>
      <c r="I1371" s="247"/>
      <c r="J1371" s="243"/>
      <c r="K1371" s="243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2" t="s">
        <v>174</v>
      </c>
      <c r="AU1371" s="252" t="s">
        <v>88</v>
      </c>
      <c r="AV1371" s="14" t="s">
        <v>88</v>
      </c>
      <c r="AW1371" s="14" t="s">
        <v>32</v>
      </c>
      <c r="AX1371" s="14" t="s">
        <v>78</v>
      </c>
      <c r="AY1371" s="252" t="s">
        <v>165</v>
      </c>
    </row>
    <row r="1372" s="14" customFormat="1">
      <c r="A1372" s="14"/>
      <c r="B1372" s="242"/>
      <c r="C1372" s="243"/>
      <c r="D1372" s="233" t="s">
        <v>174</v>
      </c>
      <c r="E1372" s="244" t="s">
        <v>1</v>
      </c>
      <c r="F1372" s="245" t="s">
        <v>2022</v>
      </c>
      <c r="G1372" s="243"/>
      <c r="H1372" s="246">
        <v>3.1469999999999998</v>
      </c>
      <c r="I1372" s="247"/>
      <c r="J1372" s="243"/>
      <c r="K1372" s="243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2" t="s">
        <v>174</v>
      </c>
      <c r="AU1372" s="252" t="s">
        <v>88</v>
      </c>
      <c r="AV1372" s="14" t="s">
        <v>88</v>
      </c>
      <c r="AW1372" s="14" t="s">
        <v>32</v>
      </c>
      <c r="AX1372" s="14" t="s">
        <v>78</v>
      </c>
      <c r="AY1372" s="252" t="s">
        <v>165</v>
      </c>
    </row>
    <row r="1373" s="14" customFormat="1">
      <c r="A1373" s="14"/>
      <c r="B1373" s="242"/>
      <c r="C1373" s="243"/>
      <c r="D1373" s="233" t="s">
        <v>174</v>
      </c>
      <c r="E1373" s="244" t="s">
        <v>1</v>
      </c>
      <c r="F1373" s="245" t="s">
        <v>2023</v>
      </c>
      <c r="G1373" s="243"/>
      <c r="H1373" s="246">
        <v>12.91</v>
      </c>
      <c r="I1373" s="247"/>
      <c r="J1373" s="243"/>
      <c r="K1373" s="243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2" t="s">
        <v>174</v>
      </c>
      <c r="AU1373" s="252" t="s">
        <v>88</v>
      </c>
      <c r="AV1373" s="14" t="s">
        <v>88</v>
      </c>
      <c r="AW1373" s="14" t="s">
        <v>32</v>
      </c>
      <c r="AX1373" s="14" t="s">
        <v>78</v>
      </c>
      <c r="AY1373" s="252" t="s">
        <v>165</v>
      </c>
    </row>
    <row r="1374" s="14" customFormat="1">
      <c r="A1374" s="14"/>
      <c r="B1374" s="242"/>
      <c r="C1374" s="243"/>
      <c r="D1374" s="233" t="s">
        <v>174</v>
      </c>
      <c r="E1374" s="244" t="s">
        <v>1</v>
      </c>
      <c r="F1374" s="245" t="s">
        <v>2024</v>
      </c>
      <c r="G1374" s="243"/>
      <c r="H1374" s="246">
        <v>23.489999999999998</v>
      </c>
      <c r="I1374" s="247"/>
      <c r="J1374" s="243"/>
      <c r="K1374" s="243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2" t="s">
        <v>174</v>
      </c>
      <c r="AU1374" s="252" t="s">
        <v>88</v>
      </c>
      <c r="AV1374" s="14" t="s">
        <v>88</v>
      </c>
      <c r="AW1374" s="14" t="s">
        <v>32</v>
      </c>
      <c r="AX1374" s="14" t="s">
        <v>78</v>
      </c>
      <c r="AY1374" s="252" t="s">
        <v>165</v>
      </c>
    </row>
    <row r="1375" s="15" customFormat="1">
      <c r="A1375" s="15"/>
      <c r="B1375" s="253"/>
      <c r="C1375" s="254"/>
      <c r="D1375" s="233" t="s">
        <v>174</v>
      </c>
      <c r="E1375" s="255" t="s">
        <v>1</v>
      </c>
      <c r="F1375" s="256" t="s">
        <v>177</v>
      </c>
      <c r="G1375" s="254"/>
      <c r="H1375" s="257">
        <v>52.027000000000001</v>
      </c>
      <c r="I1375" s="258"/>
      <c r="J1375" s="254"/>
      <c r="K1375" s="254"/>
      <c r="L1375" s="259"/>
      <c r="M1375" s="260"/>
      <c r="N1375" s="261"/>
      <c r="O1375" s="261"/>
      <c r="P1375" s="261"/>
      <c r="Q1375" s="261"/>
      <c r="R1375" s="261"/>
      <c r="S1375" s="261"/>
      <c r="T1375" s="262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3" t="s">
        <v>174</v>
      </c>
      <c r="AU1375" s="263" t="s">
        <v>88</v>
      </c>
      <c r="AV1375" s="15" t="s">
        <v>172</v>
      </c>
      <c r="AW1375" s="15" t="s">
        <v>32</v>
      </c>
      <c r="AX1375" s="15" t="s">
        <v>86</v>
      </c>
      <c r="AY1375" s="263" t="s">
        <v>165</v>
      </c>
    </row>
    <row r="1376" s="2" customFormat="1" ht="24.15" customHeight="1">
      <c r="A1376" s="38"/>
      <c r="B1376" s="39"/>
      <c r="C1376" s="218" t="s">
        <v>2037</v>
      </c>
      <c r="D1376" s="218" t="s">
        <v>167</v>
      </c>
      <c r="E1376" s="219" t="s">
        <v>2038</v>
      </c>
      <c r="F1376" s="220" t="s">
        <v>2039</v>
      </c>
      <c r="G1376" s="221" t="s">
        <v>209</v>
      </c>
      <c r="H1376" s="222">
        <v>52.027000000000001</v>
      </c>
      <c r="I1376" s="223"/>
      <c r="J1376" s="224">
        <f>ROUND(I1376*H1376,2)</f>
        <v>0</v>
      </c>
      <c r="K1376" s="220" t="s">
        <v>171</v>
      </c>
      <c r="L1376" s="44"/>
      <c r="M1376" s="225" t="s">
        <v>1</v>
      </c>
      <c r="N1376" s="226" t="s">
        <v>43</v>
      </c>
      <c r="O1376" s="91"/>
      <c r="P1376" s="227">
        <f>O1376*H1376</f>
        <v>0</v>
      </c>
      <c r="Q1376" s="227">
        <v>0.00019000000000000001</v>
      </c>
      <c r="R1376" s="227">
        <f>Q1376*H1376</f>
        <v>0.0098851300000000007</v>
      </c>
      <c r="S1376" s="227">
        <v>0</v>
      </c>
      <c r="T1376" s="228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229" t="s">
        <v>270</v>
      </c>
      <c r="AT1376" s="229" t="s">
        <v>167</v>
      </c>
      <c r="AU1376" s="229" t="s">
        <v>88</v>
      </c>
      <c r="AY1376" s="17" t="s">
        <v>165</v>
      </c>
      <c r="BE1376" s="230">
        <f>IF(N1376="základní",J1376,0)</f>
        <v>0</v>
      </c>
      <c r="BF1376" s="230">
        <f>IF(N1376="snížená",J1376,0)</f>
        <v>0</v>
      </c>
      <c r="BG1376" s="230">
        <f>IF(N1376="zákl. přenesená",J1376,0)</f>
        <v>0</v>
      </c>
      <c r="BH1376" s="230">
        <f>IF(N1376="sníž. přenesená",J1376,0)</f>
        <v>0</v>
      </c>
      <c r="BI1376" s="230">
        <f>IF(N1376="nulová",J1376,0)</f>
        <v>0</v>
      </c>
      <c r="BJ1376" s="17" t="s">
        <v>86</v>
      </c>
      <c r="BK1376" s="230">
        <f>ROUND(I1376*H1376,2)</f>
        <v>0</v>
      </c>
      <c r="BL1376" s="17" t="s">
        <v>270</v>
      </c>
      <c r="BM1376" s="229" t="s">
        <v>2040</v>
      </c>
    </row>
    <row r="1377" s="14" customFormat="1">
      <c r="A1377" s="14"/>
      <c r="B1377" s="242"/>
      <c r="C1377" s="243"/>
      <c r="D1377" s="233" t="s">
        <v>174</v>
      </c>
      <c r="E1377" s="244" t="s">
        <v>1</v>
      </c>
      <c r="F1377" s="245" t="s">
        <v>2021</v>
      </c>
      <c r="G1377" s="243"/>
      <c r="H1377" s="246">
        <v>12.48</v>
      </c>
      <c r="I1377" s="247"/>
      <c r="J1377" s="243"/>
      <c r="K1377" s="243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2" t="s">
        <v>174</v>
      </c>
      <c r="AU1377" s="252" t="s">
        <v>88</v>
      </c>
      <c r="AV1377" s="14" t="s">
        <v>88</v>
      </c>
      <c r="AW1377" s="14" t="s">
        <v>32</v>
      </c>
      <c r="AX1377" s="14" t="s">
        <v>78</v>
      </c>
      <c r="AY1377" s="252" t="s">
        <v>165</v>
      </c>
    </row>
    <row r="1378" s="14" customFormat="1">
      <c r="A1378" s="14"/>
      <c r="B1378" s="242"/>
      <c r="C1378" s="243"/>
      <c r="D1378" s="233" t="s">
        <v>174</v>
      </c>
      <c r="E1378" s="244" t="s">
        <v>1</v>
      </c>
      <c r="F1378" s="245" t="s">
        <v>2022</v>
      </c>
      <c r="G1378" s="243"/>
      <c r="H1378" s="246">
        <v>3.1469999999999998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2" t="s">
        <v>174</v>
      </c>
      <c r="AU1378" s="252" t="s">
        <v>88</v>
      </c>
      <c r="AV1378" s="14" t="s">
        <v>88</v>
      </c>
      <c r="AW1378" s="14" t="s">
        <v>32</v>
      </c>
      <c r="AX1378" s="14" t="s">
        <v>78</v>
      </c>
      <c r="AY1378" s="252" t="s">
        <v>165</v>
      </c>
    </row>
    <row r="1379" s="14" customFormat="1">
      <c r="A1379" s="14"/>
      <c r="B1379" s="242"/>
      <c r="C1379" s="243"/>
      <c r="D1379" s="233" t="s">
        <v>174</v>
      </c>
      <c r="E1379" s="244" t="s">
        <v>1</v>
      </c>
      <c r="F1379" s="245" t="s">
        <v>2023</v>
      </c>
      <c r="G1379" s="243"/>
      <c r="H1379" s="246">
        <v>12.91</v>
      </c>
      <c r="I1379" s="247"/>
      <c r="J1379" s="243"/>
      <c r="K1379" s="243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2" t="s">
        <v>174</v>
      </c>
      <c r="AU1379" s="252" t="s">
        <v>88</v>
      </c>
      <c r="AV1379" s="14" t="s">
        <v>88</v>
      </c>
      <c r="AW1379" s="14" t="s">
        <v>32</v>
      </c>
      <c r="AX1379" s="14" t="s">
        <v>78</v>
      </c>
      <c r="AY1379" s="252" t="s">
        <v>165</v>
      </c>
    </row>
    <row r="1380" s="14" customFormat="1">
      <c r="A1380" s="14"/>
      <c r="B1380" s="242"/>
      <c r="C1380" s="243"/>
      <c r="D1380" s="233" t="s">
        <v>174</v>
      </c>
      <c r="E1380" s="244" t="s">
        <v>1</v>
      </c>
      <c r="F1380" s="245" t="s">
        <v>2024</v>
      </c>
      <c r="G1380" s="243"/>
      <c r="H1380" s="246">
        <v>23.489999999999998</v>
      </c>
      <c r="I1380" s="247"/>
      <c r="J1380" s="243"/>
      <c r="K1380" s="243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2" t="s">
        <v>174</v>
      </c>
      <c r="AU1380" s="252" t="s">
        <v>88</v>
      </c>
      <c r="AV1380" s="14" t="s">
        <v>88</v>
      </c>
      <c r="AW1380" s="14" t="s">
        <v>32</v>
      </c>
      <c r="AX1380" s="14" t="s">
        <v>78</v>
      </c>
      <c r="AY1380" s="252" t="s">
        <v>165</v>
      </c>
    </row>
    <row r="1381" s="15" customFormat="1">
      <c r="A1381" s="15"/>
      <c r="B1381" s="253"/>
      <c r="C1381" s="254"/>
      <c r="D1381" s="233" t="s">
        <v>174</v>
      </c>
      <c r="E1381" s="255" t="s">
        <v>1</v>
      </c>
      <c r="F1381" s="256" t="s">
        <v>177</v>
      </c>
      <c r="G1381" s="254"/>
      <c r="H1381" s="257">
        <v>52.027000000000001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3" t="s">
        <v>174</v>
      </c>
      <c r="AU1381" s="263" t="s">
        <v>88</v>
      </c>
      <c r="AV1381" s="15" t="s">
        <v>172</v>
      </c>
      <c r="AW1381" s="15" t="s">
        <v>32</v>
      </c>
      <c r="AX1381" s="15" t="s">
        <v>86</v>
      </c>
      <c r="AY1381" s="263" t="s">
        <v>165</v>
      </c>
    </row>
    <row r="1382" s="2" customFormat="1" ht="16.5" customHeight="1">
      <c r="A1382" s="38"/>
      <c r="B1382" s="39"/>
      <c r="C1382" s="218" t="s">
        <v>2041</v>
      </c>
      <c r="D1382" s="218" t="s">
        <v>167</v>
      </c>
      <c r="E1382" s="219" t="s">
        <v>2042</v>
      </c>
      <c r="F1382" s="220" t="s">
        <v>2043</v>
      </c>
      <c r="G1382" s="221" t="s">
        <v>209</v>
      </c>
      <c r="H1382" s="222">
        <v>62.93</v>
      </c>
      <c r="I1382" s="223"/>
      <c r="J1382" s="224">
        <f>ROUND(I1382*H1382,2)</f>
        <v>0</v>
      </c>
      <c r="K1382" s="220" t="s">
        <v>171</v>
      </c>
      <c r="L1382" s="44"/>
      <c r="M1382" s="225" t="s">
        <v>1</v>
      </c>
      <c r="N1382" s="226" t="s">
        <v>43</v>
      </c>
      <c r="O1382" s="91"/>
      <c r="P1382" s="227">
        <f>O1382*H1382</f>
        <v>0</v>
      </c>
      <c r="Q1382" s="227">
        <v>0.0050000000000000001</v>
      </c>
      <c r="R1382" s="227">
        <f>Q1382*H1382</f>
        <v>0.31464999999999999</v>
      </c>
      <c r="S1382" s="227">
        <v>0</v>
      </c>
      <c r="T1382" s="228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29" t="s">
        <v>270</v>
      </c>
      <c r="AT1382" s="229" t="s">
        <v>167</v>
      </c>
      <c r="AU1382" s="229" t="s">
        <v>88</v>
      </c>
      <c r="AY1382" s="17" t="s">
        <v>165</v>
      </c>
      <c r="BE1382" s="230">
        <f>IF(N1382="základní",J1382,0)</f>
        <v>0</v>
      </c>
      <c r="BF1382" s="230">
        <f>IF(N1382="snížená",J1382,0)</f>
        <v>0</v>
      </c>
      <c r="BG1382" s="230">
        <f>IF(N1382="zákl. přenesená",J1382,0)</f>
        <v>0</v>
      </c>
      <c r="BH1382" s="230">
        <f>IF(N1382="sníž. přenesená",J1382,0)</f>
        <v>0</v>
      </c>
      <c r="BI1382" s="230">
        <f>IF(N1382="nulová",J1382,0)</f>
        <v>0</v>
      </c>
      <c r="BJ1382" s="17" t="s">
        <v>86</v>
      </c>
      <c r="BK1382" s="230">
        <f>ROUND(I1382*H1382,2)</f>
        <v>0</v>
      </c>
      <c r="BL1382" s="17" t="s">
        <v>270</v>
      </c>
      <c r="BM1382" s="229" t="s">
        <v>2044</v>
      </c>
    </row>
    <row r="1383" s="14" customFormat="1">
      <c r="A1383" s="14"/>
      <c r="B1383" s="242"/>
      <c r="C1383" s="243"/>
      <c r="D1383" s="233" t="s">
        <v>174</v>
      </c>
      <c r="E1383" s="244" t="s">
        <v>1</v>
      </c>
      <c r="F1383" s="245" t="s">
        <v>2045</v>
      </c>
      <c r="G1383" s="243"/>
      <c r="H1383" s="246">
        <v>62.93</v>
      </c>
      <c r="I1383" s="247"/>
      <c r="J1383" s="243"/>
      <c r="K1383" s="243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2" t="s">
        <v>174</v>
      </c>
      <c r="AU1383" s="252" t="s">
        <v>88</v>
      </c>
      <c r="AV1383" s="14" t="s">
        <v>88</v>
      </c>
      <c r="AW1383" s="14" t="s">
        <v>32</v>
      </c>
      <c r="AX1383" s="14" t="s">
        <v>78</v>
      </c>
      <c r="AY1383" s="252" t="s">
        <v>165</v>
      </c>
    </row>
    <row r="1384" s="15" customFormat="1">
      <c r="A1384" s="15"/>
      <c r="B1384" s="253"/>
      <c r="C1384" s="254"/>
      <c r="D1384" s="233" t="s">
        <v>174</v>
      </c>
      <c r="E1384" s="255" t="s">
        <v>1</v>
      </c>
      <c r="F1384" s="256" t="s">
        <v>177</v>
      </c>
      <c r="G1384" s="254"/>
      <c r="H1384" s="257">
        <v>62.93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3" t="s">
        <v>174</v>
      </c>
      <c r="AU1384" s="263" t="s">
        <v>88</v>
      </c>
      <c r="AV1384" s="15" t="s">
        <v>172</v>
      </c>
      <c r="AW1384" s="15" t="s">
        <v>32</v>
      </c>
      <c r="AX1384" s="15" t="s">
        <v>86</v>
      </c>
      <c r="AY1384" s="263" t="s">
        <v>165</v>
      </c>
    </row>
    <row r="1385" s="2" customFormat="1" ht="16.5" customHeight="1">
      <c r="A1385" s="38"/>
      <c r="B1385" s="39"/>
      <c r="C1385" s="218" t="s">
        <v>2046</v>
      </c>
      <c r="D1385" s="218" t="s">
        <v>167</v>
      </c>
      <c r="E1385" s="219" t="s">
        <v>2047</v>
      </c>
      <c r="F1385" s="220" t="s">
        <v>2048</v>
      </c>
      <c r="G1385" s="221" t="s">
        <v>209</v>
      </c>
      <c r="H1385" s="222">
        <v>111.81</v>
      </c>
      <c r="I1385" s="223"/>
      <c r="J1385" s="224">
        <f>ROUND(I1385*H1385,2)</f>
        <v>0</v>
      </c>
      <c r="K1385" s="220" t="s">
        <v>171</v>
      </c>
      <c r="L1385" s="44"/>
      <c r="M1385" s="225" t="s">
        <v>1</v>
      </c>
      <c r="N1385" s="226" t="s">
        <v>43</v>
      </c>
      <c r="O1385" s="91"/>
      <c r="P1385" s="227">
        <f>O1385*H1385</f>
        <v>0</v>
      </c>
      <c r="Q1385" s="227">
        <v>0.00014999999999999999</v>
      </c>
      <c r="R1385" s="227">
        <f>Q1385*H1385</f>
        <v>0.016771499999999998</v>
      </c>
      <c r="S1385" s="227">
        <v>0</v>
      </c>
      <c r="T1385" s="228">
        <f>S1385*H1385</f>
        <v>0</v>
      </c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R1385" s="229" t="s">
        <v>270</v>
      </c>
      <c r="AT1385" s="229" t="s">
        <v>167</v>
      </c>
      <c r="AU1385" s="229" t="s">
        <v>88</v>
      </c>
      <c r="AY1385" s="17" t="s">
        <v>165</v>
      </c>
      <c r="BE1385" s="230">
        <f>IF(N1385="základní",J1385,0)</f>
        <v>0</v>
      </c>
      <c r="BF1385" s="230">
        <f>IF(N1385="snížená",J1385,0)</f>
        <v>0</v>
      </c>
      <c r="BG1385" s="230">
        <f>IF(N1385="zákl. přenesená",J1385,0)</f>
        <v>0</v>
      </c>
      <c r="BH1385" s="230">
        <f>IF(N1385="sníž. přenesená",J1385,0)</f>
        <v>0</v>
      </c>
      <c r="BI1385" s="230">
        <f>IF(N1385="nulová",J1385,0)</f>
        <v>0</v>
      </c>
      <c r="BJ1385" s="17" t="s">
        <v>86</v>
      </c>
      <c r="BK1385" s="230">
        <f>ROUND(I1385*H1385,2)</f>
        <v>0</v>
      </c>
      <c r="BL1385" s="17" t="s">
        <v>270</v>
      </c>
      <c r="BM1385" s="229" t="s">
        <v>2049</v>
      </c>
    </row>
    <row r="1386" s="14" customFormat="1">
      <c r="A1386" s="14"/>
      <c r="B1386" s="242"/>
      <c r="C1386" s="243"/>
      <c r="D1386" s="233" t="s">
        <v>174</v>
      </c>
      <c r="E1386" s="244" t="s">
        <v>1</v>
      </c>
      <c r="F1386" s="245" t="s">
        <v>2021</v>
      </c>
      <c r="G1386" s="243"/>
      <c r="H1386" s="246">
        <v>12.48</v>
      </c>
      <c r="I1386" s="247"/>
      <c r="J1386" s="243"/>
      <c r="K1386" s="243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2" t="s">
        <v>174</v>
      </c>
      <c r="AU1386" s="252" t="s">
        <v>88</v>
      </c>
      <c r="AV1386" s="14" t="s">
        <v>88</v>
      </c>
      <c r="AW1386" s="14" t="s">
        <v>32</v>
      </c>
      <c r="AX1386" s="14" t="s">
        <v>78</v>
      </c>
      <c r="AY1386" s="252" t="s">
        <v>165</v>
      </c>
    </row>
    <row r="1387" s="14" customFormat="1">
      <c r="A1387" s="14"/>
      <c r="B1387" s="242"/>
      <c r="C1387" s="243"/>
      <c r="D1387" s="233" t="s">
        <v>174</v>
      </c>
      <c r="E1387" s="244" t="s">
        <v>1</v>
      </c>
      <c r="F1387" s="245" t="s">
        <v>2045</v>
      </c>
      <c r="G1387" s="243"/>
      <c r="H1387" s="246">
        <v>62.93</v>
      </c>
      <c r="I1387" s="247"/>
      <c r="J1387" s="243"/>
      <c r="K1387" s="243"/>
      <c r="L1387" s="248"/>
      <c r="M1387" s="249"/>
      <c r="N1387" s="250"/>
      <c r="O1387" s="250"/>
      <c r="P1387" s="250"/>
      <c r="Q1387" s="250"/>
      <c r="R1387" s="250"/>
      <c r="S1387" s="250"/>
      <c r="T1387" s="25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2" t="s">
        <v>174</v>
      </c>
      <c r="AU1387" s="252" t="s">
        <v>88</v>
      </c>
      <c r="AV1387" s="14" t="s">
        <v>88</v>
      </c>
      <c r="AW1387" s="14" t="s">
        <v>32</v>
      </c>
      <c r="AX1387" s="14" t="s">
        <v>78</v>
      </c>
      <c r="AY1387" s="252" t="s">
        <v>165</v>
      </c>
    </row>
    <row r="1388" s="14" customFormat="1">
      <c r="A1388" s="14"/>
      <c r="B1388" s="242"/>
      <c r="C1388" s="243"/>
      <c r="D1388" s="233" t="s">
        <v>174</v>
      </c>
      <c r="E1388" s="244" t="s">
        <v>1</v>
      </c>
      <c r="F1388" s="245" t="s">
        <v>2023</v>
      </c>
      <c r="G1388" s="243"/>
      <c r="H1388" s="246">
        <v>12.91</v>
      </c>
      <c r="I1388" s="247"/>
      <c r="J1388" s="243"/>
      <c r="K1388" s="243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2" t="s">
        <v>174</v>
      </c>
      <c r="AU1388" s="252" t="s">
        <v>88</v>
      </c>
      <c r="AV1388" s="14" t="s">
        <v>88</v>
      </c>
      <c r="AW1388" s="14" t="s">
        <v>32</v>
      </c>
      <c r="AX1388" s="14" t="s">
        <v>78</v>
      </c>
      <c r="AY1388" s="252" t="s">
        <v>165</v>
      </c>
    </row>
    <row r="1389" s="14" customFormat="1">
      <c r="A1389" s="14"/>
      <c r="B1389" s="242"/>
      <c r="C1389" s="243"/>
      <c r="D1389" s="233" t="s">
        <v>174</v>
      </c>
      <c r="E1389" s="244" t="s">
        <v>1</v>
      </c>
      <c r="F1389" s="245" t="s">
        <v>2024</v>
      </c>
      <c r="G1389" s="243"/>
      <c r="H1389" s="246">
        <v>23.489999999999998</v>
      </c>
      <c r="I1389" s="247"/>
      <c r="J1389" s="243"/>
      <c r="K1389" s="243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2" t="s">
        <v>174</v>
      </c>
      <c r="AU1389" s="252" t="s">
        <v>88</v>
      </c>
      <c r="AV1389" s="14" t="s">
        <v>88</v>
      </c>
      <c r="AW1389" s="14" t="s">
        <v>32</v>
      </c>
      <c r="AX1389" s="14" t="s">
        <v>78</v>
      </c>
      <c r="AY1389" s="252" t="s">
        <v>165</v>
      </c>
    </row>
    <row r="1390" s="15" customFormat="1">
      <c r="A1390" s="15"/>
      <c r="B1390" s="253"/>
      <c r="C1390" s="254"/>
      <c r="D1390" s="233" t="s">
        <v>174</v>
      </c>
      <c r="E1390" s="255" t="s">
        <v>1</v>
      </c>
      <c r="F1390" s="256" t="s">
        <v>177</v>
      </c>
      <c r="G1390" s="254"/>
      <c r="H1390" s="257">
        <v>111.80999999999999</v>
      </c>
      <c r="I1390" s="258"/>
      <c r="J1390" s="254"/>
      <c r="K1390" s="254"/>
      <c r="L1390" s="259"/>
      <c r="M1390" s="260"/>
      <c r="N1390" s="261"/>
      <c r="O1390" s="261"/>
      <c r="P1390" s="261"/>
      <c r="Q1390" s="261"/>
      <c r="R1390" s="261"/>
      <c r="S1390" s="261"/>
      <c r="T1390" s="262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3" t="s">
        <v>174</v>
      </c>
      <c r="AU1390" s="263" t="s">
        <v>88</v>
      </c>
      <c r="AV1390" s="15" t="s">
        <v>172</v>
      </c>
      <c r="AW1390" s="15" t="s">
        <v>32</v>
      </c>
      <c r="AX1390" s="15" t="s">
        <v>86</v>
      </c>
      <c r="AY1390" s="263" t="s">
        <v>165</v>
      </c>
    </row>
    <row r="1391" s="2" customFormat="1" ht="24.15" customHeight="1">
      <c r="A1391" s="38"/>
      <c r="B1391" s="39"/>
      <c r="C1391" s="218" t="s">
        <v>2050</v>
      </c>
      <c r="D1391" s="218" t="s">
        <v>167</v>
      </c>
      <c r="E1391" s="219" t="s">
        <v>2051</v>
      </c>
      <c r="F1391" s="220" t="s">
        <v>2052</v>
      </c>
      <c r="G1391" s="221" t="s">
        <v>199</v>
      </c>
      <c r="H1391" s="222">
        <v>4.6230000000000002</v>
      </c>
      <c r="I1391" s="223"/>
      <c r="J1391" s="224">
        <f>ROUND(I1391*H1391,2)</f>
        <v>0</v>
      </c>
      <c r="K1391" s="220" t="s">
        <v>171</v>
      </c>
      <c r="L1391" s="44"/>
      <c r="M1391" s="225" t="s">
        <v>1</v>
      </c>
      <c r="N1391" s="226" t="s">
        <v>43</v>
      </c>
      <c r="O1391" s="91"/>
      <c r="P1391" s="227">
        <f>O1391*H1391</f>
        <v>0</v>
      </c>
      <c r="Q1391" s="227">
        <v>0</v>
      </c>
      <c r="R1391" s="227">
        <f>Q1391*H1391</f>
        <v>0</v>
      </c>
      <c r="S1391" s="227">
        <v>0</v>
      </c>
      <c r="T1391" s="228">
        <f>S1391*H1391</f>
        <v>0</v>
      </c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R1391" s="229" t="s">
        <v>270</v>
      </c>
      <c r="AT1391" s="229" t="s">
        <v>167</v>
      </c>
      <c r="AU1391" s="229" t="s">
        <v>88</v>
      </c>
      <c r="AY1391" s="17" t="s">
        <v>165</v>
      </c>
      <c r="BE1391" s="230">
        <f>IF(N1391="základní",J1391,0)</f>
        <v>0</v>
      </c>
      <c r="BF1391" s="230">
        <f>IF(N1391="snížená",J1391,0)</f>
        <v>0</v>
      </c>
      <c r="BG1391" s="230">
        <f>IF(N1391="zákl. přenesená",J1391,0)</f>
        <v>0</v>
      </c>
      <c r="BH1391" s="230">
        <f>IF(N1391="sníž. přenesená",J1391,0)</f>
        <v>0</v>
      </c>
      <c r="BI1391" s="230">
        <f>IF(N1391="nulová",J1391,0)</f>
        <v>0</v>
      </c>
      <c r="BJ1391" s="17" t="s">
        <v>86</v>
      </c>
      <c r="BK1391" s="230">
        <f>ROUND(I1391*H1391,2)</f>
        <v>0</v>
      </c>
      <c r="BL1391" s="17" t="s">
        <v>270</v>
      </c>
      <c r="BM1391" s="229" t="s">
        <v>2053</v>
      </c>
    </row>
    <row r="1392" s="12" customFormat="1" ht="22.8" customHeight="1">
      <c r="A1392" s="12"/>
      <c r="B1392" s="202"/>
      <c r="C1392" s="203"/>
      <c r="D1392" s="204" t="s">
        <v>77</v>
      </c>
      <c r="E1392" s="216" t="s">
        <v>2054</v>
      </c>
      <c r="F1392" s="216" t="s">
        <v>2055</v>
      </c>
      <c r="G1392" s="203"/>
      <c r="H1392" s="203"/>
      <c r="I1392" s="206"/>
      <c r="J1392" s="217">
        <f>BK1392</f>
        <v>0</v>
      </c>
      <c r="K1392" s="203"/>
      <c r="L1392" s="208"/>
      <c r="M1392" s="209"/>
      <c r="N1392" s="210"/>
      <c r="O1392" s="210"/>
      <c r="P1392" s="211">
        <f>SUM(P1393:P1435)</f>
        <v>0</v>
      </c>
      <c r="Q1392" s="210"/>
      <c r="R1392" s="211">
        <f>SUM(R1393:R1435)</f>
        <v>0.41928599999999999</v>
      </c>
      <c r="S1392" s="210"/>
      <c r="T1392" s="212">
        <f>SUM(T1393:T1435)</f>
        <v>13.923</v>
      </c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R1392" s="213" t="s">
        <v>88</v>
      </c>
      <c r="AT1392" s="214" t="s">
        <v>77</v>
      </c>
      <c r="AU1392" s="214" t="s">
        <v>86</v>
      </c>
      <c r="AY1392" s="213" t="s">
        <v>165</v>
      </c>
      <c r="BK1392" s="215">
        <f>SUM(BK1393:BK1435)</f>
        <v>0</v>
      </c>
    </row>
    <row r="1393" s="2" customFormat="1" ht="24.15" customHeight="1">
      <c r="A1393" s="38"/>
      <c r="B1393" s="39"/>
      <c r="C1393" s="218" t="s">
        <v>2056</v>
      </c>
      <c r="D1393" s="218" t="s">
        <v>167</v>
      </c>
      <c r="E1393" s="219" t="s">
        <v>2057</v>
      </c>
      <c r="F1393" s="220" t="s">
        <v>2058</v>
      </c>
      <c r="G1393" s="221" t="s">
        <v>209</v>
      </c>
      <c r="H1393" s="222">
        <v>44.700000000000003</v>
      </c>
      <c r="I1393" s="223"/>
      <c r="J1393" s="224">
        <f>ROUND(I1393*H1393,2)</f>
        <v>0</v>
      </c>
      <c r="K1393" s="220" t="s">
        <v>171</v>
      </c>
      <c r="L1393" s="44"/>
      <c r="M1393" s="225" t="s">
        <v>1</v>
      </c>
      <c r="N1393" s="226" t="s">
        <v>43</v>
      </c>
      <c r="O1393" s="91"/>
      <c r="P1393" s="227">
        <f>O1393*H1393</f>
        <v>0</v>
      </c>
      <c r="Q1393" s="227">
        <v>0</v>
      </c>
      <c r="R1393" s="227">
        <f>Q1393*H1393</f>
        <v>0</v>
      </c>
      <c r="S1393" s="227">
        <v>0</v>
      </c>
      <c r="T1393" s="228">
        <f>S1393*H1393</f>
        <v>0</v>
      </c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R1393" s="229" t="s">
        <v>270</v>
      </c>
      <c r="AT1393" s="229" t="s">
        <v>167</v>
      </c>
      <c r="AU1393" s="229" t="s">
        <v>88</v>
      </c>
      <c r="AY1393" s="17" t="s">
        <v>165</v>
      </c>
      <c r="BE1393" s="230">
        <f>IF(N1393="základní",J1393,0)</f>
        <v>0</v>
      </c>
      <c r="BF1393" s="230">
        <f>IF(N1393="snížená",J1393,0)</f>
        <v>0</v>
      </c>
      <c r="BG1393" s="230">
        <f>IF(N1393="zákl. přenesená",J1393,0)</f>
        <v>0</v>
      </c>
      <c r="BH1393" s="230">
        <f>IF(N1393="sníž. přenesená",J1393,0)</f>
        <v>0</v>
      </c>
      <c r="BI1393" s="230">
        <f>IF(N1393="nulová",J1393,0)</f>
        <v>0</v>
      </c>
      <c r="BJ1393" s="17" t="s">
        <v>86</v>
      </c>
      <c r="BK1393" s="230">
        <f>ROUND(I1393*H1393,2)</f>
        <v>0</v>
      </c>
      <c r="BL1393" s="17" t="s">
        <v>270</v>
      </c>
      <c r="BM1393" s="229" t="s">
        <v>2059</v>
      </c>
    </row>
    <row r="1394" s="14" customFormat="1">
      <c r="A1394" s="14"/>
      <c r="B1394" s="242"/>
      <c r="C1394" s="243"/>
      <c r="D1394" s="233" t="s">
        <v>174</v>
      </c>
      <c r="E1394" s="244" t="s">
        <v>1</v>
      </c>
      <c r="F1394" s="245" t="s">
        <v>2060</v>
      </c>
      <c r="G1394" s="243"/>
      <c r="H1394" s="246">
        <v>44.700000000000003</v>
      </c>
      <c r="I1394" s="247"/>
      <c r="J1394" s="243"/>
      <c r="K1394" s="243"/>
      <c r="L1394" s="248"/>
      <c r="M1394" s="249"/>
      <c r="N1394" s="250"/>
      <c r="O1394" s="250"/>
      <c r="P1394" s="250"/>
      <c r="Q1394" s="250"/>
      <c r="R1394" s="250"/>
      <c r="S1394" s="250"/>
      <c r="T1394" s="251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2" t="s">
        <v>174</v>
      </c>
      <c r="AU1394" s="252" t="s">
        <v>88</v>
      </c>
      <c r="AV1394" s="14" t="s">
        <v>88</v>
      </c>
      <c r="AW1394" s="14" t="s">
        <v>32</v>
      </c>
      <c r="AX1394" s="14" t="s">
        <v>78</v>
      </c>
      <c r="AY1394" s="252" t="s">
        <v>165</v>
      </c>
    </row>
    <row r="1395" s="15" customFormat="1">
      <c r="A1395" s="15"/>
      <c r="B1395" s="253"/>
      <c r="C1395" s="254"/>
      <c r="D1395" s="233" t="s">
        <v>174</v>
      </c>
      <c r="E1395" s="255" t="s">
        <v>1</v>
      </c>
      <c r="F1395" s="256" t="s">
        <v>177</v>
      </c>
      <c r="G1395" s="254"/>
      <c r="H1395" s="257">
        <v>44.700000000000003</v>
      </c>
      <c r="I1395" s="258"/>
      <c r="J1395" s="254"/>
      <c r="K1395" s="254"/>
      <c r="L1395" s="259"/>
      <c r="M1395" s="260"/>
      <c r="N1395" s="261"/>
      <c r="O1395" s="261"/>
      <c r="P1395" s="261"/>
      <c r="Q1395" s="261"/>
      <c r="R1395" s="261"/>
      <c r="S1395" s="261"/>
      <c r="T1395" s="262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3" t="s">
        <v>174</v>
      </c>
      <c r="AU1395" s="263" t="s">
        <v>88</v>
      </c>
      <c r="AV1395" s="15" t="s">
        <v>172</v>
      </c>
      <c r="AW1395" s="15" t="s">
        <v>32</v>
      </c>
      <c r="AX1395" s="15" t="s">
        <v>86</v>
      </c>
      <c r="AY1395" s="263" t="s">
        <v>165</v>
      </c>
    </row>
    <row r="1396" s="2" customFormat="1" ht="16.5" customHeight="1">
      <c r="A1396" s="38"/>
      <c r="B1396" s="39"/>
      <c r="C1396" s="218" t="s">
        <v>2061</v>
      </c>
      <c r="D1396" s="218" t="s">
        <v>167</v>
      </c>
      <c r="E1396" s="219" t="s">
        <v>2062</v>
      </c>
      <c r="F1396" s="220" t="s">
        <v>2063</v>
      </c>
      <c r="G1396" s="221" t="s">
        <v>209</v>
      </c>
      <c r="H1396" s="222">
        <v>44.700000000000003</v>
      </c>
      <c r="I1396" s="223"/>
      <c r="J1396" s="224">
        <f>ROUND(I1396*H1396,2)</f>
        <v>0</v>
      </c>
      <c r="K1396" s="220" t="s">
        <v>171</v>
      </c>
      <c r="L1396" s="44"/>
      <c r="M1396" s="225" t="s">
        <v>1</v>
      </c>
      <c r="N1396" s="226" t="s">
        <v>43</v>
      </c>
      <c r="O1396" s="91"/>
      <c r="P1396" s="227">
        <f>O1396*H1396</f>
        <v>0</v>
      </c>
      <c r="Q1396" s="227">
        <v>0</v>
      </c>
      <c r="R1396" s="227">
        <f>Q1396*H1396</f>
        <v>0</v>
      </c>
      <c r="S1396" s="227">
        <v>0</v>
      </c>
      <c r="T1396" s="228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229" t="s">
        <v>270</v>
      </c>
      <c r="AT1396" s="229" t="s">
        <v>167</v>
      </c>
      <c r="AU1396" s="229" t="s">
        <v>88</v>
      </c>
      <c r="AY1396" s="17" t="s">
        <v>165</v>
      </c>
      <c r="BE1396" s="230">
        <f>IF(N1396="základní",J1396,0)</f>
        <v>0</v>
      </c>
      <c r="BF1396" s="230">
        <f>IF(N1396="snížená",J1396,0)</f>
        <v>0</v>
      </c>
      <c r="BG1396" s="230">
        <f>IF(N1396="zákl. přenesená",J1396,0)</f>
        <v>0</v>
      </c>
      <c r="BH1396" s="230">
        <f>IF(N1396="sníž. přenesená",J1396,0)</f>
        <v>0</v>
      </c>
      <c r="BI1396" s="230">
        <f>IF(N1396="nulová",J1396,0)</f>
        <v>0</v>
      </c>
      <c r="BJ1396" s="17" t="s">
        <v>86</v>
      </c>
      <c r="BK1396" s="230">
        <f>ROUND(I1396*H1396,2)</f>
        <v>0</v>
      </c>
      <c r="BL1396" s="17" t="s">
        <v>270</v>
      </c>
      <c r="BM1396" s="229" t="s">
        <v>2064</v>
      </c>
    </row>
    <row r="1397" s="14" customFormat="1">
      <c r="A1397" s="14"/>
      <c r="B1397" s="242"/>
      <c r="C1397" s="243"/>
      <c r="D1397" s="233" t="s">
        <v>174</v>
      </c>
      <c r="E1397" s="244" t="s">
        <v>1</v>
      </c>
      <c r="F1397" s="245" t="s">
        <v>2060</v>
      </c>
      <c r="G1397" s="243"/>
      <c r="H1397" s="246">
        <v>44.700000000000003</v>
      </c>
      <c r="I1397" s="247"/>
      <c r="J1397" s="243"/>
      <c r="K1397" s="243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2" t="s">
        <v>174</v>
      </c>
      <c r="AU1397" s="252" t="s">
        <v>88</v>
      </c>
      <c r="AV1397" s="14" t="s">
        <v>88</v>
      </c>
      <c r="AW1397" s="14" t="s">
        <v>32</v>
      </c>
      <c r="AX1397" s="14" t="s">
        <v>78</v>
      </c>
      <c r="AY1397" s="252" t="s">
        <v>165</v>
      </c>
    </row>
    <row r="1398" s="15" customFormat="1">
      <c r="A1398" s="15"/>
      <c r="B1398" s="253"/>
      <c r="C1398" s="254"/>
      <c r="D1398" s="233" t="s">
        <v>174</v>
      </c>
      <c r="E1398" s="255" t="s">
        <v>1</v>
      </c>
      <c r="F1398" s="256" t="s">
        <v>177</v>
      </c>
      <c r="G1398" s="254"/>
      <c r="H1398" s="257">
        <v>44.700000000000003</v>
      </c>
      <c r="I1398" s="258"/>
      <c r="J1398" s="254"/>
      <c r="K1398" s="254"/>
      <c r="L1398" s="259"/>
      <c r="M1398" s="260"/>
      <c r="N1398" s="261"/>
      <c r="O1398" s="261"/>
      <c r="P1398" s="261"/>
      <c r="Q1398" s="261"/>
      <c r="R1398" s="261"/>
      <c r="S1398" s="261"/>
      <c r="T1398" s="262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3" t="s">
        <v>174</v>
      </c>
      <c r="AU1398" s="263" t="s">
        <v>88</v>
      </c>
      <c r="AV1398" s="15" t="s">
        <v>172</v>
      </c>
      <c r="AW1398" s="15" t="s">
        <v>32</v>
      </c>
      <c r="AX1398" s="15" t="s">
        <v>86</v>
      </c>
      <c r="AY1398" s="263" t="s">
        <v>165</v>
      </c>
    </row>
    <row r="1399" s="2" customFormat="1" ht="24.15" customHeight="1">
      <c r="A1399" s="38"/>
      <c r="B1399" s="39"/>
      <c r="C1399" s="218" t="s">
        <v>2065</v>
      </c>
      <c r="D1399" s="218" t="s">
        <v>167</v>
      </c>
      <c r="E1399" s="219" t="s">
        <v>2066</v>
      </c>
      <c r="F1399" s="220" t="s">
        <v>2067</v>
      </c>
      <c r="G1399" s="221" t="s">
        <v>209</v>
      </c>
      <c r="H1399" s="222">
        <v>44.700000000000003</v>
      </c>
      <c r="I1399" s="223"/>
      <c r="J1399" s="224">
        <f>ROUND(I1399*H1399,2)</f>
        <v>0</v>
      </c>
      <c r="K1399" s="220" t="s">
        <v>171</v>
      </c>
      <c r="L1399" s="44"/>
      <c r="M1399" s="225" t="s">
        <v>1</v>
      </c>
      <c r="N1399" s="226" t="s">
        <v>43</v>
      </c>
      <c r="O1399" s="91"/>
      <c r="P1399" s="227">
        <f>O1399*H1399</f>
        <v>0</v>
      </c>
      <c r="Q1399" s="227">
        <v>3.0000000000000001E-05</v>
      </c>
      <c r="R1399" s="227">
        <f>Q1399*H1399</f>
        <v>0.0013410000000000002</v>
      </c>
      <c r="S1399" s="227">
        <v>0</v>
      </c>
      <c r="T1399" s="228">
        <f>S1399*H1399</f>
        <v>0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229" t="s">
        <v>270</v>
      </c>
      <c r="AT1399" s="229" t="s">
        <v>167</v>
      </c>
      <c r="AU1399" s="229" t="s">
        <v>88</v>
      </c>
      <c r="AY1399" s="17" t="s">
        <v>165</v>
      </c>
      <c r="BE1399" s="230">
        <f>IF(N1399="základní",J1399,0)</f>
        <v>0</v>
      </c>
      <c r="BF1399" s="230">
        <f>IF(N1399="snížená",J1399,0)</f>
        <v>0</v>
      </c>
      <c r="BG1399" s="230">
        <f>IF(N1399="zákl. přenesená",J1399,0)</f>
        <v>0</v>
      </c>
      <c r="BH1399" s="230">
        <f>IF(N1399="sníž. přenesená",J1399,0)</f>
        <v>0</v>
      </c>
      <c r="BI1399" s="230">
        <f>IF(N1399="nulová",J1399,0)</f>
        <v>0</v>
      </c>
      <c r="BJ1399" s="17" t="s">
        <v>86</v>
      </c>
      <c r="BK1399" s="230">
        <f>ROUND(I1399*H1399,2)</f>
        <v>0</v>
      </c>
      <c r="BL1399" s="17" t="s">
        <v>270</v>
      </c>
      <c r="BM1399" s="229" t="s">
        <v>2068</v>
      </c>
    </row>
    <row r="1400" s="14" customFormat="1">
      <c r="A1400" s="14"/>
      <c r="B1400" s="242"/>
      <c r="C1400" s="243"/>
      <c r="D1400" s="233" t="s">
        <v>174</v>
      </c>
      <c r="E1400" s="244" t="s">
        <v>1</v>
      </c>
      <c r="F1400" s="245" t="s">
        <v>2060</v>
      </c>
      <c r="G1400" s="243"/>
      <c r="H1400" s="246">
        <v>44.700000000000003</v>
      </c>
      <c r="I1400" s="247"/>
      <c r="J1400" s="243"/>
      <c r="K1400" s="243"/>
      <c r="L1400" s="248"/>
      <c r="M1400" s="249"/>
      <c r="N1400" s="250"/>
      <c r="O1400" s="250"/>
      <c r="P1400" s="250"/>
      <c r="Q1400" s="250"/>
      <c r="R1400" s="250"/>
      <c r="S1400" s="250"/>
      <c r="T1400" s="25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2" t="s">
        <v>174</v>
      </c>
      <c r="AU1400" s="252" t="s">
        <v>88</v>
      </c>
      <c r="AV1400" s="14" t="s">
        <v>88</v>
      </c>
      <c r="AW1400" s="14" t="s">
        <v>32</v>
      </c>
      <c r="AX1400" s="14" t="s">
        <v>78</v>
      </c>
      <c r="AY1400" s="252" t="s">
        <v>165</v>
      </c>
    </row>
    <row r="1401" s="15" customFormat="1">
      <c r="A1401" s="15"/>
      <c r="B1401" s="253"/>
      <c r="C1401" s="254"/>
      <c r="D1401" s="233" t="s">
        <v>174</v>
      </c>
      <c r="E1401" s="255" t="s">
        <v>1</v>
      </c>
      <c r="F1401" s="256" t="s">
        <v>177</v>
      </c>
      <c r="G1401" s="254"/>
      <c r="H1401" s="257">
        <v>44.700000000000003</v>
      </c>
      <c r="I1401" s="258"/>
      <c r="J1401" s="254"/>
      <c r="K1401" s="254"/>
      <c r="L1401" s="259"/>
      <c r="M1401" s="260"/>
      <c r="N1401" s="261"/>
      <c r="O1401" s="261"/>
      <c r="P1401" s="261"/>
      <c r="Q1401" s="261"/>
      <c r="R1401" s="261"/>
      <c r="S1401" s="261"/>
      <c r="T1401" s="262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3" t="s">
        <v>174</v>
      </c>
      <c r="AU1401" s="263" t="s">
        <v>88</v>
      </c>
      <c r="AV1401" s="15" t="s">
        <v>172</v>
      </c>
      <c r="AW1401" s="15" t="s">
        <v>32</v>
      </c>
      <c r="AX1401" s="15" t="s">
        <v>86</v>
      </c>
      <c r="AY1401" s="263" t="s">
        <v>165</v>
      </c>
    </row>
    <row r="1402" s="2" customFormat="1" ht="33" customHeight="1">
      <c r="A1402" s="38"/>
      <c r="B1402" s="39"/>
      <c r="C1402" s="218" t="s">
        <v>2069</v>
      </c>
      <c r="D1402" s="218" t="s">
        <v>167</v>
      </c>
      <c r="E1402" s="219" t="s">
        <v>2070</v>
      </c>
      <c r="F1402" s="220" t="s">
        <v>2071</v>
      </c>
      <c r="G1402" s="221" t="s">
        <v>209</v>
      </c>
      <c r="H1402" s="222">
        <v>44.700000000000003</v>
      </c>
      <c r="I1402" s="223"/>
      <c r="J1402" s="224">
        <f>ROUND(I1402*H1402,2)</f>
        <v>0</v>
      </c>
      <c r="K1402" s="220" t="s">
        <v>171</v>
      </c>
      <c r="L1402" s="44"/>
      <c r="M1402" s="225" t="s">
        <v>1</v>
      </c>
      <c r="N1402" s="226" t="s">
        <v>43</v>
      </c>
      <c r="O1402" s="91"/>
      <c r="P1402" s="227">
        <f>O1402*H1402</f>
        <v>0</v>
      </c>
      <c r="Q1402" s="227">
        <v>0.0074999999999999997</v>
      </c>
      <c r="R1402" s="227">
        <f>Q1402*H1402</f>
        <v>0.33524999999999999</v>
      </c>
      <c r="S1402" s="227">
        <v>0</v>
      </c>
      <c r="T1402" s="228">
        <f>S1402*H1402</f>
        <v>0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229" t="s">
        <v>270</v>
      </c>
      <c r="AT1402" s="229" t="s">
        <v>167</v>
      </c>
      <c r="AU1402" s="229" t="s">
        <v>88</v>
      </c>
      <c r="AY1402" s="17" t="s">
        <v>165</v>
      </c>
      <c r="BE1402" s="230">
        <f>IF(N1402="základní",J1402,0)</f>
        <v>0</v>
      </c>
      <c r="BF1402" s="230">
        <f>IF(N1402="snížená",J1402,0)</f>
        <v>0</v>
      </c>
      <c r="BG1402" s="230">
        <f>IF(N1402="zákl. přenesená",J1402,0)</f>
        <v>0</v>
      </c>
      <c r="BH1402" s="230">
        <f>IF(N1402="sníž. přenesená",J1402,0)</f>
        <v>0</v>
      </c>
      <c r="BI1402" s="230">
        <f>IF(N1402="nulová",J1402,0)</f>
        <v>0</v>
      </c>
      <c r="BJ1402" s="17" t="s">
        <v>86</v>
      </c>
      <c r="BK1402" s="230">
        <f>ROUND(I1402*H1402,2)</f>
        <v>0</v>
      </c>
      <c r="BL1402" s="17" t="s">
        <v>270</v>
      </c>
      <c r="BM1402" s="229" t="s">
        <v>2072</v>
      </c>
    </row>
    <row r="1403" s="14" customFormat="1">
      <c r="A1403" s="14"/>
      <c r="B1403" s="242"/>
      <c r="C1403" s="243"/>
      <c r="D1403" s="233" t="s">
        <v>174</v>
      </c>
      <c r="E1403" s="244" t="s">
        <v>1</v>
      </c>
      <c r="F1403" s="245" t="s">
        <v>2060</v>
      </c>
      <c r="G1403" s="243"/>
      <c r="H1403" s="246">
        <v>44.700000000000003</v>
      </c>
      <c r="I1403" s="247"/>
      <c r="J1403" s="243"/>
      <c r="K1403" s="243"/>
      <c r="L1403" s="248"/>
      <c r="M1403" s="249"/>
      <c r="N1403" s="250"/>
      <c r="O1403" s="250"/>
      <c r="P1403" s="250"/>
      <c r="Q1403" s="250"/>
      <c r="R1403" s="250"/>
      <c r="S1403" s="250"/>
      <c r="T1403" s="251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2" t="s">
        <v>174</v>
      </c>
      <c r="AU1403" s="252" t="s">
        <v>88</v>
      </c>
      <c r="AV1403" s="14" t="s">
        <v>88</v>
      </c>
      <c r="AW1403" s="14" t="s">
        <v>32</v>
      </c>
      <c r="AX1403" s="14" t="s">
        <v>78</v>
      </c>
      <c r="AY1403" s="252" t="s">
        <v>165</v>
      </c>
    </row>
    <row r="1404" s="15" customFormat="1">
      <c r="A1404" s="15"/>
      <c r="B1404" s="253"/>
      <c r="C1404" s="254"/>
      <c r="D1404" s="233" t="s">
        <v>174</v>
      </c>
      <c r="E1404" s="255" t="s">
        <v>1</v>
      </c>
      <c r="F1404" s="256" t="s">
        <v>177</v>
      </c>
      <c r="G1404" s="254"/>
      <c r="H1404" s="257">
        <v>44.700000000000003</v>
      </c>
      <c r="I1404" s="258"/>
      <c r="J1404" s="254"/>
      <c r="K1404" s="254"/>
      <c r="L1404" s="259"/>
      <c r="M1404" s="260"/>
      <c r="N1404" s="261"/>
      <c r="O1404" s="261"/>
      <c r="P1404" s="261"/>
      <c r="Q1404" s="261"/>
      <c r="R1404" s="261"/>
      <c r="S1404" s="261"/>
      <c r="T1404" s="262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3" t="s">
        <v>174</v>
      </c>
      <c r="AU1404" s="263" t="s">
        <v>88</v>
      </c>
      <c r="AV1404" s="15" t="s">
        <v>172</v>
      </c>
      <c r="AW1404" s="15" t="s">
        <v>32</v>
      </c>
      <c r="AX1404" s="15" t="s">
        <v>86</v>
      </c>
      <c r="AY1404" s="263" t="s">
        <v>165</v>
      </c>
    </row>
    <row r="1405" s="2" customFormat="1" ht="24.15" customHeight="1">
      <c r="A1405" s="38"/>
      <c r="B1405" s="39"/>
      <c r="C1405" s="218" t="s">
        <v>2073</v>
      </c>
      <c r="D1405" s="218" t="s">
        <v>167</v>
      </c>
      <c r="E1405" s="219" t="s">
        <v>2074</v>
      </c>
      <c r="F1405" s="220" t="s">
        <v>2075</v>
      </c>
      <c r="G1405" s="221" t="s">
        <v>678</v>
      </c>
      <c r="H1405" s="222">
        <v>155</v>
      </c>
      <c r="I1405" s="223"/>
      <c r="J1405" s="224">
        <f>ROUND(I1405*H1405,2)</f>
        <v>0</v>
      </c>
      <c r="K1405" s="220" t="s">
        <v>171</v>
      </c>
      <c r="L1405" s="44"/>
      <c r="M1405" s="225" t="s">
        <v>1</v>
      </c>
      <c r="N1405" s="226" t="s">
        <v>43</v>
      </c>
      <c r="O1405" s="91"/>
      <c r="P1405" s="227">
        <f>O1405*H1405</f>
        <v>0</v>
      </c>
      <c r="Q1405" s="227">
        <v>0</v>
      </c>
      <c r="R1405" s="227">
        <f>Q1405*H1405</f>
        <v>0</v>
      </c>
      <c r="S1405" s="227">
        <v>0.001</v>
      </c>
      <c r="T1405" s="228">
        <f>S1405*H1405</f>
        <v>0.155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229" t="s">
        <v>270</v>
      </c>
      <c r="AT1405" s="229" t="s">
        <v>167</v>
      </c>
      <c r="AU1405" s="229" t="s">
        <v>88</v>
      </c>
      <c r="AY1405" s="17" t="s">
        <v>165</v>
      </c>
      <c r="BE1405" s="230">
        <f>IF(N1405="základní",J1405,0)</f>
        <v>0</v>
      </c>
      <c r="BF1405" s="230">
        <f>IF(N1405="snížená",J1405,0)</f>
        <v>0</v>
      </c>
      <c r="BG1405" s="230">
        <f>IF(N1405="zákl. přenesená",J1405,0)</f>
        <v>0</v>
      </c>
      <c r="BH1405" s="230">
        <f>IF(N1405="sníž. přenesená",J1405,0)</f>
        <v>0</v>
      </c>
      <c r="BI1405" s="230">
        <f>IF(N1405="nulová",J1405,0)</f>
        <v>0</v>
      </c>
      <c r="BJ1405" s="17" t="s">
        <v>86</v>
      </c>
      <c r="BK1405" s="230">
        <f>ROUND(I1405*H1405,2)</f>
        <v>0</v>
      </c>
      <c r="BL1405" s="17" t="s">
        <v>270</v>
      </c>
      <c r="BM1405" s="229" t="s">
        <v>2076</v>
      </c>
    </row>
    <row r="1406" s="2" customFormat="1" ht="33" customHeight="1">
      <c r="A1406" s="38"/>
      <c r="B1406" s="39"/>
      <c r="C1406" s="218" t="s">
        <v>2077</v>
      </c>
      <c r="D1406" s="218" t="s">
        <v>167</v>
      </c>
      <c r="E1406" s="219" t="s">
        <v>2078</v>
      </c>
      <c r="F1406" s="220" t="s">
        <v>2079</v>
      </c>
      <c r="G1406" s="221" t="s">
        <v>209</v>
      </c>
      <c r="H1406" s="222">
        <v>44.700000000000003</v>
      </c>
      <c r="I1406" s="223"/>
      <c r="J1406" s="224">
        <f>ROUND(I1406*H1406,2)</f>
        <v>0</v>
      </c>
      <c r="K1406" s="220" t="s">
        <v>171</v>
      </c>
      <c r="L1406" s="44"/>
      <c r="M1406" s="225" t="s">
        <v>1</v>
      </c>
      <c r="N1406" s="226" t="s">
        <v>43</v>
      </c>
      <c r="O1406" s="91"/>
      <c r="P1406" s="227">
        <f>O1406*H1406</f>
        <v>0</v>
      </c>
      <c r="Q1406" s="227">
        <v>0.00147</v>
      </c>
      <c r="R1406" s="227">
        <f>Q1406*H1406</f>
        <v>0.065709000000000004</v>
      </c>
      <c r="S1406" s="227">
        <v>0</v>
      </c>
      <c r="T1406" s="228">
        <f>S1406*H1406</f>
        <v>0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229" t="s">
        <v>270</v>
      </c>
      <c r="AT1406" s="229" t="s">
        <v>167</v>
      </c>
      <c r="AU1406" s="229" t="s">
        <v>88</v>
      </c>
      <c r="AY1406" s="17" t="s">
        <v>165</v>
      </c>
      <c r="BE1406" s="230">
        <f>IF(N1406="základní",J1406,0)</f>
        <v>0</v>
      </c>
      <c r="BF1406" s="230">
        <f>IF(N1406="snížená",J1406,0)</f>
        <v>0</v>
      </c>
      <c r="BG1406" s="230">
        <f>IF(N1406="zákl. přenesená",J1406,0)</f>
        <v>0</v>
      </c>
      <c r="BH1406" s="230">
        <f>IF(N1406="sníž. přenesená",J1406,0)</f>
        <v>0</v>
      </c>
      <c r="BI1406" s="230">
        <f>IF(N1406="nulová",J1406,0)</f>
        <v>0</v>
      </c>
      <c r="BJ1406" s="17" t="s">
        <v>86</v>
      </c>
      <c r="BK1406" s="230">
        <f>ROUND(I1406*H1406,2)</f>
        <v>0</v>
      </c>
      <c r="BL1406" s="17" t="s">
        <v>270</v>
      </c>
      <c r="BM1406" s="229" t="s">
        <v>2080</v>
      </c>
    </row>
    <row r="1407" s="14" customFormat="1">
      <c r="A1407" s="14"/>
      <c r="B1407" s="242"/>
      <c r="C1407" s="243"/>
      <c r="D1407" s="233" t="s">
        <v>174</v>
      </c>
      <c r="E1407" s="244" t="s">
        <v>1</v>
      </c>
      <c r="F1407" s="245" t="s">
        <v>2060</v>
      </c>
      <c r="G1407" s="243"/>
      <c r="H1407" s="246">
        <v>44.700000000000003</v>
      </c>
      <c r="I1407" s="247"/>
      <c r="J1407" s="243"/>
      <c r="K1407" s="243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2" t="s">
        <v>174</v>
      </c>
      <c r="AU1407" s="252" t="s">
        <v>88</v>
      </c>
      <c r="AV1407" s="14" t="s">
        <v>88</v>
      </c>
      <c r="AW1407" s="14" t="s">
        <v>32</v>
      </c>
      <c r="AX1407" s="14" t="s">
        <v>78</v>
      </c>
      <c r="AY1407" s="252" t="s">
        <v>165</v>
      </c>
    </row>
    <row r="1408" s="15" customFormat="1">
      <c r="A1408" s="15"/>
      <c r="B1408" s="253"/>
      <c r="C1408" s="254"/>
      <c r="D1408" s="233" t="s">
        <v>174</v>
      </c>
      <c r="E1408" s="255" t="s">
        <v>1</v>
      </c>
      <c r="F1408" s="256" t="s">
        <v>177</v>
      </c>
      <c r="G1408" s="254"/>
      <c r="H1408" s="257">
        <v>44.700000000000003</v>
      </c>
      <c r="I1408" s="258"/>
      <c r="J1408" s="254"/>
      <c r="K1408" s="254"/>
      <c r="L1408" s="259"/>
      <c r="M1408" s="260"/>
      <c r="N1408" s="261"/>
      <c r="O1408" s="261"/>
      <c r="P1408" s="261"/>
      <c r="Q1408" s="261"/>
      <c r="R1408" s="261"/>
      <c r="S1408" s="261"/>
      <c r="T1408" s="262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3" t="s">
        <v>174</v>
      </c>
      <c r="AU1408" s="263" t="s">
        <v>88</v>
      </c>
      <c r="AV1408" s="15" t="s">
        <v>172</v>
      </c>
      <c r="AW1408" s="15" t="s">
        <v>32</v>
      </c>
      <c r="AX1408" s="15" t="s">
        <v>86</v>
      </c>
      <c r="AY1408" s="263" t="s">
        <v>165</v>
      </c>
    </row>
    <row r="1409" s="2" customFormat="1" ht="24.15" customHeight="1">
      <c r="A1409" s="38"/>
      <c r="B1409" s="39"/>
      <c r="C1409" s="218" t="s">
        <v>2081</v>
      </c>
      <c r="D1409" s="218" t="s">
        <v>167</v>
      </c>
      <c r="E1409" s="219" t="s">
        <v>2082</v>
      </c>
      <c r="F1409" s="220" t="s">
        <v>2083</v>
      </c>
      <c r="G1409" s="221" t="s">
        <v>209</v>
      </c>
      <c r="H1409" s="222">
        <v>506.01999999999998</v>
      </c>
      <c r="I1409" s="223"/>
      <c r="J1409" s="224">
        <f>ROUND(I1409*H1409,2)</f>
        <v>0</v>
      </c>
      <c r="K1409" s="220" t="s">
        <v>171</v>
      </c>
      <c r="L1409" s="44"/>
      <c r="M1409" s="225" t="s">
        <v>1</v>
      </c>
      <c r="N1409" s="226" t="s">
        <v>43</v>
      </c>
      <c r="O1409" s="91"/>
      <c r="P1409" s="227">
        <f>O1409*H1409</f>
        <v>0</v>
      </c>
      <c r="Q1409" s="227">
        <v>0</v>
      </c>
      <c r="R1409" s="227">
        <f>Q1409*H1409</f>
        <v>0</v>
      </c>
      <c r="S1409" s="227">
        <v>0.025000000000000001</v>
      </c>
      <c r="T1409" s="228">
        <f>S1409*H1409</f>
        <v>12.650500000000001</v>
      </c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R1409" s="229" t="s">
        <v>172</v>
      </c>
      <c r="AT1409" s="229" t="s">
        <v>167</v>
      </c>
      <c r="AU1409" s="229" t="s">
        <v>88</v>
      </c>
      <c r="AY1409" s="17" t="s">
        <v>165</v>
      </c>
      <c r="BE1409" s="230">
        <f>IF(N1409="základní",J1409,0)</f>
        <v>0</v>
      </c>
      <c r="BF1409" s="230">
        <f>IF(N1409="snížená",J1409,0)</f>
        <v>0</v>
      </c>
      <c r="BG1409" s="230">
        <f>IF(N1409="zákl. přenesená",J1409,0)</f>
        <v>0</v>
      </c>
      <c r="BH1409" s="230">
        <f>IF(N1409="sníž. přenesená",J1409,0)</f>
        <v>0</v>
      </c>
      <c r="BI1409" s="230">
        <f>IF(N1409="nulová",J1409,0)</f>
        <v>0</v>
      </c>
      <c r="BJ1409" s="17" t="s">
        <v>86</v>
      </c>
      <c r="BK1409" s="230">
        <f>ROUND(I1409*H1409,2)</f>
        <v>0</v>
      </c>
      <c r="BL1409" s="17" t="s">
        <v>172</v>
      </c>
      <c r="BM1409" s="229" t="s">
        <v>2084</v>
      </c>
    </row>
    <row r="1410" s="14" customFormat="1">
      <c r="A1410" s="14"/>
      <c r="B1410" s="242"/>
      <c r="C1410" s="243"/>
      <c r="D1410" s="233" t="s">
        <v>174</v>
      </c>
      <c r="E1410" s="244" t="s">
        <v>1</v>
      </c>
      <c r="F1410" s="245" t="s">
        <v>2085</v>
      </c>
      <c r="G1410" s="243"/>
      <c r="H1410" s="246">
        <v>22.989999999999998</v>
      </c>
      <c r="I1410" s="247"/>
      <c r="J1410" s="243"/>
      <c r="K1410" s="243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2" t="s">
        <v>174</v>
      </c>
      <c r="AU1410" s="252" t="s">
        <v>88</v>
      </c>
      <c r="AV1410" s="14" t="s">
        <v>88</v>
      </c>
      <c r="AW1410" s="14" t="s">
        <v>32</v>
      </c>
      <c r="AX1410" s="14" t="s">
        <v>78</v>
      </c>
      <c r="AY1410" s="252" t="s">
        <v>165</v>
      </c>
    </row>
    <row r="1411" s="14" customFormat="1">
      <c r="A1411" s="14"/>
      <c r="B1411" s="242"/>
      <c r="C1411" s="243"/>
      <c r="D1411" s="233" t="s">
        <v>174</v>
      </c>
      <c r="E1411" s="244" t="s">
        <v>1</v>
      </c>
      <c r="F1411" s="245" t="s">
        <v>2086</v>
      </c>
      <c r="G1411" s="243"/>
      <c r="H1411" s="246">
        <v>77.840000000000003</v>
      </c>
      <c r="I1411" s="247"/>
      <c r="J1411" s="243"/>
      <c r="K1411" s="243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2" t="s">
        <v>174</v>
      </c>
      <c r="AU1411" s="252" t="s">
        <v>88</v>
      </c>
      <c r="AV1411" s="14" t="s">
        <v>88</v>
      </c>
      <c r="AW1411" s="14" t="s">
        <v>32</v>
      </c>
      <c r="AX1411" s="14" t="s">
        <v>78</v>
      </c>
      <c r="AY1411" s="252" t="s">
        <v>165</v>
      </c>
    </row>
    <row r="1412" s="14" customFormat="1">
      <c r="A1412" s="14"/>
      <c r="B1412" s="242"/>
      <c r="C1412" s="243"/>
      <c r="D1412" s="233" t="s">
        <v>174</v>
      </c>
      <c r="E1412" s="244" t="s">
        <v>1</v>
      </c>
      <c r="F1412" s="245" t="s">
        <v>2087</v>
      </c>
      <c r="G1412" s="243"/>
      <c r="H1412" s="246">
        <v>60</v>
      </c>
      <c r="I1412" s="247"/>
      <c r="J1412" s="243"/>
      <c r="K1412" s="243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2" t="s">
        <v>174</v>
      </c>
      <c r="AU1412" s="252" t="s">
        <v>88</v>
      </c>
      <c r="AV1412" s="14" t="s">
        <v>88</v>
      </c>
      <c r="AW1412" s="14" t="s">
        <v>32</v>
      </c>
      <c r="AX1412" s="14" t="s">
        <v>78</v>
      </c>
      <c r="AY1412" s="252" t="s">
        <v>165</v>
      </c>
    </row>
    <row r="1413" s="14" customFormat="1">
      <c r="A1413" s="14"/>
      <c r="B1413" s="242"/>
      <c r="C1413" s="243"/>
      <c r="D1413" s="233" t="s">
        <v>174</v>
      </c>
      <c r="E1413" s="244" t="s">
        <v>1</v>
      </c>
      <c r="F1413" s="245" t="s">
        <v>2088</v>
      </c>
      <c r="G1413" s="243"/>
      <c r="H1413" s="246">
        <v>67.75</v>
      </c>
      <c r="I1413" s="247"/>
      <c r="J1413" s="243"/>
      <c r="K1413" s="243"/>
      <c r="L1413" s="248"/>
      <c r="M1413" s="249"/>
      <c r="N1413" s="250"/>
      <c r="O1413" s="250"/>
      <c r="P1413" s="250"/>
      <c r="Q1413" s="250"/>
      <c r="R1413" s="250"/>
      <c r="S1413" s="250"/>
      <c r="T1413" s="25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2" t="s">
        <v>174</v>
      </c>
      <c r="AU1413" s="252" t="s">
        <v>88</v>
      </c>
      <c r="AV1413" s="14" t="s">
        <v>88</v>
      </c>
      <c r="AW1413" s="14" t="s">
        <v>32</v>
      </c>
      <c r="AX1413" s="14" t="s">
        <v>78</v>
      </c>
      <c r="AY1413" s="252" t="s">
        <v>165</v>
      </c>
    </row>
    <row r="1414" s="14" customFormat="1">
      <c r="A1414" s="14"/>
      <c r="B1414" s="242"/>
      <c r="C1414" s="243"/>
      <c r="D1414" s="233" t="s">
        <v>174</v>
      </c>
      <c r="E1414" s="244" t="s">
        <v>1</v>
      </c>
      <c r="F1414" s="245" t="s">
        <v>2089</v>
      </c>
      <c r="G1414" s="243"/>
      <c r="H1414" s="246">
        <v>23.489999999999998</v>
      </c>
      <c r="I1414" s="247"/>
      <c r="J1414" s="243"/>
      <c r="K1414" s="243"/>
      <c r="L1414" s="248"/>
      <c r="M1414" s="249"/>
      <c r="N1414" s="250"/>
      <c r="O1414" s="250"/>
      <c r="P1414" s="250"/>
      <c r="Q1414" s="250"/>
      <c r="R1414" s="250"/>
      <c r="S1414" s="250"/>
      <c r="T1414" s="25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2" t="s">
        <v>174</v>
      </c>
      <c r="AU1414" s="252" t="s">
        <v>88</v>
      </c>
      <c r="AV1414" s="14" t="s">
        <v>88</v>
      </c>
      <c r="AW1414" s="14" t="s">
        <v>32</v>
      </c>
      <c r="AX1414" s="14" t="s">
        <v>78</v>
      </c>
      <c r="AY1414" s="252" t="s">
        <v>165</v>
      </c>
    </row>
    <row r="1415" s="14" customFormat="1">
      <c r="A1415" s="14"/>
      <c r="B1415" s="242"/>
      <c r="C1415" s="243"/>
      <c r="D1415" s="233" t="s">
        <v>174</v>
      </c>
      <c r="E1415" s="244" t="s">
        <v>1</v>
      </c>
      <c r="F1415" s="245" t="s">
        <v>2090</v>
      </c>
      <c r="G1415" s="243"/>
      <c r="H1415" s="246">
        <v>106.74</v>
      </c>
      <c r="I1415" s="247"/>
      <c r="J1415" s="243"/>
      <c r="K1415" s="243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2" t="s">
        <v>174</v>
      </c>
      <c r="AU1415" s="252" t="s">
        <v>88</v>
      </c>
      <c r="AV1415" s="14" t="s">
        <v>88</v>
      </c>
      <c r="AW1415" s="14" t="s">
        <v>32</v>
      </c>
      <c r="AX1415" s="14" t="s">
        <v>78</v>
      </c>
      <c r="AY1415" s="252" t="s">
        <v>165</v>
      </c>
    </row>
    <row r="1416" s="14" customFormat="1">
      <c r="A1416" s="14"/>
      <c r="B1416" s="242"/>
      <c r="C1416" s="243"/>
      <c r="D1416" s="233" t="s">
        <v>174</v>
      </c>
      <c r="E1416" s="244" t="s">
        <v>1</v>
      </c>
      <c r="F1416" s="245" t="s">
        <v>2091</v>
      </c>
      <c r="G1416" s="243"/>
      <c r="H1416" s="246">
        <v>52.299999999999997</v>
      </c>
      <c r="I1416" s="247"/>
      <c r="J1416" s="243"/>
      <c r="K1416" s="243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2" t="s">
        <v>174</v>
      </c>
      <c r="AU1416" s="252" t="s">
        <v>88</v>
      </c>
      <c r="AV1416" s="14" t="s">
        <v>88</v>
      </c>
      <c r="AW1416" s="14" t="s">
        <v>32</v>
      </c>
      <c r="AX1416" s="14" t="s">
        <v>78</v>
      </c>
      <c r="AY1416" s="252" t="s">
        <v>165</v>
      </c>
    </row>
    <row r="1417" s="14" customFormat="1">
      <c r="A1417" s="14"/>
      <c r="B1417" s="242"/>
      <c r="C1417" s="243"/>
      <c r="D1417" s="233" t="s">
        <v>174</v>
      </c>
      <c r="E1417" s="244" t="s">
        <v>1</v>
      </c>
      <c r="F1417" s="245" t="s">
        <v>2092</v>
      </c>
      <c r="G1417" s="243"/>
      <c r="H1417" s="246">
        <v>11.289999999999999</v>
      </c>
      <c r="I1417" s="247"/>
      <c r="J1417" s="243"/>
      <c r="K1417" s="243"/>
      <c r="L1417" s="248"/>
      <c r="M1417" s="249"/>
      <c r="N1417" s="250"/>
      <c r="O1417" s="250"/>
      <c r="P1417" s="250"/>
      <c r="Q1417" s="250"/>
      <c r="R1417" s="250"/>
      <c r="S1417" s="250"/>
      <c r="T1417" s="25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2" t="s">
        <v>174</v>
      </c>
      <c r="AU1417" s="252" t="s">
        <v>88</v>
      </c>
      <c r="AV1417" s="14" t="s">
        <v>88</v>
      </c>
      <c r="AW1417" s="14" t="s">
        <v>32</v>
      </c>
      <c r="AX1417" s="14" t="s">
        <v>78</v>
      </c>
      <c r="AY1417" s="252" t="s">
        <v>165</v>
      </c>
    </row>
    <row r="1418" s="14" customFormat="1">
      <c r="A1418" s="14"/>
      <c r="B1418" s="242"/>
      <c r="C1418" s="243"/>
      <c r="D1418" s="233" t="s">
        <v>174</v>
      </c>
      <c r="E1418" s="244" t="s">
        <v>1</v>
      </c>
      <c r="F1418" s="245" t="s">
        <v>2093</v>
      </c>
      <c r="G1418" s="243"/>
      <c r="H1418" s="246">
        <v>72.519999999999996</v>
      </c>
      <c r="I1418" s="247"/>
      <c r="J1418" s="243"/>
      <c r="K1418" s="243"/>
      <c r="L1418" s="248"/>
      <c r="M1418" s="249"/>
      <c r="N1418" s="250"/>
      <c r="O1418" s="250"/>
      <c r="P1418" s="250"/>
      <c r="Q1418" s="250"/>
      <c r="R1418" s="250"/>
      <c r="S1418" s="250"/>
      <c r="T1418" s="25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2" t="s">
        <v>174</v>
      </c>
      <c r="AU1418" s="252" t="s">
        <v>88</v>
      </c>
      <c r="AV1418" s="14" t="s">
        <v>88</v>
      </c>
      <c r="AW1418" s="14" t="s">
        <v>32</v>
      </c>
      <c r="AX1418" s="14" t="s">
        <v>78</v>
      </c>
      <c r="AY1418" s="252" t="s">
        <v>165</v>
      </c>
    </row>
    <row r="1419" s="14" customFormat="1">
      <c r="A1419" s="14"/>
      <c r="B1419" s="242"/>
      <c r="C1419" s="243"/>
      <c r="D1419" s="233" t="s">
        <v>174</v>
      </c>
      <c r="E1419" s="244" t="s">
        <v>1</v>
      </c>
      <c r="F1419" s="245" t="s">
        <v>2094</v>
      </c>
      <c r="G1419" s="243"/>
      <c r="H1419" s="246">
        <v>11.1</v>
      </c>
      <c r="I1419" s="247"/>
      <c r="J1419" s="243"/>
      <c r="K1419" s="243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2" t="s">
        <v>174</v>
      </c>
      <c r="AU1419" s="252" t="s">
        <v>88</v>
      </c>
      <c r="AV1419" s="14" t="s">
        <v>88</v>
      </c>
      <c r="AW1419" s="14" t="s">
        <v>32</v>
      </c>
      <c r="AX1419" s="14" t="s">
        <v>78</v>
      </c>
      <c r="AY1419" s="252" t="s">
        <v>165</v>
      </c>
    </row>
    <row r="1420" s="15" customFormat="1">
      <c r="A1420" s="15"/>
      <c r="B1420" s="253"/>
      <c r="C1420" s="254"/>
      <c r="D1420" s="233" t="s">
        <v>174</v>
      </c>
      <c r="E1420" s="255" t="s">
        <v>1</v>
      </c>
      <c r="F1420" s="256" t="s">
        <v>177</v>
      </c>
      <c r="G1420" s="254"/>
      <c r="H1420" s="257">
        <v>506.02000000000004</v>
      </c>
      <c r="I1420" s="258"/>
      <c r="J1420" s="254"/>
      <c r="K1420" s="254"/>
      <c r="L1420" s="259"/>
      <c r="M1420" s="260"/>
      <c r="N1420" s="261"/>
      <c r="O1420" s="261"/>
      <c r="P1420" s="261"/>
      <c r="Q1420" s="261"/>
      <c r="R1420" s="261"/>
      <c r="S1420" s="261"/>
      <c r="T1420" s="262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3" t="s">
        <v>174</v>
      </c>
      <c r="AU1420" s="263" t="s">
        <v>88</v>
      </c>
      <c r="AV1420" s="15" t="s">
        <v>172</v>
      </c>
      <c r="AW1420" s="15" t="s">
        <v>32</v>
      </c>
      <c r="AX1420" s="15" t="s">
        <v>86</v>
      </c>
      <c r="AY1420" s="263" t="s">
        <v>165</v>
      </c>
    </row>
    <row r="1421" s="2" customFormat="1" ht="24.15" customHeight="1">
      <c r="A1421" s="38"/>
      <c r="B1421" s="39"/>
      <c r="C1421" s="218" t="s">
        <v>2095</v>
      </c>
      <c r="D1421" s="218" t="s">
        <v>167</v>
      </c>
      <c r="E1421" s="219" t="s">
        <v>2096</v>
      </c>
      <c r="F1421" s="220" t="s">
        <v>2097</v>
      </c>
      <c r="G1421" s="221" t="s">
        <v>209</v>
      </c>
      <c r="H1421" s="222">
        <v>44.700000000000003</v>
      </c>
      <c r="I1421" s="223"/>
      <c r="J1421" s="224">
        <f>ROUND(I1421*H1421,2)</f>
        <v>0</v>
      </c>
      <c r="K1421" s="220" t="s">
        <v>171</v>
      </c>
      <c r="L1421" s="44"/>
      <c r="M1421" s="225" t="s">
        <v>1</v>
      </c>
      <c r="N1421" s="226" t="s">
        <v>43</v>
      </c>
      <c r="O1421" s="91"/>
      <c r="P1421" s="227">
        <f>O1421*H1421</f>
        <v>0</v>
      </c>
      <c r="Q1421" s="227">
        <v>0</v>
      </c>
      <c r="R1421" s="227">
        <f>Q1421*H1421</f>
        <v>0</v>
      </c>
      <c r="S1421" s="227">
        <v>0.025000000000000001</v>
      </c>
      <c r="T1421" s="228">
        <f>S1421*H1421</f>
        <v>1.1175000000000002</v>
      </c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R1421" s="229" t="s">
        <v>270</v>
      </c>
      <c r="AT1421" s="229" t="s">
        <v>167</v>
      </c>
      <c r="AU1421" s="229" t="s">
        <v>88</v>
      </c>
      <c r="AY1421" s="17" t="s">
        <v>165</v>
      </c>
      <c r="BE1421" s="230">
        <f>IF(N1421="základní",J1421,0)</f>
        <v>0</v>
      </c>
      <c r="BF1421" s="230">
        <f>IF(N1421="snížená",J1421,0)</f>
        <v>0</v>
      </c>
      <c r="BG1421" s="230">
        <f>IF(N1421="zákl. přenesená",J1421,0)</f>
        <v>0</v>
      </c>
      <c r="BH1421" s="230">
        <f>IF(N1421="sníž. přenesená",J1421,0)</f>
        <v>0</v>
      </c>
      <c r="BI1421" s="230">
        <f>IF(N1421="nulová",J1421,0)</f>
        <v>0</v>
      </c>
      <c r="BJ1421" s="17" t="s">
        <v>86</v>
      </c>
      <c r="BK1421" s="230">
        <f>ROUND(I1421*H1421,2)</f>
        <v>0</v>
      </c>
      <c r="BL1421" s="17" t="s">
        <v>270</v>
      </c>
      <c r="BM1421" s="229" t="s">
        <v>2098</v>
      </c>
    </row>
    <row r="1422" s="2" customFormat="1">
      <c r="A1422" s="38"/>
      <c r="B1422" s="39"/>
      <c r="C1422" s="40"/>
      <c r="D1422" s="233" t="s">
        <v>616</v>
      </c>
      <c r="E1422" s="40"/>
      <c r="F1422" s="274" t="s">
        <v>2099</v>
      </c>
      <c r="G1422" s="40"/>
      <c r="H1422" s="40"/>
      <c r="I1422" s="275"/>
      <c r="J1422" s="40"/>
      <c r="K1422" s="40"/>
      <c r="L1422" s="44"/>
      <c r="M1422" s="276"/>
      <c r="N1422" s="277"/>
      <c r="O1422" s="91"/>
      <c r="P1422" s="91"/>
      <c r="Q1422" s="91"/>
      <c r="R1422" s="91"/>
      <c r="S1422" s="91"/>
      <c r="T1422" s="92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T1422" s="17" t="s">
        <v>616</v>
      </c>
      <c r="AU1422" s="17" t="s">
        <v>88</v>
      </c>
    </row>
    <row r="1423" s="14" customFormat="1">
      <c r="A1423" s="14"/>
      <c r="B1423" s="242"/>
      <c r="C1423" s="243"/>
      <c r="D1423" s="233" t="s">
        <v>174</v>
      </c>
      <c r="E1423" s="244" t="s">
        <v>1</v>
      </c>
      <c r="F1423" s="245" t="s">
        <v>2060</v>
      </c>
      <c r="G1423" s="243"/>
      <c r="H1423" s="246">
        <v>44.700000000000003</v>
      </c>
      <c r="I1423" s="247"/>
      <c r="J1423" s="243"/>
      <c r="K1423" s="243"/>
      <c r="L1423" s="248"/>
      <c r="M1423" s="249"/>
      <c r="N1423" s="250"/>
      <c r="O1423" s="250"/>
      <c r="P1423" s="250"/>
      <c r="Q1423" s="250"/>
      <c r="R1423" s="250"/>
      <c r="S1423" s="250"/>
      <c r="T1423" s="25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2" t="s">
        <v>174</v>
      </c>
      <c r="AU1423" s="252" t="s">
        <v>88</v>
      </c>
      <c r="AV1423" s="14" t="s">
        <v>88</v>
      </c>
      <c r="AW1423" s="14" t="s">
        <v>32</v>
      </c>
      <c r="AX1423" s="14" t="s">
        <v>78</v>
      </c>
      <c r="AY1423" s="252" t="s">
        <v>165</v>
      </c>
    </row>
    <row r="1424" s="15" customFormat="1">
      <c r="A1424" s="15"/>
      <c r="B1424" s="253"/>
      <c r="C1424" s="254"/>
      <c r="D1424" s="233" t="s">
        <v>174</v>
      </c>
      <c r="E1424" s="255" t="s">
        <v>1</v>
      </c>
      <c r="F1424" s="256" t="s">
        <v>177</v>
      </c>
      <c r="G1424" s="254"/>
      <c r="H1424" s="257">
        <v>44.700000000000003</v>
      </c>
      <c r="I1424" s="258"/>
      <c r="J1424" s="254"/>
      <c r="K1424" s="254"/>
      <c r="L1424" s="259"/>
      <c r="M1424" s="260"/>
      <c r="N1424" s="261"/>
      <c r="O1424" s="261"/>
      <c r="P1424" s="261"/>
      <c r="Q1424" s="261"/>
      <c r="R1424" s="261"/>
      <c r="S1424" s="261"/>
      <c r="T1424" s="262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3" t="s">
        <v>174</v>
      </c>
      <c r="AU1424" s="263" t="s">
        <v>88</v>
      </c>
      <c r="AV1424" s="15" t="s">
        <v>172</v>
      </c>
      <c r="AW1424" s="15" t="s">
        <v>32</v>
      </c>
      <c r="AX1424" s="15" t="s">
        <v>86</v>
      </c>
      <c r="AY1424" s="263" t="s">
        <v>165</v>
      </c>
    </row>
    <row r="1425" s="2" customFormat="1" ht="16.5" customHeight="1">
      <c r="A1425" s="38"/>
      <c r="B1425" s="39"/>
      <c r="C1425" s="218" t="s">
        <v>2100</v>
      </c>
      <c r="D1425" s="218" t="s">
        <v>167</v>
      </c>
      <c r="E1425" s="219" t="s">
        <v>2101</v>
      </c>
      <c r="F1425" s="220" t="s">
        <v>2102</v>
      </c>
      <c r="G1425" s="221" t="s">
        <v>209</v>
      </c>
      <c r="H1425" s="222">
        <v>44.700000000000003</v>
      </c>
      <c r="I1425" s="223"/>
      <c r="J1425" s="224">
        <f>ROUND(I1425*H1425,2)</f>
        <v>0</v>
      </c>
      <c r="K1425" s="220" t="s">
        <v>171</v>
      </c>
      <c r="L1425" s="44"/>
      <c r="M1425" s="225" t="s">
        <v>1</v>
      </c>
      <c r="N1425" s="226" t="s">
        <v>43</v>
      </c>
      <c r="O1425" s="91"/>
      <c r="P1425" s="227">
        <f>O1425*H1425</f>
        <v>0</v>
      </c>
      <c r="Q1425" s="227">
        <v>0.00016000000000000001</v>
      </c>
      <c r="R1425" s="227">
        <f>Q1425*H1425</f>
        <v>0.0071520000000000012</v>
      </c>
      <c r="S1425" s="227">
        <v>0</v>
      </c>
      <c r="T1425" s="228">
        <f>S1425*H1425</f>
        <v>0</v>
      </c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R1425" s="229" t="s">
        <v>270</v>
      </c>
      <c r="AT1425" s="229" t="s">
        <v>167</v>
      </c>
      <c r="AU1425" s="229" t="s">
        <v>88</v>
      </c>
      <c r="AY1425" s="17" t="s">
        <v>165</v>
      </c>
      <c r="BE1425" s="230">
        <f>IF(N1425="základní",J1425,0)</f>
        <v>0</v>
      </c>
      <c r="BF1425" s="230">
        <f>IF(N1425="snížená",J1425,0)</f>
        <v>0</v>
      </c>
      <c r="BG1425" s="230">
        <f>IF(N1425="zákl. přenesená",J1425,0)</f>
        <v>0</v>
      </c>
      <c r="BH1425" s="230">
        <f>IF(N1425="sníž. přenesená",J1425,0)</f>
        <v>0</v>
      </c>
      <c r="BI1425" s="230">
        <f>IF(N1425="nulová",J1425,0)</f>
        <v>0</v>
      </c>
      <c r="BJ1425" s="17" t="s">
        <v>86</v>
      </c>
      <c r="BK1425" s="230">
        <f>ROUND(I1425*H1425,2)</f>
        <v>0</v>
      </c>
      <c r="BL1425" s="17" t="s">
        <v>270</v>
      </c>
      <c r="BM1425" s="229" t="s">
        <v>2103</v>
      </c>
    </row>
    <row r="1426" s="14" customFormat="1">
      <c r="A1426" s="14"/>
      <c r="B1426" s="242"/>
      <c r="C1426" s="243"/>
      <c r="D1426" s="233" t="s">
        <v>174</v>
      </c>
      <c r="E1426" s="244" t="s">
        <v>1</v>
      </c>
      <c r="F1426" s="245" t="s">
        <v>2060</v>
      </c>
      <c r="G1426" s="243"/>
      <c r="H1426" s="246">
        <v>44.700000000000003</v>
      </c>
      <c r="I1426" s="247"/>
      <c r="J1426" s="243"/>
      <c r="K1426" s="243"/>
      <c r="L1426" s="248"/>
      <c r="M1426" s="249"/>
      <c r="N1426" s="250"/>
      <c r="O1426" s="250"/>
      <c r="P1426" s="250"/>
      <c r="Q1426" s="250"/>
      <c r="R1426" s="250"/>
      <c r="S1426" s="250"/>
      <c r="T1426" s="25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2" t="s">
        <v>174</v>
      </c>
      <c r="AU1426" s="252" t="s">
        <v>88</v>
      </c>
      <c r="AV1426" s="14" t="s">
        <v>88</v>
      </c>
      <c r="AW1426" s="14" t="s">
        <v>32</v>
      </c>
      <c r="AX1426" s="14" t="s">
        <v>78</v>
      </c>
      <c r="AY1426" s="252" t="s">
        <v>165</v>
      </c>
    </row>
    <row r="1427" s="15" customFormat="1">
      <c r="A1427" s="15"/>
      <c r="B1427" s="253"/>
      <c r="C1427" s="254"/>
      <c r="D1427" s="233" t="s">
        <v>174</v>
      </c>
      <c r="E1427" s="255" t="s">
        <v>1</v>
      </c>
      <c r="F1427" s="256" t="s">
        <v>177</v>
      </c>
      <c r="G1427" s="254"/>
      <c r="H1427" s="257">
        <v>44.700000000000003</v>
      </c>
      <c r="I1427" s="258"/>
      <c r="J1427" s="254"/>
      <c r="K1427" s="254"/>
      <c r="L1427" s="259"/>
      <c r="M1427" s="260"/>
      <c r="N1427" s="261"/>
      <c r="O1427" s="261"/>
      <c r="P1427" s="261"/>
      <c r="Q1427" s="261"/>
      <c r="R1427" s="261"/>
      <c r="S1427" s="261"/>
      <c r="T1427" s="262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3" t="s">
        <v>174</v>
      </c>
      <c r="AU1427" s="263" t="s">
        <v>88</v>
      </c>
      <c r="AV1427" s="15" t="s">
        <v>172</v>
      </c>
      <c r="AW1427" s="15" t="s">
        <v>32</v>
      </c>
      <c r="AX1427" s="15" t="s">
        <v>86</v>
      </c>
      <c r="AY1427" s="263" t="s">
        <v>165</v>
      </c>
    </row>
    <row r="1428" s="2" customFormat="1" ht="21.75" customHeight="1">
      <c r="A1428" s="38"/>
      <c r="B1428" s="39"/>
      <c r="C1428" s="218" t="s">
        <v>2104</v>
      </c>
      <c r="D1428" s="218" t="s">
        <v>167</v>
      </c>
      <c r="E1428" s="219" t="s">
        <v>2105</v>
      </c>
      <c r="F1428" s="220" t="s">
        <v>2106</v>
      </c>
      <c r="G1428" s="221" t="s">
        <v>209</v>
      </c>
      <c r="H1428" s="222">
        <v>44.700000000000003</v>
      </c>
      <c r="I1428" s="223"/>
      <c r="J1428" s="224">
        <f>ROUND(I1428*H1428,2)</f>
        <v>0</v>
      </c>
      <c r="K1428" s="220" t="s">
        <v>171</v>
      </c>
      <c r="L1428" s="44"/>
      <c r="M1428" s="225" t="s">
        <v>1</v>
      </c>
      <c r="N1428" s="226" t="s">
        <v>43</v>
      </c>
      <c r="O1428" s="91"/>
      <c r="P1428" s="227">
        <f>O1428*H1428</f>
        <v>0</v>
      </c>
      <c r="Q1428" s="227">
        <v>0.00019000000000000001</v>
      </c>
      <c r="R1428" s="227">
        <f>Q1428*H1428</f>
        <v>0.0084930000000000005</v>
      </c>
      <c r="S1428" s="227">
        <v>0</v>
      </c>
      <c r="T1428" s="228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29" t="s">
        <v>270</v>
      </c>
      <c r="AT1428" s="229" t="s">
        <v>167</v>
      </c>
      <c r="AU1428" s="229" t="s">
        <v>88</v>
      </c>
      <c r="AY1428" s="17" t="s">
        <v>165</v>
      </c>
      <c r="BE1428" s="230">
        <f>IF(N1428="základní",J1428,0)</f>
        <v>0</v>
      </c>
      <c r="BF1428" s="230">
        <f>IF(N1428="snížená",J1428,0)</f>
        <v>0</v>
      </c>
      <c r="BG1428" s="230">
        <f>IF(N1428="zákl. přenesená",J1428,0)</f>
        <v>0</v>
      </c>
      <c r="BH1428" s="230">
        <f>IF(N1428="sníž. přenesená",J1428,0)</f>
        <v>0</v>
      </c>
      <c r="BI1428" s="230">
        <f>IF(N1428="nulová",J1428,0)</f>
        <v>0</v>
      </c>
      <c r="BJ1428" s="17" t="s">
        <v>86</v>
      </c>
      <c r="BK1428" s="230">
        <f>ROUND(I1428*H1428,2)</f>
        <v>0</v>
      </c>
      <c r="BL1428" s="17" t="s">
        <v>270</v>
      </c>
      <c r="BM1428" s="229" t="s">
        <v>2107</v>
      </c>
    </row>
    <row r="1429" s="14" customFormat="1">
      <c r="A1429" s="14"/>
      <c r="B1429" s="242"/>
      <c r="C1429" s="243"/>
      <c r="D1429" s="233" t="s">
        <v>174</v>
      </c>
      <c r="E1429" s="244" t="s">
        <v>1</v>
      </c>
      <c r="F1429" s="245" t="s">
        <v>2060</v>
      </c>
      <c r="G1429" s="243"/>
      <c r="H1429" s="246">
        <v>44.700000000000003</v>
      </c>
      <c r="I1429" s="247"/>
      <c r="J1429" s="243"/>
      <c r="K1429" s="243"/>
      <c r="L1429" s="248"/>
      <c r="M1429" s="249"/>
      <c r="N1429" s="250"/>
      <c r="O1429" s="250"/>
      <c r="P1429" s="250"/>
      <c r="Q1429" s="250"/>
      <c r="R1429" s="250"/>
      <c r="S1429" s="250"/>
      <c r="T1429" s="25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2" t="s">
        <v>174</v>
      </c>
      <c r="AU1429" s="252" t="s">
        <v>88</v>
      </c>
      <c r="AV1429" s="14" t="s">
        <v>88</v>
      </c>
      <c r="AW1429" s="14" t="s">
        <v>32</v>
      </c>
      <c r="AX1429" s="14" t="s">
        <v>78</v>
      </c>
      <c r="AY1429" s="252" t="s">
        <v>165</v>
      </c>
    </row>
    <row r="1430" s="15" customFormat="1">
      <c r="A1430" s="15"/>
      <c r="B1430" s="253"/>
      <c r="C1430" s="254"/>
      <c r="D1430" s="233" t="s">
        <v>174</v>
      </c>
      <c r="E1430" s="255" t="s">
        <v>1</v>
      </c>
      <c r="F1430" s="256" t="s">
        <v>177</v>
      </c>
      <c r="G1430" s="254"/>
      <c r="H1430" s="257">
        <v>44.700000000000003</v>
      </c>
      <c r="I1430" s="258"/>
      <c r="J1430" s="254"/>
      <c r="K1430" s="254"/>
      <c r="L1430" s="259"/>
      <c r="M1430" s="260"/>
      <c r="N1430" s="261"/>
      <c r="O1430" s="261"/>
      <c r="P1430" s="261"/>
      <c r="Q1430" s="261"/>
      <c r="R1430" s="261"/>
      <c r="S1430" s="261"/>
      <c r="T1430" s="262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3" t="s">
        <v>174</v>
      </c>
      <c r="AU1430" s="263" t="s">
        <v>88</v>
      </c>
      <c r="AV1430" s="15" t="s">
        <v>172</v>
      </c>
      <c r="AW1430" s="15" t="s">
        <v>32</v>
      </c>
      <c r="AX1430" s="15" t="s">
        <v>86</v>
      </c>
      <c r="AY1430" s="263" t="s">
        <v>165</v>
      </c>
    </row>
    <row r="1431" s="2" customFormat="1" ht="21.75" customHeight="1">
      <c r="A1431" s="38"/>
      <c r="B1431" s="39"/>
      <c r="C1431" s="218" t="s">
        <v>2108</v>
      </c>
      <c r="D1431" s="218" t="s">
        <v>167</v>
      </c>
      <c r="E1431" s="219" t="s">
        <v>2109</v>
      </c>
      <c r="F1431" s="220" t="s">
        <v>2110</v>
      </c>
      <c r="G1431" s="221" t="s">
        <v>209</v>
      </c>
      <c r="H1431" s="222">
        <v>134.09999999999999</v>
      </c>
      <c r="I1431" s="223"/>
      <c r="J1431" s="224">
        <f>ROUND(I1431*H1431,2)</f>
        <v>0</v>
      </c>
      <c r="K1431" s="220" t="s">
        <v>171</v>
      </c>
      <c r="L1431" s="44"/>
      <c r="M1431" s="225" t="s">
        <v>1</v>
      </c>
      <c r="N1431" s="226" t="s">
        <v>43</v>
      </c>
      <c r="O1431" s="91"/>
      <c r="P1431" s="227">
        <f>O1431*H1431</f>
        <v>0</v>
      </c>
      <c r="Q1431" s="227">
        <v>1.0000000000000001E-05</v>
      </c>
      <c r="R1431" s="227">
        <f>Q1431*H1431</f>
        <v>0.001341</v>
      </c>
      <c r="S1431" s="227">
        <v>0</v>
      </c>
      <c r="T1431" s="228">
        <f>S1431*H1431</f>
        <v>0</v>
      </c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R1431" s="229" t="s">
        <v>270</v>
      </c>
      <c r="AT1431" s="229" t="s">
        <v>167</v>
      </c>
      <c r="AU1431" s="229" t="s">
        <v>88</v>
      </c>
      <c r="AY1431" s="17" t="s">
        <v>165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17" t="s">
        <v>86</v>
      </c>
      <c r="BK1431" s="230">
        <f>ROUND(I1431*H1431,2)</f>
        <v>0</v>
      </c>
      <c r="BL1431" s="17" t="s">
        <v>270</v>
      </c>
      <c r="BM1431" s="229" t="s">
        <v>2111</v>
      </c>
    </row>
    <row r="1432" s="14" customFormat="1">
      <c r="A1432" s="14"/>
      <c r="B1432" s="242"/>
      <c r="C1432" s="243"/>
      <c r="D1432" s="233" t="s">
        <v>174</v>
      </c>
      <c r="E1432" s="244" t="s">
        <v>1</v>
      </c>
      <c r="F1432" s="245" t="s">
        <v>2060</v>
      </c>
      <c r="G1432" s="243"/>
      <c r="H1432" s="246">
        <v>44.700000000000003</v>
      </c>
      <c r="I1432" s="247"/>
      <c r="J1432" s="243"/>
      <c r="K1432" s="243"/>
      <c r="L1432" s="248"/>
      <c r="M1432" s="249"/>
      <c r="N1432" s="250"/>
      <c r="O1432" s="250"/>
      <c r="P1432" s="250"/>
      <c r="Q1432" s="250"/>
      <c r="R1432" s="250"/>
      <c r="S1432" s="250"/>
      <c r="T1432" s="251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2" t="s">
        <v>174</v>
      </c>
      <c r="AU1432" s="252" t="s">
        <v>88</v>
      </c>
      <c r="AV1432" s="14" t="s">
        <v>88</v>
      </c>
      <c r="AW1432" s="14" t="s">
        <v>32</v>
      </c>
      <c r="AX1432" s="14" t="s">
        <v>78</v>
      </c>
      <c r="AY1432" s="252" t="s">
        <v>165</v>
      </c>
    </row>
    <row r="1433" s="15" customFormat="1">
      <c r="A1433" s="15"/>
      <c r="B1433" s="253"/>
      <c r="C1433" s="254"/>
      <c r="D1433" s="233" t="s">
        <v>174</v>
      </c>
      <c r="E1433" s="255" t="s">
        <v>1</v>
      </c>
      <c r="F1433" s="256" t="s">
        <v>177</v>
      </c>
      <c r="G1433" s="254"/>
      <c r="H1433" s="257">
        <v>44.700000000000003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3" t="s">
        <v>174</v>
      </c>
      <c r="AU1433" s="263" t="s">
        <v>88</v>
      </c>
      <c r="AV1433" s="15" t="s">
        <v>172</v>
      </c>
      <c r="AW1433" s="15" t="s">
        <v>32</v>
      </c>
      <c r="AX1433" s="15" t="s">
        <v>86</v>
      </c>
      <c r="AY1433" s="263" t="s">
        <v>165</v>
      </c>
    </row>
    <row r="1434" s="14" customFormat="1">
      <c r="A1434" s="14"/>
      <c r="B1434" s="242"/>
      <c r="C1434" s="243"/>
      <c r="D1434" s="233" t="s">
        <v>174</v>
      </c>
      <c r="E1434" s="243"/>
      <c r="F1434" s="245" t="s">
        <v>2112</v>
      </c>
      <c r="G1434" s="243"/>
      <c r="H1434" s="246">
        <v>134.09999999999999</v>
      </c>
      <c r="I1434" s="247"/>
      <c r="J1434" s="243"/>
      <c r="K1434" s="243"/>
      <c r="L1434" s="248"/>
      <c r="M1434" s="249"/>
      <c r="N1434" s="250"/>
      <c r="O1434" s="250"/>
      <c r="P1434" s="250"/>
      <c r="Q1434" s="250"/>
      <c r="R1434" s="250"/>
      <c r="S1434" s="250"/>
      <c r="T1434" s="251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2" t="s">
        <v>174</v>
      </c>
      <c r="AU1434" s="252" t="s">
        <v>88</v>
      </c>
      <c r="AV1434" s="14" t="s">
        <v>88</v>
      </c>
      <c r="AW1434" s="14" t="s">
        <v>4</v>
      </c>
      <c r="AX1434" s="14" t="s">
        <v>86</v>
      </c>
      <c r="AY1434" s="252" t="s">
        <v>165</v>
      </c>
    </row>
    <row r="1435" s="2" customFormat="1" ht="24.15" customHeight="1">
      <c r="A1435" s="38"/>
      <c r="B1435" s="39"/>
      <c r="C1435" s="218" t="s">
        <v>2113</v>
      </c>
      <c r="D1435" s="218" t="s">
        <v>167</v>
      </c>
      <c r="E1435" s="219" t="s">
        <v>2114</v>
      </c>
      <c r="F1435" s="220" t="s">
        <v>2115</v>
      </c>
      <c r="G1435" s="221" t="s">
        <v>199</v>
      </c>
      <c r="H1435" s="222">
        <v>0.41899999999999998</v>
      </c>
      <c r="I1435" s="223"/>
      <c r="J1435" s="224">
        <f>ROUND(I1435*H1435,2)</f>
        <v>0</v>
      </c>
      <c r="K1435" s="220" t="s">
        <v>171</v>
      </c>
      <c r="L1435" s="44"/>
      <c r="M1435" s="225" t="s">
        <v>1</v>
      </c>
      <c r="N1435" s="226" t="s">
        <v>43</v>
      </c>
      <c r="O1435" s="91"/>
      <c r="P1435" s="227">
        <f>O1435*H1435</f>
        <v>0</v>
      </c>
      <c r="Q1435" s="227">
        <v>0</v>
      </c>
      <c r="R1435" s="227">
        <f>Q1435*H1435</f>
        <v>0</v>
      </c>
      <c r="S1435" s="227">
        <v>0</v>
      </c>
      <c r="T1435" s="228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229" t="s">
        <v>270</v>
      </c>
      <c r="AT1435" s="229" t="s">
        <v>167</v>
      </c>
      <c r="AU1435" s="229" t="s">
        <v>88</v>
      </c>
      <c r="AY1435" s="17" t="s">
        <v>165</v>
      </c>
      <c r="BE1435" s="230">
        <f>IF(N1435="základní",J1435,0)</f>
        <v>0</v>
      </c>
      <c r="BF1435" s="230">
        <f>IF(N1435="snížená",J1435,0)</f>
        <v>0</v>
      </c>
      <c r="BG1435" s="230">
        <f>IF(N1435="zákl. přenesená",J1435,0)</f>
        <v>0</v>
      </c>
      <c r="BH1435" s="230">
        <f>IF(N1435="sníž. přenesená",J1435,0)</f>
        <v>0</v>
      </c>
      <c r="BI1435" s="230">
        <f>IF(N1435="nulová",J1435,0)</f>
        <v>0</v>
      </c>
      <c r="BJ1435" s="17" t="s">
        <v>86</v>
      </c>
      <c r="BK1435" s="230">
        <f>ROUND(I1435*H1435,2)</f>
        <v>0</v>
      </c>
      <c r="BL1435" s="17" t="s">
        <v>270</v>
      </c>
      <c r="BM1435" s="229" t="s">
        <v>2116</v>
      </c>
    </row>
    <row r="1436" s="12" customFormat="1" ht="22.8" customHeight="1">
      <c r="A1436" s="12"/>
      <c r="B1436" s="202"/>
      <c r="C1436" s="203"/>
      <c r="D1436" s="204" t="s">
        <v>77</v>
      </c>
      <c r="E1436" s="216" t="s">
        <v>2117</v>
      </c>
      <c r="F1436" s="216" t="s">
        <v>2118</v>
      </c>
      <c r="G1436" s="203"/>
      <c r="H1436" s="203"/>
      <c r="I1436" s="206"/>
      <c r="J1436" s="217">
        <f>BK1436</f>
        <v>0</v>
      </c>
      <c r="K1436" s="203"/>
      <c r="L1436" s="208"/>
      <c r="M1436" s="209"/>
      <c r="N1436" s="210"/>
      <c r="O1436" s="210"/>
      <c r="P1436" s="211">
        <f>SUM(P1437:P1480)</f>
        <v>0</v>
      </c>
      <c r="Q1436" s="210"/>
      <c r="R1436" s="211">
        <f>SUM(R1437:R1480)</f>
        <v>6.1905991199999999</v>
      </c>
      <c r="S1436" s="210"/>
      <c r="T1436" s="212">
        <f>SUM(T1437:T1480)</f>
        <v>0.8103499999999999</v>
      </c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R1436" s="213" t="s">
        <v>88</v>
      </c>
      <c r="AT1436" s="214" t="s">
        <v>77</v>
      </c>
      <c r="AU1436" s="214" t="s">
        <v>86</v>
      </c>
      <c r="AY1436" s="213" t="s">
        <v>165</v>
      </c>
      <c r="BK1436" s="215">
        <f>SUM(BK1437:BK1480)</f>
        <v>0</v>
      </c>
    </row>
    <row r="1437" s="2" customFormat="1" ht="21.75" customHeight="1">
      <c r="A1437" s="38"/>
      <c r="B1437" s="39"/>
      <c r="C1437" s="218" t="s">
        <v>2119</v>
      </c>
      <c r="D1437" s="218" t="s">
        <v>167</v>
      </c>
      <c r="E1437" s="219" t="s">
        <v>2120</v>
      </c>
      <c r="F1437" s="220" t="s">
        <v>2121</v>
      </c>
      <c r="G1437" s="221" t="s">
        <v>209</v>
      </c>
      <c r="H1437" s="222">
        <v>469.88</v>
      </c>
      <c r="I1437" s="223"/>
      <c r="J1437" s="224">
        <f>ROUND(I1437*H1437,2)</f>
        <v>0</v>
      </c>
      <c r="K1437" s="220" t="s">
        <v>171</v>
      </c>
      <c r="L1437" s="44"/>
      <c r="M1437" s="225" t="s">
        <v>1</v>
      </c>
      <c r="N1437" s="226" t="s">
        <v>43</v>
      </c>
      <c r="O1437" s="91"/>
      <c r="P1437" s="227">
        <f>O1437*H1437</f>
        <v>0</v>
      </c>
      <c r="Q1437" s="227">
        <v>0</v>
      </c>
      <c r="R1437" s="227">
        <f>Q1437*H1437</f>
        <v>0</v>
      </c>
      <c r="S1437" s="227">
        <v>0</v>
      </c>
      <c r="T1437" s="228">
        <f>S1437*H1437</f>
        <v>0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29" t="s">
        <v>270</v>
      </c>
      <c r="AT1437" s="229" t="s">
        <v>167</v>
      </c>
      <c r="AU1437" s="229" t="s">
        <v>88</v>
      </c>
      <c r="AY1437" s="17" t="s">
        <v>165</v>
      </c>
      <c r="BE1437" s="230">
        <f>IF(N1437="základní",J1437,0)</f>
        <v>0</v>
      </c>
      <c r="BF1437" s="230">
        <f>IF(N1437="snížená",J1437,0)</f>
        <v>0</v>
      </c>
      <c r="BG1437" s="230">
        <f>IF(N1437="zákl. přenesená",J1437,0)</f>
        <v>0</v>
      </c>
      <c r="BH1437" s="230">
        <f>IF(N1437="sníž. přenesená",J1437,0)</f>
        <v>0</v>
      </c>
      <c r="BI1437" s="230">
        <f>IF(N1437="nulová",J1437,0)</f>
        <v>0</v>
      </c>
      <c r="BJ1437" s="17" t="s">
        <v>86</v>
      </c>
      <c r="BK1437" s="230">
        <f>ROUND(I1437*H1437,2)</f>
        <v>0</v>
      </c>
      <c r="BL1437" s="17" t="s">
        <v>270</v>
      </c>
      <c r="BM1437" s="229" t="s">
        <v>2122</v>
      </c>
    </row>
    <row r="1438" s="14" customFormat="1">
      <c r="A1438" s="14"/>
      <c r="B1438" s="242"/>
      <c r="C1438" s="243"/>
      <c r="D1438" s="233" t="s">
        <v>174</v>
      </c>
      <c r="E1438" s="244" t="s">
        <v>1</v>
      </c>
      <c r="F1438" s="245" t="s">
        <v>2123</v>
      </c>
      <c r="G1438" s="243"/>
      <c r="H1438" s="246">
        <v>65.349999999999994</v>
      </c>
      <c r="I1438" s="247"/>
      <c r="J1438" s="243"/>
      <c r="K1438" s="243"/>
      <c r="L1438" s="248"/>
      <c r="M1438" s="249"/>
      <c r="N1438" s="250"/>
      <c r="O1438" s="250"/>
      <c r="P1438" s="250"/>
      <c r="Q1438" s="250"/>
      <c r="R1438" s="250"/>
      <c r="S1438" s="250"/>
      <c r="T1438" s="251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2" t="s">
        <v>174</v>
      </c>
      <c r="AU1438" s="252" t="s">
        <v>88</v>
      </c>
      <c r="AV1438" s="14" t="s">
        <v>88</v>
      </c>
      <c r="AW1438" s="14" t="s">
        <v>32</v>
      </c>
      <c r="AX1438" s="14" t="s">
        <v>78</v>
      </c>
      <c r="AY1438" s="252" t="s">
        <v>165</v>
      </c>
    </row>
    <row r="1439" s="14" customFormat="1">
      <c r="A1439" s="14"/>
      <c r="B1439" s="242"/>
      <c r="C1439" s="243"/>
      <c r="D1439" s="233" t="s">
        <v>174</v>
      </c>
      <c r="E1439" s="244" t="s">
        <v>1</v>
      </c>
      <c r="F1439" s="245" t="s">
        <v>673</v>
      </c>
      <c r="G1439" s="243"/>
      <c r="H1439" s="246">
        <v>339.85000000000002</v>
      </c>
      <c r="I1439" s="247"/>
      <c r="J1439" s="243"/>
      <c r="K1439" s="243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2" t="s">
        <v>174</v>
      </c>
      <c r="AU1439" s="252" t="s">
        <v>88</v>
      </c>
      <c r="AV1439" s="14" t="s">
        <v>88</v>
      </c>
      <c r="AW1439" s="14" t="s">
        <v>32</v>
      </c>
      <c r="AX1439" s="14" t="s">
        <v>78</v>
      </c>
      <c r="AY1439" s="252" t="s">
        <v>165</v>
      </c>
    </row>
    <row r="1440" s="14" customFormat="1">
      <c r="A1440" s="14"/>
      <c r="B1440" s="242"/>
      <c r="C1440" s="243"/>
      <c r="D1440" s="233" t="s">
        <v>174</v>
      </c>
      <c r="E1440" s="244" t="s">
        <v>1</v>
      </c>
      <c r="F1440" s="245" t="s">
        <v>2124</v>
      </c>
      <c r="G1440" s="243"/>
      <c r="H1440" s="246">
        <v>64.680000000000007</v>
      </c>
      <c r="I1440" s="247"/>
      <c r="J1440" s="243"/>
      <c r="K1440" s="243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2" t="s">
        <v>174</v>
      </c>
      <c r="AU1440" s="252" t="s">
        <v>88</v>
      </c>
      <c r="AV1440" s="14" t="s">
        <v>88</v>
      </c>
      <c r="AW1440" s="14" t="s">
        <v>32</v>
      </c>
      <c r="AX1440" s="14" t="s">
        <v>78</v>
      </c>
      <c r="AY1440" s="252" t="s">
        <v>165</v>
      </c>
    </row>
    <row r="1441" s="15" customFormat="1">
      <c r="A1441" s="15"/>
      <c r="B1441" s="253"/>
      <c r="C1441" s="254"/>
      <c r="D1441" s="233" t="s">
        <v>174</v>
      </c>
      <c r="E1441" s="255" t="s">
        <v>1</v>
      </c>
      <c r="F1441" s="256" t="s">
        <v>177</v>
      </c>
      <c r="G1441" s="254"/>
      <c r="H1441" s="257">
        <v>469.88</v>
      </c>
      <c r="I1441" s="258"/>
      <c r="J1441" s="254"/>
      <c r="K1441" s="254"/>
      <c r="L1441" s="259"/>
      <c r="M1441" s="260"/>
      <c r="N1441" s="261"/>
      <c r="O1441" s="261"/>
      <c r="P1441" s="261"/>
      <c r="Q1441" s="261"/>
      <c r="R1441" s="261"/>
      <c r="S1441" s="261"/>
      <c r="T1441" s="262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3" t="s">
        <v>174</v>
      </c>
      <c r="AU1441" s="263" t="s">
        <v>88</v>
      </c>
      <c r="AV1441" s="15" t="s">
        <v>172</v>
      </c>
      <c r="AW1441" s="15" t="s">
        <v>32</v>
      </c>
      <c r="AX1441" s="15" t="s">
        <v>86</v>
      </c>
      <c r="AY1441" s="263" t="s">
        <v>165</v>
      </c>
    </row>
    <row r="1442" s="2" customFormat="1" ht="24.15" customHeight="1">
      <c r="A1442" s="38"/>
      <c r="B1442" s="39"/>
      <c r="C1442" s="218" t="s">
        <v>2125</v>
      </c>
      <c r="D1442" s="218" t="s">
        <v>167</v>
      </c>
      <c r="E1442" s="219" t="s">
        <v>2126</v>
      </c>
      <c r="F1442" s="220" t="s">
        <v>2127</v>
      </c>
      <c r="G1442" s="221" t="s">
        <v>209</v>
      </c>
      <c r="H1442" s="222">
        <v>469.88</v>
      </c>
      <c r="I1442" s="223"/>
      <c r="J1442" s="224">
        <f>ROUND(I1442*H1442,2)</f>
        <v>0</v>
      </c>
      <c r="K1442" s="220" t="s">
        <v>171</v>
      </c>
      <c r="L1442" s="44"/>
      <c r="M1442" s="225" t="s">
        <v>1</v>
      </c>
      <c r="N1442" s="226" t="s">
        <v>43</v>
      </c>
      <c r="O1442" s="91"/>
      <c r="P1442" s="227">
        <f>O1442*H1442</f>
        <v>0</v>
      </c>
      <c r="Q1442" s="227">
        <v>3.0000000000000001E-05</v>
      </c>
      <c r="R1442" s="227">
        <f>Q1442*H1442</f>
        <v>0.0140964</v>
      </c>
      <c r="S1442" s="227">
        <v>0</v>
      </c>
      <c r="T1442" s="228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29" t="s">
        <v>270</v>
      </c>
      <c r="AT1442" s="229" t="s">
        <v>167</v>
      </c>
      <c r="AU1442" s="229" t="s">
        <v>88</v>
      </c>
      <c r="AY1442" s="17" t="s">
        <v>165</v>
      </c>
      <c r="BE1442" s="230">
        <f>IF(N1442="základní",J1442,0)</f>
        <v>0</v>
      </c>
      <c r="BF1442" s="230">
        <f>IF(N1442="snížená",J1442,0)</f>
        <v>0</v>
      </c>
      <c r="BG1442" s="230">
        <f>IF(N1442="zákl. přenesená",J1442,0)</f>
        <v>0</v>
      </c>
      <c r="BH1442" s="230">
        <f>IF(N1442="sníž. přenesená",J1442,0)</f>
        <v>0</v>
      </c>
      <c r="BI1442" s="230">
        <f>IF(N1442="nulová",J1442,0)</f>
        <v>0</v>
      </c>
      <c r="BJ1442" s="17" t="s">
        <v>86</v>
      </c>
      <c r="BK1442" s="230">
        <f>ROUND(I1442*H1442,2)</f>
        <v>0</v>
      </c>
      <c r="BL1442" s="17" t="s">
        <v>270</v>
      </c>
      <c r="BM1442" s="229" t="s">
        <v>2128</v>
      </c>
    </row>
    <row r="1443" s="14" customFormat="1">
      <c r="A1443" s="14"/>
      <c r="B1443" s="242"/>
      <c r="C1443" s="243"/>
      <c r="D1443" s="233" t="s">
        <v>174</v>
      </c>
      <c r="E1443" s="244" t="s">
        <v>1</v>
      </c>
      <c r="F1443" s="245" t="s">
        <v>2123</v>
      </c>
      <c r="G1443" s="243"/>
      <c r="H1443" s="246">
        <v>65.349999999999994</v>
      </c>
      <c r="I1443" s="247"/>
      <c r="J1443" s="243"/>
      <c r="K1443" s="243"/>
      <c r="L1443" s="248"/>
      <c r="M1443" s="249"/>
      <c r="N1443" s="250"/>
      <c r="O1443" s="250"/>
      <c r="P1443" s="250"/>
      <c r="Q1443" s="250"/>
      <c r="R1443" s="250"/>
      <c r="S1443" s="250"/>
      <c r="T1443" s="251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2" t="s">
        <v>174</v>
      </c>
      <c r="AU1443" s="252" t="s">
        <v>88</v>
      </c>
      <c r="AV1443" s="14" t="s">
        <v>88</v>
      </c>
      <c r="AW1443" s="14" t="s">
        <v>32</v>
      </c>
      <c r="AX1443" s="14" t="s">
        <v>78</v>
      </c>
      <c r="AY1443" s="252" t="s">
        <v>165</v>
      </c>
    </row>
    <row r="1444" s="14" customFormat="1">
      <c r="A1444" s="14"/>
      <c r="B1444" s="242"/>
      <c r="C1444" s="243"/>
      <c r="D1444" s="233" t="s">
        <v>174</v>
      </c>
      <c r="E1444" s="244" t="s">
        <v>1</v>
      </c>
      <c r="F1444" s="245" t="s">
        <v>673</v>
      </c>
      <c r="G1444" s="243"/>
      <c r="H1444" s="246">
        <v>339.85000000000002</v>
      </c>
      <c r="I1444" s="247"/>
      <c r="J1444" s="243"/>
      <c r="K1444" s="243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2" t="s">
        <v>174</v>
      </c>
      <c r="AU1444" s="252" t="s">
        <v>88</v>
      </c>
      <c r="AV1444" s="14" t="s">
        <v>88</v>
      </c>
      <c r="AW1444" s="14" t="s">
        <v>32</v>
      </c>
      <c r="AX1444" s="14" t="s">
        <v>78</v>
      </c>
      <c r="AY1444" s="252" t="s">
        <v>165</v>
      </c>
    </row>
    <row r="1445" s="14" customFormat="1">
      <c r="A1445" s="14"/>
      <c r="B1445" s="242"/>
      <c r="C1445" s="243"/>
      <c r="D1445" s="233" t="s">
        <v>174</v>
      </c>
      <c r="E1445" s="244" t="s">
        <v>1</v>
      </c>
      <c r="F1445" s="245" t="s">
        <v>2124</v>
      </c>
      <c r="G1445" s="243"/>
      <c r="H1445" s="246">
        <v>64.680000000000007</v>
      </c>
      <c r="I1445" s="247"/>
      <c r="J1445" s="243"/>
      <c r="K1445" s="243"/>
      <c r="L1445" s="248"/>
      <c r="M1445" s="249"/>
      <c r="N1445" s="250"/>
      <c r="O1445" s="250"/>
      <c r="P1445" s="250"/>
      <c r="Q1445" s="250"/>
      <c r="R1445" s="250"/>
      <c r="S1445" s="250"/>
      <c r="T1445" s="251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2" t="s">
        <v>174</v>
      </c>
      <c r="AU1445" s="252" t="s">
        <v>88</v>
      </c>
      <c r="AV1445" s="14" t="s">
        <v>88</v>
      </c>
      <c r="AW1445" s="14" t="s">
        <v>32</v>
      </c>
      <c r="AX1445" s="14" t="s">
        <v>78</v>
      </c>
      <c r="AY1445" s="252" t="s">
        <v>165</v>
      </c>
    </row>
    <row r="1446" s="15" customFormat="1">
      <c r="A1446" s="15"/>
      <c r="B1446" s="253"/>
      <c r="C1446" s="254"/>
      <c r="D1446" s="233" t="s">
        <v>174</v>
      </c>
      <c r="E1446" s="255" t="s">
        <v>1</v>
      </c>
      <c r="F1446" s="256" t="s">
        <v>177</v>
      </c>
      <c r="G1446" s="254"/>
      <c r="H1446" s="257">
        <v>469.88</v>
      </c>
      <c r="I1446" s="258"/>
      <c r="J1446" s="254"/>
      <c r="K1446" s="254"/>
      <c r="L1446" s="259"/>
      <c r="M1446" s="260"/>
      <c r="N1446" s="261"/>
      <c r="O1446" s="261"/>
      <c r="P1446" s="261"/>
      <c r="Q1446" s="261"/>
      <c r="R1446" s="261"/>
      <c r="S1446" s="261"/>
      <c r="T1446" s="262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3" t="s">
        <v>174</v>
      </c>
      <c r="AU1446" s="263" t="s">
        <v>88</v>
      </c>
      <c r="AV1446" s="15" t="s">
        <v>172</v>
      </c>
      <c r="AW1446" s="15" t="s">
        <v>32</v>
      </c>
      <c r="AX1446" s="15" t="s">
        <v>86</v>
      </c>
      <c r="AY1446" s="263" t="s">
        <v>165</v>
      </c>
    </row>
    <row r="1447" s="2" customFormat="1" ht="33" customHeight="1">
      <c r="A1447" s="38"/>
      <c r="B1447" s="39"/>
      <c r="C1447" s="218" t="s">
        <v>2129</v>
      </c>
      <c r="D1447" s="218" t="s">
        <v>167</v>
      </c>
      <c r="E1447" s="219" t="s">
        <v>2130</v>
      </c>
      <c r="F1447" s="220" t="s">
        <v>2131</v>
      </c>
      <c r="G1447" s="221" t="s">
        <v>209</v>
      </c>
      <c r="H1447" s="222">
        <v>404.52999999999997</v>
      </c>
      <c r="I1447" s="223"/>
      <c r="J1447" s="224">
        <f>ROUND(I1447*H1447,2)</f>
        <v>0</v>
      </c>
      <c r="K1447" s="220" t="s">
        <v>171</v>
      </c>
      <c r="L1447" s="44"/>
      <c r="M1447" s="225" t="s">
        <v>1</v>
      </c>
      <c r="N1447" s="226" t="s">
        <v>43</v>
      </c>
      <c r="O1447" s="91"/>
      <c r="P1447" s="227">
        <f>O1447*H1447</f>
        <v>0</v>
      </c>
      <c r="Q1447" s="227">
        <v>0.0074999999999999997</v>
      </c>
      <c r="R1447" s="227">
        <f>Q1447*H1447</f>
        <v>3.0339749999999999</v>
      </c>
      <c r="S1447" s="227">
        <v>0</v>
      </c>
      <c r="T1447" s="228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229" t="s">
        <v>270</v>
      </c>
      <c r="AT1447" s="229" t="s">
        <v>167</v>
      </c>
      <c r="AU1447" s="229" t="s">
        <v>88</v>
      </c>
      <c r="AY1447" s="17" t="s">
        <v>165</v>
      </c>
      <c r="BE1447" s="230">
        <f>IF(N1447="základní",J1447,0)</f>
        <v>0</v>
      </c>
      <c r="BF1447" s="230">
        <f>IF(N1447="snížená",J1447,0)</f>
        <v>0</v>
      </c>
      <c r="BG1447" s="230">
        <f>IF(N1447="zákl. přenesená",J1447,0)</f>
        <v>0</v>
      </c>
      <c r="BH1447" s="230">
        <f>IF(N1447="sníž. přenesená",J1447,0)</f>
        <v>0</v>
      </c>
      <c r="BI1447" s="230">
        <f>IF(N1447="nulová",J1447,0)</f>
        <v>0</v>
      </c>
      <c r="BJ1447" s="17" t="s">
        <v>86</v>
      </c>
      <c r="BK1447" s="230">
        <f>ROUND(I1447*H1447,2)</f>
        <v>0</v>
      </c>
      <c r="BL1447" s="17" t="s">
        <v>270</v>
      </c>
      <c r="BM1447" s="229" t="s">
        <v>2132</v>
      </c>
    </row>
    <row r="1448" s="14" customFormat="1">
      <c r="A1448" s="14"/>
      <c r="B1448" s="242"/>
      <c r="C1448" s="243"/>
      <c r="D1448" s="233" t="s">
        <v>174</v>
      </c>
      <c r="E1448" s="244" t="s">
        <v>1</v>
      </c>
      <c r="F1448" s="245" t="s">
        <v>673</v>
      </c>
      <c r="G1448" s="243"/>
      <c r="H1448" s="246">
        <v>339.85000000000002</v>
      </c>
      <c r="I1448" s="247"/>
      <c r="J1448" s="243"/>
      <c r="K1448" s="243"/>
      <c r="L1448" s="248"/>
      <c r="M1448" s="249"/>
      <c r="N1448" s="250"/>
      <c r="O1448" s="250"/>
      <c r="P1448" s="250"/>
      <c r="Q1448" s="250"/>
      <c r="R1448" s="250"/>
      <c r="S1448" s="250"/>
      <c r="T1448" s="251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2" t="s">
        <v>174</v>
      </c>
      <c r="AU1448" s="252" t="s">
        <v>88</v>
      </c>
      <c r="AV1448" s="14" t="s">
        <v>88</v>
      </c>
      <c r="AW1448" s="14" t="s">
        <v>32</v>
      </c>
      <c r="AX1448" s="14" t="s">
        <v>78</v>
      </c>
      <c r="AY1448" s="252" t="s">
        <v>165</v>
      </c>
    </row>
    <row r="1449" s="14" customFormat="1">
      <c r="A1449" s="14"/>
      <c r="B1449" s="242"/>
      <c r="C1449" s="243"/>
      <c r="D1449" s="233" t="s">
        <v>174</v>
      </c>
      <c r="E1449" s="244" t="s">
        <v>1</v>
      </c>
      <c r="F1449" s="245" t="s">
        <v>2124</v>
      </c>
      <c r="G1449" s="243"/>
      <c r="H1449" s="246">
        <v>64.680000000000007</v>
      </c>
      <c r="I1449" s="247"/>
      <c r="J1449" s="243"/>
      <c r="K1449" s="243"/>
      <c r="L1449" s="248"/>
      <c r="M1449" s="249"/>
      <c r="N1449" s="250"/>
      <c r="O1449" s="250"/>
      <c r="P1449" s="250"/>
      <c r="Q1449" s="250"/>
      <c r="R1449" s="250"/>
      <c r="S1449" s="250"/>
      <c r="T1449" s="25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2" t="s">
        <v>174</v>
      </c>
      <c r="AU1449" s="252" t="s">
        <v>88</v>
      </c>
      <c r="AV1449" s="14" t="s">
        <v>88</v>
      </c>
      <c r="AW1449" s="14" t="s">
        <v>32</v>
      </c>
      <c r="AX1449" s="14" t="s">
        <v>78</v>
      </c>
      <c r="AY1449" s="252" t="s">
        <v>165</v>
      </c>
    </row>
    <row r="1450" s="15" customFormat="1">
      <c r="A1450" s="15"/>
      <c r="B1450" s="253"/>
      <c r="C1450" s="254"/>
      <c r="D1450" s="233" t="s">
        <v>174</v>
      </c>
      <c r="E1450" s="255" t="s">
        <v>1</v>
      </c>
      <c r="F1450" s="256" t="s">
        <v>177</v>
      </c>
      <c r="G1450" s="254"/>
      <c r="H1450" s="257">
        <v>404.52999999999997</v>
      </c>
      <c r="I1450" s="258"/>
      <c r="J1450" s="254"/>
      <c r="K1450" s="254"/>
      <c r="L1450" s="259"/>
      <c r="M1450" s="260"/>
      <c r="N1450" s="261"/>
      <c r="O1450" s="261"/>
      <c r="P1450" s="261"/>
      <c r="Q1450" s="261"/>
      <c r="R1450" s="261"/>
      <c r="S1450" s="261"/>
      <c r="T1450" s="262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3" t="s">
        <v>174</v>
      </c>
      <c r="AU1450" s="263" t="s">
        <v>88</v>
      </c>
      <c r="AV1450" s="15" t="s">
        <v>172</v>
      </c>
      <c r="AW1450" s="15" t="s">
        <v>32</v>
      </c>
      <c r="AX1450" s="15" t="s">
        <v>86</v>
      </c>
      <c r="AY1450" s="263" t="s">
        <v>165</v>
      </c>
    </row>
    <row r="1451" s="2" customFormat="1" ht="33" customHeight="1">
      <c r="A1451" s="38"/>
      <c r="B1451" s="39"/>
      <c r="C1451" s="218" t="s">
        <v>2133</v>
      </c>
      <c r="D1451" s="218" t="s">
        <v>167</v>
      </c>
      <c r="E1451" s="219" t="s">
        <v>2134</v>
      </c>
      <c r="F1451" s="220" t="s">
        <v>2135</v>
      </c>
      <c r="G1451" s="221" t="s">
        <v>209</v>
      </c>
      <c r="H1451" s="222">
        <v>65.349999999999994</v>
      </c>
      <c r="I1451" s="223"/>
      <c r="J1451" s="224">
        <f>ROUND(I1451*H1451,2)</f>
        <v>0</v>
      </c>
      <c r="K1451" s="220" t="s">
        <v>171</v>
      </c>
      <c r="L1451" s="44"/>
      <c r="M1451" s="225" t="s">
        <v>1</v>
      </c>
      <c r="N1451" s="226" t="s">
        <v>43</v>
      </c>
      <c r="O1451" s="91"/>
      <c r="P1451" s="227">
        <f>O1451*H1451</f>
        <v>0</v>
      </c>
      <c r="Q1451" s="227">
        <v>0.012</v>
      </c>
      <c r="R1451" s="227">
        <f>Q1451*H1451</f>
        <v>0.7841999999999999</v>
      </c>
      <c r="S1451" s="227">
        <v>0</v>
      </c>
      <c r="T1451" s="228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229" t="s">
        <v>270</v>
      </c>
      <c r="AT1451" s="229" t="s">
        <v>167</v>
      </c>
      <c r="AU1451" s="229" t="s">
        <v>88</v>
      </c>
      <c r="AY1451" s="17" t="s">
        <v>165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17" t="s">
        <v>86</v>
      </c>
      <c r="BK1451" s="230">
        <f>ROUND(I1451*H1451,2)</f>
        <v>0</v>
      </c>
      <c r="BL1451" s="17" t="s">
        <v>270</v>
      </c>
      <c r="BM1451" s="229" t="s">
        <v>2136</v>
      </c>
    </row>
    <row r="1452" s="14" customFormat="1">
      <c r="A1452" s="14"/>
      <c r="B1452" s="242"/>
      <c r="C1452" s="243"/>
      <c r="D1452" s="233" t="s">
        <v>174</v>
      </c>
      <c r="E1452" s="244" t="s">
        <v>1</v>
      </c>
      <c r="F1452" s="245" t="s">
        <v>2123</v>
      </c>
      <c r="G1452" s="243"/>
      <c r="H1452" s="246">
        <v>65.349999999999994</v>
      </c>
      <c r="I1452" s="247"/>
      <c r="J1452" s="243"/>
      <c r="K1452" s="243"/>
      <c r="L1452" s="248"/>
      <c r="M1452" s="249"/>
      <c r="N1452" s="250"/>
      <c r="O1452" s="250"/>
      <c r="P1452" s="250"/>
      <c r="Q1452" s="250"/>
      <c r="R1452" s="250"/>
      <c r="S1452" s="250"/>
      <c r="T1452" s="251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2" t="s">
        <v>174</v>
      </c>
      <c r="AU1452" s="252" t="s">
        <v>88</v>
      </c>
      <c r="AV1452" s="14" t="s">
        <v>88</v>
      </c>
      <c r="AW1452" s="14" t="s">
        <v>32</v>
      </c>
      <c r="AX1452" s="14" t="s">
        <v>78</v>
      </c>
      <c r="AY1452" s="252" t="s">
        <v>165</v>
      </c>
    </row>
    <row r="1453" s="15" customFormat="1">
      <c r="A1453" s="15"/>
      <c r="B1453" s="253"/>
      <c r="C1453" s="254"/>
      <c r="D1453" s="233" t="s">
        <v>174</v>
      </c>
      <c r="E1453" s="255" t="s">
        <v>1</v>
      </c>
      <c r="F1453" s="256" t="s">
        <v>177</v>
      </c>
      <c r="G1453" s="254"/>
      <c r="H1453" s="257">
        <v>65.349999999999994</v>
      </c>
      <c r="I1453" s="258"/>
      <c r="J1453" s="254"/>
      <c r="K1453" s="254"/>
      <c r="L1453" s="259"/>
      <c r="M1453" s="260"/>
      <c r="N1453" s="261"/>
      <c r="O1453" s="261"/>
      <c r="P1453" s="261"/>
      <c r="Q1453" s="261"/>
      <c r="R1453" s="261"/>
      <c r="S1453" s="261"/>
      <c r="T1453" s="262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3" t="s">
        <v>174</v>
      </c>
      <c r="AU1453" s="263" t="s">
        <v>88</v>
      </c>
      <c r="AV1453" s="15" t="s">
        <v>172</v>
      </c>
      <c r="AW1453" s="15" t="s">
        <v>32</v>
      </c>
      <c r="AX1453" s="15" t="s">
        <v>86</v>
      </c>
      <c r="AY1453" s="263" t="s">
        <v>165</v>
      </c>
    </row>
    <row r="1454" s="2" customFormat="1" ht="24.15" customHeight="1">
      <c r="A1454" s="38"/>
      <c r="B1454" s="39"/>
      <c r="C1454" s="218" t="s">
        <v>2137</v>
      </c>
      <c r="D1454" s="218" t="s">
        <v>167</v>
      </c>
      <c r="E1454" s="219" t="s">
        <v>2138</v>
      </c>
      <c r="F1454" s="220" t="s">
        <v>2139</v>
      </c>
      <c r="G1454" s="221" t="s">
        <v>209</v>
      </c>
      <c r="H1454" s="222">
        <v>300.13999999999999</v>
      </c>
      <c r="I1454" s="223"/>
      <c r="J1454" s="224">
        <f>ROUND(I1454*H1454,2)</f>
        <v>0</v>
      </c>
      <c r="K1454" s="220" t="s">
        <v>171</v>
      </c>
      <c r="L1454" s="44"/>
      <c r="M1454" s="225" t="s">
        <v>1</v>
      </c>
      <c r="N1454" s="226" t="s">
        <v>43</v>
      </c>
      <c r="O1454" s="91"/>
      <c r="P1454" s="227">
        <f>O1454*H1454</f>
        <v>0</v>
      </c>
      <c r="Q1454" s="227">
        <v>0</v>
      </c>
      <c r="R1454" s="227">
        <f>Q1454*H1454</f>
        <v>0</v>
      </c>
      <c r="S1454" s="227">
        <v>0.0025000000000000001</v>
      </c>
      <c r="T1454" s="228">
        <f>S1454*H1454</f>
        <v>0.75034999999999996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29" t="s">
        <v>270</v>
      </c>
      <c r="AT1454" s="229" t="s">
        <v>167</v>
      </c>
      <c r="AU1454" s="229" t="s">
        <v>88</v>
      </c>
      <c r="AY1454" s="17" t="s">
        <v>165</v>
      </c>
      <c r="BE1454" s="230">
        <f>IF(N1454="základní",J1454,0)</f>
        <v>0</v>
      </c>
      <c r="BF1454" s="230">
        <f>IF(N1454="snížená",J1454,0)</f>
        <v>0</v>
      </c>
      <c r="BG1454" s="230">
        <f>IF(N1454="zákl. přenesená",J1454,0)</f>
        <v>0</v>
      </c>
      <c r="BH1454" s="230">
        <f>IF(N1454="sníž. přenesená",J1454,0)</f>
        <v>0</v>
      </c>
      <c r="BI1454" s="230">
        <f>IF(N1454="nulová",J1454,0)</f>
        <v>0</v>
      </c>
      <c r="BJ1454" s="17" t="s">
        <v>86</v>
      </c>
      <c r="BK1454" s="230">
        <f>ROUND(I1454*H1454,2)</f>
        <v>0</v>
      </c>
      <c r="BL1454" s="17" t="s">
        <v>270</v>
      </c>
      <c r="BM1454" s="229" t="s">
        <v>2140</v>
      </c>
    </row>
    <row r="1455" s="13" customFormat="1">
      <c r="A1455" s="13"/>
      <c r="B1455" s="231"/>
      <c r="C1455" s="232"/>
      <c r="D1455" s="233" t="s">
        <v>174</v>
      </c>
      <c r="E1455" s="234" t="s">
        <v>1</v>
      </c>
      <c r="F1455" s="235" t="s">
        <v>2141</v>
      </c>
      <c r="G1455" s="232"/>
      <c r="H1455" s="234" t="s">
        <v>1</v>
      </c>
      <c r="I1455" s="236"/>
      <c r="J1455" s="232"/>
      <c r="K1455" s="232"/>
      <c r="L1455" s="237"/>
      <c r="M1455" s="238"/>
      <c r="N1455" s="239"/>
      <c r="O1455" s="239"/>
      <c r="P1455" s="239"/>
      <c r="Q1455" s="239"/>
      <c r="R1455" s="239"/>
      <c r="S1455" s="239"/>
      <c r="T1455" s="24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1" t="s">
        <v>174</v>
      </c>
      <c r="AU1455" s="241" t="s">
        <v>88</v>
      </c>
      <c r="AV1455" s="13" t="s">
        <v>86</v>
      </c>
      <c r="AW1455" s="13" t="s">
        <v>32</v>
      </c>
      <c r="AX1455" s="13" t="s">
        <v>78</v>
      </c>
      <c r="AY1455" s="241" t="s">
        <v>165</v>
      </c>
    </row>
    <row r="1456" s="13" customFormat="1">
      <c r="A1456" s="13"/>
      <c r="B1456" s="231"/>
      <c r="C1456" s="232"/>
      <c r="D1456" s="233" t="s">
        <v>174</v>
      </c>
      <c r="E1456" s="234" t="s">
        <v>1</v>
      </c>
      <c r="F1456" s="235" t="s">
        <v>593</v>
      </c>
      <c r="G1456" s="232"/>
      <c r="H1456" s="234" t="s">
        <v>1</v>
      </c>
      <c r="I1456" s="236"/>
      <c r="J1456" s="232"/>
      <c r="K1456" s="232"/>
      <c r="L1456" s="237"/>
      <c r="M1456" s="238"/>
      <c r="N1456" s="239"/>
      <c r="O1456" s="239"/>
      <c r="P1456" s="239"/>
      <c r="Q1456" s="239"/>
      <c r="R1456" s="239"/>
      <c r="S1456" s="239"/>
      <c r="T1456" s="24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1" t="s">
        <v>174</v>
      </c>
      <c r="AU1456" s="241" t="s">
        <v>88</v>
      </c>
      <c r="AV1456" s="13" t="s">
        <v>86</v>
      </c>
      <c r="AW1456" s="13" t="s">
        <v>32</v>
      </c>
      <c r="AX1456" s="13" t="s">
        <v>78</v>
      </c>
      <c r="AY1456" s="241" t="s">
        <v>165</v>
      </c>
    </row>
    <row r="1457" s="14" customFormat="1">
      <c r="A1457" s="14"/>
      <c r="B1457" s="242"/>
      <c r="C1457" s="243"/>
      <c r="D1457" s="233" t="s">
        <v>174</v>
      </c>
      <c r="E1457" s="244" t="s">
        <v>1</v>
      </c>
      <c r="F1457" s="245" t="s">
        <v>2142</v>
      </c>
      <c r="G1457" s="243"/>
      <c r="H1457" s="246">
        <v>44.490000000000002</v>
      </c>
      <c r="I1457" s="247"/>
      <c r="J1457" s="243"/>
      <c r="K1457" s="243"/>
      <c r="L1457" s="248"/>
      <c r="M1457" s="249"/>
      <c r="N1457" s="250"/>
      <c r="O1457" s="250"/>
      <c r="P1457" s="250"/>
      <c r="Q1457" s="250"/>
      <c r="R1457" s="250"/>
      <c r="S1457" s="250"/>
      <c r="T1457" s="251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2" t="s">
        <v>174</v>
      </c>
      <c r="AU1457" s="252" t="s">
        <v>88</v>
      </c>
      <c r="AV1457" s="14" t="s">
        <v>88</v>
      </c>
      <c r="AW1457" s="14" t="s">
        <v>32</v>
      </c>
      <c r="AX1457" s="14" t="s">
        <v>78</v>
      </c>
      <c r="AY1457" s="252" t="s">
        <v>165</v>
      </c>
    </row>
    <row r="1458" s="14" customFormat="1">
      <c r="A1458" s="14"/>
      <c r="B1458" s="242"/>
      <c r="C1458" s="243"/>
      <c r="D1458" s="233" t="s">
        <v>174</v>
      </c>
      <c r="E1458" s="244" t="s">
        <v>1</v>
      </c>
      <c r="F1458" s="245" t="s">
        <v>2143</v>
      </c>
      <c r="G1458" s="243"/>
      <c r="H1458" s="246">
        <v>26.329999999999998</v>
      </c>
      <c r="I1458" s="247"/>
      <c r="J1458" s="243"/>
      <c r="K1458" s="243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2" t="s">
        <v>174</v>
      </c>
      <c r="AU1458" s="252" t="s">
        <v>88</v>
      </c>
      <c r="AV1458" s="14" t="s">
        <v>88</v>
      </c>
      <c r="AW1458" s="14" t="s">
        <v>32</v>
      </c>
      <c r="AX1458" s="14" t="s">
        <v>78</v>
      </c>
      <c r="AY1458" s="252" t="s">
        <v>165</v>
      </c>
    </row>
    <row r="1459" s="14" customFormat="1">
      <c r="A1459" s="14"/>
      <c r="B1459" s="242"/>
      <c r="C1459" s="243"/>
      <c r="D1459" s="233" t="s">
        <v>174</v>
      </c>
      <c r="E1459" s="244" t="s">
        <v>1</v>
      </c>
      <c r="F1459" s="245" t="s">
        <v>2144</v>
      </c>
      <c r="G1459" s="243"/>
      <c r="H1459" s="246">
        <v>22.140000000000001</v>
      </c>
      <c r="I1459" s="247"/>
      <c r="J1459" s="243"/>
      <c r="K1459" s="243"/>
      <c r="L1459" s="248"/>
      <c r="M1459" s="249"/>
      <c r="N1459" s="250"/>
      <c r="O1459" s="250"/>
      <c r="P1459" s="250"/>
      <c r="Q1459" s="250"/>
      <c r="R1459" s="250"/>
      <c r="S1459" s="250"/>
      <c r="T1459" s="251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2" t="s">
        <v>174</v>
      </c>
      <c r="AU1459" s="252" t="s">
        <v>88</v>
      </c>
      <c r="AV1459" s="14" t="s">
        <v>88</v>
      </c>
      <c r="AW1459" s="14" t="s">
        <v>32</v>
      </c>
      <c r="AX1459" s="14" t="s">
        <v>78</v>
      </c>
      <c r="AY1459" s="252" t="s">
        <v>165</v>
      </c>
    </row>
    <row r="1460" s="14" customFormat="1">
      <c r="A1460" s="14"/>
      <c r="B1460" s="242"/>
      <c r="C1460" s="243"/>
      <c r="D1460" s="233" t="s">
        <v>174</v>
      </c>
      <c r="E1460" s="244" t="s">
        <v>1</v>
      </c>
      <c r="F1460" s="245" t="s">
        <v>2145</v>
      </c>
      <c r="G1460" s="243"/>
      <c r="H1460" s="246">
        <v>103.26000000000001</v>
      </c>
      <c r="I1460" s="247"/>
      <c r="J1460" s="243"/>
      <c r="K1460" s="243"/>
      <c r="L1460" s="248"/>
      <c r="M1460" s="249"/>
      <c r="N1460" s="250"/>
      <c r="O1460" s="250"/>
      <c r="P1460" s="250"/>
      <c r="Q1460" s="250"/>
      <c r="R1460" s="250"/>
      <c r="S1460" s="250"/>
      <c r="T1460" s="25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2" t="s">
        <v>174</v>
      </c>
      <c r="AU1460" s="252" t="s">
        <v>88</v>
      </c>
      <c r="AV1460" s="14" t="s">
        <v>88</v>
      </c>
      <c r="AW1460" s="14" t="s">
        <v>32</v>
      </c>
      <c r="AX1460" s="14" t="s">
        <v>78</v>
      </c>
      <c r="AY1460" s="252" t="s">
        <v>165</v>
      </c>
    </row>
    <row r="1461" s="14" customFormat="1">
      <c r="A1461" s="14"/>
      <c r="B1461" s="242"/>
      <c r="C1461" s="243"/>
      <c r="D1461" s="233" t="s">
        <v>174</v>
      </c>
      <c r="E1461" s="244" t="s">
        <v>1</v>
      </c>
      <c r="F1461" s="245" t="s">
        <v>2146</v>
      </c>
      <c r="G1461" s="243"/>
      <c r="H1461" s="246">
        <v>26.34</v>
      </c>
      <c r="I1461" s="247"/>
      <c r="J1461" s="243"/>
      <c r="K1461" s="243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2" t="s">
        <v>174</v>
      </c>
      <c r="AU1461" s="252" t="s">
        <v>88</v>
      </c>
      <c r="AV1461" s="14" t="s">
        <v>88</v>
      </c>
      <c r="AW1461" s="14" t="s">
        <v>32</v>
      </c>
      <c r="AX1461" s="14" t="s">
        <v>78</v>
      </c>
      <c r="AY1461" s="252" t="s">
        <v>165</v>
      </c>
    </row>
    <row r="1462" s="14" customFormat="1">
      <c r="A1462" s="14"/>
      <c r="B1462" s="242"/>
      <c r="C1462" s="243"/>
      <c r="D1462" s="233" t="s">
        <v>174</v>
      </c>
      <c r="E1462" s="244" t="s">
        <v>1</v>
      </c>
      <c r="F1462" s="245" t="s">
        <v>2147</v>
      </c>
      <c r="G1462" s="243"/>
      <c r="H1462" s="246">
        <v>20.52</v>
      </c>
      <c r="I1462" s="247"/>
      <c r="J1462" s="243"/>
      <c r="K1462" s="243"/>
      <c r="L1462" s="248"/>
      <c r="M1462" s="249"/>
      <c r="N1462" s="250"/>
      <c r="O1462" s="250"/>
      <c r="P1462" s="250"/>
      <c r="Q1462" s="250"/>
      <c r="R1462" s="250"/>
      <c r="S1462" s="250"/>
      <c r="T1462" s="251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2" t="s">
        <v>174</v>
      </c>
      <c r="AU1462" s="252" t="s">
        <v>88</v>
      </c>
      <c r="AV1462" s="14" t="s">
        <v>88</v>
      </c>
      <c r="AW1462" s="14" t="s">
        <v>32</v>
      </c>
      <c r="AX1462" s="14" t="s">
        <v>78</v>
      </c>
      <c r="AY1462" s="252" t="s">
        <v>165</v>
      </c>
    </row>
    <row r="1463" s="14" customFormat="1">
      <c r="A1463" s="14"/>
      <c r="B1463" s="242"/>
      <c r="C1463" s="243"/>
      <c r="D1463" s="233" t="s">
        <v>174</v>
      </c>
      <c r="E1463" s="244" t="s">
        <v>1</v>
      </c>
      <c r="F1463" s="245" t="s">
        <v>2148</v>
      </c>
      <c r="G1463" s="243"/>
      <c r="H1463" s="246">
        <v>24.120000000000001</v>
      </c>
      <c r="I1463" s="247"/>
      <c r="J1463" s="243"/>
      <c r="K1463" s="243"/>
      <c r="L1463" s="248"/>
      <c r="M1463" s="249"/>
      <c r="N1463" s="250"/>
      <c r="O1463" s="250"/>
      <c r="P1463" s="250"/>
      <c r="Q1463" s="250"/>
      <c r="R1463" s="250"/>
      <c r="S1463" s="250"/>
      <c r="T1463" s="251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2" t="s">
        <v>174</v>
      </c>
      <c r="AU1463" s="252" t="s">
        <v>88</v>
      </c>
      <c r="AV1463" s="14" t="s">
        <v>88</v>
      </c>
      <c r="AW1463" s="14" t="s">
        <v>32</v>
      </c>
      <c r="AX1463" s="14" t="s">
        <v>78</v>
      </c>
      <c r="AY1463" s="252" t="s">
        <v>165</v>
      </c>
    </row>
    <row r="1464" s="14" customFormat="1">
      <c r="A1464" s="14"/>
      <c r="B1464" s="242"/>
      <c r="C1464" s="243"/>
      <c r="D1464" s="233" t="s">
        <v>174</v>
      </c>
      <c r="E1464" s="244" t="s">
        <v>1</v>
      </c>
      <c r="F1464" s="245" t="s">
        <v>2149</v>
      </c>
      <c r="G1464" s="243"/>
      <c r="H1464" s="246">
        <v>10.26</v>
      </c>
      <c r="I1464" s="247"/>
      <c r="J1464" s="243"/>
      <c r="K1464" s="243"/>
      <c r="L1464" s="248"/>
      <c r="M1464" s="249"/>
      <c r="N1464" s="250"/>
      <c r="O1464" s="250"/>
      <c r="P1464" s="250"/>
      <c r="Q1464" s="250"/>
      <c r="R1464" s="250"/>
      <c r="S1464" s="250"/>
      <c r="T1464" s="25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2" t="s">
        <v>174</v>
      </c>
      <c r="AU1464" s="252" t="s">
        <v>88</v>
      </c>
      <c r="AV1464" s="14" t="s">
        <v>88</v>
      </c>
      <c r="AW1464" s="14" t="s">
        <v>32</v>
      </c>
      <c r="AX1464" s="14" t="s">
        <v>78</v>
      </c>
      <c r="AY1464" s="252" t="s">
        <v>165</v>
      </c>
    </row>
    <row r="1465" s="14" customFormat="1">
      <c r="A1465" s="14"/>
      <c r="B1465" s="242"/>
      <c r="C1465" s="243"/>
      <c r="D1465" s="233" t="s">
        <v>174</v>
      </c>
      <c r="E1465" s="244" t="s">
        <v>1</v>
      </c>
      <c r="F1465" s="245" t="s">
        <v>2150</v>
      </c>
      <c r="G1465" s="243"/>
      <c r="H1465" s="246">
        <v>6.8499999999999996</v>
      </c>
      <c r="I1465" s="247"/>
      <c r="J1465" s="243"/>
      <c r="K1465" s="243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2" t="s">
        <v>174</v>
      </c>
      <c r="AU1465" s="252" t="s">
        <v>88</v>
      </c>
      <c r="AV1465" s="14" t="s">
        <v>88</v>
      </c>
      <c r="AW1465" s="14" t="s">
        <v>32</v>
      </c>
      <c r="AX1465" s="14" t="s">
        <v>78</v>
      </c>
      <c r="AY1465" s="252" t="s">
        <v>165</v>
      </c>
    </row>
    <row r="1466" s="14" customFormat="1">
      <c r="A1466" s="14"/>
      <c r="B1466" s="242"/>
      <c r="C1466" s="243"/>
      <c r="D1466" s="233" t="s">
        <v>174</v>
      </c>
      <c r="E1466" s="244" t="s">
        <v>1</v>
      </c>
      <c r="F1466" s="245" t="s">
        <v>2151</v>
      </c>
      <c r="G1466" s="243"/>
      <c r="H1466" s="246">
        <v>4.7300000000000004</v>
      </c>
      <c r="I1466" s="247"/>
      <c r="J1466" s="243"/>
      <c r="K1466" s="243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2" t="s">
        <v>174</v>
      </c>
      <c r="AU1466" s="252" t="s">
        <v>88</v>
      </c>
      <c r="AV1466" s="14" t="s">
        <v>88</v>
      </c>
      <c r="AW1466" s="14" t="s">
        <v>32</v>
      </c>
      <c r="AX1466" s="14" t="s">
        <v>78</v>
      </c>
      <c r="AY1466" s="252" t="s">
        <v>165</v>
      </c>
    </row>
    <row r="1467" s="13" customFormat="1">
      <c r="A1467" s="13"/>
      <c r="B1467" s="231"/>
      <c r="C1467" s="232"/>
      <c r="D1467" s="233" t="s">
        <v>174</v>
      </c>
      <c r="E1467" s="234" t="s">
        <v>1</v>
      </c>
      <c r="F1467" s="235" t="s">
        <v>596</v>
      </c>
      <c r="G1467" s="232"/>
      <c r="H1467" s="234" t="s">
        <v>1</v>
      </c>
      <c r="I1467" s="236"/>
      <c r="J1467" s="232"/>
      <c r="K1467" s="232"/>
      <c r="L1467" s="237"/>
      <c r="M1467" s="238"/>
      <c r="N1467" s="239"/>
      <c r="O1467" s="239"/>
      <c r="P1467" s="239"/>
      <c r="Q1467" s="239"/>
      <c r="R1467" s="239"/>
      <c r="S1467" s="239"/>
      <c r="T1467" s="24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1" t="s">
        <v>174</v>
      </c>
      <c r="AU1467" s="241" t="s">
        <v>88</v>
      </c>
      <c r="AV1467" s="13" t="s">
        <v>86</v>
      </c>
      <c r="AW1467" s="13" t="s">
        <v>32</v>
      </c>
      <c r="AX1467" s="13" t="s">
        <v>78</v>
      </c>
      <c r="AY1467" s="241" t="s">
        <v>165</v>
      </c>
    </row>
    <row r="1468" s="14" customFormat="1">
      <c r="A1468" s="14"/>
      <c r="B1468" s="242"/>
      <c r="C1468" s="243"/>
      <c r="D1468" s="233" t="s">
        <v>174</v>
      </c>
      <c r="E1468" s="244" t="s">
        <v>1</v>
      </c>
      <c r="F1468" s="245" t="s">
        <v>2094</v>
      </c>
      <c r="G1468" s="243"/>
      <c r="H1468" s="246">
        <v>11.1</v>
      </c>
      <c r="I1468" s="247"/>
      <c r="J1468" s="243"/>
      <c r="K1468" s="243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2" t="s">
        <v>174</v>
      </c>
      <c r="AU1468" s="252" t="s">
        <v>88</v>
      </c>
      <c r="AV1468" s="14" t="s">
        <v>88</v>
      </c>
      <c r="AW1468" s="14" t="s">
        <v>32</v>
      </c>
      <c r="AX1468" s="14" t="s">
        <v>78</v>
      </c>
      <c r="AY1468" s="252" t="s">
        <v>165</v>
      </c>
    </row>
    <row r="1469" s="15" customFormat="1">
      <c r="A1469" s="15"/>
      <c r="B1469" s="253"/>
      <c r="C1469" s="254"/>
      <c r="D1469" s="233" t="s">
        <v>174</v>
      </c>
      <c r="E1469" s="255" t="s">
        <v>1</v>
      </c>
      <c r="F1469" s="256" t="s">
        <v>177</v>
      </c>
      <c r="G1469" s="254"/>
      <c r="H1469" s="257">
        <v>300.13999999999999</v>
      </c>
      <c r="I1469" s="258"/>
      <c r="J1469" s="254"/>
      <c r="K1469" s="254"/>
      <c r="L1469" s="259"/>
      <c r="M1469" s="260"/>
      <c r="N1469" s="261"/>
      <c r="O1469" s="261"/>
      <c r="P1469" s="261"/>
      <c r="Q1469" s="261"/>
      <c r="R1469" s="261"/>
      <c r="S1469" s="261"/>
      <c r="T1469" s="262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3" t="s">
        <v>174</v>
      </c>
      <c r="AU1469" s="263" t="s">
        <v>88</v>
      </c>
      <c r="AV1469" s="15" t="s">
        <v>172</v>
      </c>
      <c r="AW1469" s="15" t="s">
        <v>32</v>
      </c>
      <c r="AX1469" s="15" t="s">
        <v>86</v>
      </c>
      <c r="AY1469" s="263" t="s">
        <v>165</v>
      </c>
    </row>
    <row r="1470" s="2" customFormat="1" ht="21.75" customHeight="1">
      <c r="A1470" s="38"/>
      <c r="B1470" s="39"/>
      <c r="C1470" s="218" t="s">
        <v>2152</v>
      </c>
      <c r="D1470" s="218" t="s">
        <v>167</v>
      </c>
      <c r="E1470" s="219" t="s">
        <v>2153</v>
      </c>
      <c r="F1470" s="220" t="s">
        <v>2154</v>
      </c>
      <c r="G1470" s="221" t="s">
        <v>209</v>
      </c>
      <c r="H1470" s="222">
        <v>469.88</v>
      </c>
      <c r="I1470" s="223"/>
      <c r="J1470" s="224">
        <f>ROUND(I1470*H1470,2)</f>
        <v>0</v>
      </c>
      <c r="K1470" s="220" t="s">
        <v>171</v>
      </c>
      <c r="L1470" s="44"/>
      <c r="M1470" s="225" t="s">
        <v>1</v>
      </c>
      <c r="N1470" s="226" t="s">
        <v>43</v>
      </c>
      <c r="O1470" s="91"/>
      <c r="P1470" s="227">
        <f>O1470*H1470</f>
        <v>0</v>
      </c>
      <c r="Q1470" s="227">
        <v>0.00029999999999999997</v>
      </c>
      <c r="R1470" s="227">
        <f>Q1470*H1470</f>
        <v>0.14096399999999998</v>
      </c>
      <c r="S1470" s="227">
        <v>0</v>
      </c>
      <c r="T1470" s="228">
        <f>S1470*H1470</f>
        <v>0</v>
      </c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R1470" s="229" t="s">
        <v>270</v>
      </c>
      <c r="AT1470" s="229" t="s">
        <v>167</v>
      </c>
      <c r="AU1470" s="229" t="s">
        <v>88</v>
      </c>
      <c r="AY1470" s="17" t="s">
        <v>165</v>
      </c>
      <c r="BE1470" s="230">
        <f>IF(N1470="základní",J1470,0)</f>
        <v>0</v>
      </c>
      <c r="BF1470" s="230">
        <f>IF(N1470="snížená",J1470,0)</f>
        <v>0</v>
      </c>
      <c r="BG1470" s="230">
        <f>IF(N1470="zákl. přenesená",J1470,0)</f>
        <v>0</v>
      </c>
      <c r="BH1470" s="230">
        <f>IF(N1470="sníž. přenesená",J1470,0)</f>
        <v>0</v>
      </c>
      <c r="BI1470" s="230">
        <f>IF(N1470="nulová",J1470,0)</f>
        <v>0</v>
      </c>
      <c r="BJ1470" s="17" t="s">
        <v>86</v>
      </c>
      <c r="BK1470" s="230">
        <f>ROUND(I1470*H1470,2)</f>
        <v>0</v>
      </c>
      <c r="BL1470" s="17" t="s">
        <v>270</v>
      </c>
      <c r="BM1470" s="229" t="s">
        <v>2155</v>
      </c>
    </row>
    <row r="1471" s="2" customFormat="1">
      <c r="A1471" s="38"/>
      <c r="B1471" s="39"/>
      <c r="C1471" s="40"/>
      <c r="D1471" s="233" t="s">
        <v>616</v>
      </c>
      <c r="E1471" s="40"/>
      <c r="F1471" s="274" t="s">
        <v>2156</v>
      </c>
      <c r="G1471" s="40"/>
      <c r="H1471" s="40"/>
      <c r="I1471" s="275"/>
      <c r="J1471" s="40"/>
      <c r="K1471" s="40"/>
      <c r="L1471" s="44"/>
      <c r="M1471" s="276"/>
      <c r="N1471" s="277"/>
      <c r="O1471" s="91"/>
      <c r="P1471" s="91"/>
      <c r="Q1471" s="91"/>
      <c r="R1471" s="91"/>
      <c r="S1471" s="91"/>
      <c r="T1471" s="92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T1471" s="17" t="s">
        <v>616</v>
      </c>
      <c r="AU1471" s="17" t="s">
        <v>88</v>
      </c>
    </row>
    <row r="1472" s="14" customFormat="1">
      <c r="A1472" s="14"/>
      <c r="B1472" s="242"/>
      <c r="C1472" s="243"/>
      <c r="D1472" s="233" t="s">
        <v>174</v>
      </c>
      <c r="E1472" s="244" t="s">
        <v>1</v>
      </c>
      <c r="F1472" s="245" t="s">
        <v>2123</v>
      </c>
      <c r="G1472" s="243"/>
      <c r="H1472" s="246">
        <v>65.349999999999994</v>
      </c>
      <c r="I1472" s="247"/>
      <c r="J1472" s="243"/>
      <c r="K1472" s="243"/>
      <c r="L1472" s="248"/>
      <c r="M1472" s="249"/>
      <c r="N1472" s="250"/>
      <c r="O1472" s="250"/>
      <c r="P1472" s="250"/>
      <c r="Q1472" s="250"/>
      <c r="R1472" s="250"/>
      <c r="S1472" s="250"/>
      <c r="T1472" s="25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2" t="s">
        <v>174</v>
      </c>
      <c r="AU1472" s="252" t="s">
        <v>88</v>
      </c>
      <c r="AV1472" s="14" t="s">
        <v>88</v>
      </c>
      <c r="AW1472" s="14" t="s">
        <v>32</v>
      </c>
      <c r="AX1472" s="14" t="s">
        <v>78</v>
      </c>
      <c r="AY1472" s="252" t="s">
        <v>165</v>
      </c>
    </row>
    <row r="1473" s="14" customFormat="1">
      <c r="A1473" s="14"/>
      <c r="B1473" s="242"/>
      <c r="C1473" s="243"/>
      <c r="D1473" s="233" t="s">
        <v>174</v>
      </c>
      <c r="E1473" s="244" t="s">
        <v>1</v>
      </c>
      <c r="F1473" s="245" t="s">
        <v>673</v>
      </c>
      <c r="G1473" s="243"/>
      <c r="H1473" s="246">
        <v>339.85000000000002</v>
      </c>
      <c r="I1473" s="247"/>
      <c r="J1473" s="243"/>
      <c r="K1473" s="243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2" t="s">
        <v>174</v>
      </c>
      <c r="AU1473" s="252" t="s">
        <v>88</v>
      </c>
      <c r="AV1473" s="14" t="s">
        <v>88</v>
      </c>
      <c r="AW1473" s="14" t="s">
        <v>32</v>
      </c>
      <c r="AX1473" s="14" t="s">
        <v>78</v>
      </c>
      <c r="AY1473" s="252" t="s">
        <v>165</v>
      </c>
    </row>
    <row r="1474" s="14" customFormat="1">
      <c r="A1474" s="14"/>
      <c r="B1474" s="242"/>
      <c r="C1474" s="243"/>
      <c r="D1474" s="233" t="s">
        <v>174</v>
      </c>
      <c r="E1474" s="244" t="s">
        <v>1</v>
      </c>
      <c r="F1474" s="245" t="s">
        <v>2124</v>
      </c>
      <c r="G1474" s="243"/>
      <c r="H1474" s="246">
        <v>64.680000000000007</v>
      </c>
      <c r="I1474" s="247"/>
      <c r="J1474" s="243"/>
      <c r="K1474" s="243"/>
      <c r="L1474" s="248"/>
      <c r="M1474" s="249"/>
      <c r="N1474" s="250"/>
      <c r="O1474" s="250"/>
      <c r="P1474" s="250"/>
      <c r="Q1474" s="250"/>
      <c r="R1474" s="250"/>
      <c r="S1474" s="250"/>
      <c r="T1474" s="251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2" t="s">
        <v>174</v>
      </c>
      <c r="AU1474" s="252" t="s">
        <v>88</v>
      </c>
      <c r="AV1474" s="14" t="s">
        <v>88</v>
      </c>
      <c r="AW1474" s="14" t="s">
        <v>32</v>
      </c>
      <c r="AX1474" s="14" t="s">
        <v>78</v>
      </c>
      <c r="AY1474" s="252" t="s">
        <v>165</v>
      </c>
    </row>
    <row r="1475" s="15" customFormat="1">
      <c r="A1475" s="15"/>
      <c r="B1475" s="253"/>
      <c r="C1475" s="254"/>
      <c r="D1475" s="233" t="s">
        <v>174</v>
      </c>
      <c r="E1475" s="255" t="s">
        <v>1</v>
      </c>
      <c r="F1475" s="256" t="s">
        <v>177</v>
      </c>
      <c r="G1475" s="254"/>
      <c r="H1475" s="257">
        <v>469.88</v>
      </c>
      <c r="I1475" s="258"/>
      <c r="J1475" s="254"/>
      <c r="K1475" s="254"/>
      <c r="L1475" s="259"/>
      <c r="M1475" s="260"/>
      <c r="N1475" s="261"/>
      <c r="O1475" s="261"/>
      <c r="P1475" s="261"/>
      <c r="Q1475" s="261"/>
      <c r="R1475" s="261"/>
      <c r="S1475" s="261"/>
      <c r="T1475" s="262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3" t="s">
        <v>174</v>
      </c>
      <c r="AU1475" s="263" t="s">
        <v>88</v>
      </c>
      <c r="AV1475" s="15" t="s">
        <v>172</v>
      </c>
      <c r="AW1475" s="15" t="s">
        <v>32</v>
      </c>
      <c r="AX1475" s="15" t="s">
        <v>86</v>
      </c>
      <c r="AY1475" s="263" t="s">
        <v>165</v>
      </c>
    </row>
    <row r="1476" s="2" customFormat="1" ht="44.25" customHeight="1">
      <c r="A1476" s="38"/>
      <c r="B1476" s="39"/>
      <c r="C1476" s="264" t="s">
        <v>2157</v>
      </c>
      <c r="D1476" s="264" t="s">
        <v>426</v>
      </c>
      <c r="E1476" s="265" t="s">
        <v>2158</v>
      </c>
      <c r="F1476" s="266" t="s">
        <v>2159</v>
      </c>
      <c r="G1476" s="267" t="s">
        <v>209</v>
      </c>
      <c r="H1476" s="268">
        <v>516.86800000000005</v>
      </c>
      <c r="I1476" s="269"/>
      <c r="J1476" s="270">
        <f>ROUND(I1476*H1476,2)</f>
        <v>0</v>
      </c>
      <c r="K1476" s="266" t="s">
        <v>1</v>
      </c>
      <c r="L1476" s="271"/>
      <c r="M1476" s="272" t="s">
        <v>1</v>
      </c>
      <c r="N1476" s="273" t="s">
        <v>43</v>
      </c>
      <c r="O1476" s="91"/>
      <c r="P1476" s="227">
        <f>O1476*H1476</f>
        <v>0</v>
      </c>
      <c r="Q1476" s="227">
        <v>0.0042900000000000004</v>
      </c>
      <c r="R1476" s="227">
        <f>Q1476*H1476</f>
        <v>2.2173637200000003</v>
      </c>
      <c r="S1476" s="227">
        <v>0</v>
      </c>
      <c r="T1476" s="228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29" t="s">
        <v>414</v>
      </c>
      <c r="AT1476" s="229" t="s">
        <v>426</v>
      </c>
      <c r="AU1476" s="229" t="s">
        <v>88</v>
      </c>
      <c r="AY1476" s="17" t="s">
        <v>165</v>
      </c>
      <c r="BE1476" s="230">
        <f>IF(N1476="základní",J1476,0)</f>
        <v>0</v>
      </c>
      <c r="BF1476" s="230">
        <f>IF(N1476="snížená",J1476,0)</f>
        <v>0</v>
      </c>
      <c r="BG1476" s="230">
        <f>IF(N1476="zákl. přenesená",J1476,0)</f>
        <v>0</v>
      </c>
      <c r="BH1476" s="230">
        <f>IF(N1476="sníž. přenesená",J1476,0)</f>
        <v>0</v>
      </c>
      <c r="BI1476" s="230">
        <f>IF(N1476="nulová",J1476,0)</f>
        <v>0</v>
      </c>
      <c r="BJ1476" s="17" t="s">
        <v>86</v>
      </c>
      <c r="BK1476" s="230">
        <f>ROUND(I1476*H1476,2)</f>
        <v>0</v>
      </c>
      <c r="BL1476" s="17" t="s">
        <v>270</v>
      </c>
      <c r="BM1476" s="229" t="s">
        <v>2160</v>
      </c>
    </row>
    <row r="1477" s="2" customFormat="1">
      <c r="A1477" s="38"/>
      <c r="B1477" s="39"/>
      <c r="C1477" s="40"/>
      <c r="D1477" s="233" t="s">
        <v>616</v>
      </c>
      <c r="E1477" s="40"/>
      <c r="F1477" s="274" t="s">
        <v>2161</v>
      </c>
      <c r="G1477" s="40"/>
      <c r="H1477" s="40"/>
      <c r="I1477" s="275"/>
      <c r="J1477" s="40"/>
      <c r="K1477" s="40"/>
      <c r="L1477" s="44"/>
      <c r="M1477" s="276"/>
      <c r="N1477" s="277"/>
      <c r="O1477" s="91"/>
      <c r="P1477" s="91"/>
      <c r="Q1477" s="91"/>
      <c r="R1477" s="91"/>
      <c r="S1477" s="91"/>
      <c r="T1477" s="92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T1477" s="17" t="s">
        <v>616</v>
      </c>
      <c r="AU1477" s="17" t="s">
        <v>88</v>
      </c>
    </row>
    <row r="1478" s="14" customFormat="1">
      <c r="A1478" s="14"/>
      <c r="B1478" s="242"/>
      <c r="C1478" s="243"/>
      <c r="D1478" s="233" t="s">
        <v>174</v>
      </c>
      <c r="E1478" s="243"/>
      <c r="F1478" s="245" t="s">
        <v>2162</v>
      </c>
      <c r="G1478" s="243"/>
      <c r="H1478" s="246">
        <v>516.86800000000005</v>
      </c>
      <c r="I1478" s="247"/>
      <c r="J1478" s="243"/>
      <c r="K1478" s="243"/>
      <c r="L1478" s="248"/>
      <c r="M1478" s="249"/>
      <c r="N1478" s="250"/>
      <c r="O1478" s="250"/>
      <c r="P1478" s="250"/>
      <c r="Q1478" s="250"/>
      <c r="R1478" s="250"/>
      <c r="S1478" s="250"/>
      <c r="T1478" s="25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2" t="s">
        <v>174</v>
      </c>
      <c r="AU1478" s="252" t="s">
        <v>88</v>
      </c>
      <c r="AV1478" s="14" t="s">
        <v>88</v>
      </c>
      <c r="AW1478" s="14" t="s">
        <v>4</v>
      </c>
      <c r="AX1478" s="14" t="s">
        <v>86</v>
      </c>
      <c r="AY1478" s="252" t="s">
        <v>165</v>
      </c>
    </row>
    <row r="1479" s="2" customFormat="1" ht="21.75" customHeight="1">
      <c r="A1479" s="38"/>
      <c r="B1479" s="39"/>
      <c r="C1479" s="218" t="s">
        <v>2163</v>
      </c>
      <c r="D1479" s="218" t="s">
        <v>167</v>
      </c>
      <c r="E1479" s="219" t="s">
        <v>2164</v>
      </c>
      <c r="F1479" s="220" t="s">
        <v>2165</v>
      </c>
      <c r="G1479" s="221" t="s">
        <v>678</v>
      </c>
      <c r="H1479" s="222">
        <v>200</v>
      </c>
      <c r="I1479" s="223"/>
      <c r="J1479" s="224">
        <f>ROUND(I1479*H1479,2)</f>
        <v>0</v>
      </c>
      <c r="K1479" s="220" t="s">
        <v>171</v>
      </c>
      <c r="L1479" s="44"/>
      <c r="M1479" s="225" t="s">
        <v>1</v>
      </c>
      <c r="N1479" s="226" t="s">
        <v>43</v>
      </c>
      <c r="O1479" s="91"/>
      <c r="P1479" s="227">
        <f>O1479*H1479</f>
        <v>0</v>
      </c>
      <c r="Q1479" s="227">
        <v>0</v>
      </c>
      <c r="R1479" s="227">
        <f>Q1479*H1479</f>
        <v>0</v>
      </c>
      <c r="S1479" s="227">
        <v>0.00029999999999999997</v>
      </c>
      <c r="T1479" s="228">
        <f>S1479*H1479</f>
        <v>0.059999999999999998</v>
      </c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R1479" s="229" t="s">
        <v>270</v>
      </c>
      <c r="AT1479" s="229" t="s">
        <v>167</v>
      </c>
      <c r="AU1479" s="229" t="s">
        <v>88</v>
      </c>
      <c r="AY1479" s="17" t="s">
        <v>165</v>
      </c>
      <c r="BE1479" s="230">
        <f>IF(N1479="základní",J1479,0)</f>
        <v>0</v>
      </c>
      <c r="BF1479" s="230">
        <f>IF(N1479="snížená",J1479,0)</f>
        <v>0</v>
      </c>
      <c r="BG1479" s="230">
        <f>IF(N1479="zákl. přenesená",J1479,0)</f>
        <v>0</v>
      </c>
      <c r="BH1479" s="230">
        <f>IF(N1479="sníž. přenesená",J1479,0)</f>
        <v>0</v>
      </c>
      <c r="BI1479" s="230">
        <f>IF(N1479="nulová",J1479,0)</f>
        <v>0</v>
      </c>
      <c r="BJ1479" s="17" t="s">
        <v>86</v>
      </c>
      <c r="BK1479" s="230">
        <f>ROUND(I1479*H1479,2)</f>
        <v>0</v>
      </c>
      <c r="BL1479" s="17" t="s">
        <v>270</v>
      </c>
      <c r="BM1479" s="229" t="s">
        <v>2166</v>
      </c>
    </row>
    <row r="1480" s="2" customFormat="1" ht="24.15" customHeight="1">
      <c r="A1480" s="38"/>
      <c r="B1480" s="39"/>
      <c r="C1480" s="218" t="s">
        <v>2167</v>
      </c>
      <c r="D1480" s="218" t="s">
        <v>167</v>
      </c>
      <c r="E1480" s="219" t="s">
        <v>2168</v>
      </c>
      <c r="F1480" s="220" t="s">
        <v>2169</v>
      </c>
      <c r="G1480" s="221" t="s">
        <v>199</v>
      </c>
      <c r="H1480" s="222">
        <v>6.1909999999999998</v>
      </c>
      <c r="I1480" s="223"/>
      <c r="J1480" s="224">
        <f>ROUND(I1480*H1480,2)</f>
        <v>0</v>
      </c>
      <c r="K1480" s="220" t="s">
        <v>171</v>
      </c>
      <c r="L1480" s="44"/>
      <c r="M1480" s="225" t="s">
        <v>1</v>
      </c>
      <c r="N1480" s="226" t="s">
        <v>43</v>
      </c>
      <c r="O1480" s="91"/>
      <c r="P1480" s="227">
        <f>O1480*H1480</f>
        <v>0</v>
      </c>
      <c r="Q1480" s="227">
        <v>0</v>
      </c>
      <c r="R1480" s="227">
        <f>Q1480*H1480</f>
        <v>0</v>
      </c>
      <c r="S1480" s="227">
        <v>0</v>
      </c>
      <c r="T1480" s="228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229" t="s">
        <v>270</v>
      </c>
      <c r="AT1480" s="229" t="s">
        <v>167</v>
      </c>
      <c r="AU1480" s="229" t="s">
        <v>88</v>
      </c>
      <c r="AY1480" s="17" t="s">
        <v>165</v>
      </c>
      <c r="BE1480" s="230">
        <f>IF(N1480="základní",J1480,0)</f>
        <v>0</v>
      </c>
      <c r="BF1480" s="230">
        <f>IF(N1480="snížená",J1480,0)</f>
        <v>0</v>
      </c>
      <c r="BG1480" s="230">
        <f>IF(N1480="zákl. přenesená",J1480,0)</f>
        <v>0</v>
      </c>
      <c r="BH1480" s="230">
        <f>IF(N1480="sníž. přenesená",J1480,0)</f>
        <v>0</v>
      </c>
      <c r="BI1480" s="230">
        <f>IF(N1480="nulová",J1480,0)</f>
        <v>0</v>
      </c>
      <c r="BJ1480" s="17" t="s">
        <v>86</v>
      </c>
      <c r="BK1480" s="230">
        <f>ROUND(I1480*H1480,2)</f>
        <v>0</v>
      </c>
      <c r="BL1480" s="17" t="s">
        <v>270</v>
      </c>
      <c r="BM1480" s="229" t="s">
        <v>2170</v>
      </c>
    </row>
    <row r="1481" s="12" customFormat="1" ht="22.8" customHeight="1">
      <c r="A1481" s="12"/>
      <c r="B1481" s="202"/>
      <c r="C1481" s="203"/>
      <c r="D1481" s="204" t="s">
        <v>77</v>
      </c>
      <c r="E1481" s="216" t="s">
        <v>2171</v>
      </c>
      <c r="F1481" s="216" t="s">
        <v>2172</v>
      </c>
      <c r="G1481" s="203"/>
      <c r="H1481" s="203"/>
      <c r="I1481" s="206"/>
      <c r="J1481" s="217">
        <f>BK1481</f>
        <v>0</v>
      </c>
      <c r="K1481" s="203"/>
      <c r="L1481" s="208"/>
      <c r="M1481" s="209"/>
      <c r="N1481" s="210"/>
      <c r="O1481" s="210"/>
      <c r="P1481" s="211">
        <f>SUM(P1482:P1511)</f>
        <v>0</v>
      </c>
      <c r="Q1481" s="210"/>
      <c r="R1481" s="211">
        <f>SUM(R1482:R1511)</f>
        <v>4.5132760000000003</v>
      </c>
      <c r="S1481" s="210"/>
      <c r="T1481" s="212">
        <f>SUM(T1482:T1511)</f>
        <v>0</v>
      </c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R1481" s="213" t="s">
        <v>88</v>
      </c>
      <c r="AT1481" s="214" t="s">
        <v>77</v>
      </c>
      <c r="AU1481" s="214" t="s">
        <v>86</v>
      </c>
      <c r="AY1481" s="213" t="s">
        <v>165</v>
      </c>
      <c r="BK1481" s="215">
        <f>SUM(BK1482:BK1511)</f>
        <v>0</v>
      </c>
    </row>
    <row r="1482" s="2" customFormat="1" ht="16.5" customHeight="1">
      <c r="A1482" s="38"/>
      <c r="B1482" s="39"/>
      <c r="C1482" s="218" t="s">
        <v>2173</v>
      </c>
      <c r="D1482" s="218" t="s">
        <v>167</v>
      </c>
      <c r="E1482" s="219" t="s">
        <v>2174</v>
      </c>
      <c r="F1482" s="220" t="s">
        <v>2175</v>
      </c>
      <c r="G1482" s="221" t="s">
        <v>209</v>
      </c>
      <c r="H1482" s="222">
        <v>377.68000000000001</v>
      </c>
      <c r="I1482" s="223"/>
      <c r="J1482" s="224">
        <f>ROUND(I1482*H1482,2)</f>
        <v>0</v>
      </c>
      <c r="K1482" s="220" t="s">
        <v>171</v>
      </c>
      <c r="L1482" s="44"/>
      <c r="M1482" s="225" t="s">
        <v>1</v>
      </c>
      <c r="N1482" s="226" t="s">
        <v>43</v>
      </c>
      <c r="O1482" s="91"/>
      <c r="P1482" s="227">
        <f>O1482*H1482</f>
        <v>0</v>
      </c>
      <c r="Q1482" s="227">
        <v>0</v>
      </c>
      <c r="R1482" s="227">
        <f>Q1482*H1482</f>
        <v>0</v>
      </c>
      <c r="S1482" s="227">
        <v>0</v>
      </c>
      <c r="T1482" s="228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29" t="s">
        <v>270</v>
      </c>
      <c r="AT1482" s="229" t="s">
        <v>167</v>
      </c>
      <c r="AU1482" s="229" t="s">
        <v>88</v>
      </c>
      <c r="AY1482" s="17" t="s">
        <v>165</v>
      </c>
      <c r="BE1482" s="230">
        <f>IF(N1482="základní",J1482,0)</f>
        <v>0</v>
      </c>
      <c r="BF1482" s="230">
        <f>IF(N1482="snížená",J1482,0)</f>
        <v>0</v>
      </c>
      <c r="BG1482" s="230">
        <f>IF(N1482="zákl. přenesená",J1482,0)</f>
        <v>0</v>
      </c>
      <c r="BH1482" s="230">
        <f>IF(N1482="sníž. přenesená",J1482,0)</f>
        <v>0</v>
      </c>
      <c r="BI1482" s="230">
        <f>IF(N1482="nulová",J1482,0)</f>
        <v>0</v>
      </c>
      <c r="BJ1482" s="17" t="s">
        <v>86</v>
      </c>
      <c r="BK1482" s="230">
        <f>ROUND(I1482*H1482,2)</f>
        <v>0</v>
      </c>
      <c r="BL1482" s="17" t="s">
        <v>270</v>
      </c>
      <c r="BM1482" s="229" t="s">
        <v>2176</v>
      </c>
    </row>
    <row r="1483" s="14" customFormat="1">
      <c r="A1483" s="14"/>
      <c r="B1483" s="242"/>
      <c r="C1483" s="243"/>
      <c r="D1483" s="233" t="s">
        <v>174</v>
      </c>
      <c r="E1483" s="244" t="s">
        <v>1</v>
      </c>
      <c r="F1483" s="245" t="s">
        <v>1327</v>
      </c>
      <c r="G1483" s="243"/>
      <c r="H1483" s="246">
        <v>33.229999999999997</v>
      </c>
      <c r="I1483" s="247"/>
      <c r="J1483" s="243"/>
      <c r="K1483" s="243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2" t="s">
        <v>174</v>
      </c>
      <c r="AU1483" s="252" t="s">
        <v>88</v>
      </c>
      <c r="AV1483" s="14" t="s">
        <v>88</v>
      </c>
      <c r="AW1483" s="14" t="s">
        <v>32</v>
      </c>
      <c r="AX1483" s="14" t="s">
        <v>78</v>
      </c>
      <c r="AY1483" s="252" t="s">
        <v>165</v>
      </c>
    </row>
    <row r="1484" s="14" customFormat="1">
      <c r="A1484" s="14"/>
      <c r="B1484" s="242"/>
      <c r="C1484" s="243"/>
      <c r="D1484" s="233" t="s">
        <v>174</v>
      </c>
      <c r="E1484" s="244" t="s">
        <v>1</v>
      </c>
      <c r="F1484" s="245" t="s">
        <v>2177</v>
      </c>
      <c r="G1484" s="243"/>
      <c r="H1484" s="246">
        <v>327.01999999999998</v>
      </c>
      <c r="I1484" s="247"/>
      <c r="J1484" s="243"/>
      <c r="K1484" s="243"/>
      <c r="L1484" s="248"/>
      <c r="M1484" s="249"/>
      <c r="N1484" s="250"/>
      <c r="O1484" s="250"/>
      <c r="P1484" s="250"/>
      <c r="Q1484" s="250"/>
      <c r="R1484" s="250"/>
      <c r="S1484" s="250"/>
      <c r="T1484" s="25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2" t="s">
        <v>174</v>
      </c>
      <c r="AU1484" s="252" t="s">
        <v>88</v>
      </c>
      <c r="AV1484" s="14" t="s">
        <v>88</v>
      </c>
      <c r="AW1484" s="14" t="s">
        <v>32</v>
      </c>
      <c r="AX1484" s="14" t="s">
        <v>78</v>
      </c>
      <c r="AY1484" s="252" t="s">
        <v>165</v>
      </c>
    </row>
    <row r="1485" s="14" customFormat="1">
      <c r="A1485" s="14"/>
      <c r="B1485" s="242"/>
      <c r="C1485" s="243"/>
      <c r="D1485" s="233" t="s">
        <v>174</v>
      </c>
      <c r="E1485" s="244" t="s">
        <v>1</v>
      </c>
      <c r="F1485" s="245" t="s">
        <v>2178</v>
      </c>
      <c r="G1485" s="243"/>
      <c r="H1485" s="246">
        <v>17.43</v>
      </c>
      <c r="I1485" s="247"/>
      <c r="J1485" s="243"/>
      <c r="K1485" s="243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2" t="s">
        <v>174</v>
      </c>
      <c r="AU1485" s="252" t="s">
        <v>88</v>
      </c>
      <c r="AV1485" s="14" t="s">
        <v>88</v>
      </c>
      <c r="AW1485" s="14" t="s">
        <v>32</v>
      </c>
      <c r="AX1485" s="14" t="s">
        <v>78</v>
      </c>
      <c r="AY1485" s="252" t="s">
        <v>165</v>
      </c>
    </row>
    <row r="1486" s="15" customFormat="1">
      <c r="A1486" s="15"/>
      <c r="B1486" s="253"/>
      <c r="C1486" s="254"/>
      <c r="D1486" s="233" t="s">
        <v>174</v>
      </c>
      <c r="E1486" s="255" t="s">
        <v>1</v>
      </c>
      <c r="F1486" s="256" t="s">
        <v>177</v>
      </c>
      <c r="G1486" s="254"/>
      <c r="H1486" s="257">
        <v>377.68000000000001</v>
      </c>
      <c r="I1486" s="258"/>
      <c r="J1486" s="254"/>
      <c r="K1486" s="254"/>
      <c r="L1486" s="259"/>
      <c r="M1486" s="260"/>
      <c r="N1486" s="261"/>
      <c r="O1486" s="261"/>
      <c r="P1486" s="261"/>
      <c r="Q1486" s="261"/>
      <c r="R1486" s="261"/>
      <c r="S1486" s="261"/>
      <c r="T1486" s="262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3" t="s">
        <v>174</v>
      </c>
      <c r="AU1486" s="263" t="s">
        <v>88</v>
      </c>
      <c r="AV1486" s="15" t="s">
        <v>172</v>
      </c>
      <c r="AW1486" s="15" t="s">
        <v>32</v>
      </c>
      <c r="AX1486" s="15" t="s">
        <v>86</v>
      </c>
      <c r="AY1486" s="263" t="s">
        <v>165</v>
      </c>
    </row>
    <row r="1487" s="2" customFormat="1" ht="16.5" customHeight="1">
      <c r="A1487" s="38"/>
      <c r="B1487" s="39"/>
      <c r="C1487" s="218" t="s">
        <v>2179</v>
      </c>
      <c r="D1487" s="218" t="s">
        <v>167</v>
      </c>
      <c r="E1487" s="219" t="s">
        <v>2180</v>
      </c>
      <c r="F1487" s="220" t="s">
        <v>2181</v>
      </c>
      <c r="G1487" s="221" t="s">
        <v>209</v>
      </c>
      <c r="H1487" s="222">
        <v>377.68000000000001</v>
      </c>
      <c r="I1487" s="223"/>
      <c r="J1487" s="224">
        <f>ROUND(I1487*H1487,2)</f>
        <v>0</v>
      </c>
      <c r="K1487" s="220" t="s">
        <v>171</v>
      </c>
      <c r="L1487" s="44"/>
      <c r="M1487" s="225" t="s">
        <v>1</v>
      </c>
      <c r="N1487" s="226" t="s">
        <v>43</v>
      </c>
      <c r="O1487" s="91"/>
      <c r="P1487" s="227">
        <f>O1487*H1487</f>
        <v>0</v>
      </c>
      <c r="Q1487" s="227">
        <v>0</v>
      </c>
      <c r="R1487" s="227">
        <f>Q1487*H1487</f>
        <v>0</v>
      </c>
      <c r="S1487" s="227">
        <v>0</v>
      </c>
      <c r="T1487" s="228">
        <f>S1487*H1487</f>
        <v>0</v>
      </c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R1487" s="229" t="s">
        <v>270</v>
      </c>
      <c r="AT1487" s="229" t="s">
        <v>167</v>
      </c>
      <c r="AU1487" s="229" t="s">
        <v>88</v>
      </c>
      <c r="AY1487" s="17" t="s">
        <v>165</v>
      </c>
      <c r="BE1487" s="230">
        <f>IF(N1487="základní",J1487,0)</f>
        <v>0</v>
      </c>
      <c r="BF1487" s="230">
        <f>IF(N1487="snížená",J1487,0)</f>
        <v>0</v>
      </c>
      <c r="BG1487" s="230">
        <f>IF(N1487="zákl. přenesená",J1487,0)</f>
        <v>0</v>
      </c>
      <c r="BH1487" s="230">
        <f>IF(N1487="sníž. přenesená",J1487,0)</f>
        <v>0</v>
      </c>
      <c r="BI1487" s="230">
        <f>IF(N1487="nulová",J1487,0)</f>
        <v>0</v>
      </c>
      <c r="BJ1487" s="17" t="s">
        <v>86</v>
      </c>
      <c r="BK1487" s="230">
        <f>ROUND(I1487*H1487,2)</f>
        <v>0</v>
      </c>
      <c r="BL1487" s="17" t="s">
        <v>270</v>
      </c>
      <c r="BM1487" s="229" t="s">
        <v>2182</v>
      </c>
    </row>
    <row r="1488" s="14" customFormat="1">
      <c r="A1488" s="14"/>
      <c r="B1488" s="242"/>
      <c r="C1488" s="243"/>
      <c r="D1488" s="233" t="s">
        <v>174</v>
      </c>
      <c r="E1488" s="244" t="s">
        <v>1</v>
      </c>
      <c r="F1488" s="245" t="s">
        <v>1327</v>
      </c>
      <c r="G1488" s="243"/>
      <c r="H1488" s="246">
        <v>33.229999999999997</v>
      </c>
      <c r="I1488" s="247"/>
      <c r="J1488" s="243"/>
      <c r="K1488" s="243"/>
      <c r="L1488" s="248"/>
      <c r="M1488" s="249"/>
      <c r="N1488" s="250"/>
      <c r="O1488" s="250"/>
      <c r="P1488" s="250"/>
      <c r="Q1488" s="250"/>
      <c r="R1488" s="250"/>
      <c r="S1488" s="250"/>
      <c r="T1488" s="251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2" t="s">
        <v>174</v>
      </c>
      <c r="AU1488" s="252" t="s">
        <v>88</v>
      </c>
      <c r="AV1488" s="14" t="s">
        <v>88</v>
      </c>
      <c r="AW1488" s="14" t="s">
        <v>32</v>
      </c>
      <c r="AX1488" s="14" t="s">
        <v>78</v>
      </c>
      <c r="AY1488" s="252" t="s">
        <v>165</v>
      </c>
    </row>
    <row r="1489" s="14" customFormat="1">
      <c r="A1489" s="14"/>
      <c r="B1489" s="242"/>
      <c r="C1489" s="243"/>
      <c r="D1489" s="233" t="s">
        <v>174</v>
      </c>
      <c r="E1489" s="244" t="s">
        <v>1</v>
      </c>
      <c r="F1489" s="245" t="s">
        <v>2177</v>
      </c>
      <c r="G1489" s="243"/>
      <c r="H1489" s="246">
        <v>327.01999999999998</v>
      </c>
      <c r="I1489" s="247"/>
      <c r="J1489" s="243"/>
      <c r="K1489" s="243"/>
      <c r="L1489" s="248"/>
      <c r="M1489" s="249"/>
      <c r="N1489" s="250"/>
      <c r="O1489" s="250"/>
      <c r="P1489" s="250"/>
      <c r="Q1489" s="250"/>
      <c r="R1489" s="250"/>
      <c r="S1489" s="250"/>
      <c r="T1489" s="251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2" t="s">
        <v>174</v>
      </c>
      <c r="AU1489" s="252" t="s">
        <v>88</v>
      </c>
      <c r="AV1489" s="14" t="s">
        <v>88</v>
      </c>
      <c r="AW1489" s="14" t="s">
        <v>32</v>
      </c>
      <c r="AX1489" s="14" t="s">
        <v>78</v>
      </c>
      <c r="AY1489" s="252" t="s">
        <v>165</v>
      </c>
    </row>
    <row r="1490" s="14" customFormat="1">
      <c r="A1490" s="14"/>
      <c r="B1490" s="242"/>
      <c r="C1490" s="243"/>
      <c r="D1490" s="233" t="s">
        <v>174</v>
      </c>
      <c r="E1490" s="244" t="s">
        <v>1</v>
      </c>
      <c r="F1490" s="245" t="s">
        <v>2178</v>
      </c>
      <c r="G1490" s="243"/>
      <c r="H1490" s="246">
        <v>17.43</v>
      </c>
      <c r="I1490" s="247"/>
      <c r="J1490" s="243"/>
      <c r="K1490" s="243"/>
      <c r="L1490" s="248"/>
      <c r="M1490" s="249"/>
      <c r="N1490" s="250"/>
      <c r="O1490" s="250"/>
      <c r="P1490" s="250"/>
      <c r="Q1490" s="250"/>
      <c r="R1490" s="250"/>
      <c r="S1490" s="250"/>
      <c r="T1490" s="251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2" t="s">
        <v>174</v>
      </c>
      <c r="AU1490" s="252" t="s">
        <v>88</v>
      </c>
      <c r="AV1490" s="14" t="s">
        <v>88</v>
      </c>
      <c r="AW1490" s="14" t="s">
        <v>32</v>
      </c>
      <c r="AX1490" s="14" t="s">
        <v>78</v>
      </c>
      <c r="AY1490" s="252" t="s">
        <v>165</v>
      </c>
    </row>
    <row r="1491" s="15" customFormat="1">
      <c r="A1491" s="15"/>
      <c r="B1491" s="253"/>
      <c r="C1491" s="254"/>
      <c r="D1491" s="233" t="s">
        <v>174</v>
      </c>
      <c r="E1491" s="255" t="s">
        <v>1</v>
      </c>
      <c r="F1491" s="256" t="s">
        <v>177</v>
      </c>
      <c r="G1491" s="254"/>
      <c r="H1491" s="257">
        <v>377.68000000000001</v>
      </c>
      <c r="I1491" s="258"/>
      <c r="J1491" s="254"/>
      <c r="K1491" s="254"/>
      <c r="L1491" s="259"/>
      <c r="M1491" s="260"/>
      <c r="N1491" s="261"/>
      <c r="O1491" s="261"/>
      <c r="P1491" s="261"/>
      <c r="Q1491" s="261"/>
      <c r="R1491" s="261"/>
      <c r="S1491" s="261"/>
      <c r="T1491" s="262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3" t="s">
        <v>174</v>
      </c>
      <c r="AU1491" s="263" t="s">
        <v>88</v>
      </c>
      <c r="AV1491" s="15" t="s">
        <v>172</v>
      </c>
      <c r="AW1491" s="15" t="s">
        <v>32</v>
      </c>
      <c r="AX1491" s="15" t="s">
        <v>86</v>
      </c>
      <c r="AY1491" s="263" t="s">
        <v>165</v>
      </c>
    </row>
    <row r="1492" s="2" customFormat="1" ht="24.15" customHeight="1">
      <c r="A1492" s="38"/>
      <c r="B1492" s="39"/>
      <c r="C1492" s="218" t="s">
        <v>2183</v>
      </c>
      <c r="D1492" s="218" t="s">
        <v>167</v>
      </c>
      <c r="E1492" s="219" t="s">
        <v>2184</v>
      </c>
      <c r="F1492" s="220" t="s">
        <v>2185</v>
      </c>
      <c r="G1492" s="221" t="s">
        <v>209</v>
      </c>
      <c r="H1492" s="222">
        <v>377.68000000000001</v>
      </c>
      <c r="I1492" s="223"/>
      <c r="J1492" s="224">
        <f>ROUND(I1492*H1492,2)</f>
        <v>0</v>
      </c>
      <c r="K1492" s="220" t="s">
        <v>1</v>
      </c>
      <c r="L1492" s="44"/>
      <c r="M1492" s="225" t="s">
        <v>1</v>
      </c>
      <c r="N1492" s="226" t="s">
        <v>43</v>
      </c>
      <c r="O1492" s="91"/>
      <c r="P1492" s="227">
        <f>O1492*H1492</f>
        <v>0</v>
      </c>
      <c r="Q1492" s="227">
        <v>0.00055000000000000003</v>
      </c>
      <c r="R1492" s="227">
        <f>Q1492*H1492</f>
        <v>0.20772400000000002</v>
      </c>
      <c r="S1492" s="227">
        <v>0</v>
      </c>
      <c r="T1492" s="228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229" t="s">
        <v>270</v>
      </c>
      <c r="AT1492" s="229" t="s">
        <v>167</v>
      </c>
      <c r="AU1492" s="229" t="s">
        <v>88</v>
      </c>
      <c r="AY1492" s="17" t="s">
        <v>165</v>
      </c>
      <c r="BE1492" s="230">
        <f>IF(N1492="základní",J1492,0)</f>
        <v>0</v>
      </c>
      <c r="BF1492" s="230">
        <f>IF(N1492="snížená",J1492,0)</f>
        <v>0</v>
      </c>
      <c r="BG1492" s="230">
        <f>IF(N1492="zákl. přenesená",J1492,0)</f>
        <v>0</v>
      </c>
      <c r="BH1492" s="230">
        <f>IF(N1492="sníž. přenesená",J1492,0)</f>
        <v>0</v>
      </c>
      <c r="BI1492" s="230">
        <f>IF(N1492="nulová",J1492,0)</f>
        <v>0</v>
      </c>
      <c r="BJ1492" s="17" t="s">
        <v>86</v>
      </c>
      <c r="BK1492" s="230">
        <f>ROUND(I1492*H1492,2)</f>
        <v>0</v>
      </c>
      <c r="BL1492" s="17" t="s">
        <v>270</v>
      </c>
      <c r="BM1492" s="229" t="s">
        <v>2186</v>
      </c>
    </row>
    <row r="1493" s="14" customFormat="1">
      <c r="A1493" s="14"/>
      <c r="B1493" s="242"/>
      <c r="C1493" s="243"/>
      <c r="D1493" s="233" t="s">
        <v>174</v>
      </c>
      <c r="E1493" s="244" t="s">
        <v>1</v>
      </c>
      <c r="F1493" s="245" t="s">
        <v>1327</v>
      </c>
      <c r="G1493" s="243"/>
      <c r="H1493" s="246">
        <v>33.229999999999997</v>
      </c>
      <c r="I1493" s="247"/>
      <c r="J1493" s="243"/>
      <c r="K1493" s="243"/>
      <c r="L1493" s="248"/>
      <c r="M1493" s="249"/>
      <c r="N1493" s="250"/>
      <c r="O1493" s="250"/>
      <c r="P1493" s="250"/>
      <c r="Q1493" s="250"/>
      <c r="R1493" s="250"/>
      <c r="S1493" s="250"/>
      <c r="T1493" s="25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2" t="s">
        <v>174</v>
      </c>
      <c r="AU1493" s="252" t="s">
        <v>88</v>
      </c>
      <c r="AV1493" s="14" t="s">
        <v>88</v>
      </c>
      <c r="AW1493" s="14" t="s">
        <v>32</v>
      </c>
      <c r="AX1493" s="14" t="s">
        <v>78</v>
      </c>
      <c r="AY1493" s="252" t="s">
        <v>165</v>
      </c>
    </row>
    <row r="1494" s="14" customFormat="1">
      <c r="A1494" s="14"/>
      <c r="B1494" s="242"/>
      <c r="C1494" s="243"/>
      <c r="D1494" s="233" t="s">
        <v>174</v>
      </c>
      <c r="E1494" s="244" t="s">
        <v>1</v>
      </c>
      <c r="F1494" s="245" t="s">
        <v>2177</v>
      </c>
      <c r="G1494" s="243"/>
      <c r="H1494" s="246">
        <v>327.01999999999998</v>
      </c>
      <c r="I1494" s="247"/>
      <c r="J1494" s="243"/>
      <c r="K1494" s="243"/>
      <c r="L1494" s="248"/>
      <c r="M1494" s="249"/>
      <c r="N1494" s="250"/>
      <c r="O1494" s="250"/>
      <c r="P1494" s="250"/>
      <c r="Q1494" s="250"/>
      <c r="R1494" s="250"/>
      <c r="S1494" s="250"/>
      <c r="T1494" s="251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2" t="s">
        <v>174</v>
      </c>
      <c r="AU1494" s="252" t="s">
        <v>88</v>
      </c>
      <c r="AV1494" s="14" t="s">
        <v>88</v>
      </c>
      <c r="AW1494" s="14" t="s">
        <v>32</v>
      </c>
      <c r="AX1494" s="14" t="s">
        <v>78</v>
      </c>
      <c r="AY1494" s="252" t="s">
        <v>165</v>
      </c>
    </row>
    <row r="1495" s="14" customFormat="1">
      <c r="A1495" s="14"/>
      <c r="B1495" s="242"/>
      <c r="C1495" s="243"/>
      <c r="D1495" s="233" t="s">
        <v>174</v>
      </c>
      <c r="E1495" s="244" t="s">
        <v>1</v>
      </c>
      <c r="F1495" s="245" t="s">
        <v>2178</v>
      </c>
      <c r="G1495" s="243"/>
      <c r="H1495" s="246">
        <v>17.43</v>
      </c>
      <c r="I1495" s="247"/>
      <c r="J1495" s="243"/>
      <c r="K1495" s="243"/>
      <c r="L1495" s="248"/>
      <c r="M1495" s="249"/>
      <c r="N1495" s="250"/>
      <c r="O1495" s="250"/>
      <c r="P1495" s="250"/>
      <c r="Q1495" s="250"/>
      <c r="R1495" s="250"/>
      <c r="S1495" s="250"/>
      <c r="T1495" s="251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2" t="s">
        <v>174</v>
      </c>
      <c r="AU1495" s="252" t="s">
        <v>88</v>
      </c>
      <c r="AV1495" s="14" t="s">
        <v>88</v>
      </c>
      <c r="AW1495" s="14" t="s">
        <v>32</v>
      </c>
      <c r="AX1495" s="14" t="s">
        <v>78</v>
      </c>
      <c r="AY1495" s="252" t="s">
        <v>165</v>
      </c>
    </row>
    <row r="1496" s="15" customFormat="1">
      <c r="A1496" s="15"/>
      <c r="B1496" s="253"/>
      <c r="C1496" s="254"/>
      <c r="D1496" s="233" t="s">
        <v>174</v>
      </c>
      <c r="E1496" s="255" t="s">
        <v>1</v>
      </c>
      <c r="F1496" s="256" t="s">
        <v>177</v>
      </c>
      <c r="G1496" s="254"/>
      <c r="H1496" s="257">
        <v>377.68000000000001</v>
      </c>
      <c r="I1496" s="258"/>
      <c r="J1496" s="254"/>
      <c r="K1496" s="254"/>
      <c r="L1496" s="259"/>
      <c r="M1496" s="260"/>
      <c r="N1496" s="261"/>
      <c r="O1496" s="261"/>
      <c r="P1496" s="261"/>
      <c r="Q1496" s="261"/>
      <c r="R1496" s="261"/>
      <c r="S1496" s="261"/>
      <c r="T1496" s="262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3" t="s">
        <v>174</v>
      </c>
      <c r="AU1496" s="263" t="s">
        <v>88</v>
      </c>
      <c r="AV1496" s="15" t="s">
        <v>172</v>
      </c>
      <c r="AW1496" s="15" t="s">
        <v>32</v>
      </c>
      <c r="AX1496" s="15" t="s">
        <v>86</v>
      </c>
      <c r="AY1496" s="263" t="s">
        <v>165</v>
      </c>
    </row>
    <row r="1497" s="2" customFormat="1" ht="24.15" customHeight="1">
      <c r="A1497" s="38"/>
      <c r="B1497" s="39"/>
      <c r="C1497" s="218" t="s">
        <v>2187</v>
      </c>
      <c r="D1497" s="218" t="s">
        <v>167</v>
      </c>
      <c r="E1497" s="219" t="s">
        <v>2188</v>
      </c>
      <c r="F1497" s="220" t="s">
        <v>2189</v>
      </c>
      <c r="G1497" s="221" t="s">
        <v>209</v>
      </c>
      <c r="H1497" s="222">
        <v>377.68000000000001</v>
      </c>
      <c r="I1497" s="223"/>
      <c r="J1497" s="224">
        <f>ROUND(I1497*H1497,2)</f>
        <v>0</v>
      </c>
      <c r="K1497" s="220" t="s">
        <v>1</v>
      </c>
      <c r="L1497" s="44"/>
      <c r="M1497" s="225" t="s">
        <v>1</v>
      </c>
      <c r="N1497" s="226" t="s">
        <v>43</v>
      </c>
      <c r="O1497" s="91"/>
      <c r="P1497" s="227">
        <f>O1497*H1497</f>
        <v>0</v>
      </c>
      <c r="Q1497" s="227">
        <v>0.0099000000000000008</v>
      </c>
      <c r="R1497" s="227">
        <f>Q1497*H1497</f>
        <v>3.7390320000000004</v>
      </c>
      <c r="S1497" s="227">
        <v>0</v>
      </c>
      <c r="T1497" s="228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29" t="s">
        <v>270</v>
      </c>
      <c r="AT1497" s="229" t="s">
        <v>167</v>
      </c>
      <c r="AU1497" s="229" t="s">
        <v>88</v>
      </c>
      <c r="AY1497" s="17" t="s">
        <v>165</v>
      </c>
      <c r="BE1497" s="230">
        <f>IF(N1497="základní",J1497,0)</f>
        <v>0</v>
      </c>
      <c r="BF1497" s="230">
        <f>IF(N1497="snížená",J1497,0)</f>
        <v>0</v>
      </c>
      <c r="BG1497" s="230">
        <f>IF(N1497="zákl. přenesená",J1497,0)</f>
        <v>0</v>
      </c>
      <c r="BH1497" s="230">
        <f>IF(N1497="sníž. přenesená",J1497,0)</f>
        <v>0</v>
      </c>
      <c r="BI1497" s="230">
        <f>IF(N1497="nulová",J1497,0)</f>
        <v>0</v>
      </c>
      <c r="BJ1497" s="17" t="s">
        <v>86</v>
      </c>
      <c r="BK1497" s="230">
        <f>ROUND(I1497*H1497,2)</f>
        <v>0</v>
      </c>
      <c r="BL1497" s="17" t="s">
        <v>270</v>
      </c>
      <c r="BM1497" s="229" t="s">
        <v>2190</v>
      </c>
    </row>
    <row r="1498" s="14" customFormat="1">
      <c r="A1498" s="14"/>
      <c r="B1498" s="242"/>
      <c r="C1498" s="243"/>
      <c r="D1498" s="233" t="s">
        <v>174</v>
      </c>
      <c r="E1498" s="244" t="s">
        <v>1</v>
      </c>
      <c r="F1498" s="245" t="s">
        <v>1327</v>
      </c>
      <c r="G1498" s="243"/>
      <c r="H1498" s="246">
        <v>33.229999999999997</v>
      </c>
      <c r="I1498" s="247"/>
      <c r="J1498" s="243"/>
      <c r="K1498" s="243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2" t="s">
        <v>174</v>
      </c>
      <c r="AU1498" s="252" t="s">
        <v>88</v>
      </c>
      <c r="AV1498" s="14" t="s">
        <v>88</v>
      </c>
      <c r="AW1498" s="14" t="s">
        <v>32</v>
      </c>
      <c r="AX1498" s="14" t="s">
        <v>78</v>
      </c>
      <c r="AY1498" s="252" t="s">
        <v>165</v>
      </c>
    </row>
    <row r="1499" s="14" customFormat="1">
      <c r="A1499" s="14"/>
      <c r="B1499" s="242"/>
      <c r="C1499" s="243"/>
      <c r="D1499" s="233" t="s">
        <v>174</v>
      </c>
      <c r="E1499" s="244" t="s">
        <v>1</v>
      </c>
      <c r="F1499" s="245" t="s">
        <v>2177</v>
      </c>
      <c r="G1499" s="243"/>
      <c r="H1499" s="246">
        <v>327.01999999999998</v>
      </c>
      <c r="I1499" s="247"/>
      <c r="J1499" s="243"/>
      <c r="K1499" s="243"/>
      <c r="L1499" s="248"/>
      <c r="M1499" s="249"/>
      <c r="N1499" s="250"/>
      <c r="O1499" s="250"/>
      <c r="P1499" s="250"/>
      <c r="Q1499" s="250"/>
      <c r="R1499" s="250"/>
      <c r="S1499" s="250"/>
      <c r="T1499" s="25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2" t="s">
        <v>174</v>
      </c>
      <c r="AU1499" s="252" t="s">
        <v>88</v>
      </c>
      <c r="AV1499" s="14" t="s">
        <v>88</v>
      </c>
      <c r="AW1499" s="14" t="s">
        <v>32</v>
      </c>
      <c r="AX1499" s="14" t="s">
        <v>78</v>
      </c>
      <c r="AY1499" s="252" t="s">
        <v>165</v>
      </c>
    </row>
    <row r="1500" s="14" customFormat="1">
      <c r="A1500" s="14"/>
      <c r="B1500" s="242"/>
      <c r="C1500" s="243"/>
      <c r="D1500" s="233" t="s">
        <v>174</v>
      </c>
      <c r="E1500" s="244" t="s">
        <v>1</v>
      </c>
      <c r="F1500" s="245" t="s">
        <v>2178</v>
      </c>
      <c r="G1500" s="243"/>
      <c r="H1500" s="246">
        <v>17.43</v>
      </c>
      <c r="I1500" s="247"/>
      <c r="J1500" s="243"/>
      <c r="K1500" s="243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2" t="s">
        <v>174</v>
      </c>
      <c r="AU1500" s="252" t="s">
        <v>88</v>
      </c>
      <c r="AV1500" s="14" t="s">
        <v>88</v>
      </c>
      <c r="AW1500" s="14" t="s">
        <v>32</v>
      </c>
      <c r="AX1500" s="14" t="s">
        <v>78</v>
      </c>
      <c r="AY1500" s="252" t="s">
        <v>165</v>
      </c>
    </row>
    <row r="1501" s="15" customFormat="1">
      <c r="A1501" s="15"/>
      <c r="B1501" s="253"/>
      <c r="C1501" s="254"/>
      <c r="D1501" s="233" t="s">
        <v>174</v>
      </c>
      <c r="E1501" s="255" t="s">
        <v>1</v>
      </c>
      <c r="F1501" s="256" t="s">
        <v>177</v>
      </c>
      <c r="G1501" s="254"/>
      <c r="H1501" s="257">
        <v>377.68000000000001</v>
      </c>
      <c r="I1501" s="258"/>
      <c r="J1501" s="254"/>
      <c r="K1501" s="254"/>
      <c r="L1501" s="259"/>
      <c r="M1501" s="260"/>
      <c r="N1501" s="261"/>
      <c r="O1501" s="261"/>
      <c r="P1501" s="261"/>
      <c r="Q1501" s="261"/>
      <c r="R1501" s="261"/>
      <c r="S1501" s="261"/>
      <c r="T1501" s="262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3" t="s">
        <v>174</v>
      </c>
      <c r="AU1501" s="263" t="s">
        <v>88</v>
      </c>
      <c r="AV1501" s="15" t="s">
        <v>172</v>
      </c>
      <c r="AW1501" s="15" t="s">
        <v>32</v>
      </c>
      <c r="AX1501" s="15" t="s">
        <v>86</v>
      </c>
      <c r="AY1501" s="263" t="s">
        <v>165</v>
      </c>
    </row>
    <row r="1502" s="2" customFormat="1" ht="24.15" customHeight="1">
      <c r="A1502" s="38"/>
      <c r="B1502" s="39"/>
      <c r="C1502" s="218" t="s">
        <v>2191</v>
      </c>
      <c r="D1502" s="218" t="s">
        <v>167</v>
      </c>
      <c r="E1502" s="219" t="s">
        <v>2192</v>
      </c>
      <c r="F1502" s="220" t="s">
        <v>2193</v>
      </c>
      <c r="G1502" s="221" t="s">
        <v>209</v>
      </c>
      <c r="H1502" s="222">
        <v>344.44999999999999</v>
      </c>
      <c r="I1502" s="223"/>
      <c r="J1502" s="224">
        <f>ROUND(I1502*H1502,2)</f>
        <v>0</v>
      </c>
      <c r="K1502" s="220" t="s">
        <v>171</v>
      </c>
      <c r="L1502" s="44"/>
      <c r="M1502" s="225" t="s">
        <v>1</v>
      </c>
      <c r="N1502" s="226" t="s">
        <v>43</v>
      </c>
      <c r="O1502" s="91"/>
      <c r="P1502" s="227">
        <f>O1502*H1502</f>
        <v>0</v>
      </c>
      <c r="Q1502" s="227">
        <v>0.0015</v>
      </c>
      <c r="R1502" s="227">
        <f>Q1502*H1502</f>
        <v>0.516675</v>
      </c>
      <c r="S1502" s="227">
        <v>0</v>
      </c>
      <c r="T1502" s="228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229" t="s">
        <v>270</v>
      </c>
      <c r="AT1502" s="229" t="s">
        <v>167</v>
      </c>
      <c r="AU1502" s="229" t="s">
        <v>88</v>
      </c>
      <c r="AY1502" s="17" t="s">
        <v>165</v>
      </c>
      <c r="BE1502" s="230">
        <f>IF(N1502="základní",J1502,0)</f>
        <v>0</v>
      </c>
      <c r="BF1502" s="230">
        <f>IF(N1502="snížená",J1502,0)</f>
        <v>0</v>
      </c>
      <c r="BG1502" s="230">
        <f>IF(N1502="zákl. přenesená",J1502,0)</f>
        <v>0</v>
      </c>
      <c r="BH1502" s="230">
        <f>IF(N1502="sníž. přenesená",J1502,0)</f>
        <v>0</v>
      </c>
      <c r="BI1502" s="230">
        <f>IF(N1502="nulová",J1502,0)</f>
        <v>0</v>
      </c>
      <c r="BJ1502" s="17" t="s">
        <v>86</v>
      </c>
      <c r="BK1502" s="230">
        <f>ROUND(I1502*H1502,2)</f>
        <v>0</v>
      </c>
      <c r="BL1502" s="17" t="s">
        <v>270</v>
      </c>
      <c r="BM1502" s="229" t="s">
        <v>2194</v>
      </c>
    </row>
    <row r="1503" s="2" customFormat="1">
      <c r="A1503" s="38"/>
      <c r="B1503" s="39"/>
      <c r="C1503" s="40"/>
      <c r="D1503" s="233" t="s">
        <v>616</v>
      </c>
      <c r="E1503" s="40"/>
      <c r="F1503" s="274" t="s">
        <v>2195</v>
      </c>
      <c r="G1503" s="40"/>
      <c r="H1503" s="40"/>
      <c r="I1503" s="275"/>
      <c r="J1503" s="40"/>
      <c r="K1503" s="40"/>
      <c r="L1503" s="44"/>
      <c r="M1503" s="276"/>
      <c r="N1503" s="277"/>
      <c r="O1503" s="91"/>
      <c r="P1503" s="91"/>
      <c r="Q1503" s="91"/>
      <c r="R1503" s="91"/>
      <c r="S1503" s="91"/>
      <c r="T1503" s="92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T1503" s="17" t="s">
        <v>616</v>
      </c>
      <c r="AU1503" s="17" t="s">
        <v>88</v>
      </c>
    </row>
    <row r="1504" s="14" customFormat="1">
      <c r="A1504" s="14"/>
      <c r="B1504" s="242"/>
      <c r="C1504" s="243"/>
      <c r="D1504" s="233" t="s">
        <v>174</v>
      </c>
      <c r="E1504" s="244" t="s">
        <v>1</v>
      </c>
      <c r="F1504" s="245" t="s">
        <v>2177</v>
      </c>
      <c r="G1504" s="243"/>
      <c r="H1504" s="246">
        <v>327.01999999999998</v>
      </c>
      <c r="I1504" s="247"/>
      <c r="J1504" s="243"/>
      <c r="K1504" s="243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2" t="s">
        <v>174</v>
      </c>
      <c r="AU1504" s="252" t="s">
        <v>88</v>
      </c>
      <c r="AV1504" s="14" t="s">
        <v>88</v>
      </c>
      <c r="AW1504" s="14" t="s">
        <v>32</v>
      </c>
      <c r="AX1504" s="14" t="s">
        <v>78</v>
      </c>
      <c r="AY1504" s="252" t="s">
        <v>165</v>
      </c>
    </row>
    <row r="1505" s="14" customFormat="1">
      <c r="A1505" s="14"/>
      <c r="B1505" s="242"/>
      <c r="C1505" s="243"/>
      <c r="D1505" s="233" t="s">
        <v>174</v>
      </c>
      <c r="E1505" s="244" t="s">
        <v>1</v>
      </c>
      <c r="F1505" s="245" t="s">
        <v>2178</v>
      </c>
      <c r="G1505" s="243"/>
      <c r="H1505" s="246">
        <v>17.43</v>
      </c>
      <c r="I1505" s="247"/>
      <c r="J1505" s="243"/>
      <c r="K1505" s="243"/>
      <c r="L1505" s="248"/>
      <c r="M1505" s="249"/>
      <c r="N1505" s="250"/>
      <c r="O1505" s="250"/>
      <c r="P1505" s="250"/>
      <c r="Q1505" s="250"/>
      <c r="R1505" s="250"/>
      <c r="S1505" s="250"/>
      <c r="T1505" s="251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2" t="s">
        <v>174</v>
      </c>
      <c r="AU1505" s="252" t="s">
        <v>88</v>
      </c>
      <c r="AV1505" s="14" t="s">
        <v>88</v>
      </c>
      <c r="AW1505" s="14" t="s">
        <v>32</v>
      </c>
      <c r="AX1505" s="14" t="s">
        <v>78</v>
      </c>
      <c r="AY1505" s="252" t="s">
        <v>165</v>
      </c>
    </row>
    <row r="1506" s="15" customFormat="1">
      <c r="A1506" s="15"/>
      <c r="B1506" s="253"/>
      <c r="C1506" s="254"/>
      <c r="D1506" s="233" t="s">
        <v>174</v>
      </c>
      <c r="E1506" s="255" t="s">
        <v>1</v>
      </c>
      <c r="F1506" s="256" t="s">
        <v>177</v>
      </c>
      <c r="G1506" s="254"/>
      <c r="H1506" s="257">
        <v>344.44999999999999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3" t="s">
        <v>174</v>
      </c>
      <c r="AU1506" s="263" t="s">
        <v>88</v>
      </c>
      <c r="AV1506" s="15" t="s">
        <v>172</v>
      </c>
      <c r="AW1506" s="15" t="s">
        <v>32</v>
      </c>
      <c r="AX1506" s="15" t="s">
        <v>86</v>
      </c>
      <c r="AY1506" s="263" t="s">
        <v>165</v>
      </c>
    </row>
    <row r="1507" s="2" customFormat="1" ht="24.15" customHeight="1">
      <c r="A1507" s="38"/>
      <c r="B1507" s="39"/>
      <c r="C1507" s="218" t="s">
        <v>2196</v>
      </c>
      <c r="D1507" s="218" t="s">
        <v>167</v>
      </c>
      <c r="E1507" s="219" t="s">
        <v>2197</v>
      </c>
      <c r="F1507" s="220" t="s">
        <v>2198</v>
      </c>
      <c r="G1507" s="221" t="s">
        <v>209</v>
      </c>
      <c r="H1507" s="222">
        <v>33.229999999999997</v>
      </c>
      <c r="I1507" s="223"/>
      <c r="J1507" s="224">
        <f>ROUND(I1507*H1507,2)</f>
        <v>0</v>
      </c>
      <c r="K1507" s="220" t="s">
        <v>171</v>
      </c>
      <c r="L1507" s="44"/>
      <c r="M1507" s="225" t="s">
        <v>1</v>
      </c>
      <c r="N1507" s="226" t="s">
        <v>43</v>
      </c>
      <c r="O1507" s="91"/>
      <c r="P1507" s="227">
        <f>O1507*H1507</f>
        <v>0</v>
      </c>
      <c r="Q1507" s="227">
        <v>0.0015</v>
      </c>
      <c r="R1507" s="227">
        <f>Q1507*H1507</f>
        <v>0.049844999999999993</v>
      </c>
      <c r="S1507" s="227">
        <v>0</v>
      </c>
      <c r="T1507" s="228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229" t="s">
        <v>270</v>
      </c>
      <c r="AT1507" s="229" t="s">
        <v>167</v>
      </c>
      <c r="AU1507" s="229" t="s">
        <v>88</v>
      </c>
      <c r="AY1507" s="17" t="s">
        <v>165</v>
      </c>
      <c r="BE1507" s="230">
        <f>IF(N1507="základní",J1507,0)</f>
        <v>0</v>
      </c>
      <c r="BF1507" s="230">
        <f>IF(N1507="snížená",J1507,0)</f>
        <v>0</v>
      </c>
      <c r="BG1507" s="230">
        <f>IF(N1507="zákl. přenesená",J1507,0)</f>
        <v>0</v>
      </c>
      <c r="BH1507" s="230">
        <f>IF(N1507="sníž. přenesená",J1507,0)</f>
        <v>0</v>
      </c>
      <c r="BI1507" s="230">
        <f>IF(N1507="nulová",J1507,0)</f>
        <v>0</v>
      </c>
      <c r="BJ1507" s="17" t="s">
        <v>86</v>
      </c>
      <c r="BK1507" s="230">
        <f>ROUND(I1507*H1507,2)</f>
        <v>0</v>
      </c>
      <c r="BL1507" s="17" t="s">
        <v>270</v>
      </c>
      <c r="BM1507" s="229" t="s">
        <v>2199</v>
      </c>
    </row>
    <row r="1508" s="2" customFormat="1">
      <c r="A1508" s="38"/>
      <c r="B1508" s="39"/>
      <c r="C1508" s="40"/>
      <c r="D1508" s="233" t="s">
        <v>616</v>
      </c>
      <c r="E1508" s="40"/>
      <c r="F1508" s="274" t="s">
        <v>2195</v>
      </c>
      <c r="G1508" s="40"/>
      <c r="H1508" s="40"/>
      <c r="I1508" s="275"/>
      <c r="J1508" s="40"/>
      <c r="K1508" s="40"/>
      <c r="L1508" s="44"/>
      <c r="M1508" s="276"/>
      <c r="N1508" s="277"/>
      <c r="O1508" s="91"/>
      <c r="P1508" s="91"/>
      <c r="Q1508" s="91"/>
      <c r="R1508" s="91"/>
      <c r="S1508" s="91"/>
      <c r="T1508" s="92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T1508" s="17" t="s">
        <v>616</v>
      </c>
      <c r="AU1508" s="17" t="s">
        <v>88</v>
      </c>
    </row>
    <row r="1509" s="14" customFormat="1">
      <c r="A1509" s="14"/>
      <c r="B1509" s="242"/>
      <c r="C1509" s="243"/>
      <c r="D1509" s="233" t="s">
        <v>174</v>
      </c>
      <c r="E1509" s="244" t="s">
        <v>1</v>
      </c>
      <c r="F1509" s="245" t="s">
        <v>1327</v>
      </c>
      <c r="G1509" s="243"/>
      <c r="H1509" s="246">
        <v>33.229999999999997</v>
      </c>
      <c r="I1509" s="247"/>
      <c r="J1509" s="243"/>
      <c r="K1509" s="243"/>
      <c r="L1509" s="248"/>
      <c r="M1509" s="249"/>
      <c r="N1509" s="250"/>
      <c r="O1509" s="250"/>
      <c r="P1509" s="250"/>
      <c r="Q1509" s="250"/>
      <c r="R1509" s="250"/>
      <c r="S1509" s="250"/>
      <c r="T1509" s="251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2" t="s">
        <v>174</v>
      </c>
      <c r="AU1509" s="252" t="s">
        <v>88</v>
      </c>
      <c r="AV1509" s="14" t="s">
        <v>88</v>
      </c>
      <c r="AW1509" s="14" t="s">
        <v>32</v>
      </c>
      <c r="AX1509" s="14" t="s">
        <v>78</v>
      </c>
      <c r="AY1509" s="252" t="s">
        <v>165</v>
      </c>
    </row>
    <row r="1510" s="15" customFormat="1">
      <c r="A1510" s="15"/>
      <c r="B1510" s="253"/>
      <c r="C1510" s="254"/>
      <c r="D1510" s="233" t="s">
        <v>174</v>
      </c>
      <c r="E1510" s="255" t="s">
        <v>1</v>
      </c>
      <c r="F1510" s="256" t="s">
        <v>177</v>
      </c>
      <c r="G1510" s="254"/>
      <c r="H1510" s="257">
        <v>33.229999999999997</v>
      </c>
      <c r="I1510" s="258"/>
      <c r="J1510" s="254"/>
      <c r="K1510" s="254"/>
      <c r="L1510" s="259"/>
      <c r="M1510" s="260"/>
      <c r="N1510" s="261"/>
      <c r="O1510" s="261"/>
      <c r="P1510" s="261"/>
      <c r="Q1510" s="261"/>
      <c r="R1510" s="261"/>
      <c r="S1510" s="261"/>
      <c r="T1510" s="262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3" t="s">
        <v>174</v>
      </c>
      <c r="AU1510" s="263" t="s">
        <v>88</v>
      </c>
      <c r="AV1510" s="15" t="s">
        <v>172</v>
      </c>
      <c r="AW1510" s="15" t="s">
        <v>32</v>
      </c>
      <c r="AX1510" s="15" t="s">
        <v>86</v>
      </c>
      <c r="AY1510" s="263" t="s">
        <v>165</v>
      </c>
    </row>
    <row r="1511" s="2" customFormat="1" ht="24.15" customHeight="1">
      <c r="A1511" s="38"/>
      <c r="B1511" s="39"/>
      <c r="C1511" s="218" t="s">
        <v>2200</v>
      </c>
      <c r="D1511" s="218" t="s">
        <v>167</v>
      </c>
      <c r="E1511" s="219" t="s">
        <v>2201</v>
      </c>
      <c r="F1511" s="220" t="s">
        <v>2202</v>
      </c>
      <c r="G1511" s="221" t="s">
        <v>199</v>
      </c>
      <c r="H1511" s="222">
        <v>4.5129999999999999</v>
      </c>
      <c r="I1511" s="223"/>
      <c r="J1511" s="224">
        <f>ROUND(I1511*H1511,2)</f>
        <v>0</v>
      </c>
      <c r="K1511" s="220" t="s">
        <v>171</v>
      </c>
      <c r="L1511" s="44"/>
      <c r="M1511" s="225" t="s">
        <v>1</v>
      </c>
      <c r="N1511" s="226" t="s">
        <v>43</v>
      </c>
      <c r="O1511" s="91"/>
      <c r="P1511" s="227">
        <f>O1511*H1511</f>
        <v>0</v>
      </c>
      <c r="Q1511" s="227">
        <v>0</v>
      </c>
      <c r="R1511" s="227">
        <f>Q1511*H1511</f>
        <v>0</v>
      </c>
      <c r="S1511" s="227">
        <v>0</v>
      </c>
      <c r="T1511" s="228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229" t="s">
        <v>270</v>
      </c>
      <c r="AT1511" s="229" t="s">
        <v>167</v>
      </c>
      <c r="AU1511" s="229" t="s">
        <v>88</v>
      </c>
      <c r="AY1511" s="17" t="s">
        <v>165</v>
      </c>
      <c r="BE1511" s="230">
        <f>IF(N1511="základní",J1511,0)</f>
        <v>0</v>
      </c>
      <c r="BF1511" s="230">
        <f>IF(N1511="snížená",J1511,0)</f>
        <v>0</v>
      </c>
      <c r="BG1511" s="230">
        <f>IF(N1511="zákl. přenesená",J1511,0)</f>
        <v>0</v>
      </c>
      <c r="BH1511" s="230">
        <f>IF(N1511="sníž. přenesená",J1511,0)</f>
        <v>0</v>
      </c>
      <c r="BI1511" s="230">
        <f>IF(N1511="nulová",J1511,0)</f>
        <v>0</v>
      </c>
      <c r="BJ1511" s="17" t="s">
        <v>86</v>
      </c>
      <c r="BK1511" s="230">
        <f>ROUND(I1511*H1511,2)</f>
        <v>0</v>
      </c>
      <c r="BL1511" s="17" t="s">
        <v>270</v>
      </c>
      <c r="BM1511" s="229" t="s">
        <v>2203</v>
      </c>
    </row>
    <row r="1512" s="12" customFormat="1" ht="22.8" customHeight="1">
      <c r="A1512" s="12"/>
      <c r="B1512" s="202"/>
      <c r="C1512" s="203"/>
      <c r="D1512" s="204" t="s">
        <v>77</v>
      </c>
      <c r="E1512" s="216" t="s">
        <v>2204</v>
      </c>
      <c r="F1512" s="216" t="s">
        <v>2205</v>
      </c>
      <c r="G1512" s="203"/>
      <c r="H1512" s="203"/>
      <c r="I1512" s="206"/>
      <c r="J1512" s="217">
        <f>BK1512</f>
        <v>0</v>
      </c>
      <c r="K1512" s="203"/>
      <c r="L1512" s="208"/>
      <c r="M1512" s="209"/>
      <c r="N1512" s="210"/>
      <c r="O1512" s="210"/>
      <c r="P1512" s="211">
        <f>SUM(P1513:P1522)</f>
        <v>0</v>
      </c>
      <c r="Q1512" s="210"/>
      <c r="R1512" s="211">
        <f>SUM(R1513:R1522)</f>
        <v>0</v>
      </c>
      <c r="S1512" s="210"/>
      <c r="T1512" s="212">
        <f>SUM(T1513:T1522)</f>
        <v>0.196656</v>
      </c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R1512" s="213" t="s">
        <v>88</v>
      </c>
      <c r="AT1512" s="214" t="s">
        <v>77</v>
      </c>
      <c r="AU1512" s="214" t="s">
        <v>86</v>
      </c>
      <c r="AY1512" s="213" t="s">
        <v>165</v>
      </c>
      <c r="BK1512" s="215">
        <f>SUM(BK1513:BK1522)</f>
        <v>0</v>
      </c>
    </row>
    <row r="1513" s="2" customFormat="1" ht="24.15" customHeight="1">
      <c r="A1513" s="38"/>
      <c r="B1513" s="39"/>
      <c r="C1513" s="218" t="s">
        <v>2206</v>
      </c>
      <c r="D1513" s="218" t="s">
        <v>167</v>
      </c>
      <c r="E1513" s="219" t="s">
        <v>2207</v>
      </c>
      <c r="F1513" s="220" t="s">
        <v>2208</v>
      </c>
      <c r="G1513" s="221" t="s">
        <v>209</v>
      </c>
      <c r="H1513" s="222">
        <v>7.2300000000000004</v>
      </c>
      <c r="I1513" s="223"/>
      <c r="J1513" s="224">
        <f>ROUND(I1513*H1513,2)</f>
        <v>0</v>
      </c>
      <c r="K1513" s="220" t="s">
        <v>171</v>
      </c>
      <c r="L1513" s="44"/>
      <c r="M1513" s="225" t="s">
        <v>1</v>
      </c>
      <c r="N1513" s="226" t="s">
        <v>43</v>
      </c>
      <c r="O1513" s="91"/>
      <c r="P1513" s="227">
        <f>O1513*H1513</f>
        <v>0</v>
      </c>
      <c r="Q1513" s="227">
        <v>0</v>
      </c>
      <c r="R1513" s="227">
        <f>Q1513*H1513</f>
        <v>0</v>
      </c>
      <c r="S1513" s="227">
        <v>0.027199999999999998</v>
      </c>
      <c r="T1513" s="228">
        <f>S1513*H1513</f>
        <v>0.196656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229" t="s">
        <v>270</v>
      </c>
      <c r="AT1513" s="229" t="s">
        <v>167</v>
      </c>
      <c r="AU1513" s="229" t="s">
        <v>88</v>
      </c>
      <c r="AY1513" s="17" t="s">
        <v>165</v>
      </c>
      <c r="BE1513" s="230">
        <f>IF(N1513="základní",J1513,0)</f>
        <v>0</v>
      </c>
      <c r="BF1513" s="230">
        <f>IF(N1513="snížená",J1513,0)</f>
        <v>0</v>
      </c>
      <c r="BG1513" s="230">
        <f>IF(N1513="zákl. přenesená",J1513,0)</f>
        <v>0</v>
      </c>
      <c r="BH1513" s="230">
        <f>IF(N1513="sníž. přenesená",J1513,0)</f>
        <v>0</v>
      </c>
      <c r="BI1513" s="230">
        <f>IF(N1513="nulová",J1513,0)</f>
        <v>0</v>
      </c>
      <c r="BJ1513" s="17" t="s">
        <v>86</v>
      </c>
      <c r="BK1513" s="230">
        <f>ROUND(I1513*H1513,2)</f>
        <v>0</v>
      </c>
      <c r="BL1513" s="17" t="s">
        <v>270</v>
      </c>
      <c r="BM1513" s="229" t="s">
        <v>2209</v>
      </c>
    </row>
    <row r="1514" s="13" customFormat="1">
      <c r="A1514" s="13"/>
      <c r="B1514" s="231"/>
      <c r="C1514" s="232"/>
      <c r="D1514" s="233" t="s">
        <v>174</v>
      </c>
      <c r="E1514" s="234" t="s">
        <v>1</v>
      </c>
      <c r="F1514" s="235" t="s">
        <v>593</v>
      </c>
      <c r="G1514" s="232"/>
      <c r="H1514" s="234" t="s">
        <v>1</v>
      </c>
      <c r="I1514" s="236"/>
      <c r="J1514" s="232"/>
      <c r="K1514" s="232"/>
      <c r="L1514" s="237"/>
      <c r="M1514" s="238"/>
      <c r="N1514" s="239"/>
      <c r="O1514" s="239"/>
      <c r="P1514" s="239"/>
      <c r="Q1514" s="239"/>
      <c r="R1514" s="239"/>
      <c r="S1514" s="239"/>
      <c r="T1514" s="24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1" t="s">
        <v>174</v>
      </c>
      <c r="AU1514" s="241" t="s">
        <v>88</v>
      </c>
      <c r="AV1514" s="13" t="s">
        <v>86</v>
      </c>
      <c r="AW1514" s="13" t="s">
        <v>32</v>
      </c>
      <c r="AX1514" s="13" t="s">
        <v>78</v>
      </c>
      <c r="AY1514" s="241" t="s">
        <v>165</v>
      </c>
    </row>
    <row r="1515" s="14" customFormat="1">
      <c r="A1515" s="14"/>
      <c r="B1515" s="242"/>
      <c r="C1515" s="243"/>
      <c r="D1515" s="233" t="s">
        <v>174</v>
      </c>
      <c r="E1515" s="244" t="s">
        <v>1</v>
      </c>
      <c r="F1515" s="245" t="s">
        <v>2210</v>
      </c>
      <c r="G1515" s="243"/>
      <c r="H1515" s="246">
        <v>2.2999999999999998</v>
      </c>
      <c r="I1515" s="247"/>
      <c r="J1515" s="243"/>
      <c r="K1515" s="243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2" t="s">
        <v>174</v>
      </c>
      <c r="AU1515" s="252" t="s">
        <v>88</v>
      </c>
      <c r="AV1515" s="14" t="s">
        <v>88</v>
      </c>
      <c r="AW1515" s="14" t="s">
        <v>32</v>
      </c>
      <c r="AX1515" s="14" t="s">
        <v>78</v>
      </c>
      <c r="AY1515" s="252" t="s">
        <v>165</v>
      </c>
    </row>
    <row r="1516" s="14" customFormat="1">
      <c r="A1516" s="14"/>
      <c r="B1516" s="242"/>
      <c r="C1516" s="243"/>
      <c r="D1516" s="233" t="s">
        <v>174</v>
      </c>
      <c r="E1516" s="244" t="s">
        <v>1</v>
      </c>
      <c r="F1516" s="245" t="s">
        <v>2211</v>
      </c>
      <c r="G1516" s="243"/>
      <c r="H1516" s="246">
        <v>1</v>
      </c>
      <c r="I1516" s="247"/>
      <c r="J1516" s="243"/>
      <c r="K1516" s="243"/>
      <c r="L1516" s="248"/>
      <c r="M1516" s="249"/>
      <c r="N1516" s="250"/>
      <c r="O1516" s="250"/>
      <c r="P1516" s="250"/>
      <c r="Q1516" s="250"/>
      <c r="R1516" s="250"/>
      <c r="S1516" s="250"/>
      <c r="T1516" s="251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2" t="s">
        <v>174</v>
      </c>
      <c r="AU1516" s="252" t="s">
        <v>88</v>
      </c>
      <c r="AV1516" s="14" t="s">
        <v>88</v>
      </c>
      <c r="AW1516" s="14" t="s">
        <v>32</v>
      </c>
      <c r="AX1516" s="14" t="s">
        <v>78</v>
      </c>
      <c r="AY1516" s="252" t="s">
        <v>165</v>
      </c>
    </row>
    <row r="1517" s="13" customFormat="1">
      <c r="A1517" s="13"/>
      <c r="B1517" s="231"/>
      <c r="C1517" s="232"/>
      <c r="D1517" s="233" t="s">
        <v>174</v>
      </c>
      <c r="E1517" s="234" t="s">
        <v>1</v>
      </c>
      <c r="F1517" s="235" t="s">
        <v>596</v>
      </c>
      <c r="G1517" s="232"/>
      <c r="H1517" s="234" t="s">
        <v>1</v>
      </c>
      <c r="I1517" s="236"/>
      <c r="J1517" s="232"/>
      <c r="K1517" s="232"/>
      <c r="L1517" s="237"/>
      <c r="M1517" s="238"/>
      <c r="N1517" s="239"/>
      <c r="O1517" s="239"/>
      <c r="P1517" s="239"/>
      <c r="Q1517" s="239"/>
      <c r="R1517" s="239"/>
      <c r="S1517" s="239"/>
      <c r="T1517" s="24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1" t="s">
        <v>174</v>
      </c>
      <c r="AU1517" s="241" t="s">
        <v>88</v>
      </c>
      <c r="AV1517" s="13" t="s">
        <v>86</v>
      </c>
      <c r="AW1517" s="13" t="s">
        <v>32</v>
      </c>
      <c r="AX1517" s="13" t="s">
        <v>78</v>
      </c>
      <c r="AY1517" s="241" t="s">
        <v>165</v>
      </c>
    </row>
    <row r="1518" s="14" customFormat="1">
      <c r="A1518" s="14"/>
      <c r="B1518" s="242"/>
      <c r="C1518" s="243"/>
      <c r="D1518" s="233" t="s">
        <v>174</v>
      </c>
      <c r="E1518" s="244" t="s">
        <v>1</v>
      </c>
      <c r="F1518" s="245" t="s">
        <v>2212</v>
      </c>
      <c r="G1518" s="243"/>
      <c r="H1518" s="246">
        <v>0.95999999999999996</v>
      </c>
      <c r="I1518" s="247"/>
      <c r="J1518" s="243"/>
      <c r="K1518" s="243"/>
      <c r="L1518" s="248"/>
      <c r="M1518" s="249"/>
      <c r="N1518" s="250"/>
      <c r="O1518" s="250"/>
      <c r="P1518" s="250"/>
      <c r="Q1518" s="250"/>
      <c r="R1518" s="250"/>
      <c r="S1518" s="250"/>
      <c r="T1518" s="25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2" t="s">
        <v>174</v>
      </c>
      <c r="AU1518" s="252" t="s">
        <v>88</v>
      </c>
      <c r="AV1518" s="14" t="s">
        <v>88</v>
      </c>
      <c r="AW1518" s="14" t="s">
        <v>32</v>
      </c>
      <c r="AX1518" s="14" t="s">
        <v>78</v>
      </c>
      <c r="AY1518" s="252" t="s">
        <v>165</v>
      </c>
    </row>
    <row r="1519" s="14" customFormat="1">
      <c r="A1519" s="14"/>
      <c r="B1519" s="242"/>
      <c r="C1519" s="243"/>
      <c r="D1519" s="233" t="s">
        <v>174</v>
      </c>
      <c r="E1519" s="244" t="s">
        <v>1</v>
      </c>
      <c r="F1519" s="245" t="s">
        <v>2213</v>
      </c>
      <c r="G1519" s="243"/>
      <c r="H1519" s="246">
        <v>0.95999999999999996</v>
      </c>
      <c r="I1519" s="247"/>
      <c r="J1519" s="243"/>
      <c r="K1519" s="243"/>
      <c r="L1519" s="248"/>
      <c r="M1519" s="249"/>
      <c r="N1519" s="250"/>
      <c r="O1519" s="250"/>
      <c r="P1519" s="250"/>
      <c r="Q1519" s="250"/>
      <c r="R1519" s="250"/>
      <c r="S1519" s="250"/>
      <c r="T1519" s="251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2" t="s">
        <v>174</v>
      </c>
      <c r="AU1519" s="252" t="s">
        <v>88</v>
      </c>
      <c r="AV1519" s="14" t="s">
        <v>88</v>
      </c>
      <c r="AW1519" s="14" t="s">
        <v>32</v>
      </c>
      <c r="AX1519" s="14" t="s">
        <v>78</v>
      </c>
      <c r="AY1519" s="252" t="s">
        <v>165</v>
      </c>
    </row>
    <row r="1520" s="14" customFormat="1">
      <c r="A1520" s="14"/>
      <c r="B1520" s="242"/>
      <c r="C1520" s="243"/>
      <c r="D1520" s="233" t="s">
        <v>174</v>
      </c>
      <c r="E1520" s="244" t="s">
        <v>1</v>
      </c>
      <c r="F1520" s="245" t="s">
        <v>2214</v>
      </c>
      <c r="G1520" s="243"/>
      <c r="H1520" s="246">
        <v>1.05</v>
      </c>
      <c r="I1520" s="247"/>
      <c r="J1520" s="243"/>
      <c r="K1520" s="243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2" t="s">
        <v>174</v>
      </c>
      <c r="AU1520" s="252" t="s">
        <v>88</v>
      </c>
      <c r="AV1520" s="14" t="s">
        <v>88</v>
      </c>
      <c r="AW1520" s="14" t="s">
        <v>32</v>
      </c>
      <c r="AX1520" s="14" t="s">
        <v>78</v>
      </c>
      <c r="AY1520" s="252" t="s">
        <v>165</v>
      </c>
    </row>
    <row r="1521" s="14" customFormat="1">
      <c r="A1521" s="14"/>
      <c r="B1521" s="242"/>
      <c r="C1521" s="243"/>
      <c r="D1521" s="233" t="s">
        <v>174</v>
      </c>
      <c r="E1521" s="244" t="s">
        <v>1</v>
      </c>
      <c r="F1521" s="245" t="s">
        <v>2215</v>
      </c>
      <c r="G1521" s="243"/>
      <c r="H1521" s="246">
        <v>0.95999999999999996</v>
      </c>
      <c r="I1521" s="247"/>
      <c r="J1521" s="243"/>
      <c r="K1521" s="243"/>
      <c r="L1521" s="248"/>
      <c r="M1521" s="249"/>
      <c r="N1521" s="250"/>
      <c r="O1521" s="250"/>
      <c r="P1521" s="250"/>
      <c r="Q1521" s="250"/>
      <c r="R1521" s="250"/>
      <c r="S1521" s="250"/>
      <c r="T1521" s="251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2" t="s">
        <v>174</v>
      </c>
      <c r="AU1521" s="252" t="s">
        <v>88</v>
      </c>
      <c r="AV1521" s="14" t="s">
        <v>88</v>
      </c>
      <c r="AW1521" s="14" t="s">
        <v>32</v>
      </c>
      <c r="AX1521" s="14" t="s">
        <v>78</v>
      </c>
      <c r="AY1521" s="252" t="s">
        <v>165</v>
      </c>
    </row>
    <row r="1522" s="15" customFormat="1">
      <c r="A1522" s="15"/>
      <c r="B1522" s="253"/>
      <c r="C1522" s="254"/>
      <c r="D1522" s="233" t="s">
        <v>174</v>
      </c>
      <c r="E1522" s="255" t="s">
        <v>1</v>
      </c>
      <c r="F1522" s="256" t="s">
        <v>177</v>
      </c>
      <c r="G1522" s="254"/>
      <c r="H1522" s="257">
        <v>7.2300000000000004</v>
      </c>
      <c r="I1522" s="258"/>
      <c r="J1522" s="254"/>
      <c r="K1522" s="254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3" t="s">
        <v>174</v>
      </c>
      <c r="AU1522" s="263" t="s">
        <v>88</v>
      </c>
      <c r="AV1522" s="15" t="s">
        <v>172</v>
      </c>
      <c r="AW1522" s="15" t="s">
        <v>32</v>
      </c>
      <c r="AX1522" s="15" t="s">
        <v>86</v>
      </c>
      <c r="AY1522" s="263" t="s">
        <v>165</v>
      </c>
    </row>
    <row r="1523" s="12" customFormat="1" ht="22.8" customHeight="1">
      <c r="A1523" s="12"/>
      <c r="B1523" s="202"/>
      <c r="C1523" s="203"/>
      <c r="D1523" s="204" t="s">
        <v>77</v>
      </c>
      <c r="E1523" s="216" t="s">
        <v>2216</v>
      </c>
      <c r="F1523" s="216" t="s">
        <v>2217</v>
      </c>
      <c r="G1523" s="203"/>
      <c r="H1523" s="203"/>
      <c r="I1523" s="206"/>
      <c r="J1523" s="217">
        <f>BK1523</f>
        <v>0</v>
      </c>
      <c r="K1523" s="203"/>
      <c r="L1523" s="208"/>
      <c r="M1523" s="209"/>
      <c r="N1523" s="210"/>
      <c r="O1523" s="210"/>
      <c r="P1523" s="211">
        <f>SUM(P1524:P1574)</f>
        <v>0</v>
      </c>
      <c r="Q1523" s="210"/>
      <c r="R1523" s="211">
        <f>SUM(R1524:R1574)</f>
        <v>0.19021299999999997</v>
      </c>
      <c r="S1523" s="210"/>
      <c r="T1523" s="212">
        <f>SUM(T1524:T1574)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13" t="s">
        <v>88</v>
      </c>
      <c r="AT1523" s="214" t="s">
        <v>77</v>
      </c>
      <c r="AU1523" s="214" t="s">
        <v>86</v>
      </c>
      <c r="AY1523" s="213" t="s">
        <v>165</v>
      </c>
      <c r="BK1523" s="215">
        <f>SUM(BK1524:BK1574)</f>
        <v>0</v>
      </c>
    </row>
    <row r="1524" s="2" customFormat="1" ht="16.5" customHeight="1">
      <c r="A1524" s="38"/>
      <c r="B1524" s="39"/>
      <c r="C1524" s="218" t="s">
        <v>2218</v>
      </c>
      <c r="D1524" s="218" t="s">
        <v>167</v>
      </c>
      <c r="E1524" s="219" t="s">
        <v>2219</v>
      </c>
      <c r="F1524" s="220" t="s">
        <v>2220</v>
      </c>
      <c r="G1524" s="221" t="s">
        <v>209</v>
      </c>
      <c r="H1524" s="222">
        <v>124</v>
      </c>
      <c r="I1524" s="223"/>
      <c r="J1524" s="224">
        <f>ROUND(I1524*H1524,2)</f>
        <v>0</v>
      </c>
      <c r="K1524" s="220" t="s">
        <v>171</v>
      </c>
      <c r="L1524" s="44"/>
      <c r="M1524" s="225" t="s">
        <v>1</v>
      </c>
      <c r="N1524" s="226" t="s">
        <v>43</v>
      </c>
      <c r="O1524" s="91"/>
      <c r="P1524" s="227">
        <f>O1524*H1524</f>
        <v>0</v>
      </c>
      <c r="Q1524" s="227">
        <v>0</v>
      </c>
      <c r="R1524" s="227">
        <f>Q1524*H1524</f>
        <v>0</v>
      </c>
      <c r="S1524" s="227">
        <v>0</v>
      </c>
      <c r="T1524" s="228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229" t="s">
        <v>270</v>
      </c>
      <c r="AT1524" s="229" t="s">
        <v>167</v>
      </c>
      <c r="AU1524" s="229" t="s">
        <v>88</v>
      </c>
      <c r="AY1524" s="17" t="s">
        <v>165</v>
      </c>
      <c r="BE1524" s="230">
        <f>IF(N1524="základní",J1524,0)</f>
        <v>0</v>
      </c>
      <c r="BF1524" s="230">
        <f>IF(N1524="snížená",J1524,0)</f>
        <v>0</v>
      </c>
      <c r="BG1524" s="230">
        <f>IF(N1524="zákl. přenesená",J1524,0)</f>
        <v>0</v>
      </c>
      <c r="BH1524" s="230">
        <f>IF(N1524="sníž. přenesená",J1524,0)</f>
        <v>0</v>
      </c>
      <c r="BI1524" s="230">
        <f>IF(N1524="nulová",J1524,0)</f>
        <v>0</v>
      </c>
      <c r="BJ1524" s="17" t="s">
        <v>86</v>
      </c>
      <c r="BK1524" s="230">
        <f>ROUND(I1524*H1524,2)</f>
        <v>0</v>
      </c>
      <c r="BL1524" s="17" t="s">
        <v>270</v>
      </c>
      <c r="BM1524" s="229" t="s">
        <v>2221</v>
      </c>
    </row>
    <row r="1525" s="13" customFormat="1">
      <c r="A1525" s="13"/>
      <c r="B1525" s="231"/>
      <c r="C1525" s="232"/>
      <c r="D1525" s="233" t="s">
        <v>174</v>
      </c>
      <c r="E1525" s="234" t="s">
        <v>1</v>
      </c>
      <c r="F1525" s="235" t="s">
        <v>2222</v>
      </c>
      <c r="G1525" s="232"/>
      <c r="H1525" s="234" t="s">
        <v>1</v>
      </c>
      <c r="I1525" s="236"/>
      <c r="J1525" s="232"/>
      <c r="K1525" s="232"/>
      <c r="L1525" s="237"/>
      <c r="M1525" s="238"/>
      <c r="N1525" s="239"/>
      <c r="O1525" s="239"/>
      <c r="P1525" s="239"/>
      <c r="Q1525" s="239"/>
      <c r="R1525" s="239"/>
      <c r="S1525" s="239"/>
      <c r="T1525" s="240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1" t="s">
        <v>174</v>
      </c>
      <c r="AU1525" s="241" t="s">
        <v>88</v>
      </c>
      <c r="AV1525" s="13" t="s">
        <v>86</v>
      </c>
      <c r="AW1525" s="13" t="s">
        <v>32</v>
      </c>
      <c r="AX1525" s="13" t="s">
        <v>78</v>
      </c>
      <c r="AY1525" s="241" t="s">
        <v>165</v>
      </c>
    </row>
    <row r="1526" s="14" customFormat="1">
      <c r="A1526" s="14"/>
      <c r="B1526" s="242"/>
      <c r="C1526" s="243"/>
      <c r="D1526" s="233" t="s">
        <v>174</v>
      </c>
      <c r="E1526" s="244" t="s">
        <v>1</v>
      </c>
      <c r="F1526" s="245" t="s">
        <v>972</v>
      </c>
      <c r="G1526" s="243"/>
      <c r="H1526" s="246">
        <v>124</v>
      </c>
      <c r="I1526" s="247"/>
      <c r="J1526" s="243"/>
      <c r="K1526" s="243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2" t="s">
        <v>174</v>
      </c>
      <c r="AU1526" s="252" t="s">
        <v>88</v>
      </c>
      <c r="AV1526" s="14" t="s">
        <v>88</v>
      </c>
      <c r="AW1526" s="14" t="s">
        <v>32</v>
      </c>
      <c r="AX1526" s="14" t="s">
        <v>78</v>
      </c>
      <c r="AY1526" s="252" t="s">
        <v>165</v>
      </c>
    </row>
    <row r="1527" s="15" customFormat="1">
      <c r="A1527" s="15"/>
      <c r="B1527" s="253"/>
      <c r="C1527" s="254"/>
      <c r="D1527" s="233" t="s">
        <v>174</v>
      </c>
      <c r="E1527" s="255" t="s">
        <v>1</v>
      </c>
      <c r="F1527" s="256" t="s">
        <v>177</v>
      </c>
      <c r="G1527" s="254"/>
      <c r="H1527" s="257">
        <v>124</v>
      </c>
      <c r="I1527" s="258"/>
      <c r="J1527" s="254"/>
      <c r="K1527" s="254"/>
      <c r="L1527" s="259"/>
      <c r="M1527" s="260"/>
      <c r="N1527" s="261"/>
      <c r="O1527" s="261"/>
      <c r="P1527" s="261"/>
      <c r="Q1527" s="261"/>
      <c r="R1527" s="261"/>
      <c r="S1527" s="261"/>
      <c r="T1527" s="262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3" t="s">
        <v>174</v>
      </c>
      <c r="AU1527" s="263" t="s">
        <v>88</v>
      </c>
      <c r="AV1527" s="15" t="s">
        <v>172</v>
      </c>
      <c r="AW1527" s="15" t="s">
        <v>32</v>
      </c>
      <c r="AX1527" s="15" t="s">
        <v>86</v>
      </c>
      <c r="AY1527" s="263" t="s">
        <v>165</v>
      </c>
    </row>
    <row r="1528" s="2" customFormat="1" ht="24.15" customHeight="1">
      <c r="A1528" s="38"/>
      <c r="B1528" s="39"/>
      <c r="C1528" s="218" t="s">
        <v>2223</v>
      </c>
      <c r="D1528" s="218" t="s">
        <v>167</v>
      </c>
      <c r="E1528" s="219" t="s">
        <v>2224</v>
      </c>
      <c r="F1528" s="220" t="s">
        <v>2225</v>
      </c>
      <c r="G1528" s="221" t="s">
        <v>209</v>
      </c>
      <c r="H1528" s="222">
        <v>124</v>
      </c>
      <c r="I1528" s="223"/>
      <c r="J1528" s="224">
        <f>ROUND(I1528*H1528,2)</f>
        <v>0</v>
      </c>
      <c r="K1528" s="220" t="s">
        <v>171</v>
      </c>
      <c r="L1528" s="44"/>
      <c r="M1528" s="225" t="s">
        <v>1</v>
      </c>
      <c r="N1528" s="226" t="s">
        <v>43</v>
      </c>
      <c r="O1528" s="91"/>
      <c r="P1528" s="227">
        <f>O1528*H1528</f>
        <v>0</v>
      </c>
      <c r="Q1528" s="227">
        <v>0.00013999999999999999</v>
      </c>
      <c r="R1528" s="227">
        <f>Q1528*H1528</f>
        <v>0.017359999999999997</v>
      </c>
      <c r="S1528" s="227">
        <v>0</v>
      </c>
      <c r="T1528" s="228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229" t="s">
        <v>270</v>
      </c>
      <c r="AT1528" s="229" t="s">
        <v>167</v>
      </c>
      <c r="AU1528" s="229" t="s">
        <v>88</v>
      </c>
      <c r="AY1528" s="17" t="s">
        <v>165</v>
      </c>
      <c r="BE1528" s="230">
        <f>IF(N1528="základní",J1528,0)</f>
        <v>0</v>
      </c>
      <c r="BF1528" s="230">
        <f>IF(N1528="snížená",J1528,0)</f>
        <v>0</v>
      </c>
      <c r="BG1528" s="230">
        <f>IF(N1528="zákl. přenesená",J1528,0)</f>
        <v>0</v>
      </c>
      <c r="BH1528" s="230">
        <f>IF(N1528="sníž. přenesená",J1528,0)</f>
        <v>0</v>
      </c>
      <c r="BI1528" s="230">
        <f>IF(N1528="nulová",J1528,0)</f>
        <v>0</v>
      </c>
      <c r="BJ1528" s="17" t="s">
        <v>86</v>
      </c>
      <c r="BK1528" s="230">
        <f>ROUND(I1528*H1528,2)</f>
        <v>0</v>
      </c>
      <c r="BL1528" s="17" t="s">
        <v>270</v>
      </c>
      <c r="BM1528" s="229" t="s">
        <v>2226</v>
      </c>
    </row>
    <row r="1529" s="13" customFormat="1">
      <c r="A1529" s="13"/>
      <c r="B1529" s="231"/>
      <c r="C1529" s="232"/>
      <c r="D1529" s="233" t="s">
        <v>174</v>
      </c>
      <c r="E1529" s="234" t="s">
        <v>1</v>
      </c>
      <c r="F1529" s="235" t="s">
        <v>2222</v>
      </c>
      <c r="G1529" s="232"/>
      <c r="H1529" s="234" t="s">
        <v>1</v>
      </c>
      <c r="I1529" s="236"/>
      <c r="J1529" s="232"/>
      <c r="K1529" s="232"/>
      <c r="L1529" s="237"/>
      <c r="M1529" s="238"/>
      <c r="N1529" s="239"/>
      <c r="O1529" s="239"/>
      <c r="P1529" s="239"/>
      <c r="Q1529" s="239"/>
      <c r="R1529" s="239"/>
      <c r="S1529" s="239"/>
      <c r="T1529" s="24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1" t="s">
        <v>174</v>
      </c>
      <c r="AU1529" s="241" t="s">
        <v>88</v>
      </c>
      <c r="AV1529" s="13" t="s">
        <v>86</v>
      </c>
      <c r="AW1529" s="13" t="s">
        <v>32</v>
      </c>
      <c r="AX1529" s="13" t="s">
        <v>78</v>
      </c>
      <c r="AY1529" s="241" t="s">
        <v>165</v>
      </c>
    </row>
    <row r="1530" s="14" customFormat="1">
      <c r="A1530" s="14"/>
      <c r="B1530" s="242"/>
      <c r="C1530" s="243"/>
      <c r="D1530" s="233" t="s">
        <v>174</v>
      </c>
      <c r="E1530" s="244" t="s">
        <v>1</v>
      </c>
      <c r="F1530" s="245" t="s">
        <v>972</v>
      </c>
      <c r="G1530" s="243"/>
      <c r="H1530" s="246">
        <v>124</v>
      </c>
      <c r="I1530" s="247"/>
      <c r="J1530" s="243"/>
      <c r="K1530" s="243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2" t="s">
        <v>174</v>
      </c>
      <c r="AU1530" s="252" t="s">
        <v>88</v>
      </c>
      <c r="AV1530" s="14" t="s">
        <v>88</v>
      </c>
      <c r="AW1530" s="14" t="s">
        <v>32</v>
      </c>
      <c r="AX1530" s="14" t="s">
        <v>78</v>
      </c>
      <c r="AY1530" s="252" t="s">
        <v>165</v>
      </c>
    </row>
    <row r="1531" s="15" customFormat="1">
      <c r="A1531" s="15"/>
      <c r="B1531" s="253"/>
      <c r="C1531" s="254"/>
      <c r="D1531" s="233" t="s">
        <v>174</v>
      </c>
      <c r="E1531" s="255" t="s">
        <v>1</v>
      </c>
      <c r="F1531" s="256" t="s">
        <v>177</v>
      </c>
      <c r="G1531" s="254"/>
      <c r="H1531" s="257">
        <v>124</v>
      </c>
      <c r="I1531" s="258"/>
      <c r="J1531" s="254"/>
      <c r="K1531" s="254"/>
      <c r="L1531" s="259"/>
      <c r="M1531" s="260"/>
      <c r="N1531" s="261"/>
      <c r="O1531" s="261"/>
      <c r="P1531" s="261"/>
      <c r="Q1531" s="261"/>
      <c r="R1531" s="261"/>
      <c r="S1531" s="261"/>
      <c r="T1531" s="262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3" t="s">
        <v>174</v>
      </c>
      <c r="AU1531" s="263" t="s">
        <v>88</v>
      </c>
      <c r="AV1531" s="15" t="s">
        <v>172</v>
      </c>
      <c r="AW1531" s="15" t="s">
        <v>32</v>
      </c>
      <c r="AX1531" s="15" t="s">
        <v>86</v>
      </c>
      <c r="AY1531" s="263" t="s">
        <v>165</v>
      </c>
    </row>
    <row r="1532" s="2" customFormat="1" ht="24.15" customHeight="1">
      <c r="A1532" s="38"/>
      <c r="B1532" s="39"/>
      <c r="C1532" s="218" t="s">
        <v>2227</v>
      </c>
      <c r="D1532" s="218" t="s">
        <v>167</v>
      </c>
      <c r="E1532" s="219" t="s">
        <v>2228</v>
      </c>
      <c r="F1532" s="220" t="s">
        <v>2229</v>
      </c>
      <c r="G1532" s="221" t="s">
        <v>209</v>
      </c>
      <c r="H1532" s="222">
        <v>148</v>
      </c>
      <c r="I1532" s="223"/>
      <c r="J1532" s="224">
        <f>ROUND(I1532*H1532,2)</f>
        <v>0</v>
      </c>
      <c r="K1532" s="220" t="s">
        <v>171</v>
      </c>
      <c r="L1532" s="44"/>
      <c r="M1532" s="225" t="s">
        <v>1</v>
      </c>
      <c r="N1532" s="226" t="s">
        <v>43</v>
      </c>
      <c r="O1532" s="91"/>
      <c r="P1532" s="227">
        <f>O1532*H1532</f>
        <v>0</v>
      </c>
      <c r="Q1532" s="227">
        <v>9.0000000000000006E-05</v>
      </c>
      <c r="R1532" s="227">
        <f>Q1532*H1532</f>
        <v>0.01332</v>
      </c>
      <c r="S1532" s="227">
        <v>0</v>
      </c>
      <c r="T1532" s="228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229" t="s">
        <v>270</v>
      </c>
      <c r="AT1532" s="229" t="s">
        <v>167</v>
      </c>
      <c r="AU1532" s="229" t="s">
        <v>88</v>
      </c>
      <c r="AY1532" s="17" t="s">
        <v>165</v>
      </c>
      <c r="BE1532" s="230">
        <f>IF(N1532="základní",J1532,0)</f>
        <v>0</v>
      </c>
      <c r="BF1532" s="230">
        <f>IF(N1532="snížená",J1532,0)</f>
        <v>0</v>
      </c>
      <c r="BG1532" s="230">
        <f>IF(N1532="zákl. přenesená",J1532,0)</f>
        <v>0</v>
      </c>
      <c r="BH1532" s="230">
        <f>IF(N1532="sníž. přenesená",J1532,0)</f>
        <v>0</v>
      </c>
      <c r="BI1532" s="230">
        <f>IF(N1532="nulová",J1532,0)</f>
        <v>0</v>
      </c>
      <c r="BJ1532" s="17" t="s">
        <v>86</v>
      </c>
      <c r="BK1532" s="230">
        <f>ROUND(I1532*H1532,2)</f>
        <v>0</v>
      </c>
      <c r="BL1532" s="17" t="s">
        <v>270</v>
      </c>
      <c r="BM1532" s="229" t="s">
        <v>2230</v>
      </c>
    </row>
    <row r="1533" s="13" customFormat="1">
      <c r="A1533" s="13"/>
      <c r="B1533" s="231"/>
      <c r="C1533" s="232"/>
      <c r="D1533" s="233" t="s">
        <v>174</v>
      </c>
      <c r="E1533" s="234" t="s">
        <v>1</v>
      </c>
      <c r="F1533" s="235" t="s">
        <v>2231</v>
      </c>
      <c r="G1533" s="232"/>
      <c r="H1533" s="234" t="s">
        <v>1</v>
      </c>
      <c r="I1533" s="236"/>
      <c r="J1533" s="232"/>
      <c r="K1533" s="232"/>
      <c r="L1533" s="237"/>
      <c r="M1533" s="238"/>
      <c r="N1533" s="239"/>
      <c r="O1533" s="239"/>
      <c r="P1533" s="239"/>
      <c r="Q1533" s="239"/>
      <c r="R1533" s="239"/>
      <c r="S1533" s="239"/>
      <c r="T1533" s="24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1" t="s">
        <v>174</v>
      </c>
      <c r="AU1533" s="241" t="s">
        <v>88</v>
      </c>
      <c r="AV1533" s="13" t="s">
        <v>86</v>
      </c>
      <c r="AW1533" s="13" t="s">
        <v>32</v>
      </c>
      <c r="AX1533" s="13" t="s">
        <v>78</v>
      </c>
      <c r="AY1533" s="241" t="s">
        <v>165</v>
      </c>
    </row>
    <row r="1534" s="14" customFormat="1">
      <c r="A1534" s="14"/>
      <c r="B1534" s="242"/>
      <c r="C1534" s="243"/>
      <c r="D1534" s="233" t="s">
        <v>174</v>
      </c>
      <c r="E1534" s="244" t="s">
        <v>1</v>
      </c>
      <c r="F1534" s="245" t="s">
        <v>1113</v>
      </c>
      <c r="G1534" s="243"/>
      <c r="H1534" s="246">
        <v>148</v>
      </c>
      <c r="I1534" s="247"/>
      <c r="J1534" s="243"/>
      <c r="K1534" s="243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2" t="s">
        <v>174</v>
      </c>
      <c r="AU1534" s="252" t="s">
        <v>88</v>
      </c>
      <c r="AV1534" s="14" t="s">
        <v>88</v>
      </c>
      <c r="AW1534" s="14" t="s">
        <v>32</v>
      </c>
      <c r="AX1534" s="14" t="s">
        <v>78</v>
      </c>
      <c r="AY1534" s="252" t="s">
        <v>165</v>
      </c>
    </row>
    <row r="1535" s="15" customFormat="1">
      <c r="A1535" s="15"/>
      <c r="B1535" s="253"/>
      <c r="C1535" s="254"/>
      <c r="D1535" s="233" t="s">
        <v>174</v>
      </c>
      <c r="E1535" s="255" t="s">
        <v>1</v>
      </c>
      <c r="F1535" s="256" t="s">
        <v>177</v>
      </c>
      <c r="G1535" s="254"/>
      <c r="H1535" s="257">
        <v>148</v>
      </c>
      <c r="I1535" s="258"/>
      <c r="J1535" s="254"/>
      <c r="K1535" s="254"/>
      <c r="L1535" s="259"/>
      <c r="M1535" s="260"/>
      <c r="N1535" s="261"/>
      <c r="O1535" s="261"/>
      <c r="P1535" s="261"/>
      <c r="Q1535" s="261"/>
      <c r="R1535" s="261"/>
      <c r="S1535" s="261"/>
      <c r="T1535" s="262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3" t="s">
        <v>174</v>
      </c>
      <c r="AU1535" s="263" t="s">
        <v>88</v>
      </c>
      <c r="AV1535" s="15" t="s">
        <v>172</v>
      </c>
      <c r="AW1535" s="15" t="s">
        <v>32</v>
      </c>
      <c r="AX1535" s="15" t="s">
        <v>86</v>
      </c>
      <c r="AY1535" s="263" t="s">
        <v>165</v>
      </c>
    </row>
    <row r="1536" s="2" customFormat="1" ht="24.15" customHeight="1">
      <c r="A1536" s="38"/>
      <c r="B1536" s="39"/>
      <c r="C1536" s="218" t="s">
        <v>2232</v>
      </c>
      <c r="D1536" s="218" t="s">
        <v>167</v>
      </c>
      <c r="E1536" s="219" t="s">
        <v>2233</v>
      </c>
      <c r="F1536" s="220" t="s">
        <v>2234</v>
      </c>
      <c r="G1536" s="221" t="s">
        <v>209</v>
      </c>
      <c r="H1536" s="222">
        <v>148</v>
      </c>
      <c r="I1536" s="223"/>
      <c r="J1536" s="224">
        <f>ROUND(I1536*H1536,2)</f>
        <v>0</v>
      </c>
      <c r="K1536" s="220" t="s">
        <v>171</v>
      </c>
      <c r="L1536" s="44"/>
      <c r="M1536" s="225" t="s">
        <v>1</v>
      </c>
      <c r="N1536" s="226" t="s">
        <v>43</v>
      </c>
      <c r="O1536" s="91"/>
      <c r="P1536" s="227">
        <f>O1536*H1536</f>
        <v>0</v>
      </c>
      <c r="Q1536" s="227">
        <v>0</v>
      </c>
      <c r="R1536" s="227">
        <f>Q1536*H1536</f>
        <v>0</v>
      </c>
      <c r="S1536" s="227">
        <v>0</v>
      </c>
      <c r="T1536" s="228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29" t="s">
        <v>270</v>
      </c>
      <c r="AT1536" s="229" t="s">
        <v>167</v>
      </c>
      <c r="AU1536" s="229" t="s">
        <v>88</v>
      </c>
      <c r="AY1536" s="17" t="s">
        <v>165</v>
      </c>
      <c r="BE1536" s="230">
        <f>IF(N1536="základní",J1536,0)</f>
        <v>0</v>
      </c>
      <c r="BF1536" s="230">
        <f>IF(N1536="snížená",J1536,0)</f>
        <v>0</v>
      </c>
      <c r="BG1536" s="230">
        <f>IF(N1536="zákl. přenesená",J1536,0)</f>
        <v>0</v>
      </c>
      <c r="BH1536" s="230">
        <f>IF(N1536="sníž. přenesená",J1536,0)</f>
        <v>0</v>
      </c>
      <c r="BI1536" s="230">
        <f>IF(N1536="nulová",J1536,0)</f>
        <v>0</v>
      </c>
      <c r="BJ1536" s="17" t="s">
        <v>86</v>
      </c>
      <c r="BK1536" s="230">
        <f>ROUND(I1536*H1536,2)</f>
        <v>0</v>
      </c>
      <c r="BL1536" s="17" t="s">
        <v>270</v>
      </c>
      <c r="BM1536" s="229" t="s">
        <v>2235</v>
      </c>
    </row>
    <row r="1537" s="13" customFormat="1">
      <c r="A1537" s="13"/>
      <c r="B1537" s="231"/>
      <c r="C1537" s="232"/>
      <c r="D1537" s="233" t="s">
        <v>174</v>
      </c>
      <c r="E1537" s="234" t="s">
        <v>1</v>
      </c>
      <c r="F1537" s="235" t="s">
        <v>2231</v>
      </c>
      <c r="G1537" s="232"/>
      <c r="H1537" s="234" t="s">
        <v>1</v>
      </c>
      <c r="I1537" s="236"/>
      <c r="J1537" s="232"/>
      <c r="K1537" s="232"/>
      <c r="L1537" s="237"/>
      <c r="M1537" s="238"/>
      <c r="N1537" s="239"/>
      <c r="O1537" s="239"/>
      <c r="P1537" s="239"/>
      <c r="Q1537" s="239"/>
      <c r="R1537" s="239"/>
      <c r="S1537" s="239"/>
      <c r="T1537" s="240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1" t="s">
        <v>174</v>
      </c>
      <c r="AU1537" s="241" t="s">
        <v>88</v>
      </c>
      <c r="AV1537" s="13" t="s">
        <v>86</v>
      </c>
      <c r="AW1537" s="13" t="s">
        <v>32</v>
      </c>
      <c r="AX1537" s="13" t="s">
        <v>78</v>
      </c>
      <c r="AY1537" s="241" t="s">
        <v>165</v>
      </c>
    </row>
    <row r="1538" s="14" customFormat="1">
      <c r="A1538" s="14"/>
      <c r="B1538" s="242"/>
      <c r="C1538" s="243"/>
      <c r="D1538" s="233" t="s">
        <v>174</v>
      </c>
      <c r="E1538" s="244" t="s">
        <v>1</v>
      </c>
      <c r="F1538" s="245" t="s">
        <v>1113</v>
      </c>
      <c r="G1538" s="243"/>
      <c r="H1538" s="246">
        <v>148</v>
      </c>
      <c r="I1538" s="247"/>
      <c r="J1538" s="243"/>
      <c r="K1538" s="243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2" t="s">
        <v>174</v>
      </c>
      <c r="AU1538" s="252" t="s">
        <v>88</v>
      </c>
      <c r="AV1538" s="14" t="s">
        <v>88</v>
      </c>
      <c r="AW1538" s="14" t="s">
        <v>32</v>
      </c>
      <c r="AX1538" s="14" t="s">
        <v>78</v>
      </c>
      <c r="AY1538" s="252" t="s">
        <v>165</v>
      </c>
    </row>
    <row r="1539" s="15" customFormat="1">
      <c r="A1539" s="15"/>
      <c r="B1539" s="253"/>
      <c r="C1539" s="254"/>
      <c r="D1539" s="233" t="s">
        <v>174</v>
      </c>
      <c r="E1539" s="255" t="s">
        <v>1</v>
      </c>
      <c r="F1539" s="256" t="s">
        <v>177</v>
      </c>
      <c r="G1539" s="254"/>
      <c r="H1539" s="257">
        <v>148</v>
      </c>
      <c r="I1539" s="258"/>
      <c r="J1539" s="254"/>
      <c r="K1539" s="254"/>
      <c r="L1539" s="259"/>
      <c r="M1539" s="260"/>
      <c r="N1539" s="261"/>
      <c r="O1539" s="261"/>
      <c r="P1539" s="261"/>
      <c r="Q1539" s="261"/>
      <c r="R1539" s="261"/>
      <c r="S1539" s="261"/>
      <c r="T1539" s="262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3" t="s">
        <v>174</v>
      </c>
      <c r="AU1539" s="263" t="s">
        <v>88</v>
      </c>
      <c r="AV1539" s="15" t="s">
        <v>172</v>
      </c>
      <c r="AW1539" s="15" t="s">
        <v>32</v>
      </c>
      <c r="AX1539" s="15" t="s">
        <v>86</v>
      </c>
      <c r="AY1539" s="263" t="s">
        <v>165</v>
      </c>
    </row>
    <row r="1540" s="2" customFormat="1" ht="24.15" customHeight="1">
      <c r="A1540" s="38"/>
      <c r="B1540" s="39"/>
      <c r="C1540" s="218" t="s">
        <v>2236</v>
      </c>
      <c r="D1540" s="218" t="s">
        <v>167</v>
      </c>
      <c r="E1540" s="219" t="s">
        <v>2237</v>
      </c>
      <c r="F1540" s="220" t="s">
        <v>2238</v>
      </c>
      <c r="G1540" s="221" t="s">
        <v>678</v>
      </c>
      <c r="H1540" s="222">
        <v>360.10000000000002</v>
      </c>
      <c r="I1540" s="223"/>
      <c r="J1540" s="224">
        <f>ROUND(I1540*H1540,2)</f>
        <v>0</v>
      </c>
      <c r="K1540" s="220" t="s">
        <v>171</v>
      </c>
      <c r="L1540" s="44"/>
      <c r="M1540" s="225" t="s">
        <v>1</v>
      </c>
      <c r="N1540" s="226" t="s">
        <v>43</v>
      </c>
      <c r="O1540" s="91"/>
      <c r="P1540" s="227">
        <f>O1540*H1540</f>
        <v>0</v>
      </c>
      <c r="Q1540" s="227">
        <v>1.0000000000000001E-05</v>
      </c>
      <c r="R1540" s="227">
        <f>Q1540*H1540</f>
        <v>0.0036010000000000005</v>
      </c>
      <c r="S1540" s="227">
        <v>0</v>
      </c>
      <c r="T1540" s="228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229" t="s">
        <v>270</v>
      </c>
      <c r="AT1540" s="229" t="s">
        <v>167</v>
      </c>
      <c r="AU1540" s="229" t="s">
        <v>88</v>
      </c>
      <c r="AY1540" s="17" t="s">
        <v>165</v>
      </c>
      <c r="BE1540" s="230">
        <f>IF(N1540="základní",J1540,0)</f>
        <v>0</v>
      </c>
      <c r="BF1540" s="230">
        <f>IF(N1540="snížená",J1540,0)</f>
        <v>0</v>
      </c>
      <c r="BG1540" s="230">
        <f>IF(N1540="zákl. přenesená",J1540,0)</f>
        <v>0</v>
      </c>
      <c r="BH1540" s="230">
        <f>IF(N1540="sníž. přenesená",J1540,0)</f>
        <v>0</v>
      </c>
      <c r="BI1540" s="230">
        <f>IF(N1540="nulová",J1540,0)</f>
        <v>0</v>
      </c>
      <c r="BJ1540" s="17" t="s">
        <v>86</v>
      </c>
      <c r="BK1540" s="230">
        <f>ROUND(I1540*H1540,2)</f>
        <v>0</v>
      </c>
      <c r="BL1540" s="17" t="s">
        <v>270</v>
      </c>
      <c r="BM1540" s="229" t="s">
        <v>2239</v>
      </c>
    </row>
    <row r="1541" s="13" customFormat="1">
      <c r="A1541" s="13"/>
      <c r="B1541" s="231"/>
      <c r="C1541" s="232"/>
      <c r="D1541" s="233" t="s">
        <v>174</v>
      </c>
      <c r="E1541" s="234" t="s">
        <v>1</v>
      </c>
      <c r="F1541" s="235" t="s">
        <v>2240</v>
      </c>
      <c r="G1541" s="232"/>
      <c r="H1541" s="234" t="s">
        <v>1</v>
      </c>
      <c r="I1541" s="236"/>
      <c r="J1541" s="232"/>
      <c r="K1541" s="232"/>
      <c r="L1541" s="237"/>
      <c r="M1541" s="238"/>
      <c r="N1541" s="239"/>
      <c r="O1541" s="239"/>
      <c r="P1541" s="239"/>
      <c r="Q1541" s="239"/>
      <c r="R1541" s="239"/>
      <c r="S1541" s="239"/>
      <c r="T1541" s="24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1" t="s">
        <v>174</v>
      </c>
      <c r="AU1541" s="241" t="s">
        <v>88</v>
      </c>
      <c r="AV1541" s="13" t="s">
        <v>86</v>
      </c>
      <c r="AW1541" s="13" t="s">
        <v>32</v>
      </c>
      <c r="AX1541" s="13" t="s">
        <v>78</v>
      </c>
      <c r="AY1541" s="241" t="s">
        <v>165</v>
      </c>
    </row>
    <row r="1542" s="14" customFormat="1">
      <c r="A1542" s="14"/>
      <c r="B1542" s="242"/>
      <c r="C1542" s="243"/>
      <c r="D1542" s="233" t="s">
        <v>174</v>
      </c>
      <c r="E1542" s="244" t="s">
        <v>1</v>
      </c>
      <c r="F1542" s="245" t="s">
        <v>2241</v>
      </c>
      <c r="G1542" s="243"/>
      <c r="H1542" s="246">
        <v>360.10000000000002</v>
      </c>
      <c r="I1542" s="247"/>
      <c r="J1542" s="243"/>
      <c r="K1542" s="243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2" t="s">
        <v>174</v>
      </c>
      <c r="AU1542" s="252" t="s">
        <v>88</v>
      </c>
      <c r="AV1542" s="14" t="s">
        <v>88</v>
      </c>
      <c r="AW1542" s="14" t="s">
        <v>32</v>
      </c>
      <c r="AX1542" s="14" t="s">
        <v>78</v>
      </c>
      <c r="AY1542" s="252" t="s">
        <v>165</v>
      </c>
    </row>
    <row r="1543" s="15" customFormat="1">
      <c r="A1543" s="15"/>
      <c r="B1543" s="253"/>
      <c r="C1543" s="254"/>
      <c r="D1543" s="233" t="s">
        <v>174</v>
      </c>
      <c r="E1543" s="255" t="s">
        <v>1</v>
      </c>
      <c r="F1543" s="256" t="s">
        <v>177</v>
      </c>
      <c r="G1543" s="254"/>
      <c r="H1543" s="257">
        <v>360.10000000000002</v>
      </c>
      <c r="I1543" s="258"/>
      <c r="J1543" s="254"/>
      <c r="K1543" s="254"/>
      <c r="L1543" s="259"/>
      <c r="M1543" s="260"/>
      <c r="N1543" s="261"/>
      <c r="O1543" s="261"/>
      <c r="P1543" s="261"/>
      <c r="Q1543" s="261"/>
      <c r="R1543" s="261"/>
      <c r="S1543" s="261"/>
      <c r="T1543" s="262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3" t="s">
        <v>174</v>
      </c>
      <c r="AU1543" s="263" t="s">
        <v>88</v>
      </c>
      <c r="AV1543" s="15" t="s">
        <v>172</v>
      </c>
      <c r="AW1543" s="15" t="s">
        <v>32</v>
      </c>
      <c r="AX1543" s="15" t="s">
        <v>86</v>
      </c>
      <c r="AY1543" s="263" t="s">
        <v>165</v>
      </c>
    </row>
    <row r="1544" s="2" customFormat="1" ht="24.15" customHeight="1">
      <c r="A1544" s="38"/>
      <c r="B1544" s="39"/>
      <c r="C1544" s="218" t="s">
        <v>2242</v>
      </c>
      <c r="D1544" s="218" t="s">
        <v>167</v>
      </c>
      <c r="E1544" s="219" t="s">
        <v>2243</v>
      </c>
      <c r="F1544" s="220" t="s">
        <v>2244</v>
      </c>
      <c r="G1544" s="221" t="s">
        <v>678</v>
      </c>
      <c r="H1544" s="222">
        <v>360.10000000000002</v>
      </c>
      <c r="I1544" s="223"/>
      <c r="J1544" s="224">
        <f>ROUND(I1544*H1544,2)</f>
        <v>0</v>
      </c>
      <c r="K1544" s="220" t="s">
        <v>171</v>
      </c>
      <c r="L1544" s="44"/>
      <c r="M1544" s="225" t="s">
        <v>1</v>
      </c>
      <c r="N1544" s="226" t="s">
        <v>43</v>
      </c>
      <c r="O1544" s="91"/>
      <c r="P1544" s="227">
        <f>O1544*H1544</f>
        <v>0</v>
      </c>
      <c r="Q1544" s="227">
        <v>2.0000000000000002E-05</v>
      </c>
      <c r="R1544" s="227">
        <f>Q1544*H1544</f>
        <v>0.0072020000000000009</v>
      </c>
      <c r="S1544" s="227">
        <v>0</v>
      </c>
      <c r="T1544" s="228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229" t="s">
        <v>270</v>
      </c>
      <c r="AT1544" s="229" t="s">
        <v>167</v>
      </c>
      <c r="AU1544" s="229" t="s">
        <v>88</v>
      </c>
      <c r="AY1544" s="17" t="s">
        <v>165</v>
      </c>
      <c r="BE1544" s="230">
        <f>IF(N1544="základní",J1544,0)</f>
        <v>0</v>
      </c>
      <c r="BF1544" s="230">
        <f>IF(N1544="snížená",J1544,0)</f>
        <v>0</v>
      </c>
      <c r="BG1544" s="230">
        <f>IF(N1544="zákl. přenesená",J1544,0)</f>
        <v>0</v>
      </c>
      <c r="BH1544" s="230">
        <f>IF(N1544="sníž. přenesená",J1544,0)</f>
        <v>0</v>
      </c>
      <c r="BI1544" s="230">
        <f>IF(N1544="nulová",J1544,0)</f>
        <v>0</v>
      </c>
      <c r="BJ1544" s="17" t="s">
        <v>86</v>
      </c>
      <c r="BK1544" s="230">
        <f>ROUND(I1544*H1544,2)</f>
        <v>0</v>
      </c>
      <c r="BL1544" s="17" t="s">
        <v>270</v>
      </c>
      <c r="BM1544" s="229" t="s">
        <v>2245</v>
      </c>
    </row>
    <row r="1545" s="13" customFormat="1">
      <c r="A1545" s="13"/>
      <c r="B1545" s="231"/>
      <c r="C1545" s="232"/>
      <c r="D1545" s="233" t="s">
        <v>174</v>
      </c>
      <c r="E1545" s="234" t="s">
        <v>1</v>
      </c>
      <c r="F1545" s="235" t="s">
        <v>2240</v>
      </c>
      <c r="G1545" s="232"/>
      <c r="H1545" s="234" t="s">
        <v>1</v>
      </c>
      <c r="I1545" s="236"/>
      <c r="J1545" s="232"/>
      <c r="K1545" s="232"/>
      <c r="L1545" s="237"/>
      <c r="M1545" s="238"/>
      <c r="N1545" s="239"/>
      <c r="O1545" s="239"/>
      <c r="P1545" s="239"/>
      <c r="Q1545" s="239"/>
      <c r="R1545" s="239"/>
      <c r="S1545" s="239"/>
      <c r="T1545" s="240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1" t="s">
        <v>174</v>
      </c>
      <c r="AU1545" s="241" t="s">
        <v>88</v>
      </c>
      <c r="AV1545" s="13" t="s">
        <v>86</v>
      </c>
      <c r="AW1545" s="13" t="s">
        <v>32</v>
      </c>
      <c r="AX1545" s="13" t="s">
        <v>78</v>
      </c>
      <c r="AY1545" s="241" t="s">
        <v>165</v>
      </c>
    </row>
    <row r="1546" s="14" customFormat="1">
      <c r="A1546" s="14"/>
      <c r="B1546" s="242"/>
      <c r="C1546" s="243"/>
      <c r="D1546" s="233" t="s">
        <v>174</v>
      </c>
      <c r="E1546" s="244" t="s">
        <v>1</v>
      </c>
      <c r="F1546" s="245" t="s">
        <v>2241</v>
      </c>
      <c r="G1546" s="243"/>
      <c r="H1546" s="246">
        <v>360.10000000000002</v>
      </c>
      <c r="I1546" s="247"/>
      <c r="J1546" s="243"/>
      <c r="K1546" s="243"/>
      <c r="L1546" s="248"/>
      <c r="M1546" s="249"/>
      <c r="N1546" s="250"/>
      <c r="O1546" s="250"/>
      <c r="P1546" s="250"/>
      <c r="Q1546" s="250"/>
      <c r="R1546" s="250"/>
      <c r="S1546" s="250"/>
      <c r="T1546" s="251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2" t="s">
        <v>174</v>
      </c>
      <c r="AU1546" s="252" t="s">
        <v>88</v>
      </c>
      <c r="AV1546" s="14" t="s">
        <v>88</v>
      </c>
      <c r="AW1546" s="14" t="s">
        <v>32</v>
      </c>
      <c r="AX1546" s="14" t="s">
        <v>78</v>
      </c>
      <c r="AY1546" s="252" t="s">
        <v>165</v>
      </c>
    </row>
    <row r="1547" s="15" customFormat="1">
      <c r="A1547" s="15"/>
      <c r="B1547" s="253"/>
      <c r="C1547" s="254"/>
      <c r="D1547" s="233" t="s">
        <v>174</v>
      </c>
      <c r="E1547" s="255" t="s">
        <v>1</v>
      </c>
      <c r="F1547" s="256" t="s">
        <v>177</v>
      </c>
      <c r="G1547" s="254"/>
      <c r="H1547" s="257">
        <v>360.10000000000002</v>
      </c>
      <c r="I1547" s="258"/>
      <c r="J1547" s="254"/>
      <c r="K1547" s="254"/>
      <c r="L1547" s="259"/>
      <c r="M1547" s="260"/>
      <c r="N1547" s="261"/>
      <c r="O1547" s="261"/>
      <c r="P1547" s="261"/>
      <c r="Q1547" s="261"/>
      <c r="R1547" s="261"/>
      <c r="S1547" s="261"/>
      <c r="T1547" s="262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63" t="s">
        <v>174</v>
      </c>
      <c r="AU1547" s="263" t="s">
        <v>88</v>
      </c>
      <c r="AV1547" s="15" t="s">
        <v>172</v>
      </c>
      <c r="AW1547" s="15" t="s">
        <v>32</v>
      </c>
      <c r="AX1547" s="15" t="s">
        <v>86</v>
      </c>
      <c r="AY1547" s="263" t="s">
        <v>165</v>
      </c>
    </row>
    <row r="1548" s="2" customFormat="1" ht="24.15" customHeight="1">
      <c r="A1548" s="38"/>
      <c r="B1548" s="39"/>
      <c r="C1548" s="218" t="s">
        <v>2246</v>
      </c>
      <c r="D1548" s="218" t="s">
        <v>167</v>
      </c>
      <c r="E1548" s="219" t="s">
        <v>2247</v>
      </c>
      <c r="F1548" s="220" t="s">
        <v>2248</v>
      </c>
      <c r="G1548" s="221" t="s">
        <v>678</v>
      </c>
      <c r="H1548" s="222">
        <v>360.10000000000002</v>
      </c>
      <c r="I1548" s="223"/>
      <c r="J1548" s="224">
        <f>ROUND(I1548*H1548,2)</f>
        <v>0</v>
      </c>
      <c r="K1548" s="220" t="s">
        <v>171</v>
      </c>
      <c r="L1548" s="44"/>
      <c r="M1548" s="225" t="s">
        <v>1</v>
      </c>
      <c r="N1548" s="226" t="s">
        <v>43</v>
      </c>
      <c r="O1548" s="91"/>
      <c r="P1548" s="227">
        <f>O1548*H1548</f>
        <v>0</v>
      </c>
      <c r="Q1548" s="227">
        <v>2.0000000000000002E-05</v>
      </c>
      <c r="R1548" s="227">
        <f>Q1548*H1548</f>
        <v>0.0072020000000000009</v>
      </c>
      <c r="S1548" s="227">
        <v>0</v>
      </c>
      <c r="T1548" s="228">
        <f>S1548*H1548</f>
        <v>0</v>
      </c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R1548" s="229" t="s">
        <v>270</v>
      </c>
      <c r="AT1548" s="229" t="s">
        <v>167</v>
      </c>
      <c r="AU1548" s="229" t="s">
        <v>88</v>
      </c>
      <c r="AY1548" s="17" t="s">
        <v>165</v>
      </c>
      <c r="BE1548" s="230">
        <f>IF(N1548="základní",J1548,0)</f>
        <v>0</v>
      </c>
      <c r="BF1548" s="230">
        <f>IF(N1548="snížená",J1548,0)</f>
        <v>0</v>
      </c>
      <c r="BG1548" s="230">
        <f>IF(N1548="zákl. přenesená",J1548,0)</f>
        <v>0</v>
      </c>
      <c r="BH1548" s="230">
        <f>IF(N1548="sníž. přenesená",J1548,0)</f>
        <v>0</v>
      </c>
      <c r="BI1548" s="230">
        <f>IF(N1548="nulová",J1548,0)</f>
        <v>0</v>
      </c>
      <c r="BJ1548" s="17" t="s">
        <v>86</v>
      </c>
      <c r="BK1548" s="230">
        <f>ROUND(I1548*H1548,2)</f>
        <v>0</v>
      </c>
      <c r="BL1548" s="17" t="s">
        <v>270</v>
      </c>
      <c r="BM1548" s="229" t="s">
        <v>2249</v>
      </c>
    </row>
    <row r="1549" s="13" customFormat="1">
      <c r="A1549" s="13"/>
      <c r="B1549" s="231"/>
      <c r="C1549" s="232"/>
      <c r="D1549" s="233" t="s">
        <v>174</v>
      </c>
      <c r="E1549" s="234" t="s">
        <v>1</v>
      </c>
      <c r="F1549" s="235" t="s">
        <v>2240</v>
      </c>
      <c r="G1549" s="232"/>
      <c r="H1549" s="234" t="s">
        <v>1</v>
      </c>
      <c r="I1549" s="236"/>
      <c r="J1549" s="232"/>
      <c r="K1549" s="232"/>
      <c r="L1549" s="237"/>
      <c r="M1549" s="238"/>
      <c r="N1549" s="239"/>
      <c r="O1549" s="239"/>
      <c r="P1549" s="239"/>
      <c r="Q1549" s="239"/>
      <c r="R1549" s="239"/>
      <c r="S1549" s="239"/>
      <c r="T1549" s="240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1" t="s">
        <v>174</v>
      </c>
      <c r="AU1549" s="241" t="s">
        <v>88</v>
      </c>
      <c r="AV1549" s="13" t="s">
        <v>86</v>
      </c>
      <c r="AW1549" s="13" t="s">
        <v>32</v>
      </c>
      <c r="AX1549" s="13" t="s">
        <v>78</v>
      </c>
      <c r="AY1549" s="241" t="s">
        <v>165</v>
      </c>
    </row>
    <row r="1550" s="14" customFormat="1">
      <c r="A1550" s="14"/>
      <c r="B1550" s="242"/>
      <c r="C1550" s="243"/>
      <c r="D1550" s="233" t="s">
        <v>174</v>
      </c>
      <c r="E1550" s="244" t="s">
        <v>1</v>
      </c>
      <c r="F1550" s="245" t="s">
        <v>2241</v>
      </c>
      <c r="G1550" s="243"/>
      <c r="H1550" s="246">
        <v>360.10000000000002</v>
      </c>
      <c r="I1550" s="247"/>
      <c r="J1550" s="243"/>
      <c r="K1550" s="243"/>
      <c r="L1550" s="248"/>
      <c r="M1550" s="249"/>
      <c r="N1550" s="250"/>
      <c r="O1550" s="250"/>
      <c r="P1550" s="250"/>
      <c r="Q1550" s="250"/>
      <c r="R1550" s="250"/>
      <c r="S1550" s="250"/>
      <c r="T1550" s="251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2" t="s">
        <v>174</v>
      </c>
      <c r="AU1550" s="252" t="s">
        <v>88</v>
      </c>
      <c r="AV1550" s="14" t="s">
        <v>88</v>
      </c>
      <c r="AW1550" s="14" t="s">
        <v>32</v>
      </c>
      <c r="AX1550" s="14" t="s">
        <v>78</v>
      </c>
      <c r="AY1550" s="252" t="s">
        <v>165</v>
      </c>
    </row>
    <row r="1551" s="15" customFormat="1">
      <c r="A1551" s="15"/>
      <c r="B1551" s="253"/>
      <c r="C1551" s="254"/>
      <c r="D1551" s="233" t="s">
        <v>174</v>
      </c>
      <c r="E1551" s="255" t="s">
        <v>1</v>
      </c>
      <c r="F1551" s="256" t="s">
        <v>177</v>
      </c>
      <c r="G1551" s="254"/>
      <c r="H1551" s="257">
        <v>360.10000000000002</v>
      </c>
      <c r="I1551" s="258"/>
      <c r="J1551" s="254"/>
      <c r="K1551" s="254"/>
      <c r="L1551" s="259"/>
      <c r="M1551" s="260"/>
      <c r="N1551" s="261"/>
      <c r="O1551" s="261"/>
      <c r="P1551" s="261"/>
      <c r="Q1551" s="261"/>
      <c r="R1551" s="261"/>
      <c r="S1551" s="261"/>
      <c r="T1551" s="262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3" t="s">
        <v>174</v>
      </c>
      <c r="AU1551" s="263" t="s">
        <v>88</v>
      </c>
      <c r="AV1551" s="15" t="s">
        <v>172</v>
      </c>
      <c r="AW1551" s="15" t="s">
        <v>32</v>
      </c>
      <c r="AX1551" s="15" t="s">
        <v>86</v>
      </c>
      <c r="AY1551" s="263" t="s">
        <v>165</v>
      </c>
    </row>
    <row r="1552" s="2" customFormat="1" ht="24.15" customHeight="1">
      <c r="A1552" s="38"/>
      <c r="B1552" s="39"/>
      <c r="C1552" s="218" t="s">
        <v>2250</v>
      </c>
      <c r="D1552" s="218" t="s">
        <v>167</v>
      </c>
      <c r="E1552" s="219" t="s">
        <v>2251</v>
      </c>
      <c r="F1552" s="220" t="s">
        <v>2252</v>
      </c>
      <c r="G1552" s="221" t="s">
        <v>209</v>
      </c>
      <c r="H1552" s="222">
        <v>148</v>
      </c>
      <c r="I1552" s="223"/>
      <c r="J1552" s="224">
        <f>ROUND(I1552*H1552,2)</f>
        <v>0</v>
      </c>
      <c r="K1552" s="220" t="s">
        <v>171</v>
      </c>
      <c r="L1552" s="44"/>
      <c r="M1552" s="225" t="s">
        <v>1</v>
      </c>
      <c r="N1552" s="226" t="s">
        <v>43</v>
      </c>
      <c r="O1552" s="91"/>
      <c r="P1552" s="227">
        <f>O1552*H1552</f>
        <v>0</v>
      </c>
      <c r="Q1552" s="227">
        <v>0.00040999999999999999</v>
      </c>
      <c r="R1552" s="227">
        <f>Q1552*H1552</f>
        <v>0.060679999999999998</v>
      </c>
      <c r="S1552" s="227">
        <v>0</v>
      </c>
      <c r="T1552" s="228">
        <f>S1552*H1552</f>
        <v>0</v>
      </c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R1552" s="229" t="s">
        <v>270</v>
      </c>
      <c r="AT1552" s="229" t="s">
        <v>167</v>
      </c>
      <c r="AU1552" s="229" t="s">
        <v>88</v>
      </c>
      <c r="AY1552" s="17" t="s">
        <v>165</v>
      </c>
      <c r="BE1552" s="230">
        <f>IF(N1552="základní",J1552,0)</f>
        <v>0</v>
      </c>
      <c r="BF1552" s="230">
        <f>IF(N1552="snížená",J1552,0)</f>
        <v>0</v>
      </c>
      <c r="BG1552" s="230">
        <f>IF(N1552="zákl. přenesená",J1552,0)</f>
        <v>0</v>
      </c>
      <c r="BH1552" s="230">
        <f>IF(N1552="sníž. přenesená",J1552,0)</f>
        <v>0</v>
      </c>
      <c r="BI1552" s="230">
        <f>IF(N1552="nulová",J1552,0)</f>
        <v>0</v>
      </c>
      <c r="BJ1552" s="17" t="s">
        <v>86</v>
      </c>
      <c r="BK1552" s="230">
        <f>ROUND(I1552*H1552,2)</f>
        <v>0</v>
      </c>
      <c r="BL1552" s="17" t="s">
        <v>270</v>
      </c>
      <c r="BM1552" s="229" t="s">
        <v>2253</v>
      </c>
    </row>
    <row r="1553" s="13" customFormat="1">
      <c r="A1553" s="13"/>
      <c r="B1553" s="231"/>
      <c r="C1553" s="232"/>
      <c r="D1553" s="233" t="s">
        <v>174</v>
      </c>
      <c r="E1553" s="234" t="s">
        <v>1</v>
      </c>
      <c r="F1553" s="235" t="s">
        <v>2231</v>
      </c>
      <c r="G1553" s="232"/>
      <c r="H1553" s="234" t="s">
        <v>1</v>
      </c>
      <c r="I1553" s="236"/>
      <c r="J1553" s="232"/>
      <c r="K1553" s="232"/>
      <c r="L1553" s="237"/>
      <c r="M1553" s="238"/>
      <c r="N1553" s="239"/>
      <c r="O1553" s="239"/>
      <c r="P1553" s="239"/>
      <c r="Q1553" s="239"/>
      <c r="R1553" s="239"/>
      <c r="S1553" s="239"/>
      <c r="T1553" s="240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1" t="s">
        <v>174</v>
      </c>
      <c r="AU1553" s="241" t="s">
        <v>88</v>
      </c>
      <c r="AV1553" s="13" t="s">
        <v>86</v>
      </c>
      <c r="AW1553" s="13" t="s">
        <v>32</v>
      </c>
      <c r="AX1553" s="13" t="s">
        <v>78</v>
      </c>
      <c r="AY1553" s="241" t="s">
        <v>165</v>
      </c>
    </row>
    <row r="1554" s="14" customFormat="1">
      <c r="A1554" s="14"/>
      <c r="B1554" s="242"/>
      <c r="C1554" s="243"/>
      <c r="D1554" s="233" t="s">
        <v>174</v>
      </c>
      <c r="E1554" s="244" t="s">
        <v>1</v>
      </c>
      <c r="F1554" s="245" t="s">
        <v>1113</v>
      </c>
      <c r="G1554" s="243"/>
      <c r="H1554" s="246">
        <v>148</v>
      </c>
      <c r="I1554" s="247"/>
      <c r="J1554" s="243"/>
      <c r="K1554" s="243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2" t="s">
        <v>174</v>
      </c>
      <c r="AU1554" s="252" t="s">
        <v>88</v>
      </c>
      <c r="AV1554" s="14" t="s">
        <v>88</v>
      </c>
      <c r="AW1554" s="14" t="s">
        <v>32</v>
      </c>
      <c r="AX1554" s="14" t="s">
        <v>78</v>
      </c>
      <c r="AY1554" s="252" t="s">
        <v>165</v>
      </c>
    </row>
    <row r="1555" s="15" customFormat="1">
      <c r="A1555" s="15"/>
      <c r="B1555" s="253"/>
      <c r="C1555" s="254"/>
      <c r="D1555" s="233" t="s">
        <v>174</v>
      </c>
      <c r="E1555" s="255" t="s">
        <v>1</v>
      </c>
      <c r="F1555" s="256" t="s">
        <v>177</v>
      </c>
      <c r="G1555" s="254"/>
      <c r="H1555" s="257">
        <v>148</v>
      </c>
      <c r="I1555" s="258"/>
      <c r="J1555" s="254"/>
      <c r="K1555" s="254"/>
      <c r="L1555" s="259"/>
      <c r="M1555" s="260"/>
      <c r="N1555" s="261"/>
      <c r="O1555" s="261"/>
      <c r="P1555" s="261"/>
      <c r="Q1555" s="261"/>
      <c r="R1555" s="261"/>
      <c r="S1555" s="261"/>
      <c r="T1555" s="262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3" t="s">
        <v>174</v>
      </c>
      <c r="AU1555" s="263" t="s">
        <v>88</v>
      </c>
      <c r="AV1555" s="15" t="s">
        <v>172</v>
      </c>
      <c r="AW1555" s="15" t="s">
        <v>32</v>
      </c>
      <c r="AX1555" s="15" t="s">
        <v>86</v>
      </c>
      <c r="AY1555" s="263" t="s">
        <v>165</v>
      </c>
    </row>
    <row r="1556" s="2" customFormat="1" ht="24.15" customHeight="1">
      <c r="A1556" s="38"/>
      <c r="B1556" s="39"/>
      <c r="C1556" s="218" t="s">
        <v>2254</v>
      </c>
      <c r="D1556" s="218" t="s">
        <v>167</v>
      </c>
      <c r="E1556" s="219" t="s">
        <v>2255</v>
      </c>
      <c r="F1556" s="220" t="s">
        <v>2256</v>
      </c>
      <c r="G1556" s="221" t="s">
        <v>678</v>
      </c>
      <c r="H1556" s="222">
        <v>360.10000000000002</v>
      </c>
      <c r="I1556" s="223"/>
      <c r="J1556" s="224">
        <f>ROUND(I1556*H1556,2)</f>
        <v>0</v>
      </c>
      <c r="K1556" s="220" t="s">
        <v>171</v>
      </c>
      <c r="L1556" s="44"/>
      <c r="M1556" s="225" t="s">
        <v>1</v>
      </c>
      <c r="N1556" s="226" t="s">
        <v>43</v>
      </c>
      <c r="O1556" s="91"/>
      <c r="P1556" s="227">
        <f>O1556*H1556</f>
        <v>0</v>
      </c>
      <c r="Q1556" s="227">
        <v>2.0000000000000002E-05</v>
      </c>
      <c r="R1556" s="227">
        <f>Q1556*H1556</f>
        <v>0.0072020000000000009</v>
      </c>
      <c r="S1556" s="227">
        <v>0</v>
      </c>
      <c r="T1556" s="228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229" t="s">
        <v>270</v>
      </c>
      <c r="AT1556" s="229" t="s">
        <v>167</v>
      </c>
      <c r="AU1556" s="229" t="s">
        <v>88</v>
      </c>
      <c r="AY1556" s="17" t="s">
        <v>165</v>
      </c>
      <c r="BE1556" s="230">
        <f>IF(N1556="základní",J1556,0)</f>
        <v>0</v>
      </c>
      <c r="BF1556" s="230">
        <f>IF(N1556="snížená",J1556,0)</f>
        <v>0</v>
      </c>
      <c r="BG1556" s="230">
        <f>IF(N1556="zákl. přenesená",J1556,0)</f>
        <v>0</v>
      </c>
      <c r="BH1556" s="230">
        <f>IF(N1556="sníž. přenesená",J1556,0)</f>
        <v>0</v>
      </c>
      <c r="BI1556" s="230">
        <f>IF(N1556="nulová",J1556,0)</f>
        <v>0</v>
      </c>
      <c r="BJ1556" s="17" t="s">
        <v>86</v>
      </c>
      <c r="BK1556" s="230">
        <f>ROUND(I1556*H1556,2)</f>
        <v>0</v>
      </c>
      <c r="BL1556" s="17" t="s">
        <v>270</v>
      </c>
      <c r="BM1556" s="229" t="s">
        <v>2257</v>
      </c>
    </row>
    <row r="1557" s="13" customFormat="1">
      <c r="A1557" s="13"/>
      <c r="B1557" s="231"/>
      <c r="C1557" s="232"/>
      <c r="D1557" s="233" t="s">
        <v>174</v>
      </c>
      <c r="E1557" s="234" t="s">
        <v>1</v>
      </c>
      <c r="F1557" s="235" t="s">
        <v>2240</v>
      </c>
      <c r="G1557" s="232"/>
      <c r="H1557" s="234" t="s">
        <v>1</v>
      </c>
      <c r="I1557" s="236"/>
      <c r="J1557" s="232"/>
      <c r="K1557" s="232"/>
      <c r="L1557" s="237"/>
      <c r="M1557" s="238"/>
      <c r="N1557" s="239"/>
      <c r="O1557" s="239"/>
      <c r="P1557" s="239"/>
      <c r="Q1557" s="239"/>
      <c r="R1557" s="239"/>
      <c r="S1557" s="239"/>
      <c r="T1557" s="24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1" t="s">
        <v>174</v>
      </c>
      <c r="AU1557" s="241" t="s">
        <v>88</v>
      </c>
      <c r="AV1557" s="13" t="s">
        <v>86</v>
      </c>
      <c r="AW1557" s="13" t="s">
        <v>32</v>
      </c>
      <c r="AX1557" s="13" t="s">
        <v>78</v>
      </c>
      <c r="AY1557" s="241" t="s">
        <v>165</v>
      </c>
    </row>
    <row r="1558" s="14" customFormat="1">
      <c r="A1558" s="14"/>
      <c r="B1558" s="242"/>
      <c r="C1558" s="243"/>
      <c r="D1558" s="233" t="s">
        <v>174</v>
      </c>
      <c r="E1558" s="244" t="s">
        <v>1</v>
      </c>
      <c r="F1558" s="245" t="s">
        <v>2241</v>
      </c>
      <c r="G1558" s="243"/>
      <c r="H1558" s="246">
        <v>360.10000000000002</v>
      </c>
      <c r="I1558" s="247"/>
      <c r="J1558" s="243"/>
      <c r="K1558" s="243"/>
      <c r="L1558" s="248"/>
      <c r="M1558" s="249"/>
      <c r="N1558" s="250"/>
      <c r="O1558" s="250"/>
      <c r="P1558" s="250"/>
      <c r="Q1558" s="250"/>
      <c r="R1558" s="250"/>
      <c r="S1558" s="250"/>
      <c r="T1558" s="251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2" t="s">
        <v>174</v>
      </c>
      <c r="AU1558" s="252" t="s">
        <v>88</v>
      </c>
      <c r="AV1558" s="14" t="s">
        <v>88</v>
      </c>
      <c r="AW1558" s="14" t="s">
        <v>32</v>
      </c>
      <c r="AX1558" s="14" t="s">
        <v>78</v>
      </c>
      <c r="AY1558" s="252" t="s">
        <v>165</v>
      </c>
    </row>
    <row r="1559" s="15" customFormat="1">
      <c r="A1559" s="15"/>
      <c r="B1559" s="253"/>
      <c r="C1559" s="254"/>
      <c r="D1559" s="233" t="s">
        <v>174</v>
      </c>
      <c r="E1559" s="255" t="s">
        <v>1</v>
      </c>
      <c r="F1559" s="256" t="s">
        <v>177</v>
      </c>
      <c r="G1559" s="254"/>
      <c r="H1559" s="257">
        <v>360.10000000000002</v>
      </c>
      <c r="I1559" s="258"/>
      <c r="J1559" s="254"/>
      <c r="K1559" s="254"/>
      <c r="L1559" s="259"/>
      <c r="M1559" s="260"/>
      <c r="N1559" s="261"/>
      <c r="O1559" s="261"/>
      <c r="P1559" s="261"/>
      <c r="Q1559" s="261"/>
      <c r="R1559" s="261"/>
      <c r="S1559" s="261"/>
      <c r="T1559" s="262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3" t="s">
        <v>174</v>
      </c>
      <c r="AU1559" s="263" t="s">
        <v>88</v>
      </c>
      <c r="AV1559" s="15" t="s">
        <v>172</v>
      </c>
      <c r="AW1559" s="15" t="s">
        <v>32</v>
      </c>
      <c r="AX1559" s="15" t="s">
        <v>86</v>
      </c>
      <c r="AY1559" s="263" t="s">
        <v>165</v>
      </c>
    </row>
    <row r="1560" s="2" customFormat="1" ht="16.5" customHeight="1">
      <c r="A1560" s="38"/>
      <c r="B1560" s="39"/>
      <c r="C1560" s="218" t="s">
        <v>2258</v>
      </c>
      <c r="D1560" s="218" t="s">
        <v>167</v>
      </c>
      <c r="E1560" s="219" t="s">
        <v>2259</v>
      </c>
      <c r="F1560" s="220" t="s">
        <v>2260</v>
      </c>
      <c r="G1560" s="221" t="s">
        <v>209</v>
      </c>
      <c r="H1560" s="222">
        <v>80.049999999999997</v>
      </c>
      <c r="I1560" s="223"/>
      <c r="J1560" s="224">
        <f>ROUND(I1560*H1560,2)</f>
        <v>0</v>
      </c>
      <c r="K1560" s="220" t="s">
        <v>171</v>
      </c>
      <c r="L1560" s="44"/>
      <c r="M1560" s="225" t="s">
        <v>1</v>
      </c>
      <c r="N1560" s="226" t="s">
        <v>43</v>
      </c>
      <c r="O1560" s="91"/>
      <c r="P1560" s="227">
        <f>O1560*H1560</f>
        <v>0</v>
      </c>
      <c r="Q1560" s="227">
        <v>0</v>
      </c>
      <c r="R1560" s="227">
        <f>Q1560*H1560</f>
        <v>0</v>
      </c>
      <c r="S1560" s="227">
        <v>0</v>
      </c>
      <c r="T1560" s="228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229" t="s">
        <v>270</v>
      </c>
      <c r="AT1560" s="229" t="s">
        <v>167</v>
      </c>
      <c r="AU1560" s="229" t="s">
        <v>88</v>
      </c>
      <c r="AY1560" s="17" t="s">
        <v>165</v>
      </c>
      <c r="BE1560" s="230">
        <f>IF(N1560="základní",J1560,0)</f>
        <v>0</v>
      </c>
      <c r="BF1560" s="230">
        <f>IF(N1560="snížená",J1560,0)</f>
        <v>0</v>
      </c>
      <c r="BG1560" s="230">
        <f>IF(N1560="zákl. přenesená",J1560,0)</f>
        <v>0</v>
      </c>
      <c r="BH1560" s="230">
        <f>IF(N1560="sníž. přenesená",J1560,0)</f>
        <v>0</v>
      </c>
      <c r="BI1560" s="230">
        <f>IF(N1560="nulová",J1560,0)</f>
        <v>0</v>
      </c>
      <c r="BJ1560" s="17" t="s">
        <v>86</v>
      </c>
      <c r="BK1560" s="230">
        <f>ROUND(I1560*H1560,2)</f>
        <v>0</v>
      </c>
      <c r="BL1560" s="17" t="s">
        <v>270</v>
      </c>
      <c r="BM1560" s="229" t="s">
        <v>2261</v>
      </c>
    </row>
    <row r="1561" s="14" customFormat="1">
      <c r="A1561" s="14"/>
      <c r="B1561" s="242"/>
      <c r="C1561" s="243"/>
      <c r="D1561" s="233" t="s">
        <v>174</v>
      </c>
      <c r="E1561" s="244" t="s">
        <v>1</v>
      </c>
      <c r="F1561" s="245" t="s">
        <v>846</v>
      </c>
      <c r="G1561" s="243"/>
      <c r="H1561" s="246">
        <v>80.049999999999997</v>
      </c>
      <c r="I1561" s="247"/>
      <c r="J1561" s="243"/>
      <c r="K1561" s="243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2" t="s">
        <v>174</v>
      </c>
      <c r="AU1561" s="252" t="s">
        <v>88</v>
      </c>
      <c r="AV1561" s="14" t="s">
        <v>88</v>
      </c>
      <c r="AW1561" s="14" t="s">
        <v>32</v>
      </c>
      <c r="AX1561" s="14" t="s">
        <v>78</v>
      </c>
      <c r="AY1561" s="252" t="s">
        <v>165</v>
      </c>
    </row>
    <row r="1562" s="15" customFormat="1">
      <c r="A1562" s="15"/>
      <c r="B1562" s="253"/>
      <c r="C1562" s="254"/>
      <c r="D1562" s="233" t="s">
        <v>174</v>
      </c>
      <c r="E1562" s="255" t="s">
        <v>1</v>
      </c>
      <c r="F1562" s="256" t="s">
        <v>177</v>
      </c>
      <c r="G1562" s="254"/>
      <c r="H1562" s="257">
        <v>80.049999999999997</v>
      </c>
      <c r="I1562" s="258"/>
      <c r="J1562" s="254"/>
      <c r="K1562" s="254"/>
      <c r="L1562" s="259"/>
      <c r="M1562" s="260"/>
      <c r="N1562" s="261"/>
      <c r="O1562" s="261"/>
      <c r="P1562" s="261"/>
      <c r="Q1562" s="261"/>
      <c r="R1562" s="261"/>
      <c r="S1562" s="261"/>
      <c r="T1562" s="262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3" t="s">
        <v>174</v>
      </c>
      <c r="AU1562" s="263" t="s">
        <v>88</v>
      </c>
      <c r="AV1562" s="15" t="s">
        <v>172</v>
      </c>
      <c r="AW1562" s="15" t="s">
        <v>32</v>
      </c>
      <c r="AX1562" s="15" t="s">
        <v>86</v>
      </c>
      <c r="AY1562" s="263" t="s">
        <v>165</v>
      </c>
    </row>
    <row r="1563" s="2" customFormat="1" ht="16.5" customHeight="1">
      <c r="A1563" s="38"/>
      <c r="B1563" s="39"/>
      <c r="C1563" s="218" t="s">
        <v>2262</v>
      </c>
      <c r="D1563" s="218" t="s">
        <v>167</v>
      </c>
      <c r="E1563" s="219" t="s">
        <v>2263</v>
      </c>
      <c r="F1563" s="220" t="s">
        <v>2264</v>
      </c>
      <c r="G1563" s="221" t="s">
        <v>209</v>
      </c>
      <c r="H1563" s="222">
        <v>80.049999999999997</v>
      </c>
      <c r="I1563" s="223"/>
      <c r="J1563" s="224">
        <f>ROUND(I1563*H1563,2)</f>
        <v>0</v>
      </c>
      <c r="K1563" s="220" t="s">
        <v>171</v>
      </c>
      <c r="L1563" s="44"/>
      <c r="M1563" s="225" t="s">
        <v>1</v>
      </c>
      <c r="N1563" s="226" t="s">
        <v>43</v>
      </c>
      <c r="O1563" s="91"/>
      <c r="P1563" s="227">
        <f>O1563*H1563</f>
        <v>0</v>
      </c>
      <c r="Q1563" s="227">
        <v>0</v>
      </c>
      <c r="R1563" s="227">
        <f>Q1563*H1563</f>
        <v>0</v>
      </c>
      <c r="S1563" s="227">
        <v>0</v>
      </c>
      <c r="T1563" s="228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229" t="s">
        <v>270</v>
      </c>
      <c r="AT1563" s="229" t="s">
        <v>167</v>
      </c>
      <c r="AU1563" s="229" t="s">
        <v>88</v>
      </c>
      <c r="AY1563" s="17" t="s">
        <v>165</v>
      </c>
      <c r="BE1563" s="230">
        <f>IF(N1563="základní",J1563,0)</f>
        <v>0</v>
      </c>
      <c r="BF1563" s="230">
        <f>IF(N1563="snížená",J1563,0)</f>
        <v>0</v>
      </c>
      <c r="BG1563" s="230">
        <f>IF(N1563="zákl. přenesená",J1563,0)</f>
        <v>0</v>
      </c>
      <c r="BH1563" s="230">
        <f>IF(N1563="sníž. přenesená",J1563,0)</f>
        <v>0</v>
      </c>
      <c r="BI1563" s="230">
        <f>IF(N1563="nulová",J1563,0)</f>
        <v>0</v>
      </c>
      <c r="BJ1563" s="17" t="s">
        <v>86</v>
      </c>
      <c r="BK1563" s="230">
        <f>ROUND(I1563*H1563,2)</f>
        <v>0</v>
      </c>
      <c r="BL1563" s="17" t="s">
        <v>270</v>
      </c>
      <c r="BM1563" s="229" t="s">
        <v>2265</v>
      </c>
    </row>
    <row r="1564" s="14" customFormat="1">
      <c r="A1564" s="14"/>
      <c r="B1564" s="242"/>
      <c r="C1564" s="243"/>
      <c r="D1564" s="233" t="s">
        <v>174</v>
      </c>
      <c r="E1564" s="244" t="s">
        <v>1</v>
      </c>
      <c r="F1564" s="245" t="s">
        <v>846</v>
      </c>
      <c r="G1564" s="243"/>
      <c r="H1564" s="246">
        <v>80.049999999999997</v>
      </c>
      <c r="I1564" s="247"/>
      <c r="J1564" s="243"/>
      <c r="K1564" s="243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2" t="s">
        <v>174</v>
      </c>
      <c r="AU1564" s="252" t="s">
        <v>88</v>
      </c>
      <c r="AV1564" s="14" t="s">
        <v>88</v>
      </c>
      <c r="AW1564" s="14" t="s">
        <v>32</v>
      </c>
      <c r="AX1564" s="14" t="s">
        <v>78</v>
      </c>
      <c r="AY1564" s="252" t="s">
        <v>165</v>
      </c>
    </row>
    <row r="1565" s="15" customFormat="1">
      <c r="A1565" s="15"/>
      <c r="B1565" s="253"/>
      <c r="C1565" s="254"/>
      <c r="D1565" s="233" t="s">
        <v>174</v>
      </c>
      <c r="E1565" s="255" t="s">
        <v>1</v>
      </c>
      <c r="F1565" s="256" t="s">
        <v>177</v>
      </c>
      <c r="G1565" s="254"/>
      <c r="H1565" s="257">
        <v>80.049999999999997</v>
      </c>
      <c r="I1565" s="258"/>
      <c r="J1565" s="254"/>
      <c r="K1565" s="254"/>
      <c r="L1565" s="259"/>
      <c r="M1565" s="260"/>
      <c r="N1565" s="261"/>
      <c r="O1565" s="261"/>
      <c r="P1565" s="261"/>
      <c r="Q1565" s="261"/>
      <c r="R1565" s="261"/>
      <c r="S1565" s="261"/>
      <c r="T1565" s="262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3" t="s">
        <v>174</v>
      </c>
      <c r="AU1565" s="263" t="s">
        <v>88</v>
      </c>
      <c r="AV1565" s="15" t="s">
        <v>172</v>
      </c>
      <c r="AW1565" s="15" t="s">
        <v>32</v>
      </c>
      <c r="AX1565" s="15" t="s">
        <v>86</v>
      </c>
      <c r="AY1565" s="263" t="s">
        <v>165</v>
      </c>
    </row>
    <row r="1566" s="2" customFormat="1" ht="24.15" customHeight="1">
      <c r="A1566" s="38"/>
      <c r="B1566" s="39"/>
      <c r="C1566" s="218" t="s">
        <v>2266</v>
      </c>
      <c r="D1566" s="218" t="s">
        <v>167</v>
      </c>
      <c r="E1566" s="219" t="s">
        <v>2267</v>
      </c>
      <c r="F1566" s="220" t="s">
        <v>2268</v>
      </c>
      <c r="G1566" s="221" t="s">
        <v>209</v>
      </c>
      <c r="H1566" s="222">
        <v>80.049999999999997</v>
      </c>
      <c r="I1566" s="223"/>
      <c r="J1566" s="224">
        <f>ROUND(I1566*H1566,2)</f>
        <v>0</v>
      </c>
      <c r="K1566" s="220" t="s">
        <v>171</v>
      </c>
      <c r="L1566" s="44"/>
      <c r="M1566" s="225" t="s">
        <v>1</v>
      </c>
      <c r="N1566" s="226" t="s">
        <v>43</v>
      </c>
      <c r="O1566" s="91"/>
      <c r="P1566" s="227">
        <f>O1566*H1566</f>
        <v>0</v>
      </c>
      <c r="Q1566" s="227">
        <v>0.00027</v>
      </c>
      <c r="R1566" s="227">
        <f>Q1566*H1566</f>
        <v>0.021613500000000001</v>
      </c>
      <c r="S1566" s="227">
        <v>0</v>
      </c>
      <c r="T1566" s="228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229" t="s">
        <v>270</v>
      </c>
      <c r="AT1566" s="229" t="s">
        <v>167</v>
      </c>
      <c r="AU1566" s="229" t="s">
        <v>88</v>
      </c>
      <c r="AY1566" s="17" t="s">
        <v>165</v>
      </c>
      <c r="BE1566" s="230">
        <f>IF(N1566="základní",J1566,0)</f>
        <v>0</v>
      </c>
      <c r="BF1566" s="230">
        <f>IF(N1566="snížená",J1566,0)</f>
        <v>0</v>
      </c>
      <c r="BG1566" s="230">
        <f>IF(N1566="zákl. přenesená",J1566,0)</f>
        <v>0</v>
      </c>
      <c r="BH1566" s="230">
        <f>IF(N1566="sníž. přenesená",J1566,0)</f>
        <v>0</v>
      </c>
      <c r="BI1566" s="230">
        <f>IF(N1566="nulová",J1566,0)</f>
        <v>0</v>
      </c>
      <c r="BJ1566" s="17" t="s">
        <v>86</v>
      </c>
      <c r="BK1566" s="230">
        <f>ROUND(I1566*H1566,2)</f>
        <v>0</v>
      </c>
      <c r="BL1566" s="17" t="s">
        <v>270</v>
      </c>
      <c r="BM1566" s="229" t="s">
        <v>2269</v>
      </c>
    </row>
    <row r="1567" s="14" customFormat="1">
      <c r="A1567" s="14"/>
      <c r="B1567" s="242"/>
      <c r="C1567" s="243"/>
      <c r="D1567" s="233" t="s">
        <v>174</v>
      </c>
      <c r="E1567" s="244" t="s">
        <v>1</v>
      </c>
      <c r="F1567" s="245" t="s">
        <v>846</v>
      </c>
      <c r="G1567" s="243"/>
      <c r="H1567" s="246">
        <v>80.049999999999997</v>
      </c>
      <c r="I1567" s="247"/>
      <c r="J1567" s="243"/>
      <c r="K1567" s="243"/>
      <c r="L1567" s="248"/>
      <c r="M1567" s="249"/>
      <c r="N1567" s="250"/>
      <c r="O1567" s="250"/>
      <c r="P1567" s="250"/>
      <c r="Q1567" s="250"/>
      <c r="R1567" s="250"/>
      <c r="S1567" s="250"/>
      <c r="T1567" s="251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2" t="s">
        <v>174</v>
      </c>
      <c r="AU1567" s="252" t="s">
        <v>88</v>
      </c>
      <c r="AV1567" s="14" t="s">
        <v>88</v>
      </c>
      <c r="AW1567" s="14" t="s">
        <v>32</v>
      </c>
      <c r="AX1567" s="14" t="s">
        <v>78</v>
      </c>
      <c r="AY1567" s="252" t="s">
        <v>165</v>
      </c>
    </row>
    <row r="1568" s="15" customFormat="1">
      <c r="A1568" s="15"/>
      <c r="B1568" s="253"/>
      <c r="C1568" s="254"/>
      <c r="D1568" s="233" t="s">
        <v>174</v>
      </c>
      <c r="E1568" s="255" t="s">
        <v>1</v>
      </c>
      <c r="F1568" s="256" t="s">
        <v>177</v>
      </c>
      <c r="G1568" s="254"/>
      <c r="H1568" s="257">
        <v>80.049999999999997</v>
      </c>
      <c r="I1568" s="258"/>
      <c r="J1568" s="254"/>
      <c r="K1568" s="254"/>
      <c r="L1568" s="259"/>
      <c r="M1568" s="260"/>
      <c r="N1568" s="261"/>
      <c r="O1568" s="261"/>
      <c r="P1568" s="261"/>
      <c r="Q1568" s="261"/>
      <c r="R1568" s="261"/>
      <c r="S1568" s="261"/>
      <c r="T1568" s="262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63" t="s">
        <v>174</v>
      </c>
      <c r="AU1568" s="263" t="s">
        <v>88</v>
      </c>
      <c r="AV1568" s="15" t="s">
        <v>172</v>
      </c>
      <c r="AW1568" s="15" t="s">
        <v>32</v>
      </c>
      <c r="AX1568" s="15" t="s">
        <v>86</v>
      </c>
      <c r="AY1568" s="263" t="s">
        <v>165</v>
      </c>
    </row>
    <row r="1569" s="2" customFormat="1" ht="24.15" customHeight="1">
      <c r="A1569" s="38"/>
      <c r="B1569" s="39"/>
      <c r="C1569" s="218" t="s">
        <v>2270</v>
      </c>
      <c r="D1569" s="218" t="s">
        <v>167</v>
      </c>
      <c r="E1569" s="219" t="s">
        <v>2271</v>
      </c>
      <c r="F1569" s="220" t="s">
        <v>2272</v>
      </c>
      <c r="G1569" s="221" t="s">
        <v>209</v>
      </c>
      <c r="H1569" s="222">
        <v>80.049999999999997</v>
      </c>
      <c r="I1569" s="223"/>
      <c r="J1569" s="224">
        <f>ROUND(I1569*H1569,2)</f>
        <v>0</v>
      </c>
      <c r="K1569" s="220" t="s">
        <v>171</v>
      </c>
      <c r="L1569" s="44"/>
      <c r="M1569" s="225" t="s">
        <v>1</v>
      </c>
      <c r="N1569" s="226" t="s">
        <v>43</v>
      </c>
      <c r="O1569" s="91"/>
      <c r="P1569" s="227">
        <f>O1569*H1569</f>
        <v>0</v>
      </c>
      <c r="Q1569" s="227">
        <v>0.00064999999999999997</v>
      </c>
      <c r="R1569" s="227">
        <f>Q1569*H1569</f>
        <v>0.052032499999999995</v>
      </c>
      <c r="S1569" s="227">
        <v>0</v>
      </c>
      <c r="T1569" s="228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229" t="s">
        <v>270</v>
      </c>
      <c r="AT1569" s="229" t="s">
        <v>167</v>
      </c>
      <c r="AU1569" s="229" t="s">
        <v>88</v>
      </c>
      <c r="AY1569" s="17" t="s">
        <v>165</v>
      </c>
      <c r="BE1569" s="230">
        <f>IF(N1569="základní",J1569,0)</f>
        <v>0</v>
      </c>
      <c r="BF1569" s="230">
        <f>IF(N1569="snížená",J1569,0)</f>
        <v>0</v>
      </c>
      <c r="BG1569" s="230">
        <f>IF(N1569="zákl. přenesená",J1569,0)</f>
        <v>0</v>
      </c>
      <c r="BH1569" s="230">
        <f>IF(N1569="sníž. přenesená",J1569,0)</f>
        <v>0</v>
      </c>
      <c r="BI1569" s="230">
        <f>IF(N1569="nulová",J1569,0)</f>
        <v>0</v>
      </c>
      <c r="BJ1569" s="17" t="s">
        <v>86</v>
      </c>
      <c r="BK1569" s="230">
        <f>ROUND(I1569*H1569,2)</f>
        <v>0</v>
      </c>
      <c r="BL1569" s="17" t="s">
        <v>270</v>
      </c>
      <c r="BM1569" s="229" t="s">
        <v>2273</v>
      </c>
    </row>
    <row r="1570" s="14" customFormat="1">
      <c r="A1570" s="14"/>
      <c r="B1570" s="242"/>
      <c r="C1570" s="243"/>
      <c r="D1570" s="233" t="s">
        <v>174</v>
      </c>
      <c r="E1570" s="244" t="s">
        <v>1</v>
      </c>
      <c r="F1570" s="245" t="s">
        <v>846</v>
      </c>
      <c r="G1570" s="243"/>
      <c r="H1570" s="246">
        <v>80.049999999999997</v>
      </c>
      <c r="I1570" s="247"/>
      <c r="J1570" s="243"/>
      <c r="K1570" s="243"/>
      <c r="L1570" s="248"/>
      <c r="M1570" s="249"/>
      <c r="N1570" s="250"/>
      <c r="O1570" s="250"/>
      <c r="P1570" s="250"/>
      <c r="Q1570" s="250"/>
      <c r="R1570" s="250"/>
      <c r="S1570" s="250"/>
      <c r="T1570" s="251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2" t="s">
        <v>174</v>
      </c>
      <c r="AU1570" s="252" t="s">
        <v>88</v>
      </c>
      <c r="AV1570" s="14" t="s">
        <v>88</v>
      </c>
      <c r="AW1570" s="14" t="s">
        <v>32</v>
      </c>
      <c r="AX1570" s="14" t="s">
        <v>78</v>
      </c>
      <c r="AY1570" s="252" t="s">
        <v>165</v>
      </c>
    </row>
    <row r="1571" s="15" customFormat="1">
      <c r="A1571" s="15"/>
      <c r="B1571" s="253"/>
      <c r="C1571" s="254"/>
      <c r="D1571" s="233" t="s">
        <v>174</v>
      </c>
      <c r="E1571" s="255" t="s">
        <v>1</v>
      </c>
      <c r="F1571" s="256" t="s">
        <v>177</v>
      </c>
      <c r="G1571" s="254"/>
      <c r="H1571" s="257">
        <v>80.049999999999997</v>
      </c>
      <c r="I1571" s="258"/>
      <c r="J1571" s="254"/>
      <c r="K1571" s="254"/>
      <c r="L1571" s="259"/>
      <c r="M1571" s="260"/>
      <c r="N1571" s="261"/>
      <c r="O1571" s="261"/>
      <c r="P1571" s="261"/>
      <c r="Q1571" s="261"/>
      <c r="R1571" s="261"/>
      <c r="S1571" s="261"/>
      <c r="T1571" s="262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3" t="s">
        <v>174</v>
      </c>
      <c r="AU1571" s="263" t="s">
        <v>88</v>
      </c>
      <c r="AV1571" s="15" t="s">
        <v>172</v>
      </c>
      <c r="AW1571" s="15" t="s">
        <v>32</v>
      </c>
      <c r="AX1571" s="15" t="s">
        <v>86</v>
      </c>
      <c r="AY1571" s="263" t="s">
        <v>165</v>
      </c>
    </row>
    <row r="1572" s="2" customFormat="1" ht="21.75" customHeight="1">
      <c r="A1572" s="38"/>
      <c r="B1572" s="39"/>
      <c r="C1572" s="218" t="s">
        <v>2274</v>
      </c>
      <c r="D1572" s="218" t="s">
        <v>167</v>
      </c>
      <c r="E1572" s="219" t="s">
        <v>2275</v>
      </c>
      <c r="F1572" s="220" t="s">
        <v>2276</v>
      </c>
      <c r="G1572" s="221" t="s">
        <v>678</v>
      </c>
      <c r="H1572" s="222">
        <v>8</v>
      </c>
      <c r="I1572" s="223"/>
      <c r="J1572" s="224">
        <f>ROUND(I1572*H1572,2)</f>
        <v>0</v>
      </c>
      <c r="K1572" s="220" t="s">
        <v>1</v>
      </c>
      <c r="L1572" s="44"/>
      <c r="M1572" s="225" t="s">
        <v>1</v>
      </c>
      <c r="N1572" s="226" t="s">
        <v>43</v>
      </c>
      <c r="O1572" s="91"/>
      <c r="P1572" s="227">
        <f>O1572*H1572</f>
        <v>0</v>
      </c>
      <c r="Q1572" s="227">
        <v>0</v>
      </c>
      <c r="R1572" s="227">
        <f>Q1572*H1572</f>
        <v>0</v>
      </c>
      <c r="S1572" s="227">
        <v>0</v>
      </c>
      <c r="T1572" s="228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229" t="s">
        <v>270</v>
      </c>
      <c r="AT1572" s="229" t="s">
        <v>167</v>
      </c>
      <c r="AU1572" s="229" t="s">
        <v>88</v>
      </c>
      <c r="AY1572" s="17" t="s">
        <v>165</v>
      </c>
      <c r="BE1572" s="230">
        <f>IF(N1572="základní",J1572,0)</f>
        <v>0</v>
      </c>
      <c r="BF1572" s="230">
        <f>IF(N1572="snížená",J1572,0)</f>
        <v>0</v>
      </c>
      <c r="BG1572" s="230">
        <f>IF(N1572="zákl. přenesená",J1572,0)</f>
        <v>0</v>
      </c>
      <c r="BH1572" s="230">
        <f>IF(N1572="sníž. přenesená",J1572,0)</f>
        <v>0</v>
      </c>
      <c r="BI1572" s="230">
        <f>IF(N1572="nulová",J1572,0)</f>
        <v>0</v>
      </c>
      <c r="BJ1572" s="17" t="s">
        <v>86</v>
      </c>
      <c r="BK1572" s="230">
        <f>ROUND(I1572*H1572,2)</f>
        <v>0</v>
      </c>
      <c r="BL1572" s="17" t="s">
        <v>270</v>
      </c>
      <c r="BM1572" s="229" t="s">
        <v>2277</v>
      </c>
    </row>
    <row r="1573" s="14" customFormat="1">
      <c r="A1573" s="14"/>
      <c r="B1573" s="242"/>
      <c r="C1573" s="243"/>
      <c r="D1573" s="233" t="s">
        <v>174</v>
      </c>
      <c r="E1573" s="244" t="s">
        <v>1</v>
      </c>
      <c r="F1573" s="245" t="s">
        <v>2278</v>
      </c>
      <c r="G1573" s="243"/>
      <c r="H1573" s="246">
        <v>8</v>
      </c>
      <c r="I1573" s="247"/>
      <c r="J1573" s="243"/>
      <c r="K1573" s="243"/>
      <c r="L1573" s="248"/>
      <c r="M1573" s="249"/>
      <c r="N1573" s="250"/>
      <c r="O1573" s="250"/>
      <c r="P1573" s="250"/>
      <c r="Q1573" s="250"/>
      <c r="R1573" s="250"/>
      <c r="S1573" s="250"/>
      <c r="T1573" s="25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2" t="s">
        <v>174</v>
      </c>
      <c r="AU1573" s="252" t="s">
        <v>88</v>
      </c>
      <c r="AV1573" s="14" t="s">
        <v>88</v>
      </c>
      <c r="AW1573" s="14" t="s">
        <v>32</v>
      </c>
      <c r="AX1573" s="14" t="s">
        <v>78</v>
      </c>
      <c r="AY1573" s="252" t="s">
        <v>165</v>
      </c>
    </row>
    <row r="1574" s="15" customFormat="1">
      <c r="A1574" s="15"/>
      <c r="B1574" s="253"/>
      <c r="C1574" s="254"/>
      <c r="D1574" s="233" t="s">
        <v>174</v>
      </c>
      <c r="E1574" s="255" t="s">
        <v>1</v>
      </c>
      <c r="F1574" s="256" t="s">
        <v>177</v>
      </c>
      <c r="G1574" s="254"/>
      <c r="H1574" s="257">
        <v>8</v>
      </c>
      <c r="I1574" s="258"/>
      <c r="J1574" s="254"/>
      <c r="K1574" s="254"/>
      <c r="L1574" s="259"/>
      <c r="M1574" s="260"/>
      <c r="N1574" s="261"/>
      <c r="O1574" s="261"/>
      <c r="P1574" s="261"/>
      <c r="Q1574" s="261"/>
      <c r="R1574" s="261"/>
      <c r="S1574" s="261"/>
      <c r="T1574" s="262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3" t="s">
        <v>174</v>
      </c>
      <c r="AU1574" s="263" t="s">
        <v>88</v>
      </c>
      <c r="AV1574" s="15" t="s">
        <v>172</v>
      </c>
      <c r="AW1574" s="15" t="s">
        <v>32</v>
      </c>
      <c r="AX1574" s="15" t="s">
        <v>86</v>
      </c>
      <c r="AY1574" s="263" t="s">
        <v>165</v>
      </c>
    </row>
    <row r="1575" s="12" customFormat="1" ht="22.8" customHeight="1">
      <c r="A1575" s="12"/>
      <c r="B1575" s="202"/>
      <c r="C1575" s="203"/>
      <c r="D1575" s="204" t="s">
        <v>77</v>
      </c>
      <c r="E1575" s="216" t="s">
        <v>2279</v>
      </c>
      <c r="F1575" s="216" t="s">
        <v>2280</v>
      </c>
      <c r="G1575" s="203"/>
      <c r="H1575" s="203"/>
      <c r="I1575" s="206"/>
      <c r="J1575" s="217">
        <f>BK1575</f>
        <v>0</v>
      </c>
      <c r="K1575" s="203"/>
      <c r="L1575" s="208"/>
      <c r="M1575" s="209"/>
      <c r="N1575" s="210"/>
      <c r="O1575" s="210"/>
      <c r="P1575" s="211">
        <f>SUM(P1576:P1697)</f>
        <v>0</v>
      </c>
      <c r="Q1575" s="210"/>
      <c r="R1575" s="211">
        <f>SUM(R1576:R1697)</f>
        <v>1.5497333</v>
      </c>
      <c r="S1575" s="210"/>
      <c r="T1575" s="212">
        <f>SUM(T1576:T1697)</f>
        <v>0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13" t="s">
        <v>88</v>
      </c>
      <c r="AT1575" s="214" t="s">
        <v>77</v>
      </c>
      <c r="AU1575" s="214" t="s">
        <v>86</v>
      </c>
      <c r="AY1575" s="213" t="s">
        <v>165</v>
      </c>
      <c r="BK1575" s="215">
        <f>SUM(BK1576:BK1697)</f>
        <v>0</v>
      </c>
    </row>
    <row r="1576" s="2" customFormat="1" ht="24.15" customHeight="1">
      <c r="A1576" s="38"/>
      <c r="B1576" s="39"/>
      <c r="C1576" s="218" t="s">
        <v>2281</v>
      </c>
      <c r="D1576" s="218" t="s">
        <v>167</v>
      </c>
      <c r="E1576" s="219" t="s">
        <v>2282</v>
      </c>
      <c r="F1576" s="220" t="s">
        <v>2283</v>
      </c>
      <c r="G1576" s="221" t="s">
        <v>209</v>
      </c>
      <c r="H1576" s="222">
        <v>3405.5300000000002</v>
      </c>
      <c r="I1576" s="223"/>
      <c r="J1576" s="224">
        <f>ROUND(I1576*H1576,2)</f>
        <v>0</v>
      </c>
      <c r="K1576" s="220" t="s">
        <v>171</v>
      </c>
      <c r="L1576" s="44"/>
      <c r="M1576" s="225" t="s">
        <v>1</v>
      </c>
      <c r="N1576" s="226" t="s">
        <v>43</v>
      </c>
      <c r="O1576" s="91"/>
      <c r="P1576" s="227">
        <f>O1576*H1576</f>
        <v>0</v>
      </c>
      <c r="Q1576" s="227">
        <v>0</v>
      </c>
      <c r="R1576" s="227">
        <f>Q1576*H1576</f>
        <v>0</v>
      </c>
      <c r="S1576" s="227">
        <v>0</v>
      </c>
      <c r="T1576" s="228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229" t="s">
        <v>270</v>
      </c>
      <c r="AT1576" s="229" t="s">
        <v>167</v>
      </c>
      <c r="AU1576" s="229" t="s">
        <v>88</v>
      </c>
      <c r="AY1576" s="17" t="s">
        <v>165</v>
      </c>
      <c r="BE1576" s="230">
        <f>IF(N1576="základní",J1576,0)</f>
        <v>0</v>
      </c>
      <c r="BF1576" s="230">
        <f>IF(N1576="snížená",J1576,0)</f>
        <v>0</v>
      </c>
      <c r="BG1576" s="230">
        <f>IF(N1576="zákl. přenesená",J1576,0)</f>
        <v>0</v>
      </c>
      <c r="BH1576" s="230">
        <f>IF(N1576="sníž. přenesená",J1576,0)</f>
        <v>0</v>
      </c>
      <c r="BI1576" s="230">
        <f>IF(N1576="nulová",J1576,0)</f>
        <v>0</v>
      </c>
      <c r="BJ1576" s="17" t="s">
        <v>86</v>
      </c>
      <c r="BK1576" s="230">
        <f>ROUND(I1576*H1576,2)</f>
        <v>0</v>
      </c>
      <c r="BL1576" s="17" t="s">
        <v>270</v>
      </c>
      <c r="BM1576" s="229" t="s">
        <v>2284</v>
      </c>
    </row>
    <row r="1577" s="13" customFormat="1">
      <c r="A1577" s="13"/>
      <c r="B1577" s="231"/>
      <c r="C1577" s="232"/>
      <c r="D1577" s="233" t="s">
        <v>174</v>
      </c>
      <c r="E1577" s="234" t="s">
        <v>1</v>
      </c>
      <c r="F1577" s="235" t="s">
        <v>337</v>
      </c>
      <c r="G1577" s="232"/>
      <c r="H1577" s="234" t="s">
        <v>1</v>
      </c>
      <c r="I1577" s="236"/>
      <c r="J1577" s="232"/>
      <c r="K1577" s="232"/>
      <c r="L1577" s="237"/>
      <c r="M1577" s="238"/>
      <c r="N1577" s="239"/>
      <c r="O1577" s="239"/>
      <c r="P1577" s="239"/>
      <c r="Q1577" s="239"/>
      <c r="R1577" s="239"/>
      <c r="S1577" s="239"/>
      <c r="T1577" s="240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1" t="s">
        <v>174</v>
      </c>
      <c r="AU1577" s="241" t="s">
        <v>88</v>
      </c>
      <c r="AV1577" s="13" t="s">
        <v>86</v>
      </c>
      <c r="AW1577" s="13" t="s">
        <v>32</v>
      </c>
      <c r="AX1577" s="13" t="s">
        <v>78</v>
      </c>
      <c r="AY1577" s="241" t="s">
        <v>165</v>
      </c>
    </row>
    <row r="1578" s="14" customFormat="1">
      <c r="A1578" s="14"/>
      <c r="B1578" s="242"/>
      <c r="C1578" s="243"/>
      <c r="D1578" s="233" t="s">
        <v>174</v>
      </c>
      <c r="E1578" s="244" t="s">
        <v>1</v>
      </c>
      <c r="F1578" s="245" t="s">
        <v>2285</v>
      </c>
      <c r="G1578" s="243"/>
      <c r="H1578" s="246">
        <v>66</v>
      </c>
      <c r="I1578" s="247"/>
      <c r="J1578" s="243"/>
      <c r="K1578" s="243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2" t="s">
        <v>174</v>
      </c>
      <c r="AU1578" s="252" t="s">
        <v>88</v>
      </c>
      <c r="AV1578" s="14" t="s">
        <v>88</v>
      </c>
      <c r="AW1578" s="14" t="s">
        <v>32</v>
      </c>
      <c r="AX1578" s="14" t="s">
        <v>78</v>
      </c>
      <c r="AY1578" s="252" t="s">
        <v>165</v>
      </c>
    </row>
    <row r="1579" s="13" customFormat="1">
      <c r="A1579" s="13"/>
      <c r="B1579" s="231"/>
      <c r="C1579" s="232"/>
      <c r="D1579" s="233" t="s">
        <v>174</v>
      </c>
      <c r="E1579" s="234" t="s">
        <v>1</v>
      </c>
      <c r="F1579" s="235" t="s">
        <v>593</v>
      </c>
      <c r="G1579" s="232"/>
      <c r="H1579" s="234" t="s">
        <v>1</v>
      </c>
      <c r="I1579" s="236"/>
      <c r="J1579" s="232"/>
      <c r="K1579" s="232"/>
      <c r="L1579" s="237"/>
      <c r="M1579" s="238"/>
      <c r="N1579" s="239"/>
      <c r="O1579" s="239"/>
      <c r="P1579" s="239"/>
      <c r="Q1579" s="239"/>
      <c r="R1579" s="239"/>
      <c r="S1579" s="239"/>
      <c r="T1579" s="240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1" t="s">
        <v>174</v>
      </c>
      <c r="AU1579" s="241" t="s">
        <v>88</v>
      </c>
      <c r="AV1579" s="13" t="s">
        <v>86</v>
      </c>
      <c r="AW1579" s="13" t="s">
        <v>32</v>
      </c>
      <c r="AX1579" s="13" t="s">
        <v>78</v>
      </c>
      <c r="AY1579" s="241" t="s">
        <v>165</v>
      </c>
    </row>
    <row r="1580" s="14" customFormat="1">
      <c r="A1580" s="14"/>
      <c r="B1580" s="242"/>
      <c r="C1580" s="243"/>
      <c r="D1580" s="233" t="s">
        <v>174</v>
      </c>
      <c r="E1580" s="244" t="s">
        <v>1</v>
      </c>
      <c r="F1580" s="245" t="s">
        <v>2286</v>
      </c>
      <c r="G1580" s="243"/>
      <c r="H1580" s="246">
        <v>36.270000000000003</v>
      </c>
      <c r="I1580" s="247"/>
      <c r="J1580" s="243"/>
      <c r="K1580" s="243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2" t="s">
        <v>174</v>
      </c>
      <c r="AU1580" s="252" t="s">
        <v>88</v>
      </c>
      <c r="AV1580" s="14" t="s">
        <v>88</v>
      </c>
      <c r="AW1580" s="14" t="s">
        <v>32</v>
      </c>
      <c r="AX1580" s="14" t="s">
        <v>78</v>
      </c>
      <c r="AY1580" s="252" t="s">
        <v>165</v>
      </c>
    </row>
    <row r="1581" s="14" customFormat="1">
      <c r="A1581" s="14"/>
      <c r="B1581" s="242"/>
      <c r="C1581" s="243"/>
      <c r="D1581" s="233" t="s">
        <v>174</v>
      </c>
      <c r="E1581" s="244" t="s">
        <v>1</v>
      </c>
      <c r="F1581" s="245" t="s">
        <v>2287</v>
      </c>
      <c r="G1581" s="243"/>
      <c r="H1581" s="246">
        <v>97.099999999999994</v>
      </c>
      <c r="I1581" s="247"/>
      <c r="J1581" s="243"/>
      <c r="K1581" s="243"/>
      <c r="L1581" s="248"/>
      <c r="M1581" s="249"/>
      <c r="N1581" s="250"/>
      <c r="O1581" s="250"/>
      <c r="P1581" s="250"/>
      <c r="Q1581" s="250"/>
      <c r="R1581" s="250"/>
      <c r="S1581" s="250"/>
      <c r="T1581" s="251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2" t="s">
        <v>174</v>
      </c>
      <c r="AU1581" s="252" t="s">
        <v>88</v>
      </c>
      <c r="AV1581" s="14" t="s">
        <v>88</v>
      </c>
      <c r="AW1581" s="14" t="s">
        <v>32</v>
      </c>
      <c r="AX1581" s="14" t="s">
        <v>78</v>
      </c>
      <c r="AY1581" s="252" t="s">
        <v>165</v>
      </c>
    </row>
    <row r="1582" s="14" customFormat="1">
      <c r="A1582" s="14"/>
      <c r="B1582" s="242"/>
      <c r="C1582" s="243"/>
      <c r="D1582" s="233" t="s">
        <v>174</v>
      </c>
      <c r="E1582" s="244" t="s">
        <v>1</v>
      </c>
      <c r="F1582" s="245" t="s">
        <v>2288</v>
      </c>
      <c r="G1582" s="243"/>
      <c r="H1582" s="246">
        <v>159.21000000000001</v>
      </c>
      <c r="I1582" s="247"/>
      <c r="J1582" s="243"/>
      <c r="K1582" s="243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2" t="s">
        <v>174</v>
      </c>
      <c r="AU1582" s="252" t="s">
        <v>88</v>
      </c>
      <c r="AV1582" s="14" t="s">
        <v>88</v>
      </c>
      <c r="AW1582" s="14" t="s">
        <v>32</v>
      </c>
      <c r="AX1582" s="14" t="s">
        <v>78</v>
      </c>
      <c r="AY1582" s="252" t="s">
        <v>165</v>
      </c>
    </row>
    <row r="1583" s="14" customFormat="1">
      <c r="A1583" s="14"/>
      <c r="B1583" s="242"/>
      <c r="C1583" s="243"/>
      <c r="D1583" s="233" t="s">
        <v>174</v>
      </c>
      <c r="E1583" s="244" t="s">
        <v>1</v>
      </c>
      <c r="F1583" s="245" t="s">
        <v>2289</v>
      </c>
      <c r="G1583" s="243"/>
      <c r="H1583" s="246">
        <v>231.69999999999999</v>
      </c>
      <c r="I1583" s="247"/>
      <c r="J1583" s="243"/>
      <c r="K1583" s="243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2" t="s">
        <v>174</v>
      </c>
      <c r="AU1583" s="252" t="s">
        <v>88</v>
      </c>
      <c r="AV1583" s="14" t="s">
        <v>88</v>
      </c>
      <c r="AW1583" s="14" t="s">
        <v>32</v>
      </c>
      <c r="AX1583" s="14" t="s">
        <v>78</v>
      </c>
      <c r="AY1583" s="252" t="s">
        <v>165</v>
      </c>
    </row>
    <row r="1584" s="14" customFormat="1">
      <c r="A1584" s="14"/>
      <c r="B1584" s="242"/>
      <c r="C1584" s="243"/>
      <c r="D1584" s="233" t="s">
        <v>174</v>
      </c>
      <c r="E1584" s="244" t="s">
        <v>1</v>
      </c>
      <c r="F1584" s="245" t="s">
        <v>2290</v>
      </c>
      <c r="G1584" s="243"/>
      <c r="H1584" s="246">
        <v>93.980000000000004</v>
      </c>
      <c r="I1584" s="247"/>
      <c r="J1584" s="243"/>
      <c r="K1584" s="243"/>
      <c r="L1584" s="248"/>
      <c r="M1584" s="249"/>
      <c r="N1584" s="250"/>
      <c r="O1584" s="250"/>
      <c r="P1584" s="250"/>
      <c r="Q1584" s="250"/>
      <c r="R1584" s="250"/>
      <c r="S1584" s="250"/>
      <c r="T1584" s="25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2" t="s">
        <v>174</v>
      </c>
      <c r="AU1584" s="252" t="s">
        <v>88</v>
      </c>
      <c r="AV1584" s="14" t="s">
        <v>88</v>
      </c>
      <c r="AW1584" s="14" t="s">
        <v>32</v>
      </c>
      <c r="AX1584" s="14" t="s">
        <v>78</v>
      </c>
      <c r="AY1584" s="252" t="s">
        <v>165</v>
      </c>
    </row>
    <row r="1585" s="14" customFormat="1">
      <c r="A1585" s="14"/>
      <c r="B1585" s="242"/>
      <c r="C1585" s="243"/>
      <c r="D1585" s="233" t="s">
        <v>174</v>
      </c>
      <c r="E1585" s="244" t="s">
        <v>1</v>
      </c>
      <c r="F1585" s="245" t="s">
        <v>2291</v>
      </c>
      <c r="G1585" s="243"/>
      <c r="H1585" s="246">
        <v>95.909999999999997</v>
      </c>
      <c r="I1585" s="247"/>
      <c r="J1585" s="243"/>
      <c r="K1585" s="243"/>
      <c r="L1585" s="248"/>
      <c r="M1585" s="249"/>
      <c r="N1585" s="250"/>
      <c r="O1585" s="250"/>
      <c r="P1585" s="250"/>
      <c r="Q1585" s="250"/>
      <c r="R1585" s="250"/>
      <c r="S1585" s="250"/>
      <c r="T1585" s="251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2" t="s">
        <v>174</v>
      </c>
      <c r="AU1585" s="252" t="s">
        <v>88</v>
      </c>
      <c r="AV1585" s="14" t="s">
        <v>88</v>
      </c>
      <c r="AW1585" s="14" t="s">
        <v>32</v>
      </c>
      <c r="AX1585" s="14" t="s">
        <v>78</v>
      </c>
      <c r="AY1585" s="252" t="s">
        <v>165</v>
      </c>
    </row>
    <row r="1586" s="14" customFormat="1">
      <c r="A1586" s="14"/>
      <c r="B1586" s="242"/>
      <c r="C1586" s="243"/>
      <c r="D1586" s="233" t="s">
        <v>174</v>
      </c>
      <c r="E1586" s="244" t="s">
        <v>1</v>
      </c>
      <c r="F1586" s="245" t="s">
        <v>2292</v>
      </c>
      <c r="G1586" s="243"/>
      <c r="H1586" s="246">
        <v>109.27</v>
      </c>
      <c r="I1586" s="247"/>
      <c r="J1586" s="243"/>
      <c r="K1586" s="243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2" t="s">
        <v>174</v>
      </c>
      <c r="AU1586" s="252" t="s">
        <v>88</v>
      </c>
      <c r="AV1586" s="14" t="s">
        <v>88</v>
      </c>
      <c r="AW1586" s="14" t="s">
        <v>32</v>
      </c>
      <c r="AX1586" s="14" t="s">
        <v>78</v>
      </c>
      <c r="AY1586" s="252" t="s">
        <v>165</v>
      </c>
    </row>
    <row r="1587" s="14" customFormat="1">
      <c r="A1587" s="14"/>
      <c r="B1587" s="242"/>
      <c r="C1587" s="243"/>
      <c r="D1587" s="233" t="s">
        <v>174</v>
      </c>
      <c r="E1587" s="244" t="s">
        <v>1</v>
      </c>
      <c r="F1587" s="245" t="s">
        <v>2293</v>
      </c>
      <c r="G1587" s="243"/>
      <c r="H1587" s="246">
        <v>193.05000000000001</v>
      </c>
      <c r="I1587" s="247"/>
      <c r="J1587" s="243"/>
      <c r="K1587" s="243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2" t="s">
        <v>174</v>
      </c>
      <c r="AU1587" s="252" t="s">
        <v>88</v>
      </c>
      <c r="AV1587" s="14" t="s">
        <v>88</v>
      </c>
      <c r="AW1587" s="14" t="s">
        <v>32</v>
      </c>
      <c r="AX1587" s="14" t="s">
        <v>78</v>
      </c>
      <c r="AY1587" s="252" t="s">
        <v>165</v>
      </c>
    </row>
    <row r="1588" s="14" customFormat="1">
      <c r="A1588" s="14"/>
      <c r="B1588" s="242"/>
      <c r="C1588" s="243"/>
      <c r="D1588" s="233" t="s">
        <v>174</v>
      </c>
      <c r="E1588" s="244" t="s">
        <v>1</v>
      </c>
      <c r="F1588" s="245" t="s">
        <v>2294</v>
      </c>
      <c r="G1588" s="243"/>
      <c r="H1588" s="246">
        <v>144.97999999999999</v>
      </c>
      <c r="I1588" s="247"/>
      <c r="J1588" s="243"/>
      <c r="K1588" s="243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2" t="s">
        <v>174</v>
      </c>
      <c r="AU1588" s="252" t="s">
        <v>88</v>
      </c>
      <c r="AV1588" s="14" t="s">
        <v>88</v>
      </c>
      <c r="AW1588" s="14" t="s">
        <v>32</v>
      </c>
      <c r="AX1588" s="14" t="s">
        <v>78</v>
      </c>
      <c r="AY1588" s="252" t="s">
        <v>165</v>
      </c>
    </row>
    <row r="1589" s="14" customFormat="1">
      <c r="A1589" s="14"/>
      <c r="B1589" s="242"/>
      <c r="C1589" s="243"/>
      <c r="D1589" s="233" t="s">
        <v>174</v>
      </c>
      <c r="E1589" s="244" t="s">
        <v>1</v>
      </c>
      <c r="F1589" s="245" t="s">
        <v>2295</v>
      </c>
      <c r="G1589" s="243"/>
      <c r="H1589" s="246">
        <v>97.189999999999998</v>
      </c>
      <c r="I1589" s="247"/>
      <c r="J1589" s="243"/>
      <c r="K1589" s="243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2" t="s">
        <v>174</v>
      </c>
      <c r="AU1589" s="252" t="s">
        <v>88</v>
      </c>
      <c r="AV1589" s="14" t="s">
        <v>88</v>
      </c>
      <c r="AW1589" s="14" t="s">
        <v>32</v>
      </c>
      <c r="AX1589" s="14" t="s">
        <v>78</v>
      </c>
      <c r="AY1589" s="252" t="s">
        <v>165</v>
      </c>
    </row>
    <row r="1590" s="14" customFormat="1">
      <c r="A1590" s="14"/>
      <c r="B1590" s="242"/>
      <c r="C1590" s="243"/>
      <c r="D1590" s="233" t="s">
        <v>174</v>
      </c>
      <c r="E1590" s="244" t="s">
        <v>1</v>
      </c>
      <c r="F1590" s="245" t="s">
        <v>2296</v>
      </c>
      <c r="G1590" s="243"/>
      <c r="H1590" s="246">
        <v>81.879999999999995</v>
      </c>
      <c r="I1590" s="247"/>
      <c r="J1590" s="243"/>
      <c r="K1590" s="243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2" t="s">
        <v>174</v>
      </c>
      <c r="AU1590" s="252" t="s">
        <v>88</v>
      </c>
      <c r="AV1590" s="14" t="s">
        <v>88</v>
      </c>
      <c r="AW1590" s="14" t="s">
        <v>32</v>
      </c>
      <c r="AX1590" s="14" t="s">
        <v>78</v>
      </c>
      <c r="AY1590" s="252" t="s">
        <v>165</v>
      </c>
    </row>
    <row r="1591" s="14" customFormat="1">
      <c r="A1591" s="14"/>
      <c r="B1591" s="242"/>
      <c r="C1591" s="243"/>
      <c r="D1591" s="233" t="s">
        <v>174</v>
      </c>
      <c r="E1591" s="244" t="s">
        <v>1</v>
      </c>
      <c r="F1591" s="245" t="s">
        <v>2297</v>
      </c>
      <c r="G1591" s="243"/>
      <c r="H1591" s="246">
        <v>98.140000000000001</v>
      </c>
      <c r="I1591" s="247"/>
      <c r="J1591" s="243"/>
      <c r="K1591" s="243"/>
      <c r="L1591" s="248"/>
      <c r="M1591" s="249"/>
      <c r="N1591" s="250"/>
      <c r="O1591" s="250"/>
      <c r="P1591" s="250"/>
      <c r="Q1591" s="250"/>
      <c r="R1591" s="250"/>
      <c r="S1591" s="250"/>
      <c r="T1591" s="25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2" t="s">
        <v>174</v>
      </c>
      <c r="AU1591" s="252" t="s">
        <v>88</v>
      </c>
      <c r="AV1591" s="14" t="s">
        <v>88</v>
      </c>
      <c r="AW1591" s="14" t="s">
        <v>32</v>
      </c>
      <c r="AX1591" s="14" t="s">
        <v>78</v>
      </c>
      <c r="AY1591" s="252" t="s">
        <v>165</v>
      </c>
    </row>
    <row r="1592" s="14" customFormat="1">
      <c r="A1592" s="14"/>
      <c r="B1592" s="242"/>
      <c r="C1592" s="243"/>
      <c r="D1592" s="233" t="s">
        <v>174</v>
      </c>
      <c r="E1592" s="244" t="s">
        <v>1</v>
      </c>
      <c r="F1592" s="245" t="s">
        <v>2298</v>
      </c>
      <c r="G1592" s="243"/>
      <c r="H1592" s="246">
        <v>61.32</v>
      </c>
      <c r="I1592" s="247"/>
      <c r="J1592" s="243"/>
      <c r="K1592" s="243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2" t="s">
        <v>174</v>
      </c>
      <c r="AU1592" s="252" t="s">
        <v>88</v>
      </c>
      <c r="AV1592" s="14" t="s">
        <v>88</v>
      </c>
      <c r="AW1592" s="14" t="s">
        <v>32</v>
      </c>
      <c r="AX1592" s="14" t="s">
        <v>78</v>
      </c>
      <c r="AY1592" s="252" t="s">
        <v>165</v>
      </c>
    </row>
    <row r="1593" s="14" customFormat="1">
      <c r="A1593" s="14"/>
      <c r="B1593" s="242"/>
      <c r="C1593" s="243"/>
      <c r="D1593" s="233" t="s">
        <v>174</v>
      </c>
      <c r="E1593" s="244" t="s">
        <v>1</v>
      </c>
      <c r="F1593" s="245" t="s">
        <v>2299</v>
      </c>
      <c r="G1593" s="243"/>
      <c r="H1593" s="246">
        <v>42.630000000000003</v>
      </c>
      <c r="I1593" s="247"/>
      <c r="J1593" s="243"/>
      <c r="K1593" s="243"/>
      <c r="L1593" s="248"/>
      <c r="M1593" s="249"/>
      <c r="N1593" s="250"/>
      <c r="O1593" s="250"/>
      <c r="P1593" s="250"/>
      <c r="Q1593" s="250"/>
      <c r="R1593" s="250"/>
      <c r="S1593" s="250"/>
      <c r="T1593" s="25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2" t="s">
        <v>174</v>
      </c>
      <c r="AU1593" s="252" t="s">
        <v>88</v>
      </c>
      <c r="AV1593" s="14" t="s">
        <v>88</v>
      </c>
      <c r="AW1593" s="14" t="s">
        <v>32</v>
      </c>
      <c r="AX1593" s="14" t="s">
        <v>78</v>
      </c>
      <c r="AY1593" s="252" t="s">
        <v>165</v>
      </c>
    </row>
    <row r="1594" s="14" customFormat="1">
      <c r="A1594" s="14"/>
      <c r="B1594" s="242"/>
      <c r="C1594" s="243"/>
      <c r="D1594" s="233" t="s">
        <v>174</v>
      </c>
      <c r="E1594" s="244" t="s">
        <v>1</v>
      </c>
      <c r="F1594" s="245" t="s">
        <v>2300</v>
      </c>
      <c r="G1594" s="243"/>
      <c r="H1594" s="246">
        <v>58.840000000000003</v>
      </c>
      <c r="I1594" s="247"/>
      <c r="J1594" s="243"/>
      <c r="K1594" s="243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2" t="s">
        <v>174</v>
      </c>
      <c r="AU1594" s="252" t="s">
        <v>88</v>
      </c>
      <c r="AV1594" s="14" t="s">
        <v>88</v>
      </c>
      <c r="AW1594" s="14" t="s">
        <v>32</v>
      </c>
      <c r="AX1594" s="14" t="s">
        <v>78</v>
      </c>
      <c r="AY1594" s="252" t="s">
        <v>165</v>
      </c>
    </row>
    <row r="1595" s="14" customFormat="1">
      <c r="A1595" s="14"/>
      <c r="B1595" s="242"/>
      <c r="C1595" s="243"/>
      <c r="D1595" s="233" t="s">
        <v>174</v>
      </c>
      <c r="E1595" s="244" t="s">
        <v>1</v>
      </c>
      <c r="F1595" s="245" t="s">
        <v>2301</v>
      </c>
      <c r="G1595" s="243"/>
      <c r="H1595" s="246">
        <v>203.13999999999999</v>
      </c>
      <c r="I1595" s="247"/>
      <c r="J1595" s="243"/>
      <c r="K1595" s="243"/>
      <c r="L1595" s="248"/>
      <c r="M1595" s="249"/>
      <c r="N1595" s="250"/>
      <c r="O1595" s="250"/>
      <c r="P1595" s="250"/>
      <c r="Q1595" s="250"/>
      <c r="R1595" s="250"/>
      <c r="S1595" s="250"/>
      <c r="T1595" s="251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2" t="s">
        <v>174</v>
      </c>
      <c r="AU1595" s="252" t="s">
        <v>88</v>
      </c>
      <c r="AV1595" s="14" t="s">
        <v>88</v>
      </c>
      <c r="AW1595" s="14" t="s">
        <v>32</v>
      </c>
      <c r="AX1595" s="14" t="s">
        <v>78</v>
      </c>
      <c r="AY1595" s="252" t="s">
        <v>165</v>
      </c>
    </row>
    <row r="1596" s="14" customFormat="1">
      <c r="A1596" s="14"/>
      <c r="B1596" s="242"/>
      <c r="C1596" s="243"/>
      <c r="D1596" s="233" t="s">
        <v>174</v>
      </c>
      <c r="E1596" s="244" t="s">
        <v>1</v>
      </c>
      <c r="F1596" s="245" t="s">
        <v>2302</v>
      </c>
      <c r="G1596" s="243"/>
      <c r="H1596" s="246">
        <v>49.549999999999997</v>
      </c>
      <c r="I1596" s="247"/>
      <c r="J1596" s="243"/>
      <c r="K1596" s="243"/>
      <c r="L1596" s="248"/>
      <c r="M1596" s="249"/>
      <c r="N1596" s="250"/>
      <c r="O1596" s="250"/>
      <c r="P1596" s="250"/>
      <c r="Q1596" s="250"/>
      <c r="R1596" s="250"/>
      <c r="S1596" s="250"/>
      <c r="T1596" s="251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2" t="s">
        <v>174</v>
      </c>
      <c r="AU1596" s="252" t="s">
        <v>88</v>
      </c>
      <c r="AV1596" s="14" t="s">
        <v>88</v>
      </c>
      <c r="AW1596" s="14" t="s">
        <v>32</v>
      </c>
      <c r="AX1596" s="14" t="s">
        <v>78</v>
      </c>
      <c r="AY1596" s="252" t="s">
        <v>165</v>
      </c>
    </row>
    <row r="1597" s="14" customFormat="1">
      <c r="A1597" s="14"/>
      <c r="B1597" s="242"/>
      <c r="C1597" s="243"/>
      <c r="D1597" s="233" t="s">
        <v>174</v>
      </c>
      <c r="E1597" s="244" t="s">
        <v>1</v>
      </c>
      <c r="F1597" s="245" t="s">
        <v>2303</v>
      </c>
      <c r="G1597" s="243"/>
      <c r="H1597" s="246">
        <v>35.630000000000003</v>
      </c>
      <c r="I1597" s="247"/>
      <c r="J1597" s="243"/>
      <c r="K1597" s="243"/>
      <c r="L1597" s="248"/>
      <c r="M1597" s="249"/>
      <c r="N1597" s="250"/>
      <c r="O1597" s="250"/>
      <c r="P1597" s="250"/>
      <c r="Q1597" s="250"/>
      <c r="R1597" s="250"/>
      <c r="S1597" s="250"/>
      <c r="T1597" s="251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2" t="s">
        <v>174</v>
      </c>
      <c r="AU1597" s="252" t="s">
        <v>88</v>
      </c>
      <c r="AV1597" s="14" t="s">
        <v>88</v>
      </c>
      <c r="AW1597" s="14" t="s">
        <v>32</v>
      </c>
      <c r="AX1597" s="14" t="s">
        <v>78</v>
      </c>
      <c r="AY1597" s="252" t="s">
        <v>165</v>
      </c>
    </row>
    <row r="1598" s="13" customFormat="1">
      <c r="A1598" s="13"/>
      <c r="B1598" s="231"/>
      <c r="C1598" s="232"/>
      <c r="D1598" s="233" t="s">
        <v>174</v>
      </c>
      <c r="E1598" s="234" t="s">
        <v>1</v>
      </c>
      <c r="F1598" s="235" t="s">
        <v>596</v>
      </c>
      <c r="G1598" s="232"/>
      <c r="H1598" s="234" t="s">
        <v>1</v>
      </c>
      <c r="I1598" s="236"/>
      <c r="J1598" s="232"/>
      <c r="K1598" s="232"/>
      <c r="L1598" s="237"/>
      <c r="M1598" s="238"/>
      <c r="N1598" s="239"/>
      <c r="O1598" s="239"/>
      <c r="P1598" s="239"/>
      <c r="Q1598" s="239"/>
      <c r="R1598" s="239"/>
      <c r="S1598" s="239"/>
      <c r="T1598" s="24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1" t="s">
        <v>174</v>
      </c>
      <c r="AU1598" s="241" t="s">
        <v>88</v>
      </c>
      <c r="AV1598" s="13" t="s">
        <v>86</v>
      </c>
      <c r="AW1598" s="13" t="s">
        <v>32</v>
      </c>
      <c r="AX1598" s="13" t="s">
        <v>78</v>
      </c>
      <c r="AY1598" s="241" t="s">
        <v>165</v>
      </c>
    </row>
    <row r="1599" s="14" customFormat="1">
      <c r="A1599" s="14"/>
      <c r="B1599" s="242"/>
      <c r="C1599" s="243"/>
      <c r="D1599" s="233" t="s">
        <v>174</v>
      </c>
      <c r="E1599" s="244" t="s">
        <v>1</v>
      </c>
      <c r="F1599" s="245" t="s">
        <v>2304</v>
      </c>
      <c r="G1599" s="243"/>
      <c r="H1599" s="246">
        <v>87.75</v>
      </c>
      <c r="I1599" s="247"/>
      <c r="J1599" s="243"/>
      <c r="K1599" s="243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2" t="s">
        <v>174</v>
      </c>
      <c r="AU1599" s="252" t="s">
        <v>88</v>
      </c>
      <c r="AV1599" s="14" t="s">
        <v>88</v>
      </c>
      <c r="AW1599" s="14" t="s">
        <v>32</v>
      </c>
      <c r="AX1599" s="14" t="s">
        <v>78</v>
      </c>
      <c r="AY1599" s="252" t="s">
        <v>165</v>
      </c>
    </row>
    <row r="1600" s="14" customFormat="1">
      <c r="A1600" s="14"/>
      <c r="B1600" s="242"/>
      <c r="C1600" s="243"/>
      <c r="D1600" s="233" t="s">
        <v>174</v>
      </c>
      <c r="E1600" s="244" t="s">
        <v>1</v>
      </c>
      <c r="F1600" s="245" t="s">
        <v>2305</v>
      </c>
      <c r="G1600" s="243"/>
      <c r="H1600" s="246">
        <v>87.75</v>
      </c>
      <c r="I1600" s="247"/>
      <c r="J1600" s="243"/>
      <c r="K1600" s="243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2" t="s">
        <v>174</v>
      </c>
      <c r="AU1600" s="252" t="s">
        <v>88</v>
      </c>
      <c r="AV1600" s="14" t="s">
        <v>88</v>
      </c>
      <c r="AW1600" s="14" t="s">
        <v>32</v>
      </c>
      <c r="AX1600" s="14" t="s">
        <v>78</v>
      </c>
      <c r="AY1600" s="252" t="s">
        <v>165</v>
      </c>
    </row>
    <row r="1601" s="14" customFormat="1">
      <c r="A1601" s="14"/>
      <c r="B1601" s="242"/>
      <c r="C1601" s="243"/>
      <c r="D1601" s="233" t="s">
        <v>174</v>
      </c>
      <c r="E1601" s="244" t="s">
        <v>1</v>
      </c>
      <c r="F1601" s="245" t="s">
        <v>2306</v>
      </c>
      <c r="G1601" s="243"/>
      <c r="H1601" s="246">
        <v>19.390000000000001</v>
      </c>
      <c r="I1601" s="247"/>
      <c r="J1601" s="243"/>
      <c r="K1601" s="243"/>
      <c r="L1601" s="248"/>
      <c r="M1601" s="249"/>
      <c r="N1601" s="250"/>
      <c r="O1601" s="250"/>
      <c r="P1601" s="250"/>
      <c r="Q1601" s="250"/>
      <c r="R1601" s="250"/>
      <c r="S1601" s="250"/>
      <c r="T1601" s="251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2" t="s">
        <v>174</v>
      </c>
      <c r="AU1601" s="252" t="s">
        <v>88</v>
      </c>
      <c r="AV1601" s="14" t="s">
        <v>88</v>
      </c>
      <c r="AW1601" s="14" t="s">
        <v>32</v>
      </c>
      <c r="AX1601" s="14" t="s">
        <v>78</v>
      </c>
      <c r="AY1601" s="252" t="s">
        <v>165</v>
      </c>
    </row>
    <row r="1602" s="14" customFormat="1">
      <c r="A1602" s="14"/>
      <c r="B1602" s="242"/>
      <c r="C1602" s="243"/>
      <c r="D1602" s="233" t="s">
        <v>174</v>
      </c>
      <c r="E1602" s="244" t="s">
        <v>1</v>
      </c>
      <c r="F1602" s="245" t="s">
        <v>2307</v>
      </c>
      <c r="G1602" s="243"/>
      <c r="H1602" s="246">
        <v>85.260000000000005</v>
      </c>
      <c r="I1602" s="247"/>
      <c r="J1602" s="243"/>
      <c r="K1602" s="243"/>
      <c r="L1602" s="248"/>
      <c r="M1602" s="249"/>
      <c r="N1602" s="250"/>
      <c r="O1602" s="250"/>
      <c r="P1602" s="250"/>
      <c r="Q1602" s="250"/>
      <c r="R1602" s="250"/>
      <c r="S1602" s="250"/>
      <c r="T1602" s="25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2" t="s">
        <v>174</v>
      </c>
      <c r="AU1602" s="252" t="s">
        <v>88</v>
      </c>
      <c r="AV1602" s="14" t="s">
        <v>88</v>
      </c>
      <c r="AW1602" s="14" t="s">
        <v>32</v>
      </c>
      <c r="AX1602" s="14" t="s">
        <v>78</v>
      </c>
      <c r="AY1602" s="252" t="s">
        <v>165</v>
      </c>
    </row>
    <row r="1603" s="14" customFormat="1">
      <c r="A1603" s="14"/>
      <c r="B1603" s="242"/>
      <c r="C1603" s="243"/>
      <c r="D1603" s="233" t="s">
        <v>174</v>
      </c>
      <c r="E1603" s="244" t="s">
        <v>1</v>
      </c>
      <c r="F1603" s="245" t="s">
        <v>2308</v>
      </c>
      <c r="G1603" s="243"/>
      <c r="H1603" s="246">
        <v>122.25</v>
      </c>
      <c r="I1603" s="247"/>
      <c r="J1603" s="243"/>
      <c r="K1603" s="243"/>
      <c r="L1603" s="248"/>
      <c r="M1603" s="249"/>
      <c r="N1603" s="250"/>
      <c r="O1603" s="250"/>
      <c r="P1603" s="250"/>
      <c r="Q1603" s="250"/>
      <c r="R1603" s="250"/>
      <c r="S1603" s="250"/>
      <c r="T1603" s="25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2" t="s">
        <v>174</v>
      </c>
      <c r="AU1603" s="252" t="s">
        <v>88</v>
      </c>
      <c r="AV1603" s="14" t="s">
        <v>88</v>
      </c>
      <c r="AW1603" s="14" t="s">
        <v>32</v>
      </c>
      <c r="AX1603" s="14" t="s">
        <v>78</v>
      </c>
      <c r="AY1603" s="252" t="s">
        <v>165</v>
      </c>
    </row>
    <row r="1604" s="14" customFormat="1">
      <c r="A1604" s="14"/>
      <c r="B1604" s="242"/>
      <c r="C1604" s="243"/>
      <c r="D1604" s="233" t="s">
        <v>174</v>
      </c>
      <c r="E1604" s="244" t="s">
        <v>1</v>
      </c>
      <c r="F1604" s="245" t="s">
        <v>2309</v>
      </c>
      <c r="G1604" s="243"/>
      <c r="H1604" s="246">
        <v>46.979999999999997</v>
      </c>
      <c r="I1604" s="247"/>
      <c r="J1604" s="243"/>
      <c r="K1604" s="243"/>
      <c r="L1604" s="248"/>
      <c r="M1604" s="249"/>
      <c r="N1604" s="250"/>
      <c r="O1604" s="250"/>
      <c r="P1604" s="250"/>
      <c r="Q1604" s="250"/>
      <c r="R1604" s="250"/>
      <c r="S1604" s="250"/>
      <c r="T1604" s="251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2" t="s">
        <v>174</v>
      </c>
      <c r="AU1604" s="252" t="s">
        <v>88</v>
      </c>
      <c r="AV1604" s="14" t="s">
        <v>88</v>
      </c>
      <c r="AW1604" s="14" t="s">
        <v>32</v>
      </c>
      <c r="AX1604" s="14" t="s">
        <v>78</v>
      </c>
      <c r="AY1604" s="252" t="s">
        <v>165</v>
      </c>
    </row>
    <row r="1605" s="14" customFormat="1">
      <c r="A1605" s="14"/>
      <c r="B1605" s="242"/>
      <c r="C1605" s="243"/>
      <c r="D1605" s="233" t="s">
        <v>174</v>
      </c>
      <c r="E1605" s="244" t="s">
        <v>1</v>
      </c>
      <c r="F1605" s="245" t="s">
        <v>2310</v>
      </c>
      <c r="G1605" s="243"/>
      <c r="H1605" s="246">
        <v>167.99000000000001</v>
      </c>
      <c r="I1605" s="247"/>
      <c r="J1605" s="243"/>
      <c r="K1605" s="243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2" t="s">
        <v>174</v>
      </c>
      <c r="AU1605" s="252" t="s">
        <v>88</v>
      </c>
      <c r="AV1605" s="14" t="s">
        <v>88</v>
      </c>
      <c r="AW1605" s="14" t="s">
        <v>32</v>
      </c>
      <c r="AX1605" s="14" t="s">
        <v>78</v>
      </c>
      <c r="AY1605" s="252" t="s">
        <v>165</v>
      </c>
    </row>
    <row r="1606" s="14" customFormat="1">
      <c r="A1606" s="14"/>
      <c r="B1606" s="242"/>
      <c r="C1606" s="243"/>
      <c r="D1606" s="233" t="s">
        <v>174</v>
      </c>
      <c r="E1606" s="244" t="s">
        <v>1</v>
      </c>
      <c r="F1606" s="245" t="s">
        <v>2311</v>
      </c>
      <c r="G1606" s="243"/>
      <c r="H1606" s="246">
        <v>72.739999999999995</v>
      </c>
      <c r="I1606" s="247"/>
      <c r="J1606" s="243"/>
      <c r="K1606" s="243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2" t="s">
        <v>174</v>
      </c>
      <c r="AU1606" s="252" t="s">
        <v>88</v>
      </c>
      <c r="AV1606" s="14" t="s">
        <v>88</v>
      </c>
      <c r="AW1606" s="14" t="s">
        <v>32</v>
      </c>
      <c r="AX1606" s="14" t="s">
        <v>78</v>
      </c>
      <c r="AY1606" s="252" t="s">
        <v>165</v>
      </c>
    </row>
    <row r="1607" s="14" customFormat="1">
      <c r="A1607" s="14"/>
      <c r="B1607" s="242"/>
      <c r="C1607" s="243"/>
      <c r="D1607" s="233" t="s">
        <v>174</v>
      </c>
      <c r="E1607" s="244" t="s">
        <v>1</v>
      </c>
      <c r="F1607" s="245" t="s">
        <v>2312</v>
      </c>
      <c r="G1607" s="243"/>
      <c r="H1607" s="246">
        <v>151.63999999999999</v>
      </c>
      <c r="I1607" s="247"/>
      <c r="J1607" s="243"/>
      <c r="K1607" s="243"/>
      <c r="L1607" s="248"/>
      <c r="M1607" s="249"/>
      <c r="N1607" s="250"/>
      <c r="O1607" s="250"/>
      <c r="P1607" s="250"/>
      <c r="Q1607" s="250"/>
      <c r="R1607" s="250"/>
      <c r="S1607" s="250"/>
      <c r="T1607" s="251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2" t="s">
        <v>174</v>
      </c>
      <c r="AU1607" s="252" t="s">
        <v>88</v>
      </c>
      <c r="AV1607" s="14" t="s">
        <v>88</v>
      </c>
      <c r="AW1607" s="14" t="s">
        <v>32</v>
      </c>
      <c r="AX1607" s="14" t="s">
        <v>78</v>
      </c>
      <c r="AY1607" s="252" t="s">
        <v>165</v>
      </c>
    </row>
    <row r="1608" s="14" customFormat="1">
      <c r="A1608" s="14"/>
      <c r="B1608" s="242"/>
      <c r="C1608" s="243"/>
      <c r="D1608" s="233" t="s">
        <v>174</v>
      </c>
      <c r="E1608" s="244" t="s">
        <v>1</v>
      </c>
      <c r="F1608" s="245" t="s">
        <v>2313</v>
      </c>
      <c r="G1608" s="243"/>
      <c r="H1608" s="246">
        <v>20.960000000000001</v>
      </c>
      <c r="I1608" s="247"/>
      <c r="J1608" s="243"/>
      <c r="K1608" s="243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2" t="s">
        <v>174</v>
      </c>
      <c r="AU1608" s="252" t="s">
        <v>88</v>
      </c>
      <c r="AV1608" s="14" t="s">
        <v>88</v>
      </c>
      <c r="AW1608" s="14" t="s">
        <v>32</v>
      </c>
      <c r="AX1608" s="14" t="s">
        <v>78</v>
      </c>
      <c r="AY1608" s="252" t="s">
        <v>165</v>
      </c>
    </row>
    <row r="1609" s="14" customFormat="1">
      <c r="A1609" s="14"/>
      <c r="B1609" s="242"/>
      <c r="C1609" s="243"/>
      <c r="D1609" s="233" t="s">
        <v>174</v>
      </c>
      <c r="E1609" s="244" t="s">
        <v>1</v>
      </c>
      <c r="F1609" s="245" t="s">
        <v>2314</v>
      </c>
      <c r="G1609" s="243"/>
      <c r="H1609" s="246">
        <v>24.02</v>
      </c>
      <c r="I1609" s="247"/>
      <c r="J1609" s="243"/>
      <c r="K1609" s="243"/>
      <c r="L1609" s="248"/>
      <c r="M1609" s="249"/>
      <c r="N1609" s="250"/>
      <c r="O1609" s="250"/>
      <c r="P1609" s="250"/>
      <c r="Q1609" s="250"/>
      <c r="R1609" s="250"/>
      <c r="S1609" s="250"/>
      <c r="T1609" s="25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2" t="s">
        <v>174</v>
      </c>
      <c r="AU1609" s="252" t="s">
        <v>88</v>
      </c>
      <c r="AV1609" s="14" t="s">
        <v>88</v>
      </c>
      <c r="AW1609" s="14" t="s">
        <v>32</v>
      </c>
      <c r="AX1609" s="14" t="s">
        <v>78</v>
      </c>
      <c r="AY1609" s="252" t="s">
        <v>165</v>
      </c>
    </row>
    <row r="1610" s="14" customFormat="1">
      <c r="A1610" s="14"/>
      <c r="B1610" s="242"/>
      <c r="C1610" s="243"/>
      <c r="D1610" s="233" t="s">
        <v>174</v>
      </c>
      <c r="E1610" s="244" t="s">
        <v>1</v>
      </c>
      <c r="F1610" s="245" t="s">
        <v>2315</v>
      </c>
      <c r="G1610" s="243"/>
      <c r="H1610" s="246">
        <v>158.25999999999999</v>
      </c>
      <c r="I1610" s="247"/>
      <c r="J1610" s="243"/>
      <c r="K1610" s="243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2" t="s">
        <v>174</v>
      </c>
      <c r="AU1610" s="252" t="s">
        <v>88</v>
      </c>
      <c r="AV1610" s="14" t="s">
        <v>88</v>
      </c>
      <c r="AW1610" s="14" t="s">
        <v>32</v>
      </c>
      <c r="AX1610" s="14" t="s">
        <v>78</v>
      </c>
      <c r="AY1610" s="252" t="s">
        <v>165</v>
      </c>
    </row>
    <row r="1611" s="14" customFormat="1">
      <c r="A1611" s="14"/>
      <c r="B1611" s="242"/>
      <c r="C1611" s="243"/>
      <c r="D1611" s="233" t="s">
        <v>174</v>
      </c>
      <c r="E1611" s="244" t="s">
        <v>1</v>
      </c>
      <c r="F1611" s="245" t="s">
        <v>2316</v>
      </c>
      <c r="G1611" s="243"/>
      <c r="H1611" s="246">
        <v>78.450000000000003</v>
      </c>
      <c r="I1611" s="247"/>
      <c r="J1611" s="243"/>
      <c r="K1611" s="243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2" t="s">
        <v>174</v>
      </c>
      <c r="AU1611" s="252" t="s">
        <v>88</v>
      </c>
      <c r="AV1611" s="14" t="s">
        <v>88</v>
      </c>
      <c r="AW1611" s="14" t="s">
        <v>32</v>
      </c>
      <c r="AX1611" s="14" t="s">
        <v>78</v>
      </c>
      <c r="AY1611" s="252" t="s">
        <v>165</v>
      </c>
    </row>
    <row r="1612" s="14" customFormat="1">
      <c r="A1612" s="14"/>
      <c r="B1612" s="242"/>
      <c r="C1612" s="243"/>
      <c r="D1612" s="233" t="s">
        <v>174</v>
      </c>
      <c r="E1612" s="244" t="s">
        <v>1</v>
      </c>
      <c r="F1612" s="245" t="s">
        <v>2317</v>
      </c>
      <c r="G1612" s="243"/>
      <c r="H1612" s="246">
        <v>199.59</v>
      </c>
      <c r="I1612" s="247"/>
      <c r="J1612" s="243"/>
      <c r="K1612" s="243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2" t="s">
        <v>174</v>
      </c>
      <c r="AU1612" s="252" t="s">
        <v>88</v>
      </c>
      <c r="AV1612" s="14" t="s">
        <v>88</v>
      </c>
      <c r="AW1612" s="14" t="s">
        <v>32</v>
      </c>
      <c r="AX1612" s="14" t="s">
        <v>78</v>
      </c>
      <c r="AY1612" s="252" t="s">
        <v>165</v>
      </c>
    </row>
    <row r="1613" s="14" customFormat="1">
      <c r="A1613" s="14"/>
      <c r="B1613" s="242"/>
      <c r="C1613" s="243"/>
      <c r="D1613" s="233" t="s">
        <v>174</v>
      </c>
      <c r="E1613" s="244" t="s">
        <v>1</v>
      </c>
      <c r="F1613" s="245" t="s">
        <v>2318</v>
      </c>
      <c r="G1613" s="243"/>
      <c r="H1613" s="246">
        <v>46.659999999999997</v>
      </c>
      <c r="I1613" s="247"/>
      <c r="J1613" s="243"/>
      <c r="K1613" s="243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2" t="s">
        <v>174</v>
      </c>
      <c r="AU1613" s="252" t="s">
        <v>88</v>
      </c>
      <c r="AV1613" s="14" t="s">
        <v>88</v>
      </c>
      <c r="AW1613" s="14" t="s">
        <v>32</v>
      </c>
      <c r="AX1613" s="14" t="s">
        <v>78</v>
      </c>
      <c r="AY1613" s="252" t="s">
        <v>165</v>
      </c>
    </row>
    <row r="1614" s="14" customFormat="1">
      <c r="A1614" s="14"/>
      <c r="B1614" s="242"/>
      <c r="C1614" s="243"/>
      <c r="D1614" s="233" t="s">
        <v>174</v>
      </c>
      <c r="E1614" s="244" t="s">
        <v>1</v>
      </c>
      <c r="F1614" s="245" t="s">
        <v>846</v>
      </c>
      <c r="G1614" s="243"/>
      <c r="H1614" s="246">
        <v>80.049999999999997</v>
      </c>
      <c r="I1614" s="247"/>
      <c r="J1614" s="243"/>
      <c r="K1614" s="243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2" t="s">
        <v>174</v>
      </c>
      <c r="AU1614" s="252" t="s">
        <v>88</v>
      </c>
      <c r="AV1614" s="14" t="s">
        <v>88</v>
      </c>
      <c r="AW1614" s="14" t="s">
        <v>32</v>
      </c>
      <c r="AX1614" s="14" t="s">
        <v>78</v>
      </c>
      <c r="AY1614" s="252" t="s">
        <v>165</v>
      </c>
    </row>
    <row r="1615" s="15" customFormat="1">
      <c r="A1615" s="15"/>
      <c r="B1615" s="253"/>
      <c r="C1615" s="254"/>
      <c r="D1615" s="233" t="s">
        <v>174</v>
      </c>
      <c r="E1615" s="255" t="s">
        <v>1</v>
      </c>
      <c r="F1615" s="256" t="s">
        <v>177</v>
      </c>
      <c r="G1615" s="254"/>
      <c r="H1615" s="257">
        <v>3405.5300000000002</v>
      </c>
      <c r="I1615" s="258"/>
      <c r="J1615" s="254"/>
      <c r="K1615" s="254"/>
      <c r="L1615" s="259"/>
      <c r="M1615" s="260"/>
      <c r="N1615" s="261"/>
      <c r="O1615" s="261"/>
      <c r="P1615" s="261"/>
      <c r="Q1615" s="261"/>
      <c r="R1615" s="261"/>
      <c r="S1615" s="261"/>
      <c r="T1615" s="262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3" t="s">
        <v>174</v>
      </c>
      <c r="AU1615" s="263" t="s">
        <v>88</v>
      </c>
      <c r="AV1615" s="15" t="s">
        <v>172</v>
      </c>
      <c r="AW1615" s="15" t="s">
        <v>32</v>
      </c>
      <c r="AX1615" s="15" t="s">
        <v>86</v>
      </c>
      <c r="AY1615" s="263" t="s">
        <v>165</v>
      </c>
    </row>
    <row r="1616" s="2" customFormat="1" ht="24.15" customHeight="1">
      <c r="A1616" s="38"/>
      <c r="B1616" s="39"/>
      <c r="C1616" s="218" t="s">
        <v>2319</v>
      </c>
      <c r="D1616" s="218" t="s">
        <v>167</v>
      </c>
      <c r="E1616" s="219" t="s">
        <v>2320</v>
      </c>
      <c r="F1616" s="220" t="s">
        <v>2321</v>
      </c>
      <c r="G1616" s="221" t="s">
        <v>209</v>
      </c>
      <c r="H1616" s="222">
        <v>3325.48</v>
      </c>
      <c r="I1616" s="223"/>
      <c r="J1616" s="224">
        <f>ROUND(I1616*H1616,2)</f>
        <v>0</v>
      </c>
      <c r="K1616" s="220" t="s">
        <v>171</v>
      </c>
      <c r="L1616" s="44"/>
      <c r="M1616" s="225" t="s">
        <v>1</v>
      </c>
      <c r="N1616" s="226" t="s">
        <v>43</v>
      </c>
      <c r="O1616" s="91"/>
      <c r="P1616" s="227">
        <f>O1616*H1616</f>
        <v>0</v>
      </c>
      <c r="Q1616" s="227">
        <v>0.00020000000000000001</v>
      </c>
      <c r="R1616" s="227">
        <f>Q1616*H1616</f>
        <v>0.66509600000000002</v>
      </c>
      <c r="S1616" s="227">
        <v>0</v>
      </c>
      <c r="T1616" s="228">
        <f>S1616*H1616</f>
        <v>0</v>
      </c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R1616" s="229" t="s">
        <v>270</v>
      </c>
      <c r="AT1616" s="229" t="s">
        <v>167</v>
      </c>
      <c r="AU1616" s="229" t="s">
        <v>88</v>
      </c>
      <c r="AY1616" s="17" t="s">
        <v>165</v>
      </c>
      <c r="BE1616" s="230">
        <f>IF(N1616="základní",J1616,0)</f>
        <v>0</v>
      </c>
      <c r="BF1616" s="230">
        <f>IF(N1616="snížená",J1616,0)</f>
        <v>0</v>
      </c>
      <c r="BG1616" s="230">
        <f>IF(N1616="zákl. přenesená",J1616,0)</f>
        <v>0</v>
      </c>
      <c r="BH1616" s="230">
        <f>IF(N1616="sníž. přenesená",J1616,0)</f>
        <v>0</v>
      </c>
      <c r="BI1616" s="230">
        <f>IF(N1616="nulová",J1616,0)</f>
        <v>0</v>
      </c>
      <c r="BJ1616" s="17" t="s">
        <v>86</v>
      </c>
      <c r="BK1616" s="230">
        <f>ROUND(I1616*H1616,2)</f>
        <v>0</v>
      </c>
      <c r="BL1616" s="17" t="s">
        <v>270</v>
      </c>
      <c r="BM1616" s="229" t="s">
        <v>2322</v>
      </c>
    </row>
    <row r="1617" s="13" customFormat="1">
      <c r="A1617" s="13"/>
      <c r="B1617" s="231"/>
      <c r="C1617" s="232"/>
      <c r="D1617" s="233" t="s">
        <v>174</v>
      </c>
      <c r="E1617" s="234" t="s">
        <v>1</v>
      </c>
      <c r="F1617" s="235" t="s">
        <v>337</v>
      </c>
      <c r="G1617" s="232"/>
      <c r="H1617" s="234" t="s">
        <v>1</v>
      </c>
      <c r="I1617" s="236"/>
      <c r="J1617" s="232"/>
      <c r="K1617" s="232"/>
      <c r="L1617" s="237"/>
      <c r="M1617" s="238"/>
      <c r="N1617" s="239"/>
      <c r="O1617" s="239"/>
      <c r="P1617" s="239"/>
      <c r="Q1617" s="239"/>
      <c r="R1617" s="239"/>
      <c r="S1617" s="239"/>
      <c r="T1617" s="24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1" t="s">
        <v>174</v>
      </c>
      <c r="AU1617" s="241" t="s">
        <v>88</v>
      </c>
      <c r="AV1617" s="13" t="s">
        <v>86</v>
      </c>
      <c r="AW1617" s="13" t="s">
        <v>32</v>
      </c>
      <c r="AX1617" s="13" t="s">
        <v>78</v>
      </c>
      <c r="AY1617" s="241" t="s">
        <v>165</v>
      </c>
    </row>
    <row r="1618" s="14" customFormat="1">
      <c r="A1618" s="14"/>
      <c r="B1618" s="242"/>
      <c r="C1618" s="243"/>
      <c r="D1618" s="233" t="s">
        <v>174</v>
      </c>
      <c r="E1618" s="244" t="s">
        <v>1</v>
      </c>
      <c r="F1618" s="245" t="s">
        <v>2285</v>
      </c>
      <c r="G1618" s="243"/>
      <c r="H1618" s="246">
        <v>66</v>
      </c>
      <c r="I1618" s="247"/>
      <c r="J1618" s="243"/>
      <c r="K1618" s="243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2" t="s">
        <v>174</v>
      </c>
      <c r="AU1618" s="252" t="s">
        <v>88</v>
      </c>
      <c r="AV1618" s="14" t="s">
        <v>88</v>
      </c>
      <c r="AW1618" s="14" t="s">
        <v>32</v>
      </c>
      <c r="AX1618" s="14" t="s">
        <v>78</v>
      </c>
      <c r="AY1618" s="252" t="s">
        <v>165</v>
      </c>
    </row>
    <row r="1619" s="13" customFormat="1">
      <c r="A1619" s="13"/>
      <c r="B1619" s="231"/>
      <c r="C1619" s="232"/>
      <c r="D1619" s="233" t="s">
        <v>174</v>
      </c>
      <c r="E1619" s="234" t="s">
        <v>1</v>
      </c>
      <c r="F1619" s="235" t="s">
        <v>593</v>
      </c>
      <c r="G1619" s="232"/>
      <c r="H1619" s="234" t="s">
        <v>1</v>
      </c>
      <c r="I1619" s="236"/>
      <c r="J1619" s="232"/>
      <c r="K1619" s="232"/>
      <c r="L1619" s="237"/>
      <c r="M1619" s="238"/>
      <c r="N1619" s="239"/>
      <c r="O1619" s="239"/>
      <c r="P1619" s="239"/>
      <c r="Q1619" s="239"/>
      <c r="R1619" s="239"/>
      <c r="S1619" s="239"/>
      <c r="T1619" s="240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1" t="s">
        <v>174</v>
      </c>
      <c r="AU1619" s="241" t="s">
        <v>88</v>
      </c>
      <c r="AV1619" s="13" t="s">
        <v>86</v>
      </c>
      <c r="AW1619" s="13" t="s">
        <v>32</v>
      </c>
      <c r="AX1619" s="13" t="s">
        <v>78</v>
      </c>
      <c r="AY1619" s="241" t="s">
        <v>165</v>
      </c>
    </row>
    <row r="1620" s="14" customFormat="1">
      <c r="A1620" s="14"/>
      <c r="B1620" s="242"/>
      <c r="C1620" s="243"/>
      <c r="D1620" s="233" t="s">
        <v>174</v>
      </c>
      <c r="E1620" s="244" t="s">
        <v>1</v>
      </c>
      <c r="F1620" s="245" t="s">
        <v>2286</v>
      </c>
      <c r="G1620" s="243"/>
      <c r="H1620" s="246">
        <v>36.270000000000003</v>
      </c>
      <c r="I1620" s="247"/>
      <c r="J1620" s="243"/>
      <c r="K1620" s="243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2" t="s">
        <v>174</v>
      </c>
      <c r="AU1620" s="252" t="s">
        <v>88</v>
      </c>
      <c r="AV1620" s="14" t="s">
        <v>88</v>
      </c>
      <c r="AW1620" s="14" t="s">
        <v>32</v>
      </c>
      <c r="AX1620" s="14" t="s">
        <v>78</v>
      </c>
      <c r="AY1620" s="252" t="s">
        <v>165</v>
      </c>
    </row>
    <row r="1621" s="14" customFormat="1">
      <c r="A1621" s="14"/>
      <c r="B1621" s="242"/>
      <c r="C1621" s="243"/>
      <c r="D1621" s="233" t="s">
        <v>174</v>
      </c>
      <c r="E1621" s="244" t="s">
        <v>1</v>
      </c>
      <c r="F1621" s="245" t="s">
        <v>2287</v>
      </c>
      <c r="G1621" s="243"/>
      <c r="H1621" s="246">
        <v>97.099999999999994</v>
      </c>
      <c r="I1621" s="247"/>
      <c r="J1621" s="243"/>
      <c r="K1621" s="243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2" t="s">
        <v>174</v>
      </c>
      <c r="AU1621" s="252" t="s">
        <v>88</v>
      </c>
      <c r="AV1621" s="14" t="s">
        <v>88</v>
      </c>
      <c r="AW1621" s="14" t="s">
        <v>32</v>
      </c>
      <c r="AX1621" s="14" t="s">
        <v>78</v>
      </c>
      <c r="AY1621" s="252" t="s">
        <v>165</v>
      </c>
    </row>
    <row r="1622" s="14" customFormat="1">
      <c r="A1622" s="14"/>
      <c r="B1622" s="242"/>
      <c r="C1622" s="243"/>
      <c r="D1622" s="233" t="s">
        <v>174</v>
      </c>
      <c r="E1622" s="244" t="s">
        <v>1</v>
      </c>
      <c r="F1622" s="245" t="s">
        <v>2288</v>
      </c>
      <c r="G1622" s="243"/>
      <c r="H1622" s="246">
        <v>159.21000000000001</v>
      </c>
      <c r="I1622" s="247"/>
      <c r="J1622" s="243"/>
      <c r="K1622" s="243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2" t="s">
        <v>174</v>
      </c>
      <c r="AU1622" s="252" t="s">
        <v>88</v>
      </c>
      <c r="AV1622" s="14" t="s">
        <v>88</v>
      </c>
      <c r="AW1622" s="14" t="s">
        <v>32</v>
      </c>
      <c r="AX1622" s="14" t="s">
        <v>78</v>
      </c>
      <c r="AY1622" s="252" t="s">
        <v>165</v>
      </c>
    </row>
    <row r="1623" s="14" customFormat="1">
      <c r="A1623" s="14"/>
      <c r="B1623" s="242"/>
      <c r="C1623" s="243"/>
      <c r="D1623" s="233" t="s">
        <v>174</v>
      </c>
      <c r="E1623" s="244" t="s">
        <v>1</v>
      </c>
      <c r="F1623" s="245" t="s">
        <v>2289</v>
      </c>
      <c r="G1623" s="243"/>
      <c r="H1623" s="246">
        <v>231.69999999999999</v>
      </c>
      <c r="I1623" s="247"/>
      <c r="J1623" s="243"/>
      <c r="K1623" s="243"/>
      <c r="L1623" s="248"/>
      <c r="M1623" s="249"/>
      <c r="N1623" s="250"/>
      <c r="O1623" s="250"/>
      <c r="P1623" s="250"/>
      <c r="Q1623" s="250"/>
      <c r="R1623" s="250"/>
      <c r="S1623" s="250"/>
      <c r="T1623" s="251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2" t="s">
        <v>174</v>
      </c>
      <c r="AU1623" s="252" t="s">
        <v>88</v>
      </c>
      <c r="AV1623" s="14" t="s">
        <v>88</v>
      </c>
      <c r="AW1623" s="14" t="s">
        <v>32</v>
      </c>
      <c r="AX1623" s="14" t="s">
        <v>78</v>
      </c>
      <c r="AY1623" s="252" t="s">
        <v>165</v>
      </c>
    </row>
    <row r="1624" s="14" customFormat="1">
      <c r="A1624" s="14"/>
      <c r="B1624" s="242"/>
      <c r="C1624" s="243"/>
      <c r="D1624" s="233" t="s">
        <v>174</v>
      </c>
      <c r="E1624" s="244" t="s">
        <v>1</v>
      </c>
      <c r="F1624" s="245" t="s">
        <v>2290</v>
      </c>
      <c r="G1624" s="243"/>
      <c r="H1624" s="246">
        <v>93.980000000000004</v>
      </c>
      <c r="I1624" s="247"/>
      <c r="J1624" s="243"/>
      <c r="K1624" s="243"/>
      <c r="L1624" s="248"/>
      <c r="M1624" s="249"/>
      <c r="N1624" s="250"/>
      <c r="O1624" s="250"/>
      <c r="P1624" s="250"/>
      <c r="Q1624" s="250"/>
      <c r="R1624" s="250"/>
      <c r="S1624" s="250"/>
      <c r="T1624" s="251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2" t="s">
        <v>174</v>
      </c>
      <c r="AU1624" s="252" t="s">
        <v>88</v>
      </c>
      <c r="AV1624" s="14" t="s">
        <v>88</v>
      </c>
      <c r="AW1624" s="14" t="s">
        <v>32</v>
      </c>
      <c r="AX1624" s="14" t="s">
        <v>78</v>
      </c>
      <c r="AY1624" s="252" t="s">
        <v>165</v>
      </c>
    </row>
    <row r="1625" s="14" customFormat="1">
      <c r="A1625" s="14"/>
      <c r="B1625" s="242"/>
      <c r="C1625" s="243"/>
      <c r="D1625" s="233" t="s">
        <v>174</v>
      </c>
      <c r="E1625" s="244" t="s">
        <v>1</v>
      </c>
      <c r="F1625" s="245" t="s">
        <v>2291</v>
      </c>
      <c r="G1625" s="243"/>
      <c r="H1625" s="246">
        <v>95.909999999999997</v>
      </c>
      <c r="I1625" s="247"/>
      <c r="J1625" s="243"/>
      <c r="K1625" s="243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2" t="s">
        <v>174</v>
      </c>
      <c r="AU1625" s="252" t="s">
        <v>88</v>
      </c>
      <c r="AV1625" s="14" t="s">
        <v>88</v>
      </c>
      <c r="AW1625" s="14" t="s">
        <v>32</v>
      </c>
      <c r="AX1625" s="14" t="s">
        <v>78</v>
      </c>
      <c r="AY1625" s="252" t="s">
        <v>165</v>
      </c>
    </row>
    <row r="1626" s="14" customFormat="1">
      <c r="A1626" s="14"/>
      <c r="B1626" s="242"/>
      <c r="C1626" s="243"/>
      <c r="D1626" s="233" t="s">
        <v>174</v>
      </c>
      <c r="E1626" s="244" t="s">
        <v>1</v>
      </c>
      <c r="F1626" s="245" t="s">
        <v>2292</v>
      </c>
      <c r="G1626" s="243"/>
      <c r="H1626" s="246">
        <v>109.27</v>
      </c>
      <c r="I1626" s="247"/>
      <c r="J1626" s="243"/>
      <c r="K1626" s="243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2" t="s">
        <v>174</v>
      </c>
      <c r="AU1626" s="252" t="s">
        <v>88</v>
      </c>
      <c r="AV1626" s="14" t="s">
        <v>88</v>
      </c>
      <c r="AW1626" s="14" t="s">
        <v>32</v>
      </c>
      <c r="AX1626" s="14" t="s">
        <v>78</v>
      </c>
      <c r="AY1626" s="252" t="s">
        <v>165</v>
      </c>
    </row>
    <row r="1627" s="14" customFormat="1">
      <c r="A1627" s="14"/>
      <c r="B1627" s="242"/>
      <c r="C1627" s="243"/>
      <c r="D1627" s="233" t="s">
        <v>174</v>
      </c>
      <c r="E1627" s="244" t="s">
        <v>1</v>
      </c>
      <c r="F1627" s="245" t="s">
        <v>2293</v>
      </c>
      <c r="G1627" s="243"/>
      <c r="H1627" s="246">
        <v>193.05000000000001</v>
      </c>
      <c r="I1627" s="247"/>
      <c r="J1627" s="243"/>
      <c r="K1627" s="243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2" t="s">
        <v>174</v>
      </c>
      <c r="AU1627" s="252" t="s">
        <v>88</v>
      </c>
      <c r="AV1627" s="14" t="s">
        <v>88</v>
      </c>
      <c r="AW1627" s="14" t="s">
        <v>32</v>
      </c>
      <c r="AX1627" s="14" t="s">
        <v>78</v>
      </c>
      <c r="AY1627" s="252" t="s">
        <v>165</v>
      </c>
    </row>
    <row r="1628" s="14" customFormat="1">
      <c r="A1628" s="14"/>
      <c r="B1628" s="242"/>
      <c r="C1628" s="243"/>
      <c r="D1628" s="233" t="s">
        <v>174</v>
      </c>
      <c r="E1628" s="244" t="s">
        <v>1</v>
      </c>
      <c r="F1628" s="245" t="s">
        <v>2294</v>
      </c>
      <c r="G1628" s="243"/>
      <c r="H1628" s="246">
        <v>144.97999999999999</v>
      </c>
      <c r="I1628" s="247"/>
      <c r="J1628" s="243"/>
      <c r="K1628" s="243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2" t="s">
        <v>174</v>
      </c>
      <c r="AU1628" s="252" t="s">
        <v>88</v>
      </c>
      <c r="AV1628" s="14" t="s">
        <v>88</v>
      </c>
      <c r="AW1628" s="14" t="s">
        <v>32</v>
      </c>
      <c r="AX1628" s="14" t="s">
        <v>78</v>
      </c>
      <c r="AY1628" s="252" t="s">
        <v>165</v>
      </c>
    </row>
    <row r="1629" s="14" customFormat="1">
      <c r="A1629" s="14"/>
      <c r="B1629" s="242"/>
      <c r="C1629" s="243"/>
      <c r="D1629" s="233" t="s">
        <v>174</v>
      </c>
      <c r="E1629" s="244" t="s">
        <v>1</v>
      </c>
      <c r="F1629" s="245" t="s">
        <v>2295</v>
      </c>
      <c r="G1629" s="243"/>
      <c r="H1629" s="246">
        <v>97.189999999999998</v>
      </c>
      <c r="I1629" s="247"/>
      <c r="J1629" s="243"/>
      <c r="K1629" s="243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2" t="s">
        <v>174</v>
      </c>
      <c r="AU1629" s="252" t="s">
        <v>88</v>
      </c>
      <c r="AV1629" s="14" t="s">
        <v>88</v>
      </c>
      <c r="AW1629" s="14" t="s">
        <v>32</v>
      </c>
      <c r="AX1629" s="14" t="s">
        <v>78</v>
      </c>
      <c r="AY1629" s="252" t="s">
        <v>165</v>
      </c>
    </row>
    <row r="1630" s="14" customFormat="1">
      <c r="A1630" s="14"/>
      <c r="B1630" s="242"/>
      <c r="C1630" s="243"/>
      <c r="D1630" s="233" t="s">
        <v>174</v>
      </c>
      <c r="E1630" s="244" t="s">
        <v>1</v>
      </c>
      <c r="F1630" s="245" t="s">
        <v>2296</v>
      </c>
      <c r="G1630" s="243"/>
      <c r="H1630" s="246">
        <v>81.879999999999995</v>
      </c>
      <c r="I1630" s="247"/>
      <c r="J1630" s="243"/>
      <c r="K1630" s="243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2" t="s">
        <v>174</v>
      </c>
      <c r="AU1630" s="252" t="s">
        <v>88</v>
      </c>
      <c r="AV1630" s="14" t="s">
        <v>88</v>
      </c>
      <c r="AW1630" s="14" t="s">
        <v>32</v>
      </c>
      <c r="AX1630" s="14" t="s">
        <v>78</v>
      </c>
      <c r="AY1630" s="252" t="s">
        <v>165</v>
      </c>
    </row>
    <row r="1631" s="14" customFormat="1">
      <c r="A1631" s="14"/>
      <c r="B1631" s="242"/>
      <c r="C1631" s="243"/>
      <c r="D1631" s="233" t="s">
        <v>174</v>
      </c>
      <c r="E1631" s="244" t="s">
        <v>1</v>
      </c>
      <c r="F1631" s="245" t="s">
        <v>2297</v>
      </c>
      <c r="G1631" s="243"/>
      <c r="H1631" s="246">
        <v>98.140000000000001</v>
      </c>
      <c r="I1631" s="247"/>
      <c r="J1631" s="243"/>
      <c r="K1631" s="243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2" t="s">
        <v>174</v>
      </c>
      <c r="AU1631" s="252" t="s">
        <v>88</v>
      </c>
      <c r="AV1631" s="14" t="s">
        <v>88</v>
      </c>
      <c r="AW1631" s="14" t="s">
        <v>32</v>
      </c>
      <c r="AX1631" s="14" t="s">
        <v>78</v>
      </c>
      <c r="AY1631" s="252" t="s">
        <v>165</v>
      </c>
    </row>
    <row r="1632" s="14" customFormat="1">
      <c r="A1632" s="14"/>
      <c r="B1632" s="242"/>
      <c r="C1632" s="243"/>
      <c r="D1632" s="233" t="s">
        <v>174</v>
      </c>
      <c r="E1632" s="244" t="s">
        <v>1</v>
      </c>
      <c r="F1632" s="245" t="s">
        <v>2298</v>
      </c>
      <c r="G1632" s="243"/>
      <c r="H1632" s="246">
        <v>61.32</v>
      </c>
      <c r="I1632" s="247"/>
      <c r="J1632" s="243"/>
      <c r="K1632" s="243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2" t="s">
        <v>174</v>
      </c>
      <c r="AU1632" s="252" t="s">
        <v>88</v>
      </c>
      <c r="AV1632" s="14" t="s">
        <v>88</v>
      </c>
      <c r="AW1632" s="14" t="s">
        <v>32</v>
      </c>
      <c r="AX1632" s="14" t="s">
        <v>78</v>
      </c>
      <c r="AY1632" s="252" t="s">
        <v>165</v>
      </c>
    </row>
    <row r="1633" s="14" customFormat="1">
      <c r="A1633" s="14"/>
      <c r="B1633" s="242"/>
      <c r="C1633" s="243"/>
      <c r="D1633" s="233" t="s">
        <v>174</v>
      </c>
      <c r="E1633" s="244" t="s">
        <v>1</v>
      </c>
      <c r="F1633" s="245" t="s">
        <v>2299</v>
      </c>
      <c r="G1633" s="243"/>
      <c r="H1633" s="246">
        <v>42.630000000000003</v>
      </c>
      <c r="I1633" s="247"/>
      <c r="J1633" s="243"/>
      <c r="K1633" s="243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2" t="s">
        <v>174</v>
      </c>
      <c r="AU1633" s="252" t="s">
        <v>88</v>
      </c>
      <c r="AV1633" s="14" t="s">
        <v>88</v>
      </c>
      <c r="AW1633" s="14" t="s">
        <v>32</v>
      </c>
      <c r="AX1633" s="14" t="s">
        <v>78</v>
      </c>
      <c r="AY1633" s="252" t="s">
        <v>165</v>
      </c>
    </row>
    <row r="1634" s="14" customFormat="1">
      <c r="A1634" s="14"/>
      <c r="B1634" s="242"/>
      <c r="C1634" s="243"/>
      <c r="D1634" s="233" t="s">
        <v>174</v>
      </c>
      <c r="E1634" s="244" t="s">
        <v>1</v>
      </c>
      <c r="F1634" s="245" t="s">
        <v>2300</v>
      </c>
      <c r="G1634" s="243"/>
      <c r="H1634" s="246">
        <v>58.840000000000003</v>
      </c>
      <c r="I1634" s="247"/>
      <c r="J1634" s="243"/>
      <c r="K1634" s="243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2" t="s">
        <v>174</v>
      </c>
      <c r="AU1634" s="252" t="s">
        <v>88</v>
      </c>
      <c r="AV1634" s="14" t="s">
        <v>88</v>
      </c>
      <c r="AW1634" s="14" t="s">
        <v>32</v>
      </c>
      <c r="AX1634" s="14" t="s">
        <v>78</v>
      </c>
      <c r="AY1634" s="252" t="s">
        <v>165</v>
      </c>
    </row>
    <row r="1635" s="14" customFormat="1">
      <c r="A1635" s="14"/>
      <c r="B1635" s="242"/>
      <c r="C1635" s="243"/>
      <c r="D1635" s="233" t="s">
        <v>174</v>
      </c>
      <c r="E1635" s="244" t="s">
        <v>1</v>
      </c>
      <c r="F1635" s="245" t="s">
        <v>2301</v>
      </c>
      <c r="G1635" s="243"/>
      <c r="H1635" s="246">
        <v>203.13999999999999</v>
      </c>
      <c r="I1635" s="247"/>
      <c r="J1635" s="243"/>
      <c r="K1635" s="243"/>
      <c r="L1635" s="248"/>
      <c r="M1635" s="249"/>
      <c r="N1635" s="250"/>
      <c r="O1635" s="250"/>
      <c r="P1635" s="250"/>
      <c r="Q1635" s="250"/>
      <c r="R1635" s="250"/>
      <c r="S1635" s="250"/>
      <c r="T1635" s="251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2" t="s">
        <v>174</v>
      </c>
      <c r="AU1635" s="252" t="s">
        <v>88</v>
      </c>
      <c r="AV1635" s="14" t="s">
        <v>88</v>
      </c>
      <c r="AW1635" s="14" t="s">
        <v>32</v>
      </c>
      <c r="AX1635" s="14" t="s">
        <v>78</v>
      </c>
      <c r="AY1635" s="252" t="s">
        <v>165</v>
      </c>
    </row>
    <row r="1636" s="14" customFormat="1">
      <c r="A1636" s="14"/>
      <c r="B1636" s="242"/>
      <c r="C1636" s="243"/>
      <c r="D1636" s="233" t="s">
        <v>174</v>
      </c>
      <c r="E1636" s="244" t="s">
        <v>1</v>
      </c>
      <c r="F1636" s="245" t="s">
        <v>2302</v>
      </c>
      <c r="G1636" s="243"/>
      <c r="H1636" s="246">
        <v>49.549999999999997</v>
      </c>
      <c r="I1636" s="247"/>
      <c r="J1636" s="243"/>
      <c r="K1636" s="243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2" t="s">
        <v>174</v>
      </c>
      <c r="AU1636" s="252" t="s">
        <v>88</v>
      </c>
      <c r="AV1636" s="14" t="s">
        <v>88</v>
      </c>
      <c r="AW1636" s="14" t="s">
        <v>32</v>
      </c>
      <c r="AX1636" s="14" t="s">
        <v>78</v>
      </c>
      <c r="AY1636" s="252" t="s">
        <v>165</v>
      </c>
    </row>
    <row r="1637" s="14" customFormat="1">
      <c r="A1637" s="14"/>
      <c r="B1637" s="242"/>
      <c r="C1637" s="243"/>
      <c r="D1637" s="233" t="s">
        <v>174</v>
      </c>
      <c r="E1637" s="244" t="s">
        <v>1</v>
      </c>
      <c r="F1637" s="245" t="s">
        <v>2303</v>
      </c>
      <c r="G1637" s="243"/>
      <c r="H1637" s="246">
        <v>35.630000000000003</v>
      </c>
      <c r="I1637" s="247"/>
      <c r="J1637" s="243"/>
      <c r="K1637" s="243"/>
      <c r="L1637" s="248"/>
      <c r="M1637" s="249"/>
      <c r="N1637" s="250"/>
      <c r="O1637" s="250"/>
      <c r="P1637" s="250"/>
      <c r="Q1637" s="250"/>
      <c r="R1637" s="250"/>
      <c r="S1637" s="250"/>
      <c r="T1637" s="251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2" t="s">
        <v>174</v>
      </c>
      <c r="AU1637" s="252" t="s">
        <v>88</v>
      </c>
      <c r="AV1637" s="14" t="s">
        <v>88</v>
      </c>
      <c r="AW1637" s="14" t="s">
        <v>32</v>
      </c>
      <c r="AX1637" s="14" t="s">
        <v>78</v>
      </c>
      <c r="AY1637" s="252" t="s">
        <v>165</v>
      </c>
    </row>
    <row r="1638" s="13" customFormat="1">
      <c r="A1638" s="13"/>
      <c r="B1638" s="231"/>
      <c r="C1638" s="232"/>
      <c r="D1638" s="233" t="s">
        <v>174</v>
      </c>
      <c r="E1638" s="234" t="s">
        <v>1</v>
      </c>
      <c r="F1638" s="235" t="s">
        <v>596</v>
      </c>
      <c r="G1638" s="232"/>
      <c r="H1638" s="234" t="s">
        <v>1</v>
      </c>
      <c r="I1638" s="236"/>
      <c r="J1638" s="232"/>
      <c r="K1638" s="232"/>
      <c r="L1638" s="237"/>
      <c r="M1638" s="238"/>
      <c r="N1638" s="239"/>
      <c r="O1638" s="239"/>
      <c r="P1638" s="239"/>
      <c r="Q1638" s="239"/>
      <c r="R1638" s="239"/>
      <c r="S1638" s="239"/>
      <c r="T1638" s="24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1" t="s">
        <v>174</v>
      </c>
      <c r="AU1638" s="241" t="s">
        <v>88</v>
      </c>
      <c r="AV1638" s="13" t="s">
        <v>86</v>
      </c>
      <c r="AW1638" s="13" t="s">
        <v>32</v>
      </c>
      <c r="AX1638" s="13" t="s">
        <v>78</v>
      </c>
      <c r="AY1638" s="241" t="s">
        <v>165</v>
      </c>
    </row>
    <row r="1639" s="14" customFormat="1">
      <c r="A1639" s="14"/>
      <c r="B1639" s="242"/>
      <c r="C1639" s="243"/>
      <c r="D1639" s="233" t="s">
        <v>174</v>
      </c>
      <c r="E1639" s="244" t="s">
        <v>1</v>
      </c>
      <c r="F1639" s="245" t="s">
        <v>2304</v>
      </c>
      <c r="G1639" s="243"/>
      <c r="H1639" s="246">
        <v>87.75</v>
      </c>
      <c r="I1639" s="247"/>
      <c r="J1639" s="243"/>
      <c r="K1639" s="243"/>
      <c r="L1639" s="248"/>
      <c r="M1639" s="249"/>
      <c r="N1639" s="250"/>
      <c r="O1639" s="250"/>
      <c r="P1639" s="250"/>
      <c r="Q1639" s="250"/>
      <c r="R1639" s="250"/>
      <c r="S1639" s="250"/>
      <c r="T1639" s="25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2" t="s">
        <v>174</v>
      </c>
      <c r="AU1639" s="252" t="s">
        <v>88</v>
      </c>
      <c r="AV1639" s="14" t="s">
        <v>88</v>
      </c>
      <c r="AW1639" s="14" t="s">
        <v>32</v>
      </c>
      <c r="AX1639" s="14" t="s">
        <v>78</v>
      </c>
      <c r="AY1639" s="252" t="s">
        <v>165</v>
      </c>
    </row>
    <row r="1640" s="14" customFormat="1">
      <c r="A1640" s="14"/>
      <c r="B1640" s="242"/>
      <c r="C1640" s="243"/>
      <c r="D1640" s="233" t="s">
        <v>174</v>
      </c>
      <c r="E1640" s="244" t="s">
        <v>1</v>
      </c>
      <c r="F1640" s="245" t="s">
        <v>2305</v>
      </c>
      <c r="G1640" s="243"/>
      <c r="H1640" s="246">
        <v>87.75</v>
      </c>
      <c r="I1640" s="247"/>
      <c r="J1640" s="243"/>
      <c r="K1640" s="243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2" t="s">
        <v>174</v>
      </c>
      <c r="AU1640" s="252" t="s">
        <v>88</v>
      </c>
      <c r="AV1640" s="14" t="s">
        <v>88</v>
      </c>
      <c r="AW1640" s="14" t="s">
        <v>32</v>
      </c>
      <c r="AX1640" s="14" t="s">
        <v>78</v>
      </c>
      <c r="AY1640" s="252" t="s">
        <v>165</v>
      </c>
    </row>
    <row r="1641" s="14" customFormat="1">
      <c r="A1641" s="14"/>
      <c r="B1641" s="242"/>
      <c r="C1641" s="243"/>
      <c r="D1641" s="233" t="s">
        <v>174</v>
      </c>
      <c r="E1641" s="244" t="s">
        <v>1</v>
      </c>
      <c r="F1641" s="245" t="s">
        <v>2306</v>
      </c>
      <c r="G1641" s="243"/>
      <c r="H1641" s="246">
        <v>19.390000000000001</v>
      </c>
      <c r="I1641" s="247"/>
      <c r="J1641" s="243"/>
      <c r="K1641" s="243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2" t="s">
        <v>174</v>
      </c>
      <c r="AU1641" s="252" t="s">
        <v>88</v>
      </c>
      <c r="AV1641" s="14" t="s">
        <v>88</v>
      </c>
      <c r="AW1641" s="14" t="s">
        <v>32</v>
      </c>
      <c r="AX1641" s="14" t="s">
        <v>78</v>
      </c>
      <c r="AY1641" s="252" t="s">
        <v>165</v>
      </c>
    </row>
    <row r="1642" s="14" customFormat="1">
      <c r="A1642" s="14"/>
      <c r="B1642" s="242"/>
      <c r="C1642" s="243"/>
      <c r="D1642" s="233" t="s">
        <v>174</v>
      </c>
      <c r="E1642" s="244" t="s">
        <v>1</v>
      </c>
      <c r="F1642" s="245" t="s">
        <v>2307</v>
      </c>
      <c r="G1642" s="243"/>
      <c r="H1642" s="246">
        <v>85.260000000000005</v>
      </c>
      <c r="I1642" s="247"/>
      <c r="J1642" s="243"/>
      <c r="K1642" s="243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2" t="s">
        <v>174</v>
      </c>
      <c r="AU1642" s="252" t="s">
        <v>88</v>
      </c>
      <c r="AV1642" s="14" t="s">
        <v>88</v>
      </c>
      <c r="AW1642" s="14" t="s">
        <v>32</v>
      </c>
      <c r="AX1642" s="14" t="s">
        <v>78</v>
      </c>
      <c r="AY1642" s="252" t="s">
        <v>165</v>
      </c>
    </row>
    <row r="1643" s="14" customFormat="1">
      <c r="A1643" s="14"/>
      <c r="B1643" s="242"/>
      <c r="C1643" s="243"/>
      <c r="D1643" s="233" t="s">
        <v>174</v>
      </c>
      <c r="E1643" s="244" t="s">
        <v>1</v>
      </c>
      <c r="F1643" s="245" t="s">
        <v>2308</v>
      </c>
      <c r="G1643" s="243"/>
      <c r="H1643" s="246">
        <v>122.25</v>
      </c>
      <c r="I1643" s="247"/>
      <c r="J1643" s="243"/>
      <c r="K1643" s="243"/>
      <c r="L1643" s="248"/>
      <c r="M1643" s="249"/>
      <c r="N1643" s="250"/>
      <c r="O1643" s="250"/>
      <c r="P1643" s="250"/>
      <c r="Q1643" s="250"/>
      <c r="R1643" s="250"/>
      <c r="S1643" s="250"/>
      <c r="T1643" s="251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2" t="s">
        <v>174</v>
      </c>
      <c r="AU1643" s="252" t="s">
        <v>88</v>
      </c>
      <c r="AV1643" s="14" t="s">
        <v>88</v>
      </c>
      <c r="AW1643" s="14" t="s">
        <v>32</v>
      </c>
      <c r="AX1643" s="14" t="s">
        <v>78</v>
      </c>
      <c r="AY1643" s="252" t="s">
        <v>165</v>
      </c>
    </row>
    <row r="1644" s="14" customFormat="1">
      <c r="A1644" s="14"/>
      <c r="B1644" s="242"/>
      <c r="C1644" s="243"/>
      <c r="D1644" s="233" t="s">
        <v>174</v>
      </c>
      <c r="E1644" s="244" t="s">
        <v>1</v>
      </c>
      <c r="F1644" s="245" t="s">
        <v>2309</v>
      </c>
      <c r="G1644" s="243"/>
      <c r="H1644" s="246">
        <v>46.979999999999997</v>
      </c>
      <c r="I1644" s="247"/>
      <c r="J1644" s="243"/>
      <c r="K1644" s="243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2" t="s">
        <v>174</v>
      </c>
      <c r="AU1644" s="252" t="s">
        <v>88</v>
      </c>
      <c r="AV1644" s="14" t="s">
        <v>88</v>
      </c>
      <c r="AW1644" s="14" t="s">
        <v>32</v>
      </c>
      <c r="AX1644" s="14" t="s">
        <v>78</v>
      </c>
      <c r="AY1644" s="252" t="s">
        <v>165</v>
      </c>
    </row>
    <row r="1645" s="14" customFormat="1">
      <c r="A1645" s="14"/>
      <c r="B1645" s="242"/>
      <c r="C1645" s="243"/>
      <c r="D1645" s="233" t="s">
        <v>174</v>
      </c>
      <c r="E1645" s="244" t="s">
        <v>1</v>
      </c>
      <c r="F1645" s="245" t="s">
        <v>2310</v>
      </c>
      <c r="G1645" s="243"/>
      <c r="H1645" s="246">
        <v>167.99000000000001</v>
      </c>
      <c r="I1645" s="247"/>
      <c r="J1645" s="243"/>
      <c r="K1645" s="243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2" t="s">
        <v>174</v>
      </c>
      <c r="AU1645" s="252" t="s">
        <v>88</v>
      </c>
      <c r="AV1645" s="14" t="s">
        <v>88</v>
      </c>
      <c r="AW1645" s="14" t="s">
        <v>32</v>
      </c>
      <c r="AX1645" s="14" t="s">
        <v>78</v>
      </c>
      <c r="AY1645" s="252" t="s">
        <v>165</v>
      </c>
    </row>
    <row r="1646" s="14" customFormat="1">
      <c r="A1646" s="14"/>
      <c r="B1646" s="242"/>
      <c r="C1646" s="243"/>
      <c r="D1646" s="233" t="s">
        <v>174</v>
      </c>
      <c r="E1646" s="244" t="s">
        <v>1</v>
      </c>
      <c r="F1646" s="245" t="s">
        <v>2311</v>
      </c>
      <c r="G1646" s="243"/>
      <c r="H1646" s="246">
        <v>72.739999999999995</v>
      </c>
      <c r="I1646" s="247"/>
      <c r="J1646" s="243"/>
      <c r="K1646" s="243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2" t="s">
        <v>174</v>
      </c>
      <c r="AU1646" s="252" t="s">
        <v>88</v>
      </c>
      <c r="AV1646" s="14" t="s">
        <v>88</v>
      </c>
      <c r="AW1646" s="14" t="s">
        <v>32</v>
      </c>
      <c r="AX1646" s="14" t="s">
        <v>78</v>
      </c>
      <c r="AY1646" s="252" t="s">
        <v>165</v>
      </c>
    </row>
    <row r="1647" s="14" customFormat="1">
      <c r="A1647" s="14"/>
      <c r="B1647" s="242"/>
      <c r="C1647" s="243"/>
      <c r="D1647" s="233" t="s">
        <v>174</v>
      </c>
      <c r="E1647" s="244" t="s">
        <v>1</v>
      </c>
      <c r="F1647" s="245" t="s">
        <v>2312</v>
      </c>
      <c r="G1647" s="243"/>
      <c r="H1647" s="246">
        <v>151.63999999999999</v>
      </c>
      <c r="I1647" s="247"/>
      <c r="J1647" s="243"/>
      <c r="K1647" s="243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2" t="s">
        <v>174</v>
      </c>
      <c r="AU1647" s="252" t="s">
        <v>88</v>
      </c>
      <c r="AV1647" s="14" t="s">
        <v>88</v>
      </c>
      <c r="AW1647" s="14" t="s">
        <v>32</v>
      </c>
      <c r="AX1647" s="14" t="s">
        <v>78</v>
      </c>
      <c r="AY1647" s="252" t="s">
        <v>165</v>
      </c>
    </row>
    <row r="1648" s="14" customFormat="1">
      <c r="A1648" s="14"/>
      <c r="B1648" s="242"/>
      <c r="C1648" s="243"/>
      <c r="D1648" s="233" t="s">
        <v>174</v>
      </c>
      <c r="E1648" s="244" t="s">
        <v>1</v>
      </c>
      <c r="F1648" s="245" t="s">
        <v>2313</v>
      </c>
      <c r="G1648" s="243"/>
      <c r="H1648" s="246">
        <v>20.960000000000001</v>
      </c>
      <c r="I1648" s="247"/>
      <c r="J1648" s="243"/>
      <c r="K1648" s="243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2" t="s">
        <v>174</v>
      </c>
      <c r="AU1648" s="252" t="s">
        <v>88</v>
      </c>
      <c r="AV1648" s="14" t="s">
        <v>88</v>
      </c>
      <c r="AW1648" s="14" t="s">
        <v>32</v>
      </c>
      <c r="AX1648" s="14" t="s">
        <v>78</v>
      </c>
      <c r="AY1648" s="252" t="s">
        <v>165</v>
      </c>
    </row>
    <row r="1649" s="14" customFormat="1">
      <c r="A1649" s="14"/>
      <c r="B1649" s="242"/>
      <c r="C1649" s="243"/>
      <c r="D1649" s="233" t="s">
        <v>174</v>
      </c>
      <c r="E1649" s="244" t="s">
        <v>1</v>
      </c>
      <c r="F1649" s="245" t="s">
        <v>2314</v>
      </c>
      <c r="G1649" s="243"/>
      <c r="H1649" s="246">
        <v>24.02</v>
      </c>
      <c r="I1649" s="247"/>
      <c r="J1649" s="243"/>
      <c r="K1649" s="243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2" t="s">
        <v>174</v>
      </c>
      <c r="AU1649" s="252" t="s">
        <v>88</v>
      </c>
      <c r="AV1649" s="14" t="s">
        <v>88</v>
      </c>
      <c r="AW1649" s="14" t="s">
        <v>32</v>
      </c>
      <c r="AX1649" s="14" t="s">
        <v>78</v>
      </c>
      <c r="AY1649" s="252" t="s">
        <v>165</v>
      </c>
    </row>
    <row r="1650" s="14" customFormat="1">
      <c r="A1650" s="14"/>
      <c r="B1650" s="242"/>
      <c r="C1650" s="243"/>
      <c r="D1650" s="233" t="s">
        <v>174</v>
      </c>
      <c r="E1650" s="244" t="s">
        <v>1</v>
      </c>
      <c r="F1650" s="245" t="s">
        <v>2315</v>
      </c>
      <c r="G1650" s="243"/>
      <c r="H1650" s="246">
        <v>158.25999999999999</v>
      </c>
      <c r="I1650" s="247"/>
      <c r="J1650" s="243"/>
      <c r="K1650" s="243"/>
      <c r="L1650" s="248"/>
      <c r="M1650" s="249"/>
      <c r="N1650" s="250"/>
      <c r="O1650" s="250"/>
      <c r="P1650" s="250"/>
      <c r="Q1650" s="250"/>
      <c r="R1650" s="250"/>
      <c r="S1650" s="250"/>
      <c r="T1650" s="251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2" t="s">
        <v>174</v>
      </c>
      <c r="AU1650" s="252" t="s">
        <v>88</v>
      </c>
      <c r="AV1650" s="14" t="s">
        <v>88</v>
      </c>
      <c r="AW1650" s="14" t="s">
        <v>32</v>
      </c>
      <c r="AX1650" s="14" t="s">
        <v>78</v>
      </c>
      <c r="AY1650" s="252" t="s">
        <v>165</v>
      </c>
    </row>
    <row r="1651" s="14" customFormat="1">
      <c r="A1651" s="14"/>
      <c r="B1651" s="242"/>
      <c r="C1651" s="243"/>
      <c r="D1651" s="233" t="s">
        <v>174</v>
      </c>
      <c r="E1651" s="244" t="s">
        <v>1</v>
      </c>
      <c r="F1651" s="245" t="s">
        <v>2316</v>
      </c>
      <c r="G1651" s="243"/>
      <c r="H1651" s="246">
        <v>78.450000000000003</v>
      </c>
      <c r="I1651" s="247"/>
      <c r="J1651" s="243"/>
      <c r="K1651" s="243"/>
      <c r="L1651" s="248"/>
      <c r="M1651" s="249"/>
      <c r="N1651" s="250"/>
      <c r="O1651" s="250"/>
      <c r="P1651" s="250"/>
      <c r="Q1651" s="250"/>
      <c r="R1651" s="250"/>
      <c r="S1651" s="250"/>
      <c r="T1651" s="251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2" t="s">
        <v>174</v>
      </c>
      <c r="AU1651" s="252" t="s">
        <v>88</v>
      </c>
      <c r="AV1651" s="14" t="s">
        <v>88</v>
      </c>
      <c r="AW1651" s="14" t="s">
        <v>32</v>
      </c>
      <c r="AX1651" s="14" t="s">
        <v>78</v>
      </c>
      <c r="AY1651" s="252" t="s">
        <v>165</v>
      </c>
    </row>
    <row r="1652" s="14" customFormat="1">
      <c r="A1652" s="14"/>
      <c r="B1652" s="242"/>
      <c r="C1652" s="243"/>
      <c r="D1652" s="233" t="s">
        <v>174</v>
      </c>
      <c r="E1652" s="244" t="s">
        <v>1</v>
      </c>
      <c r="F1652" s="245" t="s">
        <v>2317</v>
      </c>
      <c r="G1652" s="243"/>
      <c r="H1652" s="246">
        <v>199.59</v>
      </c>
      <c r="I1652" s="247"/>
      <c r="J1652" s="243"/>
      <c r="K1652" s="243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2" t="s">
        <v>174</v>
      </c>
      <c r="AU1652" s="252" t="s">
        <v>88</v>
      </c>
      <c r="AV1652" s="14" t="s">
        <v>88</v>
      </c>
      <c r="AW1652" s="14" t="s">
        <v>32</v>
      </c>
      <c r="AX1652" s="14" t="s">
        <v>78</v>
      </c>
      <c r="AY1652" s="252" t="s">
        <v>165</v>
      </c>
    </row>
    <row r="1653" s="14" customFormat="1">
      <c r="A1653" s="14"/>
      <c r="B1653" s="242"/>
      <c r="C1653" s="243"/>
      <c r="D1653" s="233" t="s">
        <v>174</v>
      </c>
      <c r="E1653" s="244" t="s">
        <v>1</v>
      </c>
      <c r="F1653" s="245" t="s">
        <v>2318</v>
      </c>
      <c r="G1653" s="243"/>
      <c r="H1653" s="246">
        <v>46.659999999999997</v>
      </c>
      <c r="I1653" s="247"/>
      <c r="J1653" s="243"/>
      <c r="K1653" s="243"/>
      <c r="L1653" s="248"/>
      <c r="M1653" s="249"/>
      <c r="N1653" s="250"/>
      <c r="O1653" s="250"/>
      <c r="P1653" s="250"/>
      <c r="Q1653" s="250"/>
      <c r="R1653" s="250"/>
      <c r="S1653" s="250"/>
      <c r="T1653" s="251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2" t="s">
        <v>174</v>
      </c>
      <c r="AU1653" s="252" t="s">
        <v>88</v>
      </c>
      <c r="AV1653" s="14" t="s">
        <v>88</v>
      </c>
      <c r="AW1653" s="14" t="s">
        <v>32</v>
      </c>
      <c r="AX1653" s="14" t="s">
        <v>78</v>
      </c>
      <c r="AY1653" s="252" t="s">
        <v>165</v>
      </c>
    </row>
    <row r="1654" s="15" customFormat="1">
      <c r="A1654" s="15"/>
      <c r="B1654" s="253"/>
      <c r="C1654" s="254"/>
      <c r="D1654" s="233" t="s">
        <v>174</v>
      </c>
      <c r="E1654" s="255" t="s">
        <v>1</v>
      </c>
      <c r="F1654" s="256" t="s">
        <v>177</v>
      </c>
      <c r="G1654" s="254"/>
      <c r="H1654" s="257">
        <v>3325.48</v>
      </c>
      <c r="I1654" s="258"/>
      <c r="J1654" s="254"/>
      <c r="K1654" s="254"/>
      <c r="L1654" s="259"/>
      <c r="M1654" s="260"/>
      <c r="N1654" s="261"/>
      <c r="O1654" s="261"/>
      <c r="P1654" s="261"/>
      <c r="Q1654" s="261"/>
      <c r="R1654" s="261"/>
      <c r="S1654" s="261"/>
      <c r="T1654" s="262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3" t="s">
        <v>174</v>
      </c>
      <c r="AU1654" s="263" t="s">
        <v>88</v>
      </c>
      <c r="AV1654" s="15" t="s">
        <v>172</v>
      </c>
      <c r="AW1654" s="15" t="s">
        <v>32</v>
      </c>
      <c r="AX1654" s="15" t="s">
        <v>86</v>
      </c>
      <c r="AY1654" s="263" t="s">
        <v>165</v>
      </c>
    </row>
    <row r="1655" s="2" customFormat="1" ht="33" customHeight="1">
      <c r="A1655" s="38"/>
      <c r="B1655" s="39"/>
      <c r="C1655" s="218" t="s">
        <v>2323</v>
      </c>
      <c r="D1655" s="218" t="s">
        <v>167</v>
      </c>
      <c r="E1655" s="219" t="s">
        <v>2324</v>
      </c>
      <c r="F1655" s="220" t="s">
        <v>2325</v>
      </c>
      <c r="G1655" s="221" t="s">
        <v>209</v>
      </c>
      <c r="H1655" s="222">
        <v>3325.48</v>
      </c>
      <c r="I1655" s="223"/>
      <c r="J1655" s="224">
        <f>ROUND(I1655*H1655,2)</f>
        <v>0</v>
      </c>
      <c r="K1655" s="220" t="s">
        <v>171</v>
      </c>
      <c r="L1655" s="44"/>
      <c r="M1655" s="225" t="s">
        <v>1</v>
      </c>
      <c r="N1655" s="226" t="s">
        <v>43</v>
      </c>
      <c r="O1655" s="91"/>
      <c r="P1655" s="227">
        <f>O1655*H1655</f>
        <v>0</v>
      </c>
      <c r="Q1655" s="227">
        <v>0.00025999999999999998</v>
      </c>
      <c r="R1655" s="227">
        <f>Q1655*H1655</f>
        <v>0.86462479999999997</v>
      </c>
      <c r="S1655" s="227">
        <v>0</v>
      </c>
      <c r="T1655" s="228">
        <f>S1655*H1655</f>
        <v>0</v>
      </c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R1655" s="229" t="s">
        <v>270</v>
      </c>
      <c r="AT1655" s="229" t="s">
        <v>167</v>
      </c>
      <c r="AU1655" s="229" t="s">
        <v>88</v>
      </c>
      <c r="AY1655" s="17" t="s">
        <v>165</v>
      </c>
      <c r="BE1655" s="230">
        <f>IF(N1655="základní",J1655,0)</f>
        <v>0</v>
      </c>
      <c r="BF1655" s="230">
        <f>IF(N1655="snížená",J1655,0)</f>
        <v>0</v>
      </c>
      <c r="BG1655" s="230">
        <f>IF(N1655="zákl. přenesená",J1655,0)</f>
        <v>0</v>
      </c>
      <c r="BH1655" s="230">
        <f>IF(N1655="sníž. přenesená",J1655,0)</f>
        <v>0</v>
      </c>
      <c r="BI1655" s="230">
        <f>IF(N1655="nulová",J1655,0)</f>
        <v>0</v>
      </c>
      <c r="BJ1655" s="17" t="s">
        <v>86</v>
      </c>
      <c r="BK1655" s="230">
        <f>ROUND(I1655*H1655,2)</f>
        <v>0</v>
      </c>
      <c r="BL1655" s="17" t="s">
        <v>270</v>
      </c>
      <c r="BM1655" s="229" t="s">
        <v>2326</v>
      </c>
    </row>
    <row r="1656" s="2" customFormat="1">
      <c r="A1656" s="38"/>
      <c r="B1656" s="39"/>
      <c r="C1656" s="40"/>
      <c r="D1656" s="233" t="s">
        <v>616</v>
      </c>
      <c r="E1656" s="40"/>
      <c r="F1656" s="274" t="s">
        <v>2327</v>
      </c>
      <c r="G1656" s="40"/>
      <c r="H1656" s="40"/>
      <c r="I1656" s="275"/>
      <c r="J1656" s="40"/>
      <c r="K1656" s="40"/>
      <c r="L1656" s="44"/>
      <c r="M1656" s="276"/>
      <c r="N1656" s="277"/>
      <c r="O1656" s="91"/>
      <c r="P1656" s="91"/>
      <c r="Q1656" s="91"/>
      <c r="R1656" s="91"/>
      <c r="S1656" s="91"/>
      <c r="T1656" s="92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T1656" s="17" t="s">
        <v>616</v>
      </c>
      <c r="AU1656" s="17" t="s">
        <v>88</v>
      </c>
    </row>
    <row r="1657" s="13" customFormat="1">
      <c r="A1657" s="13"/>
      <c r="B1657" s="231"/>
      <c r="C1657" s="232"/>
      <c r="D1657" s="233" t="s">
        <v>174</v>
      </c>
      <c r="E1657" s="234" t="s">
        <v>1</v>
      </c>
      <c r="F1657" s="235" t="s">
        <v>337</v>
      </c>
      <c r="G1657" s="232"/>
      <c r="H1657" s="234" t="s">
        <v>1</v>
      </c>
      <c r="I1657" s="236"/>
      <c r="J1657" s="232"/>
      <c r="K1657" s="232"/>
      <c r="L1657" s="237"/>
      <c r="M1657" s="238"/>
      <c r="N1657" s="239"/>
      <c r="O1657" s="239"/>
      <c r="P1657" s="239"/>
      <c r="Q1657" s="239"/>
      <c r="R1657" s="239"/>
      <c r="S1657" s="239"/>
      <c r="T1657" s="240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1" t="s">
        <v>174</v>
      </c>
      <c r="AU1657" s="241" t="s">
        <v>88</v>
      </c>
      <c r="AV1657" s="13" t="s">
        <v>86</v>
      </c>
      <c r="AW1657" s="13" t="s">
        <v>32</v>
      </c>
      <c r="AX1657" s="13" t="s">
        <v>78</v>
      </c>
      <c r="AY1657" s="241" t="s">
        <v>165</v>
      </c>
    </row>
    <row r="1658" s="14" customFormat="1">
      <c r="A1658" s="14"/>
      <c r="B1658" s="242"/>
      <c r="C1658" s="243"/>
      <c r="D1658" s="233" t="s">
        <v>174</v>
      </c>
      <c r="E1658" s="244" t="s">
        <v>1</v>
      </c>
      <c r="F1658" s="245" t="s">
        <v>2285</v>
      </c>
      <c r="G1658" s="243"/>
      <c r="H1658" s="246">
        <v>66</v>
      </c>
      <c r="I1658" s="247"/>
      <c r="J1658" s="243"/>
      <c r="K1658" s="243"/>
      <c r="L1658" s="248"/>
      <c r="M1658" s="249"/>
      <c r="N1658" s="250"/>
      <c r="O1658" s="250"/>
      <c r="P1658" s="250"/>
      <c r="Q1658" s="250"/>
      <c r="R1658" s="250"/>
      <c r="S1658" s="250"/>
      <c r="T1658" s="251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2" t="s">
        <v>174</v>
      </c>
      <c r="AU1658" s="252" t="s">
        <v>88</v>
      </c>
      <c r="AV1658" s="14" t="s">
        <v>88</v>
      </c>
      <c r="AW1658" s="14" t="s">
        <v>32</v>
      </c>
      <c r="AX1658" s="14" t="s">
        <v>78</v>
      </c>
      <c r="AY1658" s="252" t="s">
        <v>165</v>
      </c>
    </row>
    <row r="1659" s="13" customFormat="1">
      <c r="A1659" s="13"/>
      <c r="B1659" s="231"/>
      <c r="C1659" s="232"/>
      <c r="D1659" s="233" t="s">
        <v>174</v>
      </c>
      <c r="E1659" s="234" t="s">
        <v>1</v>
      </c>
      <c r="F1659" s="235" t="s">
        <v>593</v>
      </c>
      <c r="G1659" s="232"/>
      <c r="H1659" s="234" t="s">
        <v>1</v>
      </c>
      <c r="I1659" s="236"/>
      <c r="J1659" s="232"/>
      <c r="K1659" s="232"/>
      <c r="L1659" s="237"/>
      <c r="M1659" s="238"/>
      <c r="N1659" s="239"/>
      <c r="O1659" s="239"/>
      <c r="P1659" s="239"/>
      <c r="Q1659" s="239"/>
      <c r="R1659" s="239"/>
      <c r="S1659" s="239"/>
      <c r="T1659" s="240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1" t="s">
        <v>174</v>
      </c>
      <c r="AU1659" s="241" t="s">
        <v>88</v>
      </c>
      <c r="AV1659" s="13" t="s">
        <v>86</v>
      </c>
      <c r="AW1659" s="13" t="s">
        <v>32</v>
      </c>
      <c r="AX1659" s="13" t="s">
        <v>78</v>
      </c>
      <c r="AY1659" s="241" t="s">
        <v>165</v>
      </c>
    </row>
    <row r="1660" s="14" customFormat="1">
      <c r="A1660" s="14"/>
      <c r="B1660" s="242"/>
      <c r="C1660" s="243"/>
      <c r="D1660" s="233" t="s">
        <v>174</v>
      </c>
      <c r="E1660" s="244" t="s">
        <v>1</v>
      </c>
      <c r="F1660" s="245" t="s">
        <v>2286</v>
      </c>
      <c r="G1660" s="243"/>
      <c r="H1660" s="246">
        <v>36.270000000000003</v>
      </c>
      <c r="I1660" s="247"/>
      <c r="J1660" s="243"/>
      <c r="K1660" s="243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2" t="s">
        <v>174</v>
      </c>
      <c r="AU1660" s="252" t="s">
        <v>88</v>
      </c>
      <c r="AV1660" s="14" t="s">
        <v>88</v>
      </c>
      <c r="AW1660" s="14" t="s">
        <v>32</v>
      </c>
      <c r="AX1660" s="14" t="s">
        <v>78</v>
      </c>
      <c r="AY1660" s="252" t="s">
        <v>165</v>
      </c>
    </row>
    <row r="1661" s="14" customFormat="1">
      <c r="A1661" s="14"/>
      <c r="B1661" s="242"/>
      <c r="C1661" s="243"/>
      <c r="D1661" s="233" t="s">
        <v>174</v>
      </c>
      <c r="E1661" s="244" t="s">
        <v>1</v>
      </c>
      <c r="F1661" s="245" t="s">
        <v>2287</v>
      </c>
      <c r="G1661" s="243"/>
      <c r="H1661" s="246">
        <v>97.099999999999994</v>
      </c>
      <c r="I1661" s="247"/>
      <c r="J1661" s="243"/>
      <c r="K1661" s="243"/>
      <c r="L1661" s="248"/>
      <c r="M1661" s="249"/>
      <c r="N1661" s="250"/>
      <c r="O1661" s="250"/>
      <c r="P1661" s="250"/>
      <c r="Q1661" s="250"/>
      <c r="R1661" s="250"/>
      <c r="S1661" s="250"/>
      <c r="T1661" s="251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2" t="s">
        <v>174</v>
      </c>
      <c r="AU1661" s="252" t="s">
        <v>88</v>
      </c>
      <c r="AV1661" s="14" t="s">
        <v>88</v>
      </c>
      <c r="AW1661" s="14" t="s">
        <v>32</v>
      </c>
      <c r="AX1661" s="14" t="s">
        <v>78</v>
      </c>
      <c r="AY1661" s="252" t="s">
        <v>165</v>
      </c>
    </row>
    <row r="1662" s="14" customFormat="1">
      <c r="A1662" s="14"/>
      <c r="B1662" s="242"/>
      <c r="C1662" s="243"/>
      <c r="D1662" s="233" t="s">
        <v>174</v>
      </c>
      <c r="E1662" s="244" t="s">
        <v>1</v>
      </c>
      <c r="F1662" s="245" t="s">
        <v>2288</v>
      </c>
      <c r="G1662" s="243"/>
      <c r="H1662" s="246">
        <v>159.21000000000001</v>
      </c>
      <c r="I1662" s="247"/>
      <c r="J1662" s="243"/>
      <c r="K1662" s="243"/>
      <c r="L1662" s="248"/>
      <c r="M1662" s="249"/>
      <c r="N1662" s="250"/>
      <c r="O1662" s="250"/>
      <c r="P1662" s="250"/>
      <c r="Q1662" s="250"/>
      <c r="R1662" s="250"/>
      <c r="S1662" s="250"/>
      <c r="T1662" s="251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2" t="s">
        <v>174</v>
      </c>
      <c r="AU1662" s="252" t="s">
        <v>88</v>
      </c>
      <c r="AV1662" s="14" t="s">
        <v>88</v>
      </c>
      <c r="AW1662" s="14" t="s">
        <v>32</v>
      </c>
      <c r="AX1662" s="14" t="s">
        <v>78</v>
      </c>
      <c r="AY1662" s="252" t="s">
        <v>165</v>
      </c>
    </row>
    <row r="1663" s="14" customFormat="1">
      <c r="A1663" s="14"/>
      <c r="B1663" s="242"/>
      <c r="C1663" s="243"/>
      <c r="D1663" s="233" t="s">
        <v>174</v>
      </c>
      <c r="E1663" s="244" t="s">
        <v>1</v>
      </c>
      <c r="F1663" s="245" t="s">
        <v>2289</v>
      </c>
      <c r="G1663" s="243"/>
      <c r="H1663" s="246">
        <v>231.69999999999999</v>
      </c>
      <c r="I1663" s="247"/>
      <c r="J1663" s="243"/>
      <c r="K1663" s="243"/>
      <c r="L1663" s="248"/>
      <c r="M1663" s="249"/>
      <c r="N1663" s="250"/>
      <c r="O1663" s="250"/>
      <c r="P1663" s="250"/>
      <c r="Q1663" s="250"/>
      <c r="R1663" s="250"/>
      <c r="S1663" s="250"/>
      <c r="T1663" s="251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2" t="s">
        <v>174</v>
      </c>
      <c r="AU1663" s="252" t="s">
        <v>88</v>
      </c>
      <c r="AV1663" s="14" t="s">
        <v>88</v>
      </c>
      <c r="AW1663" s="14" t="s">
        <v>32</v>
      </c>
      <c r="AX1663" s="14" t="s">
        <v>78</v>
      </c>
      <c r="AY1663" s="252" t="s">
        <v>165</v>
      </c>
    </row>
    <row r="1664" s="14" customFormat="1">
      <c r="A1664" s="14"/>
      <c r="B1664" s="242"/>
      <c r="C1664" s="243"/>
      <c r="D1664" s="233" t="s">
        <v>174</v>
      </c>
      <c r="E1664" s="244" t="s">
        <v>1</v>
      </c>
      <c r="F1664" s="245" t="s">
        <v>2290</v>
      </c>
      <c r="G1664" s="243"/>
      <c r="H1664" s="246">
        <v>93.980000000000004</v>
      </c>
      <c r="I1664" s="247"/>
      <c r="J1664" s="243"/>
      <c r="K1664" s="243"/>
      <c r="L1664" s="248"/>
      <c r="M1664" s="249"/>
      <c r="N1664" s="250"/>
      <c r="O1664" s="250"/>
      <c r="P1664" s="250"/>
      <c r="Q1664" s="250"/>
      <c r="R1664" s="250"/>
      <c r="S1664" s="250"/>
      <c r="T1664" s="251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2" t="s">
        <v>174</v>
      </c>
      <c r="AU1664" s="252" t="s">
        <v>88</v>
      </c>
      <c r="AV1664" s="14" t="s">
        <v>88</v>
      </c>
      <c r="AW1664" s="14" t="s">
        <v>32</v>
      </c>
      <c r="AX1664" s="14" t="s">
        <v>78</v>
      </c>
      <c r="AY1664" s="252" t="s">
        <v>165</v>
      </c>
    </row>
    <row r="1665" s="14" customFormat="1">
      <c r="A1665" s="14"/>
      <c r="B1665" s="242"/>
      <c r="C1665" s="243"/>
      <c r="D1665" s="233" t="s">
        <v>174</v>
      </c>
      <c r="E1665" s="244" t="s">
        <v>1</v>
      </c>
      <c r="F1665" s="245" t="s">
        <v>2291</v>
      </c>
      <c r="G1665" s="243"/>
      <c r="H1665" s="246">
        <v>95.909999999999997</v>
      </c>
      <c r="I1665" s="247"/>
      <c r="J1665" s="243"/>
      <c r="K1665" s="243"/>
      <c r="L1665" s="248"/>
      <c r="M1665" s="249"/>
      <c r="N1665" s="250"/>
      <c r="O1665" s="250"/>
      <c r="P1665" s="250"/>
      <c r="Q1665" s="250"/>
      <c r="R1665" s="250"/>
      <c r="S1665" s="250"/>
      <c r="T1665" s="251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2" t="s">
        <v>174</v>
      </c>
      <c r="AU1665" s="252" t="s">
        <v>88</v>
      </c>
      <c r="AV1665" s="14" t="s">
        <v>88</v>
      </c>
      <c r="AW1665" s="14" t="s">
        <v>32</v>
      </c>
      <c r="AX1665" s="14" t="s">
        <v>78</v>
      </c>
      <c r="AY1665" s="252" t="s">
        <v>165</v>
      </c>
    </row>
    <row r="1666" s="14" customFormat="1">
      <c r="A1666" s="14"/>
      <c r="B1666" s="242"/>
      <c r="C1666" s="243"/>
      <c r="D1666" s="233" t="s">
        <v>174</v>
      </c>
      <c r="E1666" s="244" t="s">
        <v>1</v>
      </c>
      <c r="F1666" s="245" t="s">
        <v>2292</v>
      </c>
      <c r="G1666" s="243"/>
      <c r="H1666" s="246">
        <v>109.27</v>
      </c>
      <c r="I1666" s="247"/>
      <c r="J1666" s="243"/>
      <c r="K1666" s="243"/>
      <c r="L1666" s="248"/>
      <c r="M1666" s="249"/>
      <c r="N1666" s="250"/>
      <c r="O1666" s="250"/>
      <c r="P1666" s="250"/>
      <c r="Q1666" s="250"/>
      <c r="R1666" s="250"/>
      <c r="S1666" s="250"/>
      <c r="T1666" s="251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2" t="s">
        <v>174</v>
      </c>
      <c r="AU1666" s="252" t="s">
        <v>88</v>
      </c>
      <c r="AV1666" s="14" t="s">
        <v>88</v>
      </c>
      <c r="AW1666" s="14" t="s">
        <v>32</v>
      </c>
      <c r="AX1666" s="14" t="s">
        <v>78</v>
      </c>
      <c r="AY1666" s="252" t="s">
        <v>165</v>
      </c>
    </row>
    <row r="1667" s="14" customFormat="1">
      <c r="A1667" s="14"/>
      <c r="B1667" s="242"/>
      <c r="C1667" s="243"/>
      <c r="D1667" s="233" t="s">
        <v>174</v>
      </c>
      <c r="E1667" s="244" t="s">
        <v>1</v>
      </c>
      <c r="F1667" s="245" t="s">
        <v>2293</v>
      </c>
      <c r="G1667" s="243"/>
      <c r="H1667" s="246">
        <v>193.05000000000001</v>
      </c>
      <c r="I1667" s="247"/>
      <c r="J1667" s="243"/>
      <c r="K1667" s="243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2" t="s">
        <v>174</v>
      </c>
      <c r="AU1667" s="252" t="s">
        <v>88</v>
      </c>
      <c r="AV1667" s="14" t="s">
        <v>88</v>
      </c>
      <c r="AW1667" s="14" t="s">
        <v>32</v>
      </c>
      <c r="AX1667" s="14" t="s">
        <v>78</v>
      </c>
      <c r="AY1667" s="252" t="s">
        <v>165</v>
      </c>
    </row>
    <row r="1668" s="14" customFormat="1">
      <c r="A1668" s="14"/>
      <c r="B1668" s="242"/>
      <c r="C1668" s="243"/>
      <c r="D1668" s="233" t="s">
        <v>174</v>
      </c>
      <c r="E1668" s="244" t="s">
        <v>1</v>
      </c>
      <c r="F1668" s="245" t="s">
        <v>2294</v>
      </c>
      <c r="G1668" s="243"/>
      <c r="H1668" s="246">
        <v>144.97999999999999</v>
      </c>
      <c r="I1668" s="247"/>
      <c r="J1668" s="243"/>
      <c r="K1668" s="243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2" t="s">
        <v>174</v>
      </c>
      <c r="AU1668" s="252" t="s">
        <v>88</v>
      </c>
      <c r="AV1668" s="14" t="s">
        <v>88</v>
      </c>
      <c r="AW1668" s="14" t="s">
        <v>32</v>
      </c>
      <c r="AX1668" s="14" t="s">
        <v>78</v>
      </c>
      <c r="AY1668" s="252" t="s">
        <v>165</v>
      </c>
    </row>
    <row r="1669" s="14" customFormat="1">
      <c r="A1669" s="14"/>
      <c r="B1669" s="242"/>
      <c r="C1669" s="243"/>
      <c r="D1669" s="233" t="s">
        <v>174</v>
      </c>
      <c r="E1669" s="244" t="s">
        <v>1</v>
      </c>
      <c r="F1669" s="245" t="s">
        <v>2295</v>
      </c>
      <c r="G1669" s="243"/>
      <c r="H1669" s="246">
        <v>97.189999999999998</v>
      </c>
      <c r="I1669" s="247"/>
      <c r="J1669" s="243"/>
      <c r="K1669" s="243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2" t="s">
        <v>174</v>
      </c>
      <c r="AU1669" s="252" t="s">
        <v>88</v>
      </c>
      <c r="AV1669" s="14" t="s">
        <v>88</v>
      </c>
      <c r="AW1669" s="14" t="s">
        <v>32</v>
      </c>
      <c r="AX1669" s="14" t="s">
        <v>78</v>
      </c>
      <c r="AY1669" s="252" t="s">
        <v>165</v>
      </c>
    </row>
    <row r="1670" s="14" customFormat="1">
      <c r="A1670" s="14"/>
      <c r="B1670" s="242"/>
      <c r="C1670" s="243"/>
      <c r="D1670" s="233" t="s">
        <v>174</v>
      </c>
      <c r="E1670" s="244" t="s">
        <v>1</v>
      </c>
      <c r="F1670" s="245" t="s">
        <v>2296</v>
      </c>
      <c r="G1670" s="243"/>
      <c r="H1670" s="246">
        <v>81.879999999999995</v>
      </c>
      <c r="I1670" s="247"/>
      <c r="J1670" s="243"/>
      <c r="K1670" s="243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2" t="s">
        <v>174</v>
      </c>
      <c r="AU1670" s="252" t="s">
        <v>88</v>
      </c>
      <c r="AV1670" s="14" t="s">
        <v>88</v>
      </c>
      <c r="AW1670" s="14" t="s">
        <v>32</v>
      </c>
      <c r="AX1670" s="14" t="s">
        <v>78</v>
      </c>
      <c r="AY1670" s="252" t="s">
        <v>165</v>
      </c>
    </row>
    <row r="1671" s="14" customFormat="1">
      <c r="A1671" s="14"/>
      <c r="B1671" s="242"/>
      <c r="C1671" s="243"/>
      <c r="D1671" s="233" t="s">
        <v>174</v>
      </c>
      <c r="E1671" s="244" t="s">
        <v>1</v>
      </c>
      <c r="F1671" s="245" t="s">
        <v>2297</v>
      </c>
      <c r="G1671" s="243"/>
      <c r="H1671" s="246">
        <v>98.140000000000001</v>
      </c>
      <c r="I1671" s="247"/>
      <c r="J1671" s="243"/>
      <c r="K1671" s="243"/>
      <c r="L1671" s="248"/>
      <c r="M1671" s="249"/>
      <c r="N1671" s="250"/>
      <c r="O1671" s="250"/>
      <c r="P1671" s="250"/>
      <c r="Q1671" s="250"/>
      <c r="R1671" s="250"/>
      <c r="S1671" s="250"/>
      <c r="T1671" s="251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2" t="s">
        <v>174</v>
      </c>
      <c r="AU1671" s="252" t="s">
        <v>88</v>
      </c>
      <c r="AV1671" s="14" t="s">
        <v>88</v>
      </c>
      <c r="AW1671" s="14" t="s">
        <v>32</v>
      </c>
      <c r="AX1671" s="14" t="s">
        <v>78</v>
      </c>
      <c r="AY1671" s="252" t="s">
        <v>165</v>
      </c>
    </row>
    <row r="1672" s="14" customFormat="1">
      <c r="A1672" s="14"/>
      <c r="B1672" s="242"/>
      <c r="C1672" s="243"/>
      <c r="D1672" s="233" t="s">
        <v>174</v>
      </c>
      <c r="E1672" s="244" t="s">
        <v>1</v>
      </c>
      <c r="F1672" s="245" t="s">
        <v>2298</v>
      </c>
      <c r="G1672" s="243"/>
      <c r="H1672" s="246">
        <v>61.32</v>
      </c>
      <c r="I1672" s="247"/>
      <c r="J1672" s="243"/>
      <c r="K1672" s="243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2" t="s">
        <v>174</v>
      </c>
      <c r="AU1672" s="252" t="s">
        <v>88</v>
      </c>
      <c r="AV1672" s="14" t="s">
        <v>88</v>
      </c>
      <c r="AW1672" s="14" t="s">
        <v>32</v>
      </c>
      <c r="AX1672" s="14" t="s">
        <v>78</v>
      </c>
      <c r="AY1672" s="252" t="s">
        <v>165</v>
      </c>
    </row>
    <row r="1673" s="14" customFormat="1">
      <c r="A1673" s="14"/>
      <c r="B1673" s="242"/>
      <c r="C1673" s="243"/>
      <c r="D1673" s="233" t="s">
        <v>174</v>
      </c>
      <c r="E1673" s="244" t="s">
        <v>1</v>
      </c>
      <c r="F1673" s="245" t="s">
        <v>2299</v>
      </c>
      <c r="G1673" s="243"/>
      <c r="H1673" s="246">
        <v>42.630000000000003</v>
      </c>
      <c r="I1673" s="247"/>
      <c r="J1673" s="243"/>
      <c r="K1673" s="243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2" t="s">
        <v>174</v>
      </c>
      <c r="AU1673" s="252" t="s">
        <v>88</v>
      </c>
      <c r="AV1673" s="14" t="s">
        <v>88</v>
      </c>
      <c r="AW1673" s="14" t="s">
        <v>32</v>
      </c>
      <c r="AX1673" s="14" t="s">
        <v>78</v>
      </c>
      <c r="AY1673" s="252" t="s">
        <v>165</v>
      </c>
    </row>
    <row r="1674" s="14" customFormat="1">
      <c r="A1674" s="14"/>
      <c r="B1674" s="242"/>
      <c r="C1674" s="243"/>
      <c r="D1674" s="233" t="s">
        <v>174</v>
      </c>
      <c r="E1674" s="244" t="s">
        <v>1</v>
      </c>
      <c r="F1674" s="245" t="s">
        <v>2300</v>
      </c>
      <c r="G1674" s="243"/>
      <c r="H1674" s="246">
        <v>58.840000000000003</v>
      </c>
      <c r="I1674" s="247"/>
      <c r="J1674" s="243"/>
      <c r="K1674" s="243"/>
      <c r="L1674" s="248"/>
      <c r="M1674" s="249"/>
      <c r="N1674" s="250"/>
      <c r="O1674" s="250"/>
      <c r="P1674" s="250"/>
      <c r="Q1674" s="250"/>
      <c r="R1674" s="250"/>
      <c r="S1674" s="250"/>
      <c r="T1674" s="251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2" t="s">
        <v>174</v>
      </c>
      <c r="AU1674" s="252" t="s">
        <v>88</v>
      </c>
      <c r="AV1674" s="14" t="s">
        <v>88</v>
      </c>
      <c r="AW1674" s="14" t="s">
        <v>32</v>
      </c>
      <c r="AX1674" s="14" t="s">
        <v>78</v>
      </c>
      <c r="AY1674" s="252" t="s">
        <v>165</v>
      </c>
    </row>
    <row r="1675" s="14" customFormat="1">
      <c r="A1675" s="14"/>
      <c r="B1675" s="242"/>
      <c r="C1675" s="243"/>
      <c r="D1675" s="233" t="s">
        <v>174</v>
      </c>
      <c r="E1675" s="244" t="s">
        <v>1</v>
      </c>
      <c r="F1675" s="245" t="s">
        <v>2301</v>
      </c>
      <c r="G1675" s="243"/>
      <c r="H1675" s="246">
        <v>203.13999999999999</v>
      </c>
      <c r="I1675" s="247"/>
      <c r="J1675" s="243"/>
      <c r="K1675" s="243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2" t="s">
        <v>174</v>
      </c>
      <c r="AU1675" s="252" t="s">
        <v>88</v>
      </c>
      <c r="AV1675" s="14" t="s">
        <v>88</v>
      </c>
      <c r="AW1675" s="14" t="s">
        <v>32</v>
      </c>
      <c r="AX1675" s="14" t="s">
        <v>78</v>
      </c>
      <c r="AY1675" s="252" t="s">
        <v>165</v>
      </c>
    </row>
    <row r="1676" s="14" customFormat="1">
      <c r="A1676" s="14"/>
      <c r="B1676" s="242"/>
      <c r="C1676" s="243"/>
      <c r="D1676" s="233" t="s">
        <v>174</v>
      </c>
      <c r="E1676" s="244" t="s">
        <v>1</v>
      </c>
      <c r="F1676" s="245" t="s">
        <v>2302</v>
      </c>
      <c r="G1676" s="243"/>
      <c r="H1676" s="246">
        <v>49.549999999999997</v>
      </c>
      <c r="I1676" s="247"/>
      <c r="J1676" s="243"/>
      <c r="K1676" s="243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2" t="s">
        <v>174</v>
      </c>
      <c r="AU1676" s="252" t="s">
        <v>88</v>
      </c>
      <c r="AV1676" s="14" t="s">
        <v>88</v>
      </c>
      <c r="AW1676" s="14" t="s">
        <v>32</v>
      </c>
      <c r="AX1676" s="14" t="s">
        <v>78</v>
      </c>
      <c r="AY1676" s="252" t="s">
        <v>165</v>
      </c>
    </row>
    <row r="1677" s="14" customFormat="1">
      <c r="A1677" s="14"/>
      <c r="B1677" s="242"/>
      <c r="C1677" s="243"/>
      <c r="D1677" s="233" t="s">
        <v>174</v>
      </c>
      <c r="E1677" s="244" t="s">
        <v>1</v>
      </c>
      <c r="F1677" s="245" t="s">
        <v>2303</v>
      </c>
      <c r="G1677" s="243"/>
      <c r="H1677" s="246">
        <v>35.630000000000003</v>
      </c>
      <c r="I1677" s="247"/>
      <c r="J1677" s="243"/>
      <c r="K1677" s="243"/>
      <c r="L1677" s="248"/>
      <c r="M1677" s="249"/>
      <c r="N1677" s="250"/>
      <c r="O1677" s="250"/>
      <c r="P1677" s="250"/>
      <c r="Q1677" s="250"/>
      <c r="R1677" s="250"/>
      <c r="S1677" s="250"/>
      <c r="T1677" s="251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2" t="s">
        <v>174</v>
      </c>
      <c r="AU1677" s="252" t="s">
        <v>88</v>
      </c>
      <c r="AV1677" s="14" t="s">
        <v>88</v>
      </c>
      <c r="AW1677" s="14" t="s">
        <v>32</v>
      </c>
      <c r="AX1677" s="14" t="s">
        <v>78</v>
      </c>
      <c r="AY1677" s="252" t="s">
        <v>165</v>
      </c>
    </row>
    <row r="1678" s="13" customFormat="1">
      <c r="A1678" s="13"/>
      <c r="B1678" s="231"/>
      <c r="C1678" s="232"/>
      <c r="D1678" s="233" t="s">
        <v>174</v>
      </c>
      <c r="E1678" s="234" t="s">
        <v>1</v>
      </c>
      <c r="F1678" s="235" t="s">
        <v>596</v>
      </c>
      <c r="G1678" s="232"/>
      <c r="H1678" s="234" t="s">
        <v>1</v>
      </c>
      <c r="I1678" s="236"/>
      <c r="J1678" s="232"/>
      <c r="K1678" s="232"/>
      <c r="L1678" s="237"/>
      <c r="M1678" s="238"/>
      <c r="N1678" s="239"/>
      <c r="O1678" s="239"/>
      <c r="P1678" s="239"/>
      <c r="Q1678" s="239"/>
      <c r="R1678" s="239"/>
      <c r="S1678" s="239"/>
      <c r="T1678" s="240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1" t="s">
        <v>174</v>
      </c>
      <c r="AU1678" s="241" t="s">
        <v>88</v>
      </c>
      <c r="AV1678" s="13" t="s">
        <v>86</v>
      </c>
      <c r="AW1678" s="13" t="s">
        <v>32</v>
      </c>
      <c r="AX1678" s="13" t="s">
        <v>78</v>
      </c>
      <c r="AY1678" s="241" t="s">
        <v>165</v>
      </c>
    </row>
    <row r="1679" s="14" customFormat="1">
      <c r="A1679" s="14"/>
      <c r="B1679" s="242"/>
      <c r="C1679" s="243"/>
      <c r="D1679" s="233" t="s">
        <v>174</v>
      </c>
      <c r="E1679" s="244" t="s">
        <v>1</v>
      </c>
      <c r="F1679" s="245" t="s">
        <v>2304</v>
      </c>
      <c r="G1679" s="243"/>
      <c r="H1679" s="246">
        <v>87.75</v>
      </c>
      <c r="I1679" s="247"/>
      <c r="J1679" s="243"/>
      <c r="K1679" s="243"/>
      <c r="L1679" s="248"/>
      <c r="M1679" s="249"/>
      <c r="N1679" s="250"/>
      <c r="O1679" s="250"/>
      <c r="P1679" s="250"/>
      <c r="Q1679" s="250"/>
      <c r="R1679" s="250"/>
      <c r="S1679" s="250"/>
      <c r="T1679" s="251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2" t="s">
        <v>174</v>
      </c>
      <c r="AU1679" s="252" t="s">
        <v>88</v>
      </c>
      <c r="AV1679" s="14" t="s">
        <v>88</v>
      </c>
      <c r="AW1679" s="14" t="s">
        <v>32</v>
      </c>
      <c r="AX1679" s="14" t="s">
        <v>78</v>
      </c>
      <c r="AY1679" s="252" t="s">
        <v>165</v>
      </c>
    </row>
    <row r="1680" s="14" customFormat="1">
      <c r="A1680" s="14"/>
      <c r="B1680" s="242"/>
      <c r="C1680" s="243"/>
      <c r="D1680" s="233" t="s">
        <v>174</v>
      </c>
      <c r="E1680" s="244" t="s">
        <v>1</v>
      </c>
      <c r="F1680" s="245" t="s">
        <v>2305</v>
      </c>
      <c r="G1680" s="243"/>
      <c r="H1680" s="246">
        <v>87.75</v>
      </c>
      <c r="I1680" s="247"/>
      <c r="J1680" s="243"/>
      <c r="K1680" s="243"/>
      <c r="L1680" s="248"/>
      <c r="M1680" s="249"/>
      <c r="N1680" s="250"/>
      <c r="O1680" s="250"/>
      <c r="P1680" s="250"/>
      <c r="Q1680" s="250"/>
      <c r="R1680" s="250"/>
      <c r="S1680" s="250"/>
      <c r="T1680" s="251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2" t="s">
        <v>174</v>
      </c>
      <c r="AU1680" s="252" t="s">
        <v>88</v>
      </c>
      <c r="AV1680" s="14" t="s">
        <v>88</v>
      </c>
      <c r="AW1680" s="14" t="s">
        <v>32</v>
      </c>
      <c r="AX1680" s="14" t="s">
        <v>78</v>
      </c>
      <c r="AY1680" s="252" t="s">
        <v>165</v>
      </c>
    </row>
    <row r="1681" s="14" customFormat="1">
      <c r="A1681" s="14"/>
      <c r="B1681" s="242"/>
      <c r="C1681" s="243"/>
      <c r="D1681" s="233" t="s">
        <v>174</v>
      </c>
      <c r="E1681" s="244" t="s">
        <v>1</v>
      </c>
      <c r="F1681" s="245" t="s">
        <v>2306</v>
      </c>
      <c r="G1681" s="243"/>
      <c r="H1681" s="246">
        <v>19.390000000000001</v>
      </c>
      <c r="I1681" s="247"/>
      <c r="J1681" s="243"/>
      <c r="K1681" s="243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2" t="s">
        <v>174</v>
      </c>
      <c r="AU1681" s="252" t="s">
        <v>88</v>
      </c>
      <c r="AV1681" s="14" t="s">
        <v>88</v>
      </c>
      <c r="AW1681" s="14" t="s">
        <v>32</v>
      </c>
      <c r="AX1681" s="14" t="s">
        <v>78</v>
      </c>
      <c r="AY1681" s="252" t="s">
        <v>165</v>
      </c>
    </row>
    <row r="1682" s="14" customFormat="1">
      <c r="A1682" s="14"/>
      <c r="B1682" s="242"/>
      <c r="C1682" s="243"/>
      <c r="D1682" s="233" t="s">
        <v>174</v>
      </c>
      <c r="E1682" s="244" t="s">
        <v>1</v>
      </c>
      <c r="F1682" s="245" t="s">
        <v>2307</v>
      </c>
      <c r="G1682" s="243"/>
      <c r="H1682" s="246">
        <v>85.260000000000005</v>
      </c>
      <c r="I1682" s="247"/>
      <c r="J1682" s="243"/>
      <c r="K1682" s="243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2" t="s">
        <v>174</v>
      </c>
      <c r="AU1682" s="252" t="s">
        <v>88</v>
      </c>
      <c r="AV1682" s="14" t="s">
        <v>88</v>
      </c>
      <c r="AW1682" s="14" t="s">
        <v>32</v>
      </c>
      <c r="AX1682" s="14" t="s">
        <v>78</v>
      </c>
      <c r="AY1682" s="252" t="s">
        <v>165</v>
      </c>
    </row>
    <row r="1683" s="14" customFormat="1">
      <c r="A1683" s="14"/>
      <c r="B1683" s="242"/>
      <c r="C1683" s="243"/>
      <c r="D1683" s="233" t="s">
        <v>174</v>
      </c>
      <c r="E1683" s="244" t="s">
        <v>1</v>
      </c>
      <c r="F1683" s="245" t="s">
        <v>2308</v>
      </c>
      <c r="G1683" s="243"/>
      <c r="H1683" s="246">
        <v>122.25</v>
      </c>
      <c r="I1683" s="247"/>
      <c r="J1683" s="243"/>
      <c r="K1683" s="243"/>
      <c r="L1683" s="248"/>
      <c r="M1683" s="249"/>
      <c r="N1683" s="250"/>
      <c r="O1683" s="250"/>
      <c r="P1683" s="250"/>
      <c r="Q1683" s="250"/>
      <c r="R1683" s="250"/>
      <c r="S1683" s="250"/>
      <c r="T1683" s="251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2" t="s">
        <v>174</v>
      </c>
      <c r="AU1683" s="252" t="s">
        <v>88</v>
      </c>
      <c r="AV1683" s="14" t="s">
        <v>88</v>
      </c>
      <c r="AW1683" s="14" t="s">
        <v>32</v>
      </c>
      <c r="AX1683" s="14" t="s">
        <v>78</v>
      </c>
      <c r="AY1683" s="252" t="s">
        <v>165</v>
      </c>
    </row>
    <row r="1684" s="14" customFormat="1">
      <c r="A1684" s="14"/>
      <c r="B1684" s="242"/>
      <c r="C1684" s="243"/>
      <c r="D1684" s="233" t="s">
        <v>174</v>
      </c>
      <c r="E1684" s="244" t="s">
        <v>1</v>
      </c>
      <c r="F1684" s="245" t="s">
        <v>2309</v>
      </c>
      <c r="G1684" s="243"/>
      <c r="H1684" s="246">
        <v>46.979999999999997</v>
      </c>
      <c r="I1684" s="247"/>
      <c r="J1684" s="243"/>
      <c r="K1684" s="243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2" t="s">
        <v>174</v>
      </c>
      <c r="AU1684" s="252" t="s">
        <v>88</v>
      </c>
      <c r="AV1684" s="14" t="s">
        <v>88</v>
      </c>
      <c r="AW1684" s="14" t="s">
        <v>32</v>
      </c>
      <c r="AX1684" s="14" t="s">
        <v>78</v>
      </c>
      <c r="AY1684" s="252" t="s">
        <v>165</v>
      </c>
    </row>
    <row r="1685" s="14" customFormat="1">
      <c r="A1685" s="14"/>
      <c r="B1685" s="242"/>
      <c r="C1685" s="243"/>
      <c r="D1685" s="233" t="s">
        <v>174</v>
      </c>
      <c r="E1685" s="244" t="s">
        <v>1</v>
      </c>
      <c r="F1685" s="245" t="s">
        <v>2310</v>
      </c>
      <c r="G1685" s="243"/>
      <c r="H1685" s="246">
        <v>167.99000000000001</v>
      </c>
      <c r="I1685" s="247"/>
      <c r="J1685" s="243"/>
      <c r="K1685" s="243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2" t="s">
        <v>174</v>
      </c>
      <c r="AU1685" s="252" t="s">
        <v>88</v>
      </c>
      <c r="AV1685" s="14" t="s">
        <v>88</v>
      </c>
      <c r="AW1685" s="14" t="s">
        <v>32</v>
      </c>
      <c r="AX1685" s="14" t="s">
        <v>78</v>
      </c>
      <c r="AY1685" s="252" t="s">
        <v>165</v>
      </c>
    </row>
    <row r="1686" s="14" customFormat="1">
      <c r="A1686" s="14"/>
      <c r="B1686" s="242"/>
      <c r="C1686" s="243"/>
      <c r="D1686" s="233" t="s">
        <v>174</v>
      </c>
      <c r="E1686" s="244" t="s">
        <v>1</v>
      </c>
      <c r="F1686" s="245" t="s">
        <v>2311</v>
      </c>
      <c r="G1686" s="243"/>
      <c r="H1686" s="246">
        <v>72.739999999999995</v>
      </c>
      <c r="I1686" s="247"/>
      <c r="J1686" s="243"/>
      <c r="K1686" s="243"/>
      <c r="L1686" s="248"/>
      <c r="M1686" s="249"/>
      <c r="N1686" s="250"/>
      <c r="O1686" s="250"/>
      <c r="P1686" s="250"/>
      <c r="Q1686" s="250"/>
      <c r="R1686" s="250"/>
      <c r="S1686" s="250"/>
      <c r="T1686" s="251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2" t="s">
        <v>174</v>
      </c>
      <c r="AU1686" s="252" t="s">
        <v>88</v>
      </c>
      <c r="AV1686" s="14" t="s">
        <v>88</v>
      </c>
      <c r="AW1686" s="14" t="s">
        <v>32</v>
      </c>
      <c r="AX1686" s="14" t="s">
        <v>78</v>
      </c>
      <c r="AY1686" s="252" t="s">
        <v>165</v>
      </c>
    </row>
    <row r="1687" s="14" customFormat="1">
      <c r="A1687" s="14"/>
      <c r="B1687" s="242"/>
      <c r="C1687" s="243"/>
      <c r="D1687" s="233" t="s">
        <v>174</v>
      </c>
      <c r="E1687" s="244" t="s">
        <v>1</v>
      </c>
      <c r="F1687" s="245" t="s">
        <v>2312</v>
      </c>
      <c r="G1687" s="243"/>
      <c r="H1687" s="246">
        <v>151.63999999999999</v>
      </c>
      <c r="I1687" s="247"/>
      <c r="J1687" s="243"/>
      <c r="K1687" s="243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2" t="s">
        <v>174</v>
      </c>
      <c r="AU1687" s="252" t="s">
        <v>88</v>
      </c>
      <c r="AV1687" s="14" t="s">
        <v>88</v>
      </c>
      <c r="AW1687" s="14" t="s">
        <v>32</v>
      </c>
      <c r="AX1687" s="14" t="s">
        <v>78</v>
      </c>
      <c r="AY1687" s="252" t="s">
        <v>165</v>
      </c>
    </row>
    <row r="1688" s="14" customFormat="1">
      <c r="A1688" s="14"/>
      <c r="B1688" s="242"/>
      <c r="C1688" s="243"/>
      <c r="D1688" s="233" t="s">
        <v>174</v>
      </c>
      <c r="E1688" s="244" t="s">
        <v>1</v>
      </c>
      <c r="F1688" s="245" t="s">
        <v>2313</v>
      </c>
      <c r="G1688" s="243"/>
      <c r="H1688" s="246">
        <v>20.960000000000001</v>
      </c>
      <c r="I1688" s="247"/>
      <c r="J1688" s="243"/>
      <c r="K1688" s="243"/>
      <c r="L1688" s="248"/>
      <c r="M1688" s="249"/>
      <c r="N1688" s="250"/>
      <c r="O1688" s="250"/>
      <c r="P1688" s="250"/>
      <c r="Q1688" s="250"/>
      <c r="R1688" s="250"/>
      <c r="S1688" s="250"/>
      <c r="T1688" s="251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2" t="s">
        <v>174</v>
      </c>
      <c r="AU1688" s="252" t="s">
        <v>88</v>
      </c>
      <c r="AV1688" s="14" t="s">
        <v>88</v>
      </c>
      <c r="AW1688" s="14" t="s">
        <v>32</v>
      </c>
      <c r="AX1688" s="14" t="s">
        <v>78</v>
      </c>
      <c r="AY1688" s="252" t="s">
        <v>165</v>
      </c>
    </row>
    <row r="1689" s="14" customFormat="1">
      <c r="A1689" s="14"/>
      <c r="B1689" s="242"/>
      <c r="C1689" s="243"/>
      <c r="D1689" s="233" t="s">
        <v>174</v>
      </c>
      <c r="E1689" s="244" t="s">
        <v>1</v>
      </c>
      <c r="F1689" s="245" t="s">
        <v>2314</v>
      </c>
      <c r="G1689" s="243"/>
      <c r="H1689" s="246">
        <v>24.02</v>
      </c>
      <c r="I1689" s="247"/>
      <c r="J1689" s="243"/>
      <c r="K1689" s="243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2" t="s">
        <v>174</v>
      </c>
      <c r="AU1689" s="252" t="s">
        <v>88</v>
      </c>
      <c r="AV1689" s="14" t="s">
        <v>88</v>
      </c>
      <c r="AW1689" s="14" t="s">
        <v>32</v>
      </c>
      <c r="AX1689" s="14" t="s">
        <v>78</v>
      </c>
      <c r="AY1689" s="252" t="s">
        <v>165</v>
      </c>
    </row>
    <row r="1690" s="14" customFormat="1">
      <c r="A1690" s="14"/>
      <c r="B1690" s="242"/>
      <c r="C1690" s="243"/>
      <c r="D1690" s="233" t="s">
        <v>174</v>
      </c>
      <c r="E1690" s="244" t="s">
        <v>1</v>
      </c>
      <c r="F1690" s="245" t="s">
        <v>2315</v>
      </c>
      <c r="G1690" s="243"/>
      <c r="H1690" s="246">
        <v>158.25999999999999</v>
      </c>
      <c r="I1690" s="247"/>
      <c r="J1690" s="243"/>
      <c r="K1690" s="243"/>
      <c r="L1690" s="248"/>
      <c r="M1690" s="249"/>
      <c r="N1690" s="250"/>
      <c r="O1690" s="250"/>
      <c r="P1690" s="250"/>
      <c r="Q1690" s="250"/>
      <c r="R1690" s="250"/>
      <c r="S1690" s="250"/>
      <c r="T1690" s="251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2" t="s">
        <v>174</v>
      </c>
      <c r="AU1690" s="252" t="s">
        <v>88</v>
      </c>
      <c r="AV1690" s="14" t="s">
        <v>88</v>
      </c>
      <c r="AW1690" s="14" t="s">
        <v>32</v>
      </c>
      <c r="AX1690" s="14" t="s">
        <v>78</v>
      </c>
      <c r="AY1690" s="252" t="s">
        <v>165</v>
      </c>
    </row>
    <row r="1691" s="14" customFormat="1">
      <c r="A1691" s="14"/>
      <c r="B1691" s="242"/>
      <c r="C1691" s="243"/>
      <c r="D1691" s="233" t="s">
        <v>174</v>
      </c>
      <c r="E1691" s="244" t="s">
        <v>1</v>
      </c>
      <c r="F1691" s="245" t="s">
        <v>2316</v>
      </c>
      <c r="G1691" s="243"/>
      <c r="H1691" s="246">
        <v>78.450000000000003</v>
      </c>
      <c r="I1691" s="247"/>
      <c r="J1691" s="243"/>
      <c r="K1691" s="243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2" t="s">
        <v>174</v>
      </c>
      <c r="AU1691" s="252" t="s">
        <v>88</v>
      </c>
      <c r="AV1691" s="14" t="s">
        <v>88</v>
      </c>
      <c r="AW1691" s="14" t="s">
        <v>32</v>
      </c>
      <c r="AX1691" s="14" t="s">
        <v>78</v>
      </c>
      <c r="AY1691" s="252" t="s">
        <v>165</v>
      </c>
    </row>
    <row r="1692" s="14" customFormat="1">
      <c r="A1692" s="14"/>
      <c r="B1692" s="242"/>
      <c r="C1692" s="243"/>
      <c r="D1692" s="233" t="s">
        <v>174</v>
      </c>
      <c r="E1692" s="244" t="s">
        <v>1</v>
      </c>
      <c r="F1692" s="245" t="s">
        <v>2317</v>
      </c>
      <c r="G1692" s="243"/>
      <c r="H1692" s="246">
        <v>199.59</v>
      </c>
      <c r="I1692" s="247"/>
      <c r="J1692" s="243"/>
      <c r="K1692" s="243"/>
      <c r="L1692" s="248"/>
      <c r="M1692" s="249"/>
      <c r="N1692" s="250"/>
      <c r="O1692" s="250"/>
      <c r="P1692" s="250"/>
      <c r="Q1692" s="250"/>
      <c r="R1692" s="250"/>
      <c r="S1692" s="250"/>
      <c r="T1692" s="251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2" t="s">
        <v>174</v>
      </c>
      <c r="AU1692" s="252" t="s">
        <v>88</v>
      </c>
      <c r="AV1692" s="14" t="s">
        <v>88</v>
      </c>
      <c r="AW1692" s="14" t="s">
        <v>32</v>
      </c>
      <c r="AX1692" s="14" t="s">
        <v>78</v>
      </c>
      <c r="AY1692" s="252" t="s">
        <v>165</v>
      </c>
    </row>
    <row r="1693" s="14" customFormat="1">
      <c r="A1693" s="14"/>
      <c r="B1693" s="242"/>
      <c r="C1693" s="243"/>
      <c r="D1693" s="233" t="s">
        <v>174</v>
      </c>
      <c r="E1693" s="244" t="s">
        <v>1</v>
      </c>
      <c r="F1693" s="245" t="s">
        <v>2318</v>
      </c>
      <c r="G1693" s="243"/>
      <c r="H1693" s="246">
        <v>46.659999999999997</v>
      </c>
      <c r="I1693" s="247"/>
      <c r="J1693" s="243"/>
      <c r="K1693" s="243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2" t="s">
        <v>174</v>
      </c>
      <c r="AU1693" s="252" t="s">
        <v>88</v>
      </c>
      <c r="AV1693" s="14" t="s">
        <v>88</v>
      </c>
      <c r="AW1693" s="14" t="s">
        <v>32</v>
      </c>
      <c r="AX1693" s="14" t="s">
        <v>78</v>
      </c>
      <c r="AY1693" s="252" t="s">
        <v>165</v>
      </c>
    </row>
    <row r="1694" s="15" customFormat="1">
      <c r="A1694" s="15"/>
      <c r="B1694" s="253"/>
      <c r="C1694" s="254"/>
      <c r="D1694" s="233" t="s">
        <v>174</v>
      </c>
      <c r="E1694" s="255" t="s">
        <v>1</v>
      </c>
      <c r="F1694" s="256" t="s">
        <v>177</v>
      </c>
      <c r="G1694" s="254"/>
      <c r="H1694" s="257">
        <v>3325.48</v>
      </c>
      <c r="I1694" s="258"/>
      <c r="J1694" s="254"/>
      <c r="K1694" s="254"/>
      <c r="L1694" s="259"/>
      <c r="M1694" s="260"/>
      <c r="N1694" s="261"/>
      <c r="O1694" s="261"/>
      <c r="P1694" s="261"/>
      <c r="Q1694" s="261"/>
      <c r="R1694" s="261"/>
      <c r="S1694" s="261"/>
      <c r="T1694" s="262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3" t="s">
        <v>174</v>
      </c>
      <c r="AU1694" s="263" t="s">
        <v>88</v>
      </c>
      <c r="AV1694" s="15" t="s">
        <v>172</v>
      </c>
      <c r="AW1694" s="15" t="s">
        <v>32</v>
      </c>
      <c r="AX1694" s="15" t="s">
        <v>86</v>
      </c>
      <c r="AY1694" s="263" t="s">
        <v>165</v>
      </c>
    </row>
    <row r="1695" s="2" customFormat="1" ht="16.5" customHeight="1">
      <c r="A1695" s="38"/>
      <c r="B1695" s="39"/>
      <c r="C1695" s="218" t="s">
        <v>2328</v>
      </c>
      <c r="D1695" s="218" t="s">
        <v>167</v>
      </c>
      <c r="E1695" s="219" t="s">
        <v>2329</v>
      </c>
      <c r="F1695" s="220" t="s">
        <v>2330</v>
      </c>
      <c r="G1695" s="221" t="s">
        <v>209</v>
      </c>
      <c r="H1695" s="222">
        <v>80.049999999999997</v>
      </c>
      <c r="I1695" s="223"/>
      <c r="J1695" s="224">
        <f>ROUND(I1695*H1695,2)</f>
        <v>0</v>
      </c>
      <c r="K1695" s="220" t="s">
        <v>171</v>
      </c>
      <c r="L1695" s="44"/>
      <c r="M1695" s="225" t="s">
        <v>1</v>
      </c>
      <c r="N1695" s="226" t="s">
        <v>43</v>
      </c>
      <c r="O1695" s="91"/>
      <c r="P1695" s="227">
        <f>O1695*H1695</f>
        <v>0</v>
      </c>
      <c r="Q1695" s="227">
        <v>0.00025000000000000001</v>
      </c>
      <c r="R1695" s="227">
        <f>Q1695*H1695</f>
        <v>0.020012499999999999</v>
      </c>
      <c r="S1695" s="227">
        <v>0</v>
      </c>
      <c r="T1695" s="228">
        <f>S1695*H1695</f>
        <v>0</v>
      </c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R1695" s="229" t="s">
        <v>270</v>
      </c>
      <c r="AT1695" s="229" t="s">
        <v>167</v>
      </c>
      <c r="AU1695" s="229" t="s">
        <v>88</v>
      </c>
      <c r="AY1695" s="17" t="s">
        <v>165</v>
      </c>
      <c r="BE1695" s="230">
        <f>IF(N1695="základní",J1695,0)</f>
        <v>0</v>
      </c>
      <c r="BF1695" s="230">
        <f>IF(N1695="snížená",J1695,0)</f>
        <v>0</v>
      </c>
      <c r="BG1695" s="230">
        <f>IF(N1695="zákl. přenesená",J1695,0)</f>
        <v>0</v>
      </c>
      <c r="BH1695" s="230">
        <f>IF(N1695="sníž. přenesená",J1695,0)</f>
        <v>0</v>
      </c>
      <c r="BI1695" s="230">
        <f>IF(N1695="nulová",J1695,0)</f>
        <v>0</v>
      </c>
      <c r="BJ1695" s="17" t="s">
        <v>86</v>
      </c>
      <c r="BK1695" s="230">
        <f>ROUND(I1695*H1695,2)</f>
        <v>0</v>
      </c>
      <c r="BL1695" s="17" t="s">
        <v>270</v>
      </c>
      <c r="BM1695" s="229" t="s">
        <v>2331</v>
      </c>
    </row>
    <row r="1696" s="14" customFormat="1">
      <c r="A1696" s="14"/>
      <c r="B1696" s="242"/>
      <c r="C1696" s="243"/>
      <c r="D1696" s="233" t="s">
        <v>174</v>
      </c>
      <c r="E1696" s="244" t="s">
        <v>1</v>
      </c>
      <c r="F1696" s="245" t="s">
        <v>846</v>
      </c>
      <c r="G1696" s="243"/>
      <c r="H1696" s="246">
        <v>80.049999999999997</v>
      </c>
      <c r="I1696" s="247"/>
      <c r="J1696" s="243"/>
      <c r="K1696" s="243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2" t="s">
        <v>174</v>
      </c>
      <c r="AU1696" s="252" t="s">
        <v>88</v>
      </c>
      <c r="AV1696" s="14" t="s">
        <v>88</v>
      </c>
      <c r="AW1696" s="14" t="s">
        <v>32</v>
      </c>
      <c r="AX1696" s="14" t="s">
        <v>78</v>
      </c>
      <c r="AY1696" s="252" t="s">
        <v>165</v>
      </c>
    </row>
    <row r="1697" s="15" customFormat="1">
      <c r="A1697" s="15"/>
      <c r="B1697" s="253"/>
      <c r="C1697" s="254"/>
      <c r="D1697" s="233" t="s">
        <v>174</v>
      </c>
      <c r="E1697" s="255" t="s">
        <v>1</v>
      </c>
      <c r="F1697" s="256" t="s">
        <v>177</v>
      </c>
      <c r="G1697" s="254"/>
      <c r="H1697" s="257">
        <v>80.049999999999997</v>
      </c>
      <c r="I1697" s="258"/>
      <c r="J1697" s="254"/>
      <c r="K1697" s="254"/>
      <c r="L1697" s="259"/>
      <c r="M1697" s="260"/>
      <c r="N1697" s="261"/>
      <c r="O1697" s="261"/>
      <c r="P1697" s="261"/>
      <c r="Q1697" s="261"/>
      <c r="R1697" s="261"/>
      <c r="S1697" s="261"/>
      <c r="T1697" s="262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3" t="s">
        <v>174</v>
      </c>
      <c r="AU1697" s="263" t="s">
        <v>88</v>
      </c>
      <c r="AV1697" s="15" t="s">
        <v>172</v>
      </c>
      <c r="AW1697" s="15" t="s">
        <v>32</v>
      </c>
      <c r="AX1697" s="15" t="s">
        <v>86</v>
      </c>
      <c r="AY1697" s="263" t="s">
        <v>165</v>
      </c>
    </row>
    <row r="1698" s="12" customFormat="1" ht="22.8" customHeight="1">
      <c r="A1698" s="12"/>
      <c r="B1698" s="202"/>
      <c r="C1698" s="203"/>
      <c r="D1698" s="204" t="s">
        <v>77</v>
      </c>
      <c r="E1698" s="216" t="s">
        <v>2332</v>
      </c>
      <c r="F1698" s="216" t="s">
        <v>2333</v>
      </c>
      <c r="G1698" s="203"/>
      <c r="H1698" s="203"/>
      <c r="I1698" s="206"/>
      <c r="J1698" s="217">
        <f>BK1698</f>
        <v>0</v>
      </c>
      <c r="K1698" s="203"/>
      <c r="L1698" s="208"/>
      <c r="M1698" s="209"/>
      <c r="N1698" s="210"/>
      <c r="O1698" s="210"/>
      <c r="P1698" s="211">
        <f>SUM(P1699:P1735)</f>
        <v>0</v>
      </c>
      <c r="Q1698" s="210"/>
      <c r="R1698" s="211">
        <f>SUM(R1699:R1735)</f>
        <v>0.11850564</v>
      </c>
      <c r="S1698" s="210"/>
      <c r="T1698" s="212">
        <f>SUM(T1699:T1735)</f>
        <v>0</v>
      </c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R1698" s="213" t="s">
        <v>88</v>
      </c>
      <c r="AT1698" s="214" t="s">
        <v>77</v>
      </c>
      <c r="AU1698" s="214" t="s">
        <v>86</v>
      </c>
      <c r="AY1698" s="213" t="s">
        <v>165</v>
      </c>
      <c r="BK1698" s="215">
        <f>SUM(BK1699:BK1735)</f>
        <v>0</v>
      </c>
    </row>
    <row r="1699" s="2" customFormat="1" ht="24.15" customHeight="1">
      <c r="A1699" s="38"/>
      <c r="B1699" s="39"/>
      <c r="C1699" s="218" t="s">
        <v>2334</v>
      </c>
      <c r="D1699" s="218" t="s">
        <v>167</v>
      </c>
      <c r="E1699" s="219" t="s">
        <v>2335</v>
      </c>
      <c r="F1699" s="220" t="s">
        <v>2336</v>
      </c>
      <c r="G1699" s="221" t="s">
        <v>209</v>
      </c>
      <c r="H1699" s="222">
        <v>28</v>
      </c>
      <c r="I1699" s="223"/>
      <c r="J1699" s="224">
        <f>ROUND(I1699*H1699,2)</f>
        <v>0</v>
      </c>
      <c r="K1699" s="220" t="s">
        <v>1</v>
      </c>
      <c r="L1699" s="44"/>
      <c r="M1699" s="225" t="s">
        <v>1</v>
      </c>
      <c r="N1699" s="226" t="s">
        <v>43</v>
      </c>
      <c r="O1699" s="91"/>
      <c r="P1699" s="227">
        <f>O1699*H1699</f>
        <v>0</v>
      </c>
      <c r="Q1699" s="227">
        <v>0.00023000000000000001</v>
      </c>
      <c r="R1699" s="227">
        <f>Q1699*H1699</f>
        <v>0.0064400000000000004</v>
      </c>
      <c r="S1699" s="227">
        <v>0</v>
      </c>
      <c r="T1699" s="228">
        <f>S1699*H1699</f>
        <v>0</v>
      </c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R1699" s="229" t="s">
        <v>270</v>
      </c>
      <c r="AT1699" s="229" t="s">
        <v>167</v>
      </c>
      <c r="AU1699" s="229" t="s">
        <v>88</v>
      </c>
      <c r="AY1699" s="17" t="s">
        <v>165</v>
      </c>
      <c r="BE1699" s="230">
        <f>IF(N1699="základní",J1699,0)</f>
        <v>0</v>
      </c>
      <c r="BF1699" s="230">
        <f>IF(N1699="snížená",J1699,0)</f>
        <v>0</v>
      </c>
      <c r="BG1699" s="230">
        <f>IF(N1699="zákl. přenesená",J1699,0)</f>
        <v>0</v>
      </c>
      <c r="BH1699" s="230">
        <f>IF(N1699="sníž. přenesená",J1699,0)</f>
        <v>0</v>
      </c>
      <c r="BI1699" s="230">
        <f>IF(N1699="nulová",J1699,0)</f>
        <v>0</v>
      </c>
      <c r="BJ1699" s="17" t="s">
        <v>86</v>
      </c>
      <c r="BK1699" s="230">
        <f>ROUND(I1699*H1699,2)</f>
        <v>0</v>
      </c>
      <c r="BL1699" s="17" t="s">
        <v>270</v>
      </c>
      <c r="BM1699" s="229" t="s">
        <v>2337</v>
      </c>
    </row>
    <row r="1700" s="2" customFormat="1">
      <c r="A1700" s="38"/>
      <c r="B1700" s="39"/>
      <c r="C1700" s="40"/>
      <c r="D1700" s="233" t="s">
        <v>616</v>
      </c>
      <c r="E1700" s="40"/>
      <c r="F1700" s="274" t="s">
        <v>2338</v>
      </c>
      <c r="G1700" s="40"/>
      <c r="H1700" s="40"/>
      <c r="I1700" s="275"/>
      <c r="J1700" s="40"/>
      <c r="K1700" s="40"/>
      <c r="L1700" s="44"/>
      <c r="M1700" s="276"/>
      <c r="N1700" s="277"/>
      <c r="O1700" s="91"/>
      <c r="P1700" s="91"/>
      <c r="Q1700" s="91"/>
      <c r="R1700" s="91"/>
      <c r="S1700" s="91"/>
      <c r="T1700" s="92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T1700" s="17" t="s">
        <v>616</v>
      </c>
      <c r="AU1700" s="17" t="s">
        <v>88</v>
      </c>
    </row>
    <row r="1701" s="14" customFormat="1">
      <c r="A1701" s="14"/>
      <c r="B1701" s="242"/>
      <c r="C1701" s="243"/>
      <c r="D1701" s="233" t="s">
        <v>174</v>
      </c>
      <c r="E1701" s="244" t="s">
        <v>1</v>
      </c>
      <c r="F1701" s="245" t="s">
        <v>2339</v>
      </c>
      <c r="G1701" s="243"/>
      <c r="H1701" s="246">
        <v>28</v>
      </c>
      <c r="I1701" s="247"/>
      <c r="J1701" s="243"/>
      <c r="K1701" s="243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2" t="s">
        <v>174</v>
      </c>
      <c r="AU1701" s="252" t="s">
        <v>88</v>
      </c>
      <c r="AV1701" s="14" t="s">
        <v>88</v>
      </c>
      <c r="AW1701" s="14" t="s">
        <v>32</v>
      </c>
      <c r="AX1701" s="14" t="s">
        <v>78</v>
      </c>
      <c r="AY1701" s="252" t="s">
        <v>165</v>
      </c>
    </row>
    <row r="1702" s="15" customFormat="1">
      <c r="A1702" s="15"/>
      <c r="B1702" s="253"/>
      <c r="C1702" s="254"/>
      <c r="D1702" s="233" t="s">
        <v>174</v>
      </c>
      <c r="E1702" s="255" t="s">
        <v>1</v>
      </c>
      <c r="F1702" s="256" t="s">
        <v>177</v>
      </c>
      <c r="G1702" s="254"/>
      <c r="H1702" s="257">
        <v>28</v>
      </c>
      <c r="I1702" s="258"/>
      <c r="J1702" s="254"/>
      <c r="K1702" s="254"/>
      <c r="L1702" s="259"/>
      <c r="M1702" s="260"/>
      <c r="N1702" s="261"/>
      <c r="O1702" s="261"/>
      <c r="P1702" s="261"/>
      <c r="Q1702" s="261"/>
      <c r="R1702" s="261"/>
      <c r="S1702" s="261"/>
      <c r="T1702" s="262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3" t="s">
        <v>174</v>
      </c>
      <c r="AU1702" s="263" t="s">
        <v>88</v>
      </c>
      <c r="AV1702" s="15" t="s">
        <v>172</v>
      </c>
      <c r="AW1702" s="15" t="s">
        <v>32</v>
      </c>
      <c r="AX1702" s="15" t="s">
        <v>86</v>
      </c>
      <c r="AY1702" s="263" t="s">
        <v>165</v>
      </c>
    </row>
    <row r="1703" s="2" customFormat="1" ht="24.15" customHeight="1">
      <c r="A1703" s="38"/>
      <c r="B1703" s="39"/>
      <c r="C1703" s="218" t="s">
        <v>2340</v>
      </c>
      <c r="D1703" s="218" t="s">
        <v>167</v>
      </c>
      <c r="E1703" s="219" t="s">
        <v>2341</v>
      </c>
      <c r="F1703" s="220" t="s">
        <v>2342</v>
      </c>
      <c r="G1703" s="221" t="s">
        <v>209</v>
      </c>
      <c r="H1703" s="222">
        <v>239.547</v>
      </c>
      <c r="I1703" s="223"/>
      <c r="J1703" s="224">
        <f>ROUND(I1703*H1703,2)</f>
        <v>0</v>
      </c>
      <c r="K1703" s="220" t="s">
        <v>1</v>
      </c>
      <c r="L1703" s="44"/>
      <c r="M1703" s="225" t="s">
        <v>1</v>
      </c>
      <c r="N1703" s="226" t="s">
        <v>43</v>
      </c>
      <c r="O1703" s="91"/>
      <c r="P1703" s="227">
        <f>O1703*H1703</f>
        <v>0</v>
      </c>
      <c r="Q1703" s="227">
        <v>0.00044999999999999999</v>
      </c>
      <c r="R1703" s="227">
        <f>Q1703*H1703</f>
        <v>0.10779614999999999</v>
      </c>
      <c r="S1703" s="227">
        <v>0</v>
      </c>
      <c r="T1703" s="228">
        <f>S1703*H1703</f>
        <v>0</v>
      </c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R1703" s="229" t="s">
        <v>270</v>
      </c>
      <c r="AT1703" s="229" t="s">
        <v>167</v>
      </c>
      <c r="AU1703" s="229" t="s">
        <v>88</v>
      </c>
      <c r="AY1703" s="17" t="s">
        <v>165</v>
      </c>
      <c r="BE1703" s="230">
        <f>IF(N1703="základní",J1703,0)</f>
        <v>0</v>
      </c>
      <c r="BF1703" s="230">
        <f>IF(N1703="snížená",J1703,0)</f>
        <v>0</v>
      </c>
      <c r="BG1703" s="230">
        <f>IF(N1703="zákl. přenesená",J1703,0)</f>
        <v>0</v>
      </c>
      <c r="BH1703" s="230">
        <f>IF(N1703="sníž. přenesená",J1703,0)</f>
        <v>0</v>
      </c>
      <c r="BI1703" s="230">
        <f>IF(N1703="nulová",J1703,0)</f>
        <v>0</v>
      </c>
      <c r="BJ1703" s="17" t="s">
        <v>86</v>
      </c>
      <c r="BK1703" s="230">
        <f>ROUND(I1703*H1703,2)</f>
        <v>0</v>
      </c>
      <c r="BL1703" s="17" t="s">
        <v>270</v>
      </c>
      <c r="BM1703" s="229" t="s">
        <v>2343</v>
      </c>
    </row>
    <row r="1704" s="2" customFormat="1">
      <c r="A1704" s="38"/>
      <c r="B1704" s="39"/>
      <c r="C1704" s="40"/>
      <c r="D1704" s="233" t="s">
        <v>616</v>
      </c>
      <c r="E1704" s="40"/>
      <c r="F1704" s="274" t="s">
        <v>2338</v>
      </c>
      <c r="G1704" s="40"/>
      <c r="H1704" s="40"/>
      <c r="I1704" s="275"/>
      <c r="J1704" s="40"/>
      <c r="K1704" s="40"/>
      <c r="L1704" s="44"/>
      <c r="M1704" s="276"/>
      <c r="N1704" s="277"/>
      <c r="O1704" s="91"/>
      <c r="P1704" s="91"/>
      <c r="Q1704" s="91"/>
      <c r="R1704" s="91"/>
      <c r="S1704" s="91"/>
      <c r="T1704" s="92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T1704" s="17" t="s">
        <v>616</v>
      </c>
      <c r="AU1704" s="17" t="s">
        <v>88</v>
      </c>
    </row>
    <row r="1705" s="14" customFormat="1">
      <c r="A1705" s="14"/>
      <c r="B1705" s="242"/>
      <c r="C1705" s="243"/>
      <c r="D1705" s="233" t="s">
        <v>174</v>
      </c>
      <c r="E1705" s="244" t="s">
        <v>1</v>
      </c>
      <c r="F1705" s="245" t="s">
        <v>2344</v>
      </c>
      <c r="G1705" s="243"/>
      <c r="H1705" s="246">
        <v>57.399999999999999</v>
      </c>
      <c r="I1705" s="247"/>
      <c r="J1705" s="243"/>
      <c r="K1705" s="243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2" t="s">
        <v>174</v>
      </c>
      <c r="AU1705" s="252" t="s">
        <v>88</v>
      </c>
      <c r="AV1705" s="14" t="s">
        <v>88</v>
      </c>
      <c r="AW1705" s="14" t="s">
        <v>32</v>
      </c>
      <c r="AX1705" s="14" t="s">
        <v>78</v>
      </c>
      <c r="AY1705" s="252" t="s">
        <v>165</v>
      </c>
    </row>
    <row r="1706" s="14" customFormat="1">
      <c r="A1706" s="14"/>
      <c r="B1706" s="242"/>
      <c r="C1706" s="243"/>
      <c r="D1706" s="233" t="s">
        <v>174</v>
      </c>
      <c r="E1706" s="244" t="s">
        <v>1</v>
      </c>
      <c r="F1706" s="245" t="s">
        <v>2345</v>
      </c>
      <c r="G1706" s="243"/>
      <c r="H1706" s="246">
        <v>29.120000000000001</v>
      </c>
      <c r="I1706" s="247"/>
      <c r="J1706" s="243"/>
      <c r="K1706" s="243"/>
      <c r="L1706" s="248"/>
      <c r="M1706" s="249"/>
      <c r="N1706" s="250"/>
      <c r="O1706" s="250"/>
      <c r="P1706" s="250"/>
      <c r="Q1706" s="250"/>
      <c r="R1706" s="250"/>
      <c r="S1706" s="250"/>
      <c r="T1706" s="251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2" t="s">
        <v>174</v>
      </c>
      <c r="AU1706" s="252" t="s">
        <v>88</v>
      </c>
      <c r="AV1706" s="14" t="s">
        <v>88</v>
      </c>
      <c r="AW1706" s="14" t="s">
        <v>32</v>
      </c>
      <c r="AX1706" s="14" t="s">
        <v>78</v>
      </c>
      <c r="AY1706" s="252" t="s">
        <v>165</v>
      </c>
    </row>
    <row r="1707" s="14" customFormat="1">
      <c r="A1707" s="14"/>
      <c r="B1707" s="242"/>
      <c r="C1707" s="243"/>
      <c r="D1707" s="233" t="s">
        <v>174</v>
      </c>
      <c r="E1707" s="244" t="s">
        <v>1</v>
      </c>
      <c r="F1707" s="245" t="s">
        <v>2346</v>
      </c>
      <c r="G1707" s="243"/>
      <c r="H1707" s="246">
        <v>55.692</v>
      </c>
      <c r="I1707" s="247"/>
      <c r="J1707" s="243"/>
      <c r="K1707" s="243"/>
      <c r="L1707" s="248"/>
      <c r="M1707" s="249"/>
      <c r="N1707" s="250"/>
      <c r="O1707" s="250"/>
      <c r="P1707" s="250"/>
      <c r="Q1707" s="250"/>
      <c r="R1707" s="250"/>
      <c r="S1707" s="250"/>
      <c r="T1707" s="251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2" t="s">
        <v>174</v>
      </c>
      <c r="AU1707" s="252" t="s">
        <v>88</v>
      </c>
      <c r="AV1707" s="14" t="s">
        <v>88</v>
      </c>
      <c r="AW1707" s="14" t="s">
        <v>32</v>
      </c>
      <c r="AX1707" s="14" t="s">
        <v>78</v>
      </c>
      <c r="AY1707" s="252" t="s">
        <v>165</v>
      </c>
    </row>
    <row r="1708" s="14" customFormat="1">
      <c r="A1708" s="14"/>
      <c r="B1708" s="242"/>
      <c r="C1708" s="243"/>
      <c r="D1708" s="233" t="s">
        <v>174</v>
      </c>
      <c r="E1708" s="244" t="s">
        <v>1</v>
      </c>
      <c r="F1708" s="245" t="s">
        <v>2347</v>
      </c>
      <c r="G1708" s="243"/>
      <c r="H1708" s="246">
        <v>14.300000000000001</v>
      </c>
      <c r="I1708" s="247"/>
      <c r="J1708" s="243"/>
      <c r="K1708" s="243"/>
      <c r="L1708" s="248"/>
      <c r="M1708" s="249"/>
      <c r="N1708" s="250"/>
      <c r="O1708" s="250"/>
      <c r="P1708" s="250"/>
      <c r="Q1708" s="250"/>
      <c r="R1708" s="250"/>
      <c r="S1708" s="250"/>
      <c r="T1708" s="251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2" t="s">
        <v>174</v>
      </c>
      <c r="AU1708" s="252" t="s">
        <v>88</v>
      </c>
      <c r="AV1708" s="14" t="s">
        <v>88</v>
      </c>
      <c r="AW1708" s="14" t="s">
        <v>32</v>
      </c>
      <c r="AX1708" s="14" t="s">
        <v>78</v>
      </c>
      <c r="AY1708" s="252" t="s">
        <v>165</v>
      </c>
    </row>
    <row r="1709" s="14" customFormat="1">
      <c r="A1709" s="14"/>
      <c r="B1709" s="242"/>
      <c r="C1709" s="243"/>
      <c r="D1709" s="233" t="s">
        <v>174</v>
      </c>
      <c r="E1709" s="244" t="s">
        <v>1</v>
      </c>
      <c r="F1709" s="245" t="s">
        <v>2348</v>
      </c>
      <c r="G1709" s="243"/>
      <c r="H1709" s="246">
        <v>4.29</v>
      </c>
      <c r="I1709" s="247"/>
      <c r="J1709" s="243"/>
      <c r="K1709" s="243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2" t="s">
        <v>174</v>
      </c>
      <c r="AU1709" s="252" t="s">
        <v>88</v>
      </c>
      <c r="AV1709" s="14" t="s">
        <v>88</v>
      </c>
      <c r="AW1709" s="14" t="s">
        <v>32</v>
      </c>
      <c r="AX1709" s="14" t="s">
        <v>78</v>
      </c>
      <c r="AY1709" s="252" t="s">
        <v>165</v>
      </c>
    </row>
    <row r="1710" s="14" customFormat="1">
      <c r="A1710" s="14"/>
      <c r="B1710" s="242"/>
      <c r="C1710" s="243"/>
      <c r="D1710" s="233" t="s">
        <v>174</v>
      </c>
      <c r="E1710" s="244" t="s">
        <v>1</v>
      </c>
      <c r="F1710" s="245" t="s">
        <v>2349</v>
      </c>
      <c r="G1710" s="243"/>
      <c r="H1710" s="246">
        <v>8.8460000000000001</v>
      </c>
      <c r="I1710" s="247"/>
      <c r="J1710" s="243"/>
      <c r="K1710" s="243"/>
      <c r="L1710" s="248"/>
      <c r="M1710" s="249"/>
      <c r="N1710" s="250"/>
      <c r="O1710" s="250"/>
      <c r="P1710" s="250"/>
      <c r="Q1710" s="250"/>
      <c r="R1710" s="250"/>
      <c r="S1710" s="250"/>
      <c r="T1710" s="251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2" t="s">
        <v>174</v>
      </c>
      <c r="AU1710" s="252" t="s">
        <v>88</v>
      </c>
      <c r="AV1710" s="14" t="s">
        <v>88</v>
      </c>
      <c r="AW1710" s="14" t="s">
        <v>32</v>
      </c>
      <c r="AX1710" s="14" t="s">
        <v>78</v>
      </c>
      <c r="AY1710" s="252" t="s">
        <v>165</v>
      </c>
    </row>
    <row r="1711" s="14" customFormat="1">
      <c r="A1711" s="14"/>
      <c r="B1711" s="242"/>
      <c r="C1711" s="243"/>
      <c r="D1711" s="233" t="s">
        <v>174</v>
      </c>
      <c r="E1711" s="244" t="s">
        <v>1</v>
      </c>
      <c r="F1711" s="245" t="s">
        <v>2350</v>
      </c>
      <c r="G1711" s="243"/>
      <c r="H1711" s="246">
        <v>4.6559999999999997</v>
      </c>
      <c r="I1711" s="247"/>
      <c r="J1711" s="243"/>
      <c r="K1711" s="243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2" t="s">
        <v>174</v>
      </c>
      <c r="AU1711" s="252" t="s">
        <v>88</v>
      </c>
      <c r="AV1711" s="14" t="s">
        <v>88</v>
      </c>
      <c r="AW1711" s="14" t="s">
        <v>32</v>
      </c>
      <c r="AX1711" s="14" t="s">
        <v>78</v>
      </c>
      <c r="AY1711" s="252" t="s">
        <v>165</v>
      </c>
    </row>
    <row r="1712" s="14" customFormat="1">
      <c r="A1712" s="14"/>
      <c r="B1712" s="242"/>
      <c r="C1712" s="243"/>
      <c r="D1712" s="233" t="s">
        <v>174</v>
      </c>
      <c r="E1712" s="244" t="s">
        <v>1</v>
      </c>
      <c r="F1712" s="245" t="s">
        <v>2351</v>
      </c>
      <c r="G1712" s="243"/>
      <c r="H1712" s="246">
        <v>4.3330000000000002</v>
      </c>
      <c r="I1712" s="247"/>
      <c r="J1712" s="243"/>
      <c r="K1712" s="243"/>
      <c r="L1712" s="248"/>
      <c r="M1712" s="249"/>
      <c r="N1712" s="250"/>
      <c r="O1712" s="250"/>
      <c r="P1712" s="250"/>
      <c r="Q1712" s="250"/>
      <c r="R1712" s="250"/>
      <c r="S1712" s="250"/>
      <c r="T1712" s="251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2" t="s">
        <v>174</v>
      </c>
      <c r="AU1712" s="252" t="s">
        <v>88</v>
      </c>
      <c r="AV1712" s="14" t="s">
        <v>88</v>
      </c>
      <c r="AW1712" s="14" t="s">
        <v>32</v>
      </c>
      <c r="AX1712" s="14" t="s">
        <v>78</v>
      </c>
      <c r="AY1712" s="252" t="s">
        <v>165</v>
      </c>
    </row>
    <row r="1713" s="14" customFormat="1">
      <c r="A1713" s="14"/>
      <c r="B1713" s="242"/>
      <c r="C1713" s="243"/>
      <c r="D1713" s="233" t="s">
        <v>174</v>
      </c>
      <c r="E1713" s="244" t="s">
        <v>1</v>
      </c>
      <c r="F1713" s="245" t="s">
        <v>2352</v>
      </c>
      <c r="G1713" s="243"/>
      <c r="H1713" s="246">
        <v>2.7890000000000001</v>
      </c>
      <c r="I1713" s="247"/>
      <c r="J1713" s="243"/>
      <c r="K1713" s="243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2" t="s">
        <v>174</v>
      </c>
      <c r="AU1713" s="252" t="s">
        <v>88</v>
      </c>
      <c r="AV1713" s="14" t="s">
        <v>88</v>
      </c>
      <c r="AW1713" s="14" t="s">
        <v>32</v>
      </c>
      <c r="AX1713" s="14" t="s">
        <v>78</v>
      </c>
      <c r="AY1713" s="252" t="s">
        <v>165</v>
      </c>
    </row>
    <row r="1714" s="14" customFormat="1">
      <c r="A1714" s="14"/>
      <c r="B1714" s="242"/>
      <c r="C1714" s="243"/>
      <c r="D1714" s="233" t="s">
        <v>174</v>
      </c>
      <c r="E1714" s="244" t="s">
        <v>1</v>
      </c>
      <c r="F1714" s="245" t="s">
        <v>2353</v>
      </c>
      <c r="G1714" s="243"/>
      <c r="H1714" s="246">
        <v>1.8859999999999999</v>
      </c>
      <c r="I1714" s="247"/>
      <c r="J1714" s="243"/>
      <c r="K1714" s="243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2" t="s">
        <v>174</v>
      </c>
      <c r="AU1714" s="252" t="s">
        <v>88</v>
      </c>
      <c r="AV1714" s="14" t="s">
        <v>88</v>
      </c>
      <c r="AW1714" s="14" t="s">
        <v>32</v>
      </c>
      <c r="AX1714" s="14" t="s">
        <v>78</v>
      </c>
      <c r="AY1714" s="252" t="s">
        <v>165</v>
      </c>
    </row>
    <row r="1715" s="14" customFormat="1">
      <c r="A1715" s="14"/>
      <c r="B1715" s="242"/>
      <c r="C1715" s="243"/>
      <c r="D1715" s="233" t="s">
        <v>174</v>
      </c>
      <c r="E1715" s="244" t="s">
        <v>1</v>
      </c>
      <c r="F1715" s="245" t="s">
        <v>2354</v>
      </c>
      <c r="G1715" s="243"/>
      <c r="H1715" s="246">
        <v>5.1479999999999997</v>
      </c>
      <c r="I1715" s="247"/>
      <c r="J1715" s="243"/>
      <c r="K1715" s="243"/>
      <c r="L1715" s="248"/>
      <c r="M1715" s="249"/>
      <c r="N1715" s="250"/>
      <c r="O1715" s="250"/>
      <c r="P1715" s="250"/>
      <c r="Q1715" s="250"/>
      <c r="R1715" s="250"/>
      <c r="S1715" s="250"/>
      <c r="T1715" s="25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2" t="s">
        <v>174</v>
      </c>
      <c r="AU1715" s="252" t="s">
        <v>88</v>
      </c>
      <c r="AV1715" s="14" t="s">
        <v>88</v>
      </c>
      <c r="AW1715" s="14" t="s">
        <v>32</v>
      </c>
      <c r="AX1715" s="14" t="s">
        <v>78</v>
      </c>
      <c r="AY1715" s="252" t="s">
        <v>165</v>
      </c>
    </row>
    <row r="1716" s="14" customFormat="1">
      <c r="A1716" s="14"/>
      <c r="B1716" s="242"/>
      <c r="C1716" s="243"/>
      <c r="D1716" s="233" t="s">
        <v>174</v>
      </c>
      <c r="E1716" s="244" t="s">
        <v>1</v>
      </c>
      <c r="F1716" s="245" t="s">
        <v>2355</v>
      </c>
      <c r="G1716" s="243"/>
      <c r="H1716" s="246">
        <v>3.1070000000000002</v>
      </c>
      <c r="I1716" s="247"/>
      <c r="J1716" s="243"/>
      <c r="K1716" s="243"/>
      <c r="L1716" s="248"/>
      <c r="M1716" s="249"/>
      <c r="N1716" s="250"/>
      <c r="O1716" s="250"/>
      <c r="P1716" s="250"/>
      <c r="Q1716" s="250"/>
      <c r="R1716" s="250"/>
      <c r="S1716" s="250"/>
      <c r="T1716" s="251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2" t="s">
        <v>174</v>
      </c>
      <c r="AU1716" s="252" t="s">
        <v>88</v>
      </c>
      <c r="AV1716" s="14" t="s">
        <v>88</v>
      </c>
      <c r="AW1716" s="14" t="s">
        <v>32</v>
      </c>
      <c r="AX1716" s="14" t="s">
        <v>78</v>
      </c>
      <c r="AY1716" s="252" t="s">
        <v>165</v>
      </c>
    </row>
    <row r="1717" s="14" customFormat="1">
      <c r="A1717" s="14"/>
      <c r="B1717" s="242"/>
      <c r="C1717" s="243"/>
      <c r="D1717" s="233" t="s">
        <v>174</v>
      </c>
      <c r="E1717" s="244" t="s">
        <v>1</v>
      </c>
      <c r="F1717" s="245" t="s">
        <v>2356</v>
      </c>
      <c r="G1717" s="243"/>
      <c r="H1717" s="246">
        <v>17.677</v>
      </c>
      <c r="I1717" s="247"/>
      <c r="J1717" s="243"/>
      <c r="K1717" s="243"/>
      <c r="L1717" s="248"/>
      <c r="M1717" s="249"/>
      <c r="N1717" s="250"/>
      <c r="O1717" s="250"/>
      <c r="P1717" s="250"/>
      <c r="Q1717" s="250"/>
      <c r="R1717" s="250"/>
      <c r="S1717" s="250"/>
      <c r="T1717" s="251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2" t="s">
        <v>174</v>
      </c>
      <c r="AU1717" s="252" t="s">
        <v>88</v>
      </c>
      <c r="AV1717" s="14" t="s">
        <v>88</v>
      </c>
      <c r="AW1717" s="14" t="s">
        <v>32</v>
      </c>
      <c r="AX1717" s="14" t="s">
        <v>78</v>
      </c>
      <c r="AY1717" s="252" t="s">
        <v>165</v>
      </c>
    </row>
    <row r="1718" s="14" customFormat="1">
      <c r="A1718" s="14"/>
      <c r="B1718" s="242"/>
      <c r="C1718" s="243"/>
      <c r="D1718" s="233" t="s">
        <v>174</v>
      </c>
      <c r="E1718" s="244" t="s">
        <v>1</v>
      </c>
      <c r="F1718" s="245" t="s">
        <v>2357</v>
      </c>
      <c r="G1718" s="243"/>
      <c r="H1718" s="246">
        <v>3.0569999999999999</v>
      </c>
      <c r="I1718" s="247"/>
      <c r="J1718" s="243"/>
      <c r="K1718" s="243"/>
      <c r="L1718" s="248"/>
      <c r="M1718" s="249"/>
      <c r="N1718" s="250"/>
      <c r="O1718" s="250"/>
      <c r="P1718" s="250"/>
      <c r="Q1718" s="250"/>
      <c r="R1718" s="250"/>
      <c r="S1718" s="250"/>
      <c r="T1718" s="251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2" t="s">
        <v>174</v>
      </c>
      <c r="AU1718" s="252" t="s">
        <v>88</v>
      </c>
      <c r="AV1718" s="14" t="s">
        <v>88</v>
      </c>
      <c r="AW1718" s="14" t="s">
        <v>32</v>
      </c>
      <c r="AX1718" s="14" t="s">
        <v>78</v>
      </c>
      <c r="AY1718" s="252" t="s">
        <v>165</v>
      </c>
    </row>
    <row r="1719" s="14" customFormat="1">
      <c r="A1719" s="14"/>
      <c r="B1719" s="242"/>
      <c r="C1719" s="243"/>
      <c r="D1719" s="233" t="s">
        <v>174</v>
      </c>
      <c r="E1719" s="244" t="s">
        <v>1</v>
      </c>
      <c r="F1719" s="245" t="s">
        <v>2358</v>
      </c>
      <c r="G1719" s="243"/>
      <c r="H1719" s="246">
        <v>10.861000000000001</v>
      </c>
      <c r="I1719" s="247"/>
      <c r="J1719" s="243"/>
      <c r="K1719" s="243"/>
      <c r="L1719" s="248"/>
      <c r="M1719" s="249"/>
      <c r="N1719" s="250"/>
      <c r="O1719" s="250"/>
      <c r="P1719" s="250"/>
      <c r="Q1719" s="250"/>
      <c r="R1719" s="250"/>
      <c r="S1719" s="250"/>
      <c r="T1719" s="251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2" t="s">
        <v>174</v>
      </c>
      <c r="AU1719" s="252" t="s">
        <v>88</v>
      </c>
      <c r="AV1719" s="14" t="s">
        <v>88</v>
      </c>
      <c r="AW1719" s="14" t="s">
        <v>32</v>
      </c>
      <c r="AX1719" s="14" t="s">
        <v>78</v>
      </c>
      <c r="AY1719" s="252" t="s">
        <v>165</v>
      </c>
    </row>
    <row r="1720" s="14" customFormat="1">
      <c r="A1720" s="14"/>
      <c r="B1720" s="242"/>
      <c r="C1720" s="243"/>
      <c r="D1720" s="233" t="s">
        <v>174</v>
      </c>
      <c r="E1720" s="244" t="s">
        <v>1</v>
      </c>
      <c r="F1720" s="245" t="s">
        <v>2359</v>
      </c>
      <c r="G1720" s="243"/>
      <c r="H1720" s="246">
        <v>7.181</v>
      </c>
      <c r="I1720" s="247"/>
      <c r="J1720" s="243"/>
      <c r="K1720" s="243"/>
      <c r="L1720" s="248"/>
      <c r="M1720" s="249"/>
      <c r="N1720" s="250"/>
      <c r="O1720" s="250"/>
      <c r="P1720" s="250"/>
      <c r="Q1720" s="250"/>
      <c r="R1720" s="250"/>
      <c r="S1720" s="250"/>
      <c r="T1720" s="251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2" t="s">
        <v>174</v>
      </c>
      <c r="AU1720" s="252" t="s">
        <v>88</v>
      </c>
      <c r="AV1720" s="14" t="s">
        <v>88</v>
      </c>
      <c r="AW1720" s="14" t="s">
        <v>32</v>
      </c>
      <c r="AX1720" s="14" t="s">
        <v>78</v>
      </c>
      <c r="AY1720" s="252" t="s">
        <v>165</v>
      </c>
    </row>
    <row r="1721" s="14" customFormat="1">
      <c r="A1721" s="14"/>
      <c r="B1721" s="242"/>
      <c r="C1721" s="243"/>
      <c r="D1721" s="233" t="s">
        <v>174</v>
      </c>
      <c r="E1721" s="244" t="s">
        <v>1</v>
      </c>
      <c r="F1721" s="245" t="s">
        <v>2360</v>
      </c>
      <c r="G1721" s="243"/>
      <c r="H1721" s="246">
        <v>5.3849999999999998</v>
      </c>
      <c r="I1721" s="247"/>
      <c r="J1721" s="243"/>
      <c r="K1721" s="243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2" t="s">
        <v>174</v>
      </c>
      <c r="AU1721" s="252" t="s">
        <v>88</v>
      </c>
      <c r="AV1721" s="14" t="s">
        <v>88</v>
      </c>
      <c r="AW1721" s="14" t="s">
        <v>32</v>
      </c>
      <c r="AX1721" s="14" t="s">
        <v>78</v>
      </c>
      <c r="AY1721" s="252" t="s">
        <v>165</v>
      </c>
    </row>
    <row r="1722" s="14" customFormat="1">
      <c r="A1722" s="14"/>
      <c r="B1722" s="242"/>
      <c r="C1722" s="243"/>
      <c r="D1722" s="233" t="s">
        <v>174</v>
      </c>
      <c r="E1722" s="244" t="s">
        <v>1</v>
      </c>
      <c r="F1722" s="245" t="s">
        <v>2361</v>
      </c>
      <c r="G1722" s="243"/>
      <c r="H1722" s="246">
        <v>3.819</v>
      </c>
      <c r="I1722" s="247"/>
      <c r="J1722" s="243"/>
      <c r="K1722" s="243"/>
      <c r="L1722" s="248"/>
      <c r="M1722" s="249"/>
      <c r="N1722" s="250"/>
      <c r="O1722" s="250"/>
      <c r="P1722" s="250"/>
      <c r="Q1722" s="250"/>
      <c r="R1722" s="250"/>
      <c r="S1722" s="250"/>
      <c r="T1722" s="251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2" t="s">
        <v>174</v>
      </c>
      <c r="AU1722" s="252" t="s">
        <v>88</v>
      </c>
      <c r="AV1722" s="14" t="s">
        <v>88</v>
      </c>
      <c r="AW1722" s="14" t="s">
        <v>32</v>
      </c>
      <c r="AX1722" s="14" t="s">
        <v>78</v>
      </c>
      <c r="AY1722" s="252" t="s">
        <v>165</v>
      </c>
    </row>
    <row r="1723" s="15" customFormat="1">
      <c r="A1723" s="15"/>
      <c r="B1723" s="253"/>
      <c r="C1723" s="254"/>
      <c r="D1723" s="233" t="s">
        <v>174</v>
      </c>
      <c r="E1723" s="255" t="s">
        <v>1</v>
      </c>
      <c r="F1723" s="256" t="s">
        <v>177</v>
      </c>
      <c r="G1723" s="254"/>
      <c r="H1723" s="257">
        <v>239.547</v>
      </c>
      <c r="I1723" s="258"/>
      <c r="J1723" s="254"/>
      <c r="K1723" s="254"/>
      <c r="L1723" s="259"/>
      <c r="M1723" s="260"/>
      <c r="N1723" s="261"/>
      <c r="O1723" s="261"/>
      <c r="P1723" s="261"/>
      <c r="Q1723" s="261"/>
      <c r="R1723" s="261"/>
      <c r="S1723" s="261"/>
      <c r="T1723" s="262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3" t="s">
        <v>174</v>
      </c>
      <c r="AU1723" s="263" t="s">
        <v>88</v>
      </c>
      <c r="AV1723" s="15" t="s">
        <v>172</v>
      </c>
      <c r="AW1723" s="15" t="s">
        <v>32</v>
      </c>
      <c r="AX1723" s="15" t="s">
        <v>86</v>
      </c>
      <c r="AY1723" s="263" t="s">
        <v>165</v>
      </c>
    </row>
    <row r="1724" s="2" customFormat="1" ht="33" customHeight="1">
      <c r="A1724" s="38"/>
      <c r="B1724" s="39"/>
      <c r="C1724" s="218" t="s">
        <v>2362</v>
      </c>
      <c r="D1724" s="218" t="s">
        <v>167</v>
      </c>
      <c r="E1724" s="219" t="s">
        <v>2363</v>
      </c>
      <c r="F1724" s="220" t="s">
        <v>2364</v>
      </c>
      <c r="G1724" s="221" t="s">
        <v>209</v>
      </c>
      <c r="H1724" s="222">
        <v>2.5600000000000001</v>
      </c>
      <c r="I1724" s="223"/>
      <c r="J1724" s="224">
        <f>ROUND(I1724*H1724,2)</f>
        <v>0</v>
      </c>
      <c r="K1724" s="220" t="s">
        <v>1</v>
      </c>
      <c r="L1724" s="44"/>
      <c r="M1724" s="225" t="s">
        <v>1</v>
      </c>
      <c r="N1724" s="226" t="s">
        <v>43</v>
      </c>
      <c r="O1724" s="91"/>
      <c r="P1724" s="227">
        <f>O1724*H1724</f>
        <v>0</v>
      </c>
      <c r="Q1724" s="227">
        <v>0.00023000000000000001</v>
      </c>
      <c r="R1724" s="227">
        <f>Q1724*H1724</f>
        <v>0.0005888</v>
      </c>
      <c r="S1724" s="227">
        <v>0</v>
      </c>
      <c r="T1724" s="228">
        <f>S1724*H1724</f>
        <v>0</v>
      </c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R1724" s="229" t="s">
        <v>270</v>
      </c>
      <c r="AT1724" s="229" t="s">
        <v>167</v>
      </c>
      <c r="AU1724" s="229" t="s">
        <v>88</v>
      </c>
      <c r="AY1724" s="17" t="s">
        <v>165</v>
      </c>
      <c r="BE1724" s="230">
        <f>IF(N1724="základní",J1724,0)</f>
        <v>0</v>
      </c>
      <c r="BF1724" s="230">
        <f>IF(N1724="snížená",J1724,0)</f>
        <v>0</v>
      </c>
      <c r="BG1724" s="230">
        <f>IF(N1724="zákl. přenesená",J1724,0)</f>
        <v>0</v>
      </c>
      <c r="BH1724" s="230">
        <f>IF(N1724="sníž. přenesená",J1724,0)</f>
        <v>0</v>
      </c>
      <c r="BI1724" s="230">
        <f>IF(N1724="nulová",J1724,0)</f>
        <v>0</v>
      </c>
      <c r="BJ1724" s="17" t="s">
        <v>86</v>
      </c>
      <c r="BK1724" s="230">
        <f>ROUND(I1724*H1724,2)</f>
        <v>0</v>
      </c>
      <c r="BL1724" s="17" t="s">
        <v>270</v>
      </c>
      <c r="BM1724" s="229" t="s">
        <v>2365</v>
      </c>
    </row>
    <row r="1725" s="2" customFormat="1">
      <c r="A1725" s="38"/>
      <c r="B1725" s="39"/>
      <c r="C1725" s="40"/>
      <c r="D1725" s="233" t="s">
        <v>616</v>
      </c>
      <c r="E1725" s="40"/>
      <c r="F1725" s="274" t="s">
        <v>2338</v>
      </c>
      <c r="G1725" s="40"/>
      <c r="H1725" s="40"/>
      <c r="I1725" s="275"/>
      <c r="J1725" s="40"/>
      <c r="K1725" s="40"/>
      <c r="L1725" s="44"/>
      <c r="M1725" s="276"/>
      <c r="N1725" s="277"/>
      <c r="O1725" s="91"/>
      <c r="P1725" s="91"/>
      <c r="Q1725" s="91"/>
      <c r="R1725" s="91"/>
      <c r="S1725" s="91"/>
      <c r="T1725" s="92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T1725" s="17" t="s">
        <v>616</v>
      </c>
      <c r="AU1725" s="17" t="s">
        <v>88</v>
      </c>
    </row>
    <row r="1726" s="14" customFormat="1">
      <c r="A1726" s="14"/>
      <c r="B1726" s="242"/>
      <c r="C1726" s="243"/>
      <c r="D1726" s="233" t="s">
        <v>174</v>
      </c>
      <c r="E1726" s="244" t="s">
        <v>1</v>
      </c>
      <c r="F1726" s="245" t="s">
        <v>2366</v>
      </c>
      <c r="G1726" s="243"/>
      <c r="H1726" s="246">
        <v>2.5600000000000001</v>
      </c>
      <c r="I1726" s="247"/>
      <c r="J1726" s="243"/>
      <c r="K1726" s="243"/>
      <c r="L1726" s="248"/>
      <c r="M1726" s="249"/>
      <c r="N1726" s="250"/>
      <c r="O1726" s="250"/>
      <c r="P1726" s="250"/>
      <c r="Q1726" s="250"/>
      <c r="R1726" s="250"/>
      <c r="S1726" s="250"/>
      <c r="T1726" s="251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2" t="s">
        <v>174</v>
      </c>
      <c r="AU1726" s="252" t="s">
        <v>88</v>
      </c>
      <c r="AV1726" s="14" t="s">
        <v>88</v>
      </c>
      <c r="AW1726" s="14" t="s">
        <v>32</v>
      </c>
      <c r="AX1726" s="14" t="s">
        <v>78</v>
      </c>
      <c r="AY1726" s="252" t="s">
        <v>165</v>
      </c>
    </row>
    <row r="1727" s="15" customFormat="1">
      <c r="A1727" s="15"/>
      <c r="B1727" s="253"/>
      <c r="C1727" s="254"/>
      <c r="D1727" s="233" t="s">
        <v>174</v>
      </c>
      <c r="E1727" s="255" t="s">
        <v>1</v>
      </c>
      <c r="F1727" s="256" t="s">
        <v>177</v>
      </c>
      <c r="G1727" s="254"/>
      <c r="H1727" s="257">
        <v>2.5600000000000001</v>
      </c>
      <c r="I1727" s="258"/>
      <c r="J1727" s="254"/>
      <c r="K1727" s="254"/>
      <c r="L1727" s="259"/>
      <c r="M1727" s="260"/>
      <c r="N1727" s="261"/>
      <c r="O1727" s="261"/>
      <c r="P1727" s="261"/>
      <c r="Q1727" s="261"/>
      <c r="R1727" s="261"/>
      <c r="S1727" s="261"/>
      <c r="T1727" s="262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63" t="s">
        <v>174</v>
      </c>
      <c r="AU1727" s="263" t="s">
        <v>88</v>
      </c>
      <c r="AV1727" s="15" t="s">
        <v>172</v>
      </c>
      <c r="AW1727" s="15" t="s">
        <v>32</v>
      </c>
      <c r="AX1727" s="15" t="s">
        <v>86</v>
      </c>
      <c r="AY1727" s="263" t="s">
        <v>165</v>
      </c>
    </row>
    <row r="1728" s="2" customFormat="1" ht="33" customHeight="1">
      <c r="A1728" s="38"/>
      <c r="B1728" s="39"/>
      <c r="C1728" s="218" t="s">
        <v>2367</v>
      </c>
      <c r="D1728" s="218" t="s">
        <v>167</v>
      </c>
      <c r="E1728" s="219" t="s">
        <v>2368</v>
      </c>
      <c r="F1728" s="220" t="s">
        <v>2369</v>
      </c>
      <c r="G1728" s="221" t="s">
        <v>209</v>
      </c>
      <c r="H1728" s="222">
        <v>16.003</v>
      </c>
      <c r="I1728" s="223"/>
      <c r="J1728" s="224">
        <f>ROUND(I1728*H1728,2)</f>
        <v>0</v>
      </c>
      <c r="K1728" s="220" t="s">
        <v>1</v>
      </c>
      <c r="L1728" s="44"/>
      <c r="M1728" s="225" t="s">
        <v>1</v>
      </c>
      <c r="N1728" s="226" t="s">
        <v>43</v>
      </c>
      <c r="O1728" s="91"/>
      <c r="P1728" s="227">
        <f>O1728*H1728</f>
        <v>0</v>
      </c>
      <c r="Q1728" s="227">
        <v>0.00023000000000000001</v>
      </c>
      <c r="R1728" s="227">
        <f>Q1728*H1728</f>
        <v>0.0036806900000000004</v>
      </c>
      <c r="S1728" s="227">
        <v>0</v>
      </c>
      <c r="T1728" s="228">
        <f>S1728*H1728</f>
        <v>0</v>
      </c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R1728" s="229" t="s">
        <v>270</v>
      </c>
      <c r="AT1728" s="229" t="s">
        <v>167</v>
      </c>
      <c r="AU1728" s="229" t="s">
        <v>88</v>
      </c>
      <c r="AY1728" s="17" t="s">
        <v>165</v>
      </c>
      <c r="BE1728" s="230">
        <f>IF(N1728="základní",J1728,0)</f>
        <v>0</v>
      </c>
      <c r="BF1728" s="230">
        <f>IF(N1728="snížená",J1728,0)</f>
        <v>0</v>
      </c>
      <c r="BG1728" s="230">
        <f>IF(N1728="zákl. přenesená",J1728,0)</f>
        <v>0</v>
      </c>
      <c r="BH1728" s="230">
        <f>IF(N1728="sníž. přenesená",J1728,0)</f>
        <v>0</v>
      </c>
      <c r="BI1728" s="230">
        <f>IF(N1728="nulová",J1728,0)</f>
        <v>0</v>
      </c>
      <c r="BJ1728" s="17" t="s">
        <v>86</v>
      </c>
      <c r="BK1728" s="230">
        <f>ROUND(I1728*H1728,2)</f>
        <v>0</v>
      </c>
      <c r="BL1728" s="17" t="s">
        <v>270</v>
      </c>
      <c r="BM1728" s="229" t="s">
        <v>2370</v>
      </c>
    </row>
    <row r="1729" s="2" customFormat="1">
      <c r="A1729" s="38"/>
      <c r="B1729" s="39"/>
      <c r="C1729" s="40"/>
      <c r="D1729" s="233" t="s">
        <v>616</v>
      </c>
      <c r="E1729" s="40"/>
      <c r="F1729" s="274" t="s">
        <v>2338</v>
      </c>
      <c r="G1729" s="40"/>
      <c r="H1729" s="40"/>
      <c r="I1729" s="275"/>
      <c r="J1729" s="40"/>
      <c r="K1729" s="40"/>
      <c r="L1729" s="44"/>
      <c r="M1729" s="276"/>
      <c r="N1729" s="277"/>
      <c r="O1729" s="91"/>
      <c r="P1729" s="91"/>
      <c r="Q1729" s="91"/>
      <c r="R1729" s="91"/>
      <c r="S1729" s="91"/>
      <c r="T1729" s="92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T1729" s="17" t="s">
        <v>616</v>
      </c>
      <c r="AU1729" s="17" t="s">
        <v>88</v>
      </c>
    </row>
    <row r="1730" s="14" customFormat="1">
      <c r="A1730" s="14"/>
      <c r="B1730" s="242"/>
      <c r="C1730" s="243"/>
      <c r="D1730" s="233" t="s">
        <v>174</v>
      </c>
      <c r="E1730" s="244" t="s">
        <v>1</v>
      </c>
      <c r="F1730" s="245" t="s">
        <v>2371</v>
      </c>
      <c r="G1730" s="243"/>
      <c r="H1730" s="246">
        <v>7.6269999999999998</v>
      </c>
      <c r="I1730" s="247"/>
      <c r="J1730" s="243"/>
      <c r="K1730" s="243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2" t="s">
        <v>174</v>
      </c>
      <c r="AU1730" s="252" t="s">
        <v>88</v>
      </c>
      <c r="AV1730" s="14" t="s">
        <v>88</v>
      </c>
      <c r="AW1730" s="14" t="s">
        <v>32</v>
      </c>
      <c r="AX1730" s="14" t="s">
        <v>78</v>
      </c>
      <c r="AY1730" s="252" t="s">
        <v>165</v>
      </c>
    </row>
    <row r="1731" s="14" customFormat="1">
      <c r="A1731" s="14"/>
      <c r="B1731" s="242"/>
      <c r="C1731" s="243"/>
      <c r="D1731" s="233" t="s">
        <v>174</v>
      </c>
      <c r="E1731" s="244" t="s">
        <v>1</v>
      </c>
      <c r="F1731" s="245" t="s">
        <v>2372</v>
      </c>
      <c r="G1731" s="243"/>
      <c r="H1731" s="246">
        <v>3.9100000000000001</v>
      </c>
      <c r="I1731" s="247"/>
      <c r="J1731" s="243"/>
      <c r="K1731" s="243"/>
      <c r="L1731" s="248"/>
      <c r="M1731" s="249"/>
      <c r="N1731" s="250"/>
      <c r="O1731" s="250"/>
      <c r="P1731" s="250"/>
      <c r="Q1731" s="250"/>
      <c r="R1731" s="250"/>
      <c r="S1731" s="250"/>
      <c r="T1731" s="251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2" t="s">
        <v>174</v>
      </c>
      <c r="AU1731" s="252" t="s">
        <v>88</v>
      </c>
      <c r="AV1731" s="14" t="s">
        <v>88</v>
      </c>
      <c r="AW1731" s="14" t="s">
        <v>32</v>
      </c>
      <c r="AX1731" s="14" t="s">
        <v>78</v>
      </c>
      <c r="AY1731" s="252" t="s">
        <v>165</v>
      </c>
    </row>
    <row r="1732" s="14" customFormat="1">
      <c r="A1732" s="14"/>
      <c r="B1732" s="242"/>
      <c r="C1732" s="243"/>
      <c r="D1732" s="233" t="s">
        <v>174</v>
      </c>
      <c r="E1732" s="244" t="s">
        <v>1</v>
      </c>
      <c r="F1732" s="245" t="s">
        <v>2373</v>
      </c>
      <c r="G1732" s="243"/>
      <c r="H1732" s="246">
        <v>2.2050000000000001</v>
      </c>
      <c r="I1732" s="247"/>
      <c r="J1732" s="243"/>
      <c r="K1732" s="243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2" t="s">
        <v>174</v>
      </c>
      <c r="AU1732" s="252" t="s">
        <v>88</v>
      </c>
      <c r="AV1732" s="14" t="s">
        <v>88</v>
      </c>
      <c r="AW1732" s="14" t="s">
        <v>32</v>
      </c>
      <c r="AX1732" s="14" t="s">
        <v>78</v>
      </c>
      <c r="AY1732" s="252" t="s">
        <v>165</v>
      </c>
    </row>
    <row r="1733" s="14" customFormat="1">
      <c r="A1733" s="14"/>
      <c r="B1733" s="242"/>
      <c r="C1733" s="243"/>
      <c r="D1733" s="233" t="s">
        <v>174</v>
      </c>
      <c r="E1733" s="244" t="s">
        <v>1</v>
      </c>
      <c r="F1733" s="245" t="s">
        <v>2374</v>
      </c>
      <c r="G1733" s="243"/>
      <c r="H1733" s="246">
        <v>2.2610000000000001</v>
      </c>
      <c r="I1733" s="247"/>
      <c r="J1733" s="243"/>
      <c r="K1733" s="243"/>
      <c r="L1733" s="248"/>
      <c r="M1733" s="249"/>
      <c r="N1733" s="250"/>
      <c r="O1733" s="250"/>
      <c r="P1733" s="250"/>
      <c r="Q1733" s="250"/>
      <c r="R1733" s="250"/>
      <c r="S1733" s="250"/>
      <c r="T1733" s="251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2" t="s">
        <v>174</v>
      </c>
      <c r="AU1733" s="252" t="s">
        <v>88</v>
      </c>
      <c r="AV1733" s="14" t="s">
        <v>88</v>
      </c>
      <c r="AW1733" s="14" t="s">
        <v>32</v>
      </c>
      <c r="AX1733" s="14" t="s">
        <v>78</v>
      </c>
      <c r="AY1733" s="252" t="s">
        <v>165</v>
      </c>
    </row>
    <row r="1734" s="15" customFormat="1">
      <c r="A1734" s="15"/>
      <c r="B1734" s="253"/>
      <c r="C1734" s="254"/>
      <c r="D1734" s="233" t="s">
        <v>174</v>
      </c>
      <c r="E1734" s="255" t="s">
        <v>1</v>
      </c>
      <c r="F1734" s="256" t="s">
        <v>177</v>
      </c>
      <c r="G1734" s="254"/>
      <c r="H1734" s="257">
        <v>16.003</v>
      </c>
      <c r="I1734" s="258"/>
      <c r="J1734" s="254"/>
      <c r="K1734" s="254"/>
      <c r="L1734" s="259"/>
      <c r="M1734" s="260"/>
      <c r="N1734" s="261"/>
      <c r="O1734" s="261"/>
      <c r="P1734" s="261"/>
      <c r="Q1734" s="261"/>
      <c r="R1734" s="261"/>
      <c r="S1734" s="261"/>
      <c r="T1734" s="262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63" t="s">
        <v>174</v>
      </c>
      <c r="AU1734" s="263" t="s">
        <v>88</v>
      </c>
      <c r="AV1734" s="15" t="s">
        <v>172</v>
      </c>
      <c r="AW1734" s="15" t="s">
        <v>32</v>
      </c>
      <c r="AX1734" s="15" t="s">
        <v>86</v>
      </c>
      <c r="AY1734" s="263" t="s">
        <v>165</v>
      </c>
    </row>
    <row r="1735" s="2" customFormat="1" ht="24.15" customHeight="1">
      <c r="A1735" s="38"/>
      <c r="B1735" s="39"/>
      <c r="C1735" s="218" t="s">
        <v>2375</v>
      </c>
      <c r="D1735" s="218" t="s">
        <v>167</v>
      </c>
      <c r="E1735" s="219" t="s">
        <v>2376</v>
      </c>
      <c r="F1735" s="220" t="s">
        <v>2377</v>
      </c>
      <c r="G1735" s="221" t="s">
        <v>199</v>
      </c>
      <c r="H1735" s="222">
        <v>0.119</v>
      </c>
      <c r="I1735" s="223"/>
      <c r="J1735" s="224">
        <f>ROUND(I1735*H1735,2)</f>
        <v>0</v>
      </c>
      <c r="K1735" s="220" t="s">
        <v>171</v>
      </c>
      <c r="L1735" s="44"/>
      <c r="M1735" s="225" t="s">
        <v>1</v>
      </c>
      <c r="N1735" s="226" t="s">
        <v>43</v>
      </c>
      <c r="O1735" s="91"/>
      <c r="P1735" s="227">
        <f>O1735*H1735</f>
        <v>0</v>
      </c>
      <c r="Q1735" s="227">
        <v>0</v>
      </c>
      <c r="R1735" s="227">
        <f>Q1735*H1735</f>
        <v>0</v>
      </c>
      <c r="S1735" s="227">
        <v>0</v>
      </c>
      <c r="T1735" s="228">
        <f>S1735*H1735</f>
        <v>0</v>
      </c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R1735" s="229" t="s">
        <v>270</v>
      </c>
      <c r="AT1735" s="229" t="s">
        <v>167</v>
      </c>
      <c r="AU1735" s="229" t="s">
        <v>88</v>
      </c>
      <c r="AY1735" s="17" t="s">
        <v>165</v>
      </c>
      <c r="BE1735" s="230">
        <f>IF(N1735="základní",J1735,0)</f>
        <v>0</v>
      </c>
      <c r="BF1735" s="230">
        <f>IF(N1735="snížená",J1735,0)</f>
        <v>0</v>
      </c>
      <c r="BG1735" s="230">
        <f>IF(N1735="zákl. přenesená",J1735,0)</f>
        <v>0</v>
      </c>
      <c r="BH1735" s="230">
        <f>IF(N1735="sníž. přenesená",J1735,0)</f>
        <v>0</v>
      </c>
      <c r="BI1735" s="230">
        <f>IF(N1735="nulová",J1735,0)</f>
        <v>0</v>
      </c>
      <c r="BJ1735" s="17" t="s">
        <v>86</v>
      </c>
      <c r="BK1735" s="230">
        <f>ROUND(I1735*H1735,2)</f>
        <v>0</v>
      </c>
      <c r="BL1735" s="17" t="s">
        <v>270</v>
      </c>
      <c r="BM1735" s="229" t="s">
        <v>2378</v>
      </c>
    </row>
    <row r="1736" s="12" customFormat="1" ht="25.92" customHeight="1">
      <c r="A1736" s="12"/>
      <c r="B1736" s="202"/>
      <c r="C1736" s="203"/>
      <c r="D1736" s="204" t="s">
        <v>77</v>
      </c>
      <c r="E1736" s="205" t="s">
        <v>2379</v>
      </c>
      <c r="F1736" s="205" t="s">
        <v>2380</v>
      </c>
      <c r="G1736" s="203"/>
      <c r="H1736" s="203"/>
      <c r="I1736" s="206"/>
      <c r="J1736" s="207">
        <f>BK1736</f>
        <v>0</v>
      </c>
      <c r="K1736" s="203"/>
      <c r="L1736" s="208"/>
      <c r="M1736" s="209"/>
      <c r="N1736" s="210"/>
      <c r="O1736" s="210"/>
      <c r="P1736" s="211">
        <f>SUM(P1737:P1741)</f>
        <v>0</v>
      </c>
      <c r="Q1736" s="210"/>
      <c r="R1736" s="211">
        <f>SUM(R1737:R1741)</f>
        <v>0.031199999999999999</v>
      </c>
      <c r="S1736" s="210"/>
      <c r="T1736" s="212">
        <f>SUM(T1737:T1741)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13" t="s">
        <v>172</v>
      </c>
      <c r="AT1736" s="214" t="s">
        <v>77</v>
      </c>
      <c r="AU1736" s="214" t="s">
        <v>78</v>
      </c>
      <c r="AY1736" s="213" t="s">
        <v>165</v>
      </c>
      <c r="BK1736" s="215">
        <f>SUM(BK1737:BK1741)</f>
        <v>0</v>
      </c>
    </row>
    <row r="1737" s="2" customFormat="1" ht="16.5" customHeight="1">
      <c r="A1737" s="38"/>
      <c r="B1737" s="39"/>
      <c r="C1737" s="218" t="s">
        <v>2381</v>
      </c>
      <c r="D1737" s="218" t="s">
        <v>167</v>
      </c>
      <c r="E1737" s="219" t="s">
        <v>2382</v>
      </c>
      <c r="F1737" s="220" t="s">
        <v>2383</v>
      </c>
      <c r="G1737" s="221" t="s">
        <v>2384</v>
      </c>
      <c r="H1737" s="222">
        <v>40</v>
      </c>
      <c r="I1737" s="223"/>
      <c r="J1737" s="224">
        <f>ROUND(I1737*H1737,2)</f>
        <v>0</v>
      </c>
      <c r="K1737" s="220" t="s">
        <v>171</v>
      </c>
      <c r="L1737" s="44"/>
      <c r="M1737" s="225" t="s">
        <v>1</v>
      </c>
      <c r="N1737" s="226" t="s">
        <v>43</v>
      </c>
      <c r="O1737" s="91"/>
      <c r="P1737" s="227">
        <f>O1737*H1737</f>
        <v>0</v>
      </c>
      <c r="Q1737" s="227">
        <v>0</v>
      </c>
      <c r="R1737" s="227">
        <f>Q1737*H1737</f>
        <v>0</v>
      </c>
      <c r="S1737" s="227">
        <v>0</v>
      </c>
      <c r="T1737" s="228">
        <f>S1737*H1737</f>
        <v>0</v>
      </c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R1737" s="229" t="s">
        <v>2385</v>
      </c>
      <c r="AT1737" s="229" t="s">
        <v>167</v>
      </c>
      <c r="AU1737" s="229" t="s">
        <v>86</v>
      </c>
      <c r="AY1737" s="17" t="s">
        <v>165</v>
      </c>
      <c r="BE1737" s="230">
        <f>IF(N1737="základní",J1737,0)</f>
        <v>0</v>
      </c>
      <c r="BF1737" s="230">
        <f>IF(N1737="snížená",J1737,0)</f>
        <v>0</v>
      </c>
      <c r="BG1737" s="230">
        <f>IF(N1737="zákl. přenesená",J1737,0)</f>
        <v>0</v>
      </c>
      <c r="BH1737" s="230">
        <f>IF(N1737="sníž. přenesená",J1737,0)</f>
        <v>0</v>
      </c>
      <c r="BI1737" s="230">
        <f>IF(N1737="nulová",J1737,0)</f>
        <v>0</v>
      </c>
      <c r="BJ1737" s="17" t="s">
        <v>86</v>
      </c>
      <c r="BK1737" s="230">
        <f>ROUND(I1737*H1737,2)</f>
        <v>0</v>
      </c>
      <c r="BL1737" s="17" t="s">
        <v>2385</v>
      </c>
      <c r="BM1737" s="229" t="s">
        <v>2386</v>
      </c>
    </row>
    <row r="1738" s="13" customFormat="1">
      <c r="A1738" s="13"/>
      <c r="B1738" s="231"/>
      <c r="C1738" s="232"/>
      <c r="D1738" s="233" t="s">
        <v>174</v>
      </c>
      <c r="E1738" s="234" t="s">
        <v>1</v>
      </c>
      <c r="F1738" s="235" t="s">
        <v>2387</v>
      </c>
      <c r="G1738" s="232"/>
      <c r="H1738" s="234" t="s">
        <v>1</v>
      </c>
      <c r="I1738" s="236"/>
      <c r="J1738" s="232"/>
      <c r="K1738" s="232"/>
      <c r="L1738" s="237"/>
      <c r="M1738" s="238"/>
      <c r="N1738" s="239"/>
      <c r="O1738" s="239"/>
      <c r="P1738" s="239"/>
      <c r="Q1738" s="239"/>
      <c r="R1738" s="239"/>
      <c r="S1738" s="239"/>
      <c r="T1738" s="24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1" t="s">
        <v>174</v>
      </c>
      <c r="AU1738" s="241" t="s">
        <v>86</v>
      </c>
      <c r="AV1738" s="13" t="s">
        <v>86</v>
      </c>
      <c r="AW1738" s="13" t="s">
        <v>32</v>
      </c>
      <c r="AX1738" s="13" t="s">
        <v>78</v>
      </c>
      <c r="AY1738" s="241" t="s">
        <v>165</v>
      </c>
    </row>
    <row r="1739" s="14" customFormat="1">
      <c r="A1739" s="14"/>
      <c r="B1739" s="242"/>
      <c r="C1739" s="243"/>
      <c r="D1739" s="233" t="s">
        <v>174</v>
      </c>
      <c r="E1739" s="244" t="s">
        <v>1</v>
      </c>
      <c r="F1739" s="245" t="s">
        <v>462</v>
      </c>
      <c r="G1739" s="243"/>
      <c r="H1739" s="246">
        <v>40</v>
      </c>
      <c r="I1739" s="247"/>
      <c r="J1739" s="243"/>
      <c r="K1739" s="243"/>
      <c r="L1739" s="248"/>
      <c r="M1739" s="249"/>
      <c r="N1739" s="250"/>
      <c r="O1739" s="250"/>
      <c r="P1739" s="250"/>
      <c r="Q1739" s="250"/>
      <c r="R1739" s="250"/>
      <c r="S1739" s="250"/>
      <c r="T1739" s="251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2" t="s">
        <v>174</v>
      </c>
      <c r="AU1739" s="252" t="s">
        <v>86</v>
      </c>
      <c r="AV1739" s="14" t="s">
        <v>88</v>
      </c>
      <c r="AW1739" s="14" t="s">
        <v>32</v>
      </c>
      <c r="AX1739" s="14" t="s">
        <v>78</v>
      </c>
      <c r="AY1739" s="252" t="s">
        <v>165</v>
      </c>
    </row>
    <row r="1740" s="15" customFormat="1">
      <c r="A1740" s="15"/>
      <c r="B1740" s="253"/>
      <c r="C1740" s="254"/>
      <c r="D1740" s="233" t="s">
        <v>174</v>
      </c>
      <c r="E1740" s="255" t="s">
        <v>1</v>
      </c>
      <c r="F1740" s="256" t="s">
        <v>177</v>
      </c>
      <c r="G1740" s="254"/>
      <c r="H1740" s="257">
        <v>40</v>
      </c>
      <c r="I1740" s="258"/>
      <c r="J1740" s="254"/>
      <c r="K1740" s="254"/>
      <c r="L1740" s="259"/>
      <c r="M1740" s="260"/>
      <c r="N1740" s="261"/>
      <c r="O1740" s="261"/>
      <c r="P1740" s="261"/>
      <c r="Q1740" s="261"/>
      <c r="R1740" s="261"/>
      <c r="S1740" s="261"/>
      <c r="T1740" s="262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3" t="s">
        <v>174</v>
      </c>
      <c r="AU1740" s="263" t="s">
        <v>86</v>
      </c>
      <c r="AV1740" s="15" t="s">
        <v>172</v>
      </c>
      <c r="AW1740" s="15" t="s">
        <v>32</v>
      </c>
      <c r="AX1740" s="15" t="s">
        <v>86</v>
      </c>
      <c r="AY1740" s="263" t="s">
        <v>165</v>
      </c>
    </row>
    <row r="1741" s="2" customFormat="1" ht="24.15" customHeight="1">
      <c r="A1741" s="38"/>
      <c r="B1741" s="39"/>
      <c r="C1741" s="264" t="s">
        <v>2388</v>
      </c>
      <c r="D1741" s="264" t="s">
        <v>426</v>
      </c>
      <c r="E1741" s="265" t="s">
        <v>2389</v>
      </c>
      <c r="F1741" s="266" t="s">
        <v>2390</v>
      </c>
      <c r="G1741" s="267" t="s">
        <v>2391</v>
      </c>
      <c r="H1741" s="268">
        <v>8</v>
      </c>
      <c r="I1741" s="269"/>
      <c r="J1741" s="270">
        <f>ROUND(I1741*H1741,2)</f>
        <v>0</v>
      </c>
      <c r="K1741" s="266" t="s">
        <v>171</v>
      </c>
      <c r="L1741" s="271"/>
      <c r="M1741" s="278" t="s">
        <v>1</v>
      </c>
      <c r="N1741" s="279" t="s">
        <v>43</v>
      </c>
      <c r="O1741" s="280"/>
      <c r="P1741" s="281">
        <f>O1741*H1741</f>
        <v>0</v>
      </c>
      <c r="Q1741" s="281">
        <v>0.0038999999999999998</v>
      </c>
      <c r="R1741" s="281">
        <f>Q1741*H1741</f>
        <v>0.031199999999999999</v>
      </c>
      <c r="S1741" s="281">
        <v>0</v>
      </c>
      <c r="T1741" s="282">
        <f>S1741*H1741</f>
        <v>0</v>
      </c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R1741" s="229" t="s">
        <v>2385</v>
      </c>
      <c r="AT1741" s="229" t="s">
        <v>426</v>
      </c>
      <c r="AU1741" s="229" t="s">
        <v>86</v>
      </c>
      <c r="AY1741" s="17" t="s">
        <v>165</v>
      </c>
      <c r="BE1741" s="230">
        <f>IF(N1741="základní",J1741,0)</f>
        <v>0</v>
      </c>
      <c r="BF1741" s="230">
        <f>IF(N1741="snížená",J1741,0)</f>
        <v>0</v>
      </c>
      <c r="BG1741" s="230">
        <f>IF(N1741="zákl. přenesená",J1741,0)</f>
        <v>0</v>
      </c>
      <c r="BH1741" s="230">
        <f>IF(N1741="sníž. přenesená",J1741,0)</f>
        <v>0</v>
      </c>
      <c r="BI1741" s="230">
        <f>IF(N1741="nulová",J1741,0)</f>
        <v>0</v>
      </c>
      <c r="BJ1741" s="17" t="s">
        <v>86</v>
      </c>
      <c r="BK1741" s="230">
        <f>ROUND(I1741*H1741,2)</f>
        <v>0</v>
      </c>
      <c r="BL1741" s="17" t="s">
        <v>2385</v>
      </c>
      <c r="BM1741" s="229" t="s">
        <v>2392</v>
      </c>
    </row>
    <row r="1742" s="2" customFormat="1" ht="6.96" customHeight="1">
      <c r="A1742" s="38"/>
      <c r="B1742" s="66"/>
      <c r="C1742" s="67"/>
      <c r="D1742" s="67"/>
      <c r="E1742" s="67"/>
      <c r="F1742" s="67"/>
      <c r="G1742" s="67"/>
      <c r="H1742" s="67"/>
      <c r="I1742" s="67"/>
      <c r="J1742" s="67"/>
      <c r="K1742" s="67"/>
      <c r="L1742" s="44"/>
      <c r="M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</row>
  </sheetData>
  <sheetProtection sheet="1" autoFilter="0" formatColumns="0" formatRows="0" objects="1" scenarios="1" spinCount="100000" saltValue="OF0pkHYPTY7kyAZnvmPTxK6V1iVryLd9r8mAg1FaHPnVX89euLHOYZ33f2Mf1WIyWMfrtVaJO+9tz254/jQbXw==" hashValue="6g94Lo/Dw5bYynVnqGWl0XNQKXEROc7uudrZdHDEnN3vo7OLB8y5mO4IDaViB66TdWkdIMC2T+Mw3kNa2AiHBA==" algorithmName="SHA-512" password="CC35"/>
  <autoFilter ref="C143:K1741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ROUND((SUM(BE123:BE191)),  2)</f>
        <v>0</v>
      </c>
      <c r="G33" s="38"/>
      <c r="H33" s="38"/>
      <c r="I33" s="155">
        <v>0.20999999999999999</v>
      </c>
      <c r="J33" s="154">
        <f>ROUND(((SUM(BE123:BE191))*I33),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ROUND((SUM(BF123:BF191)),  2)</f>
        <v>0</v>
      </c>
      <c r="G34" s="38"/>
      <c r="H34" s="38"/>
      <c r="I34" s="155">
        <v>0.14999999999999999</v>
      </c>
      <c r="J34" s="154">
        <f>ROUND(((SUM(BF123:BF191))*I34),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ROUND((SUM(BG123:BG191)),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ROUND((SUM(BH123:BH191)),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ROUND((SUM(BI123:BI191)),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ZTI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131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2394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2395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2396</v>
      </c>
      <c r="E101" s="188"/>
      <c r="F101" s="188"/>
      <c r="G101" s="188"/>
      <c r="H101" s="188"/>
      <c r="I101" s="188"/>
      <c r="J101" s="189">
        <f>J163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2397</v>
      </c>
      <c r="E102" s="182"/>
      <c r="F102" s="182"/>
      <c r="G102" s="182"/>
      <c r="H102" s="182"/>
      <c r="I102" s="182"/>
      <c r="J102" s="183">
        <f>J189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2398</v>
      </c>
      <c r="E103" s="188"/>
      <c r="F103" s="188"/>
      <c r="G103" s="188"/>
      <c r="H103" s="188"/>
      <c r="I103" s="188"/>
      <c r="J103" s="189">
        <f>J190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VYTVOŘENÍ KOMPLEXU SLABOPROUDÝCH LABORATOŘÍ A MODERNIZACE DÍLEN II NA VOŠ, SPŠ A JŠ KUTNÁ HORA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02 - ZTI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Masarykova 197/1, Hlouška</v>
      </c>
      <c r="G117" s="40"/>
      <c r="H117" s="40"/>
      <c r="I117" s="32" t="s">
        <v>22</v>
      </c>
      <c r="J117" s="79" t="str">
        <f>IF(J12="","",J12)</f>
        <v>13. 1. 2023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VOŠ, SPŠ A JŠ KUTNÁ HORA</v>
      </c>
      <c r="G119" s="40"/>
      <c r="H119" s="40"/>
      <c r="I119" s="32" t="s">
        <v>30</v>
      </c>
      <c r="J119" s="36" t="str">
        <f>E21</f>
        <v>Ing Jiří Marek PhD.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Jan Petr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151</v>
      </c>
      <c r="D122" s="194" t="s">
        <v>63</v>
      </c>
      <c r="E122" s="194" t="s">
        <v>59</v>
      </c>
      <c r="F122" s="194" t="s">
        <v>60</v>
      </c>
      <c r="G122" s="194" t="s">
        <v>152</v>
      </c>
      <c r="H122" s="194" t="s">
        <v>153</v>
      </c>
      <c r="I122" s="194" t="s">
        <v>154</v>
      </c>
      <c r="J122" s="194" t="s">
        <v>119</v>
      </c>
      <c r="K122" s="195" t="s">
        <v>155</v>
      </c>
      <c r="L122" s="196"/>
      <c r="M122" s="100" t="s">
        <v>1</v>
      </c>
      <c r="N122" s="101" t="s">
        <v>42</v>
      </c>
      <c r="O122" s="101" t="s">
        <v>156</v>
      </c>
      <c r="P122" s="101" t="s">
        <v>157</v>
      </c>
      <c r="Q122" s="101" t="s">
        <v>158</v>
      </c>
      <c r="R122" s="101" t="s">
        <v>159</v>
      </c>
      <c r="S122" s="101" t="s">
        <v>160</v>
      </c>
      <c r="T122" s="102" t="s">
        <v>161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162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P124+P189</f>
        <v>0</v>
      </c>
      <c r="Q123" s="104"/>
      <c r="R123" s="199">
        <f>R124+R189</f>
        <v>0.17430999999999999</v>
      </c>
      <c r="S123" s="104"/>
      <c r="T123" s="200">
        <f>T124+T189</f>
        <v>0.98568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121</v>
      </c>
      <c r="BK123" s="201">
        <f>BK124+BK189</f>
        <v>0</v>
      </c>
    </row>
    <row r="124" s="12" customFormat="1" ht="25.92" customHeight="1">
      <c r="A124" s="12"/>
      <c r="B124" s="202"/>
      <c r="C124" s="203"/>
      <c r="D124" s="204" t="s">
        <v>77</v>
      </c>
      <c r="E124" s="205" t="s">
        <v>1188</v>
      </c>
      <c r="F124" s="205" t="s">
        <v>1189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P125+P133+P152+P163</f>
        <v>0</v>
      </c>
      <c r="Q124" s="210"/>
      <c r="R124" s="211">
        <f>R125+R133+R152+R163</f>
        <v>0.17430999999999999</v>
      </c>
      <c r="S124" s="210"/>
      <c r="T124" s="212">
        <f>T125+T133+T152+T163</f>
        <v>0.98568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88</v>
      </c>
      <c r="AT124" s="214" t="s">
        <v>77</v>
      </c>
      <c r="AU124" s="214" t="s">
        <v>78</v>
      </c>
      <c r="AY124" s="213" t="s">
        <v>165</v>
      </c>
      <c r="BK124" s="215">
        <f>BK125+BK133+BK152+BK163</f>
        <v>0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1311</v>
      </c>
      <c r="F125" s="216" t="s">
        <v>1312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SUM(P126:P132)</f>
        <v>0</v>
      </c>
      <c r="Q125" s="210"/>
      <c r="R125" s="211">
        <f>SUM(R126:R132)</f>
        <v>0.01511</v>
      </c>
      <c r="S125" s="210"/>
      <c r="T125" s="21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88</v>
      </c>
      <c r="AT125" s="214" t="s">
        <v>77</v>
      </c>
      <c r="AU125" s="214" t="s">
        <v>86</v>
      </c>
      <c r="AY125" s="213" t="s">
        <v>165</v>
      </c>
      <c r="BK125" s="215">
        <f>SUM(BK126:BK132)</f>
        <v>0</v>
      </c>
    </row>
    <row r="126" s="2" customFormat="1" ht="66.75" customHeight="1">
      <c r="A126" s="38"/>
      <c r="B126" s="39"/>
      <c r="C126" s="218" t="s">
        <v>86</v>
      </c>
      <c r="D126" s="218" t="s">
        <v>167</v>
      </c>
      <c r="E126" s="219" t="s">
        <v>2399</v>
      </c>
      <c r="F126" s="220" t="s">
        <v>2400</v>
      </c>
      <c r="G126" s="221" t="s">
        <v>678</v>
      </c>
      <c r="H126" s="222">
        <v>79</v>
      </c>
      <c r="I126" s="223"/>
      <c r="J126" s="224">
        <f>ROUND(I126*H126,2)</f>
        <v>0</v>
      </c>
      <c r="K126" s="220" t="s">
        <v>171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6.0000000000000002E-05</v>
      </c>
      <c r="R126" s="227">
        <f>Q126*H126</f>
        <v>0.0047400000000000003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270</v>
      </c>
      <c r="AT126" s="229" t="s">
        <v>167</v>
      </c>
      <c r="AU126" s="229" t="s">
        <v>88</v>
      </c>
      <c r="AY126" s="17" t="s">
        <v>165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270</v>
      </c>
      <c r="BM126" s="229" t="s">
        <v>88</v>
      </c>
    </row>
    <row r="127" s="2" customFormat="1" ht="24.15" customHeight="1">
      <c r="A127" s="38"/>
      <c r="B127" s="39"/>
      <c r="C127" s="264" t="s">
        <v>88</v>
      </c>
      <c r="D127" s="264" t="s">
        <v>426</v>
      </c>
      <c r="E127" s="265" t="s">
        <v>2401</v>
      </c>
      <c r="F127" s="266" t="s">
        <v>2402</v>
      </c>
      <c r="G127" s="267" t="s">
        <v>678</v>
      </c>
      <c r="H127" s="268">
        <v>40</v>
      </c>
      <c r="I127" s="269"/>
      <c r="J127" s="270">
        <f>ROUND(I127*H127,2)</f>
        <v>0</v>
      </c>
      <c r="K127" s="266" t="s">
        <v>171</v>
      </c>
      <c r="L127" s="271"/>
      <c r="M127" s="272" t="s">
        <v>1</v>
      </c>
      <c r="N127" s="273" t="s">
        <v>43</v>
      </c>
      <c r="O127" s="91"/>
      <c r="P127" s="227">
        <f>O127*H127</f>
        <v>0</v>
      </c>
      <c r="Q127" s="227">
        <v>8.0000000000000007E-05</v>
      </c>
      <c r="R127" s="227">
        <f>Q127*H127</f>
        <v>0.0032000000000000002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414</v>
      </c>
      <c r="AT127" s="229" t="s">
        <v>426</v>
      </c>
      <c r="AU127" s="229" t="s">
        <v>88</v>
      </c>
      <c r="AY127" s="17" t="s">
        <v>165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270</v>
      </c>
      <c r="BM127" s="229" t="s">
        <v>172</v>
      </c>
    </row>
    <row r="128" s="2" customFormat="1" ht="24.15" customHeight="1">
      <c r="A128" s="38"/>
      <c r="B128" s="39"/>
      <c r="C128" s="264" t="s">
        <v>183</v>
      </c>
      <c r="D128" s="264" t="s">
        <v>426</v>
      </c>
      <c r="E128" s="265" t="s">
        <v>2403</v>
      </c>
      <c r="F128" s="266" t="s">
        <v>2404</v>
      </c>
      <c r="G128" s="267" t="s">
        <v>678</v>
      </c>
      <c r="H128" s="268">
        <v>3</v>
      </c>
      <c r="I128" s="269"/>
      <c r="J128" s="270">
        <f>ROUND(I128*H128,2)</f>
        <v>0</v>
      </c>
      <c r="K128" s="266" t="s">
        <v>171</v>
      </c>
      <c r="L128" s="271"/>
      <c r="M128" s="272" t="s">
        <v>1</v>
      </c>
      <c r="N128" s="273" t="s">
        <v>43</v>
      </c>
      <c r="O128" s="91"/>
      <c r="P128" s="227">
        <f>O128*H128</f>
        <v>0</v>
      </c>
      <c r="Q128" s="227">
        <v>0.00011</v>
      </c>
      <c r="R128" s="227">
        <f>Q128*H128</f>
        <v>0.00033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414</v>
      </c>
      <c r="AT128" s="229" t="s">
        <v>426</v>
      </c>
      <c r="AU128" s="229" t="s">
        <v>88</v>
      </c>
      <c r="AY128" s="17" t="s">
        <v>165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270</v>
      </c>
      <c r="BM128" s="229" t="s">
        <v>196</v>
      </c>
    </row>
    <row r="129" s="2" customFormat="1" ht="24.15" customHeight="1">
      <c r="A129" s="38"/>
      <c r="B129" s="39"/>
      <c r="C129" s="264" t="s">
        <v>172</v>
      </c>
      <c r="D129" s="264" t="s">
        <v>426</v>
      </c>
      <c r="E129" s="265" t="s">
        <v>2405</v>
      </c>
      <c r="F129" s="266" t="s">
        <v>2406</v>
      </c>
      <c r="G129" s="267" t="s">
        <v>678</v>
      </c>
      <c r="H129" s="268">
        <v>36</v>
      </c>
      <c r="I129" s="269"/>
      <c r="J129" s="270">
        <f>ROUND(I129*H129,2)</f>
        <v>0</v>
      </c>
      <c r="K129" s="266" t="s">
        <v>171</v>
      </c>
      <c r="L129" s="271"/>
      <c r="M129" s="272" t="s">
        <v>1</v>
      </c>
      <c r="N129" s="273" t="s">
        <v>43</v>
      </c>
      <c r="O129" s="91"/>
      <c r="P129" s="227">
        <f>O129*H129</f>
        <v>0</v>
      </c>
      <c r="Q129" s="227">
        <v>9.0000000000000006E-05</v>
      </c>
      <c r="R129" s="227">
        <f>Q129*H129</f>
        <v>0.0032400000000000003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414</v>
      </c>
      <c r="AT129" s="229" t="s">
        <v>426</v>
      </c>
      <c r="AU129" s="229" t="s">
        <v>88</v>
      </c>
      <c r="AY129" s="17" t="s">
        <v>165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270</v>
      </c>
      <c r="BM129" s="229" t="s">
        <v>206</v>
      </c>
    </row>
    <row r="130" s="2" customFormat="1" ht="66.75" customHeight="1">
      <c r="A130" s="38"/>
      <c r="B130" s="39"/>
      <c r="C130" s="218" t="s">
        <v>192</v>
      </c>
      <c r="D130" s="218" t="s">
        <v>167</v>
      </c>
      <c r="E130" s="219" t="s">
        <v>2407</v>
      </c>
      <c r="F130" s="220" t="s">
        <v>2408</v>
      </c>
      <c r="G130" s="221" t="s">
        <v>678</v>
      </c>
      <c r="H130" s="222">
        <v>3</v>
      </c>
      <c r="I130" s="223"/>
      <c r="J130" s="224">
        <f>ROUND(I130*H130,2)</f>
        <v>0</v>
      </c>
      <c r="K130" s="220" t="s">
        <v>171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0.00019000000000000001</v>
      </c>
      <c r="R130" s="227">
        <f>Q130*H130</f>
        <v>0.00056999999999999998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270</v>
      </c>
      <c r="AT130" s="229" t="s">
        <v>167</v>
      </c>
      <c r="AU130" s="229" t="s">
        <v>88</v>
      </c>
      <c r="AY130" s="17" t="s">
        <v>165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270</v>
      </c>
      <c r="BM130" s="229" t="s">
        <v>220</v>
      </c>
    </row>
    <row r="131" s="2" customFormat="1" ht="24.15" customHeight="1">
      <c r="A131" s="38"/>
      <c r="B131" s="39"/>
      <c r="C131" s="264" t="s">
        <v>196</v>
      </c>
      <c r="D131" s="264" t="s">
        <v>426</v>
      </c>
      <c r="E131" s="265" t="s">
        <v>2409</v>
      </c>
      <c r="F131" s="266" t="s">
        <v>2410</v>
      </c>
      <c r="G131" s="267" t="s">
        <v>678</v>
      </c>
      <c r="H131" s="268">
        <v>3</v>
      </c>
      <c r="I131" s="269"/>
      <c r="J131" s="270">
        <f>ROUND(I131*H131,2)</f>
        <v>0</v>
      </c>
      <c r="K131" s="266" t="s">
        <v>171</v>
      </c>
      <c r="L131" s="271"/>
      <c r="M131" s="272" t="s">
        <v>1</v>
      </c>
      <c r="N131" s="273" t="s">
        <v>43</v>
      </c>
      <c r="O131" s="91"/>
      <c r="P131" s="227">
        <f>O131*H131</f>
        <v>0</v>
      </c>
      <c r="Q131" s="227">
        <v>0.0010100000000000001</v>
      </c>
      <c r="R131" s="227">
        <f>Q131*H131</f>
        <v>0.0030300000000000001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414</v>
      </c>
      <c r="AT131" s="229" t="s">
        <v>426</v>
      </c>
      <c r="AU131" s="229" t="s">
        <v>88</v>
      </c>
      <c r="AY131" s="17" t="s">
        <v>165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270</v>
      </c>
      <c r="BM131" s="229" t="s">
        <v>230</v>
      </c>
    </row>
    <row r="132" s="2" customFormat="1" ht="44.25" customHeight="1">
      <c r="A132" s="38"/>
      <c r="B132" s="39"/>
      <c r="C132" s="218" t="s">
        <v>202</v>
      </c>
      <c r="D132" s="218" t="s">
        <v>167</v>
      </c>
      <c r="E132" s="219" t="s">
        <v>2411</v>
      </c>
      <c r="F132" s="220" t="s">
        <v>2412</v>
      </c>
      <c r="G132" s="221" t="s">
        <v>2413</v>
      </c>
      <c r="H132" s="283"/>
      <c r="I132" s="223"/>
      <c r="J132" s="224">
        <f>ROUND(I132*H132,2)</f>
        <v>0</v>
      </c>
      <c r="K132" s="220" t="s">
        <v>171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270</v>
      </c>
      <c r="AT132" s="229" t="s">
        <v>167</v>
      </c>
      <c r="AU132" s="229" t="s">
        <v>88</v>
      </c>
      <c r="AY132" s="17" t="s">
        <v>165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270</v>
      </c>
      <c r="BM132" s="229" t="s">
        <v>249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2414</v>
      </c>
      <c r="F133" s="216" t="s">
        <v>2415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SUM(P134:P151)</f>
        <v>0</v>
      </c>
      <c r="Q133" s="210"/>
      <c r="R133" s="211">
        <f>SUM(R134:R151)</f>
        <v>0.073089999999999988</v>
      </c>
      <c r="S133" s="210"/>
      <c r="T133" s="212">
        <f>SUM(T134:T151)</f>
        <v>0.020999999999999998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88</v>
      </c>
      <c r="AT133" s="214" t="s">
        <v>77</v>
      </c>
      <c r="AU133" s="214" t="s">
        <v>86</v>
      </c>
      <c r="AY133" s="213" t="s">
        <v>165</v>
      </c>
      <c r="BK133" s="215">
        <f>SUM(BK134:BK151)</f>
        <v>0</v>
      </c>
    </row>
    <row r="134" s="2" customFormat="1" ht="24.15" customHeight="1">
      <c r="A134" s="38"/>
      <c r="B134" s="39"/>
      <c r="C134" s="218" t="s">
        <v>206</v>
      </c>
      <c r="D134" s="218" t="s">
        <v>167</v>
      </c>
      <c r="E134" s="219" t="s">
        <v>2416</v>
      </c>
      <c r="F134" s="220" t="s">
        <v>2417</v>
      </c>
      <c r="G134" s="221" t="s">
        <v>678</v>
      </c>
      <c r="H134" s="222">
        <v>10</v>
      </c>
      <c r="I134" s="223"/>
      <c r="J134" s="224">
        <f>ROUND(I134*H134,2)</f>
        <v>0</v>
      </c>
      <c r="K134" s="220" t="s">
        <v>171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0.0020999999999999999</v>
      </c>
      <c r="T134" s="228">
        <f>S134*H134</f>
        <v>0.020999999999999998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270</v>
      </c>
      <c r="AT134" s="229" t="s">
        <v>167</v>
      </c>
      <c r="AU134" s="229" t="s">
        <v>88</v>
      </c>
      <c r="AY134" s="17" t="s">
        <v>165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270</v>
      </c>
      <c r="BM134" s="229" t="s">
        <v>270</v>
      </c>
    </row>
    <row r="135" s="2" customFormat="1" ht="21.75" customHeight="1">
      <c r="A135" s="38"/>
      <c r="B135" s="39"/>
      <c r="C135" s="218" t="s">
        <v>214</v>
      </c>
      <c r="D135" s="218" t="s">
        <v>167</v>
      </c>
      <c r="E135" s="219" t="s">
        <v>2418</v>
      </c>
      <c r="F135" s="220" t="s">
        <v>2419</v>
      </c>
      <c r="G135" s="221" t="s">
        <v>678</v>
      </c>
      <c r="H135" s="222">
        <v>50</v>
      </c>
      <c r="I135" s="223"/>
      <c r="J135" s="224">
        <f>ROUND(I135*H135,2)</f>
        <v>0</v>
      </c>
      <c r="K135" s="220" t="s">
        <v>171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0.00040000000000000002</v>
      </c>
      <c r="R135" s="227">
        <f>Q135*H135</f>
        <v>0.02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270</v>
      </c>
      <c r="AT135" s="229" t="s">
        <v>167</v>
      </c>
      <c r="AU135" s="229" t="s">
        <v>88</v>
      </c>
      <c r="AY135" s="17" t="s">
        <v>165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270</v>
      </c>
      <c r="BM135" s="229" t="s">
        <v>285</v>
      </c>
    </row>
    <row r="136" s="2" customFormat="1" ht="21.75" customHeight="1">
      <c r="A136" s="38"/>
      <c r="B136" s="39"/>
      <c r="C136" s="218" t="s">
        <v>220</v>
      </c>
      <c r="D136" s="218" t="s">
        <v>167</v>
      </c>
      <c r="E136" s="219" t="s">
        <v>2420</v>
      </c>
      <c r="F136" s="220" t="s">
        <v>2421</v>
      </c>
      <c r="G136" s="221" t="s">
        <v>678</v>
      </c>
      <c r="H136" s="222">
        <v>14</v>
      </c>
      <c r="I136" s="223"/>
      <c r="J136" s="224">
        <f>ROUND(I136*H136,2)</f>
        <v>0</v>
      </c>
      <c r="K136" s="220" t="s">
        <v>171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0.00040999999999999999</v>
      </c>
      <c r="R136" s="227">
        <f>Q136*H136</f>
        <v>0.0057400000000000003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270</v>
      </c>
      <c r="AT136" s="229" t="s">
        <v>167</v>
      </c>
      <c r="AU136" s="229" t="s">
        <v>88</v>
      </c>
      <c r="AY136" s="17" t="s">
        <v>165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270</v>
      </c>
      <c r="BM136" s="229" t="s">
        <v>297</v>
      </c>
    </row>
    <row r="137" s="2" customFormat="1" ht="21.75" customHeight="1">
      <c r="A137" s="38"/>
      <c r="B137" s="39"/>
      <c r="C137" s="218" t="s">
        <v>225</v>
      </c>
      <c r="D137" s="218" t="s">
        <v>167</v>
      </c>
      <c r="E137" s="219" t="s">
        <v>2422</v>
      </c>
      <c r="F137" s="220" t="s">
        <v>2423</v>
      </c>
      <c r="G137" s="221" t="s">
        <v>678</v>
      </c>
      <c r="H137" s="222">
        <v>38</v>
      </c>
      <c r="I137" s="223"/>
      <c r="J137" s="224">
        <f>ROUND(I137*H137,2)</f>
        <v>0</v>
      </c>
      <c r="K137" s="220" t="s">
        <v>171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0.00048000000000000001</v>
      </c>
      <c r="R137" s="227">
        <f>Q137*H137</f>
        <v>0.018239999999999999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270</v>
      </c>
      <c r="AT137" s="229" t="s">
        <v>167</v>
      </c>
      <c r="AU137" s="229" t="s">
        <v>88</v>
      </c>
      <c r="AY137" s="17" t="s">
        <v>165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270</v>
      </c>
      <c r="BM137" s="229" t="s">
        <v>313</v>
      </c>
    </row>
    <row r="138" s="2" customFormat="1" ht="21.75" customHeight="1">
      <c r="A138" s="38"/>
      <c r="B138" s="39"/>
      <c r="C138" s="218" t="s">
        <v>230</v>
      </c>
      <c r="D138" s="218" t="s">
        <v>167</v>
      </c>
      <c r="E138" s="219" t="s">
        <v>2424</v>
      </c>
      <c r="F138" s="220" t="s">
        <v>2425</v>
      </c>
      <c r="G138" s="221" t="s">
        <v>678</v>
      </c>
      <c r="H138" s="222">
        <v>21</v>
      </c>
      <c r="I138" s="223"/>
      <c r="J138" s="224">
        <f>ROUND(I138*H138,2)</f>
        <v>0</v>
      </c>
      <c r="K138" s="220" t="s">
        <v>171</v>
      </c>
      <c r="L138" s="44"/>
      <c r="M138" s="225" t="s">
        <v>1</v>
      </c>
      <c r="N138" s="226" t="s">
        <v>43</v>
      </c>
      <c r="O138" s="91"/>
      <c r="P138" s="227">
        <f>O138*H138</f>
        <v>0</v>
      </c>
      <c r="Q138" s="227">
        <v>0.00071000000000000002</v>
      </c>
      <c r="R138" s="227">
        <f>Q138*H138</f>
        <v>0.01491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270</v>
      </c>
      <c r="AT138" s="229" t="s">
        <v>167</v>
      </c>
      <c r="AU138" s="229" t="s">
        <v>88</v>
      </c>
      <c r="AY138" s="17" t="s">
        <v>165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270</v>
      </c>
      <c r="BM138" s="229" t="s">
        <v>327</v>
      </c>
    </row>
    <row r="139" s="2" customFormat="1" ht="21.75" customHeight="1">
      <c r="A139" s="38"/>
      <c r="B139" s="39"/>
      <c r="C139" s="264" t="s">
        <v>236</v>
      </c>
      <c r="D139" s="264" t="s">
        <v>426</v>
      </c>
      <c r="E139" s="265" t="s">
        <v>2426</v>
      </c>
      <c r="F139" s="266" t="s">
        <v>2427</v>
      </c>
      <c r="G139" s="267" t="s">
        <v>239</v>
      </c>
      <c r="H139" s="268">
        <v>1</v>
      </c>
      <c r="I139" s="269"/>
      <c r="J139" s="270">
        <f>ROUND(I139*H139,2)</f>
        <v>0</v>
      </c>
      <c r="K139" s="266" t="s">
        <v>171</v>
      </c>
      <c r="L139" s="271"/>
      <c r="M139" s="272" t="s">
        <v>1</v>
      </c>
      <c r="N139" s="273" t="s">
        <v>43</v>
      </c>
      <c r="O139" s="91"/>
      <c r="P139" s="227">
        <f>O139*H139</f>
        <v>0</v>
      </c>
      <c r="Q139" s="227">
        <v>8.0000000000000007E-05</v>
      </c>
      <c r="R139" s="227">
        <f>Q139*H139</f>
        <v>8.0000000000000007E-05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414</v>
      </c>
      <c r="AT139" s="229" t="s">
        <v>426</v>
      </c>
      <c r="AU139" s="229" t="s">
        <v>88</v>
      </c>
      <c r="AY139" s="17" t="s">
        <v>165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270</v>
      </c>
      <c r="BM139" s="229" t="s">
        <v>372</v>
      </c>
    </row>
    <row r="140" s="2" customFormat="1" ht="21.75" customHeight="1">
      <c r="A140" s="38"/>
      <c r="B140" s="39"/>
      <c r="C140" s="264" t="s">
        <v>249</v>
      </c>
      <c r="D140" s="264" t="s">
        <v>426</v>
      </c>
      <c r="E140" s="265" t="s">
        <v>2428</v>
      </c>
      <c r="F140" s="266" t="s">
        <v>2429</v>
      </c>
      <c r="G140" s="267" t="s">
        <v>239</v>
      </c>
      <c r="H140" s="268">
        <v>2</v>
      </c>
      <c r="I140" s="269"/>
      <c r="J140" s="270">
        <f>ROUND(I140*H140,2)</f>
        <v>0</v>
      </c>
      <c r="K140" s="266" t="s">
        <v>171</v>
      </c>
      <c r="L140" s="271"/>
      <c r="M140" s="272" t="s">
        <v>1</v>
      </c>
      <c r="N140" s="273" t="s">
        <v>43</v>
      </c>
      <c r="O140" s="91"/>
      <c r="P140" s="227">
        <f>O140*H140</f>
        <v>0</v>
      </c>
      <c r="Q140" s="227">
        <v>0.00013999999999999999</v>
      </c>
      <c r="R140" s="227">
        <f>Q140*H140</f>
        <v>0.00027999999999999998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414</v>
      </c>
      <c r="AT140" s="229" t="s">
        <v>426</v>
      </c>
      <c r="AU140" s="229" t="s">
        <v>88</v>
      </c>
      <c r="AY140" s="17" t="s">
        <v>165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270</v>
      </c>
      <c r="BM140" s="229" t="s">
        <v>389</v>
      </c>
    </row>
    <row r="141" s="2" customFormat="1" ht="24.15" customHeight="1">
      <c r="A141" s="38"/>
      <c r="B141" s="39"/>
      <c r="C141" s="218" t="s">
        <v>8</v>
      </c>
      <c r="D141" s="218" t="s">
        <v>167</v>
      </c>
      <c r="E141" s="219" t="s">
        <v>2430</v>
      </c>
      <c r="F141" s="220" t="s">
        <v>2431</v>
      </c>
      <c r="G141" s="221" t="s">
        <v>239</v>
      </c>
      <c r="H141" s="222">
        <v>15</v>
      </c>
      <c r="I141" s="223"/>
      <c r="J141" s="224">
        <f>ROUND(I141*H141,2)</f>
        <v>0</v>
      </c>
      <c r="K141" s="220" t="s">
        <v>171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270</v>
      </c>
      <c r="AT141" s="229" t="s">
        <v>167</v>
      </c>
      <c r="AU141" s="229" t="s">
        <v>88</v>
      </c>
      <c r="AY141" s="17" t="s">
        <v>165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270</v>
      </c>
      <c r="BM141" s="229" t="s">
        <v>400</v>
      </c>
    </row>
    <row r="142" s="2" customFormat="1" ht="55.5" customHeight="1">
      <c r="A142" s="38"/>
      <c r="B142" s="39"/>
      <c r="C142" s="218" t="s">
        <v>270</v>
      </c>
      <c r="D142" s="218" t="s">
        <v>167</v>
      </c>
      <c r="E142" s="219" t="s">
        <v>2432</v>
      </c>
      <c r="F142" s="220" t="s">
        <v>2433</v>
      </c>
      <c r="G142" s="221" t="s">
        <v>239</v>
      </c>
      <c r="H142" s="222">
        <v>8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270</v>
      </c>
      <c r="AT142" s="229" t="s">
        <v>167</v>
      </c>
      <c r="AU142" s="229" t="s">
        <v>88</v>
      </c>
      <c r="AY142" s="17" t="s">
        <v>165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270</v>
      </c>
      <c r="BM142" s="229" t="s">
        <v>414</v>
      </c>
    </row>
    <row r="143" s="2" customFormat="1" ht="24.15" customHeight="1">
      <c r="A143" s="38"/>
      <c r="B143" s="39"/>
      <c r="C143" s="218" t="s">
        <v>279</v>
      </c>
      <c r="D143" s="218" t="s">
        <v>167</v>
      </c>
      <c r="E143" s="219" t="s">
        <v>2434</v>
      </c>
      <c r="F143" s="220" t="s">
        <v>2435</v>
      </c>
      <c r="G143" s="221" t="s">
        <v>239</v>
      </c>
      <c r="H143" s="222">
        <v>4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0.0034199999999999999</v>
      </c>
      <c r="R143" s="227">
        <f>Q143*H143</f>
        <v>0.01368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270</v>
      </c>
      <c r="AT143" s="229" t="s">
        <v>167</v>
      </c>
      <c r="AU143" s="229" t="s">
        <v>88</v>
      </c>
      <c r="AY143" s="17" t="s">
        <v>165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270</v>
      </c>
      <c r="BM143" s="229" t="s">
        <v>2436</v>
      </c>
    </row>
    <row r="144" s="2" customFormat="1">
      <c r="A144" s="38"/>
      <c r="B144" s="39"/>
      <c r="C144" s="40"/>
      <c r="D144" s="233" t="s">
        <v>616</v>
      </c>
      <c r="E144" s="40"/>
      <c r="F144" s="274" t="s">
        <v>2437</v>
      </c>
      <c r="G144" s="40"/>
      <c r="H144" s="40"/>
      <c r="I144" s="275"/>
      <c r="J144" s="40"/>
      <c r="K144" s="40"/>
      <c r="L144" s="44"/>
      <c r="M144" s="276"/>
      <c r="N144" s="27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616</v>
      </c>
      <c r="AU144" s="17" t="s">
        <v>88</v>
      </c>
    </row>
    <row r="145" s="14" customFormat="1">
      <c r="A145" s="14"/>
      <c r="B145" s="242"/>
      <c r="C145" s="243"/>
      <c r="D145" s="233" t="s">
        <v>174</v>
      </c>
      <c r="E145" s="244" t="s">
        <v>1</v>
      </c>
      <c r="F145" s="245" t="s">
        <v>2438</v>
      </c>
      <c r="G145" s="243"/>
      <c r="H145" s="246">
        <v>4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174</v>
      </c>
      <c r="AU145" s="252" t="s">
        <v>88</v>
      </c>
      <c r="AV145" s="14" t="s">
        <v>88</v>
      </c>
      <c r="AW145" s="14" t="s">
        <v>32</v>
      </c>
      <c r="AX145" s="14" t="s">
        <v>78</v>
      </c>
      <c r="AY145" s="252" t="s">
        <v>165</v>
      </c>
    </row>
    <row r="146" s="15" customFormat="1">
      <c r="A146" s="15"/>
      <c r="B146" s="253"/>
      <c r="C146" s="254"/>
      <c r="D146" s="233" t="s">
        <v>174</v>
      </c>
      <c r="E146" s="255" t="s">
        <v>1</v>
      </c>
      <c r="F146" s="256" t="s">
        <v>177</v>
      </c>
      <c r="G146" s="254"/>
      <c r="H146" s="257">
        <v>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174</v>
      </c>
      <c r="AU146" s="263" t="s">
        <v>88</v>
      </c>
      <c r="AV146" s="15" t="s">
        <v>172</v>
      </c>
      <c r="AW146" s="15" t="s">
        <v>32</v>
      </c>
      <c r="AX146" s="15" t="s">
        <v>86</v>
      </c>
      <c r="AY146" s="263" t="s">
        <v>165</v>
      </c>
    </row>
    <row r="147" s="2" customFormat="1" ht="16.5" customHeight="1">
      <c r="A147" s="38"/>
      <c r="B147" s="39"/>
      <c r="C147" s="218" t="s">
        <v>285</v>
      </c>
      <c r="D147" s="218" t="s">
        <v>167</v>
      </c>
      <c r="E147" s="219" t="s">
        <v>2439</v>
      </c>
      <c r="F147" s="220" t="s">
        <v>2440</v>
      </c>
      <c r="G147" s="221" t="s">
        <v>239</v>
      </c>
      <c r="H147" s="222">
        <v>1</v>
      </c>
      <c r="I147" s="223"/>
      <c r="J147" s="224">
        <f>ROUND(I147*H147,2)</f>
        <v>0</v>
      </c>
      <c r="K147" s="220" t="s">
        <v>171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0.00016000000000000001</v>
      </c>
      <c r="R147" s="227">
        <f>Q147*H147</f>
        <v>0.00016000000000000001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270</v>
      </c>
      <c r="AT147" s="229" t="s">
        <v>167</v>
      </c>
      <c r="AU147" s="229" t="s">
        <v>88</v>
      </c>
      <c r="AY147" s="17" t="s">
        <v>165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270</v>
      </c>
      <c r="BM147" s="229" t="s">
        <v>431</v>
      </c>
    </row>
    <row r="148" s="2" customFormat="1" ht="24.15" customHeight="1">
      <c r="A148" s="38"/>
      <c r="B148" s="39"/>
      <c r="C148" s="218" t="s">
        <v>292</v>
      </c>
      <c r="D148" s="218" t="s">
        <v>167</v>
      </c>
      <c r="E148" s="219" t="s">
        <v>2441</v>
      </c>
      <c r="F148" s="220" t="s">
        <v>2442</v>
      </c>
      <c r="G148" s="221" t="s">
        <v>678</v>
      </c>
      <c r="H148" s="222">
        <v>123</v>
      </c>
      <c r="I148" s="223"/>
      <c r="J148" s="224">
        <f>ROUND(I148*H148,2)</f>
        <v>0</v>
      </c>
      <c r="K148" s="220" t="s">
        <v>171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270</v>
      </c>
      <c r="AT148" s="229" t="s">
        <v>167</v>
      </c>
      <c r="AU148" s="229" t="s">
        <v>88</v>
      </c>
      <c r="AY148" s="17" t="s">
        <v>165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270</v>
      </c>
      <c r="BM148" s="229" t="s">
        <v>441</v>
      </c>
    </row>
    <row r="149" s="2" customFormat="1" ht="37.8" customHeight="1">
      <c r="A149" s="38"/>
      <c r="B149" s="39"/>
      <c r="C149" s="218" t="s">
        <v>297</v>
      </c>
      <c r="D149" s="218" t="s">
        <v>167</v>
      </c>
      <c r="E149" s="219" t="s">
        <v>2443</v>
      </c>
      <c r="F149" s="220" t="s">
        <v>2444</v>
      </c>
      <c r="G149" s="221" t="s">
        <v>199</v>
      </c>
      <c r="H149" s="222">
        <v>0.021000000000000001</v>
      </c>
      <c r="I149" s="223"/>
      <c r="J149" s="224">
        <f>ROUND(I149*H149,2)</f>
        <v>0</v>
      </c>
      <c r="K149" s="220" t="s">
        <v>2445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270</v>
      </c>
      <c r="AT149" s="229" t="s">
        <v>167</v>
      </c>
      <c r="AU149" s="229" t="s">
        <v>88</v>
      </c>
      <c r="AY149" s="17" t="s">
        <v>165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270</v>
      </c>
      <c r="BM149" s="229" t="s">
        <v>451</v>
      </c>
    </row>
    <row r="150" s="2" customFormat="1" ht="24.15" customHeight="1">
      <c r="A150" s="38"/>
      <c r="B150" s="39"/>
      <c r="C150" s="218" t="s">
        <v>7</v>
      </c>
      <c r="D150" s="218" t="s">
        <v>167</v>
      </c>
      <c r="E150" s="219" t="s">
        <v>2446</v>
      </c>
      <c r="F150" s="220" t="s">
        <v>2447</v>
      </c>
      <c r="G150" s="221" t="s">
        <v>725</v>
      </c>
      <c r="H150" s="222">
        <v>4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270</v>
      </c>
      <c r="AT150" s="229" t="s">
        <v>167</v>
      </c>
      <c r="AU150" s="229" t="s">
        <v>88</v>
      </c>
      <c r="AY150" s="17" t="s">
        <v>165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270</v>
      </c>
      <c r="BM150" s="229" t="s">
        <v>2448</v>
      </c>
    </row>
    <row r="151" s="2" customFormat="1" ht="44.25" customHeight="1">
      <c r="A151" s="38"/>
      <c r="B151" s="39"/>
      <c r="C151" s="218" t="s">
        <v>313</v>
      </c>
      <c r="D151" s="218" t="s">
        <v>167</v>
      </c>
      <c r="E151" s="219" t="s">
        <v>2449</v>
      </c>
      <c r="F151" s="220" t="s">
        <v>2450</v>
      </c>
      <c r="G151" s="221" t="s">
        <v>2413</v>
      </c>
      <c r="H151" s="283"/>
      <c r="I151" s="223"/>
      <c r="J151" s="224">
        <f>ROUND(I151*H151,2)</f>
        <v>0</v>
      </c>
      <c r="K151" s="220" t="s">
        <v>171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270</v>
      </c>
      <c r="AT151" s="229" t="s">
        <v>167</v>
      </c>
      <c r="AU151" s="229" t="s">
        <v>88</v>
      </c>
      <c r="AY151" s="17" t="s">
        <v>165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270</v>
      </c>
      <c r="BM151" s="229" t="s">
        <v>462</v>
      </c>
    </row>
    <row r="152" s="12" customFormat="1" ht="22.8" customHeight="1">
      <c r="A152" s="12"/>
      <c r="B152" s="202"/>
      <c r="C152" s="203"/>
      <c r="D152" s="204" t="s">
        <v>77</v>
      </c>
      <c r="E152" s="216" t="s">
        <v>2451</v>
      </c>
      <c r="F152" s="216" t="s">
        <v>2452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SUM(P153:P162)</f>
        <v>0</v>
      </c>
      <c r="Q152" s="210"/>
      <c r="R152" s="211">
        <f>SUM(R153:R162)</f>
        <v>0.082869999999999999</v>
      </c>
      <c r="S152" s="210"/>
      <c r="T152" s="212">
        <f>SUM(T153:T162)</f>
        <v>0.0055999999999999991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88</v>
      </c>
      <c r="AT152" s="214" t="s">
        <v>77</v>
      </c>
      <c r="AU152" s="214" t="s">
        <v>86</v>
      </c>
      <c r="AY152" s="213" t="s">
        <v>165</v>
      </c>
      <c r="BK152" s="215">
        <f>SUM(BK153:BK162)</f>
        <v>0</v>
      </c>
    </row>
    <row r="153" s="2" customFormat="1" ht="16.5" customHeight="1">
      <c r="A153" s="38"/>
      <c r="B153" s="39"/>
      <c r="C153" s="218" t="s">
        <v>320</v>
      </c>
      <c r="D153" s="218" t="s">
        <v>167</v>
      </c>
      <c r="E153" s="219" t="s">
        <v>2453</v>
      </c>
      <c r="F153" s="220" t="s">
        <v>2454</v>
      </c>
      <c r="G153" s="221" t="s">
        <v>678</v>
      </c>
      <c r="H153" s="222">
        <v>20</v>
      </c>
      <c r="I153" s="223"/>
      <c r="J153" s="224">
        <f>ROUND(I153*H153,2)</f>
        <v>0</v>
      </c>
      <c r="K153" s="220" t="s">
        <v>171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0.00027999999999999998</v>
      </c>
      <c r="T153" s="228">
        <f>S153*H153</f>
        <v>0.0055999999999999991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270</v>
      </c>
      <c r="AT153" s="229" t="s">
        <v>167</v>
      </c>
      <c r="AU153" s="229" t="s">
        <v>88</v>
      </c>
      <c r="AY153" s="17" t="s">
        <v>165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270</v>
      </c>
      <c r="BM153" s="229" t="s">
        <v>473</v>
      </c>
    </row>
    <row r="154" s="2" customFormat="1" ht="24.15" customHeight="1">
      <c r="A154" s="38"/>
      <c r="B154" s="39"/>
      <c r="C154" s="218" t="s">
        <v>327</v>
      </c>
      <c r="D154" s="218" t="s">
        <v>167</v>
      </c>
      <c r="E154" s="219" t="s">
        <v>2455</v>
      </c>
      <c r="F154" s="220" t="s">
        <v>2456</v>
      </c>
      <c r="G154" s="221" t="s">
        <v>678</v>
      </c>
      <c r="H154" s="222">
        <v>43</v>
      </c>
      <c r="I154" s="223"/>
      <c r="J154" s="224">
        <f>ROUND(I154*H154,2)</f>
        <v>0</v>
      </c>
      <c r="K154" s="220" t="s">
        <v>171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0.00072999999999999996</v>
      </c>
      <c r="R154" s="227">
        <f>Q154*H154</f>
        <v>0.031390000000000001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270</v>
      </c>
      <c r="AT154" s="229" t="s">
        <v>167</v>
      </c>
      <c r="AU154" s="229" t="s">
        <v>88</v>
      </c>
      <c r="AY154" s="17" t="s">
        <v>165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270</v>
      </c>
      <c r="BM154" s="229" t="s">
        <v>483</v>
      </c>
    </row>
    <row r="155" s="2" customFormat="1" ht="24.15" customHeight="1">
      <c r="A155" s="38"/>
      <c r="B155" s="39"/>
      <c r="C155" s="218" t="s">
        <v>333</v>
      </c>
      <c r="D155" s="218" t="s">
        <v>167</v>
      </c>
      <c r="E155" s="219" t="s">
        <v>2457</v>
      </c>
      <c r="F155" s="220" t="s">
        <v>2458</v>
      </c>
      <c r="G155" s="221" t="s">
        <v>678</v>
      </c>
      <c r="H155" s="222">
        <v>36</v>
      </c>
      <c r="I155" s="223"/>
      <c r="J155" s="224">
        <f>ROUND(I155*H155,2)</f>
        <v>0</v>
      </c>
      <c r="K155" s="220" t="s">
        <v>171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0.00097999999999999997</v>
      </c>
      <c r="R155" s="227">
        <f>Q155*H155</f>
        <v>0.035279999999999999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270</v>
      </c>
      <c r="AT155" s="229" t="s">
        <v>167</v>
      </c>
      <c r="AU155" s="229" t="s">
        <v>88</v>
      </c>
      <c r="AY155" s="17" t="s">
        <v>165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270</v>
      </c>
      <c r="BM155" s="229" t="s">
        <v>493</v>
      </c>
    </row>
    <row r="156" s="2" customFormat="1" ht="24.15" customHeight="1">
      <c r="A156" s="38"/>
      <c r="B156" s="39"/>
      <c r="C156" s="218" t="s">
        <v>372</v>
      </c>
      <c r="D156" s="218" t="s">
        <v>167</v>
      </c>
      <c r="E156" s="219" t="s">
        <v>2459</v>
      </c>
      <c r="F156" s="220" t="s">
        <v>2460</v>
      </c>
      <c r="G156" s="221" t="s">
        <v>239</v>
      </c>
      <c r="H156" s="222">
        <v>22</v>
      </c>
      <c r="I156" s="223"/>
      <c r="J156" s="224">
        <f>ROUND(I156*H156,2)</f>
        <v>0</v>
      </c>
      <c r="K156" s="220" t="s">
        <v>171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270</v>
      </c>
      <c r="AT156" s="229" t="s">
        <v>167</v>
      </c>
      <c r="AU156" s="229" t="s">
        <v>88</v>
      </c>
      <c r="AY156" s="17" t="s">
        <v>165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270</v>
      </c>
      <c r="BM156" s="229" t="s">
        <v>505</v>
      </c>
    </row>
    <row r="157" s="2" customFormat="1" ht="33" customHeight="1">
      <c r="A157" s="38"/>
      <c r="B157" s="39"/>
      <c r="C157" s="218" t="s">
        <v>379</v>
      </c>
      <c r="D157" s="218" t="s">
        <v>167</v>
      </c>
      <c r="E157" s="219" t="s">
        <v>2461</v>
      </c>
      <c r="F157" s="220" t="s">
        <v>2462</v>
      </c>
      <c r="G157" s="221" t="s">
        <v>239</v>
      </c>
      <c r="H157" s="222">
        <v>10</v>
      </c>
      <c r="I157" s="223"/>
      <c r="J157" s="224">
        <f>ROUND(I157*H157,2)</f>
        <v>0</v>
      </c>
      <c r="K157" s="220" t="s">
        <v>171</v>
      </c>
      <c r="L157" s="44"/>
      <c r="M157" s="225" t="s">
        <v>1</v>
      </c>
      <c r="N157" s="226" t="s">
        <v>43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270</v>
      </c>
      <c r="AT157" s="229" t="s">
        <v>167</v>
      </c>
      <c r="AU157" s="229" t="s">
        <v>88</v>
      </c>
      <c r="AY157" s="17" t="s">
        <v>165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86</v>
      </c>
      <c r="BK157" s="230">
        <f>ROUND(I157*H157,2)</f>
        <v>0</v>
      </c>
      <c r="BL157" s="17" t="s">
        <v>270</v>
      </c>
      <c r="BM157" s="229" t="s">
        <v>515</v>
      </c>
    </row>
    <row r="158" s="2" customFormat="1" ht="33" customHeight="1">
      <c r="A158" s="38"/>
      <c r="B158" s="39"/>
      <c r="C158" s="218" t="s">
        <v>389</v>
      </c>
      <c r="D158" s="218" t="s">
        <v>167</v>
      </c>
      <c r="E158" s="219" t="s">
        <v>2463</v>
      </c>
      <c r="F158" s="220" t="s">
        <v>2464</v>
      </c>
      <c r="G158" s="221" t="s">
        <v>239</v>
      </c>
      <c r="H158" s="222">
        <v>1</v>
      </c>
      <c r="I158" s="223"/>
      <c r="J158" s="224">
        <f>ROUND(I158*H158,2)</f>
        <v>0</v>
      </c>
      <c r="K158" s="220" t="s">
        <v>171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0.00040000000000000002</v>
      </c>
      <c r="R158" s="227">
        <f>Q158*H158</f>
        <v>0.00040000000000000002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270</v>
      </c>
      <c r="AT158" s="229" t="s">
        <v>167</v>
      </c>
      <c r="AU158" s="229" t="s">
        <v>88</v>
      </c>
      <c r="AY158" s="17" t="s">
        <v>165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86</v>
      </c>
      <c r="BK158" s="230">
        <f>ROUND(I158*H158,2)</f>
        <v>0</v>
      </c>
      <c r="BL158" s="17" t="s">
        <v>270</v>
      </c>
      <c r="BM158" s="229" t="s">
        <v>526</v>
      </c>
    </row>
    <row r="159" s="2" customFormat="1" ht="37.8" customHeight="1">
      <c r="A159" s="38"/>
      <c r="B159" s="39"/>
      <c r="C159" s="218" t="s">
        <v>395</v>
      </c>
      <c r="D159" s="218" t="s">
        <v>167</v>
      </c>
      <c r="E159" s="219" t="s">
        <v>2465</v>
      </c>
      <c r="F159" s="220" t="s">
        <v>2466</v>
      </c>
      <c r="G159" s="221" t="s">
        <v>678</v>
      </c>
      <c r="H159" s="222">
        <v>79</v>
      </c>
      <c r="I159" s="223"/>
      <c r="J159" s="224">
        <f>ROUND(I159*H159,2)</f>
        <v>0</v>
      </c>
      <c r="K159" s="220" t="s">
        <v>171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0.00019000000000000001</v>
      </c>
      <c r="R159" s="227">
        <f>Q159*H159</f>
        <v>0.015010000000000001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270</v>
      </c>
      <c r="AT159" s="229" t="s">
        <v>167</v>
      </c>
      <c r="AU159" s="229" t="s">
        <v>88</v>
      </c>
      <c r="AY159" s="17" t="s">
        <v>165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270</v>
      </c>
      <c r="BM159" s="229" t="s">
        <v>557</v>
      </c>
    </row>
    <row r="160" s="2" customFormat="1" ht="33" customHeight="1">
      <c r="A160" s="38"/>
      <c r="B160" s="39"/>
      <c r="C160" s="218" t="s">
        <v>400</v>
      </c>
      <c r="D160" s="218" t="s">
        <v>167</v>
      </c>
      <c r="E160" s="219" t="s">
        <v>2467</v>
      </c>
      <c r="F160" s="220" t="s">
        <v>2468</v>
      </c>
      <c r="G160" s="221" t="s">
        <v>678</v>
      </c>
      <c r="H160" s="222">
        <v>79</v>
      </c>
      <c r="I160" s="223"/>
      <c r="J160" s="224">
        <f>ROUND(I160*H160,2)</f>
        <v>0</v>
      </c>
      <c r="K160" s="220" t="s">
        <v>171</v>
      </c>
      <c r="L160" s="44"/>
      <c r="M160" s="225" t="s">
        <v>1</v>
      </c>
      <c r="N160" s="226" t="s">
        <v>43</v>
      </c>
      <c r="O160" s="91"/>
      <c r="P160" s="227">
        <f>O160*H160</f>
        <v>0</v>
      </c>
      <c r="Q160" s="227">
        <v>1.0000000000000001E-05</v>
      </c>
      <c r="R160" s="227">
        <f>Q160*H160</f>
        <v>0.00079000000000000001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270</v>
      </c>
      <c r="AT160" s="229" t="s">
        <v>167</v>
      </c>
      <c r="AU160" s="229" t="s">
        <v>88</v>
      </c>
      <c r="AY160" s="17" t="s">
        <v>165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86</v>
      </c>
      <c r="BK160" s="230">
        <f>ROUND(I160*H160,2)</f>
        <v>0</v>
      </c>
      <c r="BL160" s="17" t="s">
        <v>270</v>
      </c>
      <c r="BM160" s="229" t="s">
        <v>577</v>
      </c>
    </row>
    <row r="161" s="2" customFormat="1" ht="44.25" customHeight="1">
      <c r="A161" s="38"/>
      <c r="B161" s="39"/>
      <c r="C161" s="218" t="s">
        <v>407</v>
      </c>
      <c r="D161" s="218" t="s">
        <v>167</v>
      </c>
      <c r="E161" s="219" t="s">
        <v>2469</v>
      </c>
      <c r="F161" s="220" t="s">
        <v>2470</v>
      </c>
      <c r="G161" s="221" t="s">
        <v>199</v>
      </c>
      <c r="H161" s="222">
        <v>0.0060000000000000001</v>
      </c>
      <c r="I161" s="223"/>
      <c r="J161" s="224">
        <f>ROUND(I161*H161,2)</f>
        <v>0</v>
      </c>
      <c r="K161" s="220" t="s">
        <v>2445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270</v>
      </c>
      <c r="AT161" s="229" t="s">
        <v>167</v>
      </c>
      <c r="AU161" s="229" t="s">
        <v>88</v>
      </c>
      <c r="AY161" s="17" t="s">
        <v>165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270</v>
      </c>
      <c r="BM161" s="229" t="s">
        <v>588</v>
      </c>
    </row>
    <row r="162" s="2" customFormat="1" ht="44.25" customHeight="1">
      <c r="A162" s="38"/>
      <c r="B162" s="39"/>
      <c r="C162" s="218" t="s">
        <v>414</v>
      </c>
      <c r="D162" s="218" t="s">
        <v>167</v>
      </c>
      <c r="E162" s="219" t="s">
        <v>2471</v>
      </c>
      <c r="F162" s="220" t="s">
        <v>2472</v>
      </c>
      <c r="G162" s="221" t="s">
        <v>2413</v>
      </c>
      <c r="H162" s="283"/>
      <c r="I162" s="223"/>
      <c r="J162" s="224">
        <f>ROUND(I162*H162,2)</f>
        <v>0</v>
      </c>
      <c r="K162" s="220" t="s">
        <v>171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270</v>
      </c>
      <c r="AT162" s="229" t="s">
        <v>167</v>
      </c>
      <c r="AU162" s="229" t="s">
        <v>88</v>
      </c>
      <c r="AY162" s="17" t="s">
        <v>165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270</v>
      </c>
      <c r="BM162" s="229" t="s">
        <v>602</v>
      </c>
    </row>
    <row r="163" s="12" customFormat="1" ht="22.8" customHeight="1">
      <c r="A163" s="12"/>
      <c r="B163" s="202"/>
      <c r="C163" s="203"/>
      <c r="D163" s="204" t="s">
        <v>77</v>
      </c>
      <c r="E163" s="216" t="s">
        <v>2473</v>
      </c>
      <c r="F163" s="216" t="s">
        <v>2474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SUM(P164:P188)</f>
        <v>0</v>
      </c>
      <c r="Q163" s="210"/>
      <c r="R163" s="211">
        <f>SUM(R164:R188)</f>
        <v>0.0032400000000000003</v>
      </c>
      <c r="S163" s="210"/>
      <c r="T163" s="212">
        <f>SUM(T164:T188)</f>
        <v>0.95908000000000004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88</v>
      </c>
      <c r="AT163" s="214" t="s">
        <v>77</v>
      </c>
      <c r="AU163" s="214" t="s">
        <v>86</v>
      </c>
      <c r="AY163" s="213" t="s">
        <v>165</v>
      </c>
      <c r="BK163" s="215">
        <f>SUM(BK164:BK188)</f>
        <v>0</v>
      </c>
    </row>
    <row r="164" s="2" customFormat="1" ht="21.75" customHeight="1">
      <c r="A164" s="38"/>
      <c r="B164" s="39"/>
      <c r="C164" s="218" t="s">
        <v>425</v>
      </c>
      <c r="D164" s="218" t="s">
        <v>167</v>
      </c>
      <c r="E164" s="219" t="s">
        <v>2475</v>
      </c>
      <c r="F164" s="220" t="s">
        <v>2476</v>
      </c>
      <c r="G164" s="221" t="s">
        <v>725</v>
      </c>
      <c r="H164" s="222">
        <v>6</v>
      </c>
      <c r="I164" s="223"/>
      <c r="J164" s="224">
        <f>ROUND(I164*H164,2)</f>
        <v>0</v>
      </c>
      <c r="K164" s="220" t="s">
        <v>171</v>
      </c>
      <c r="L164" s="44"/>
      <c r="M164" s="225" t="s">
        <v>1</v>
      </c>
      <c r="N164" s="226" t="s">
        <v>43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0.019460000000000002</v>
      </c>
      <c r="T164" s="228">
        <f>S164*H164</f>
        <v>0.11676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270</v>
      </c>
      <c r="AT164" s="229" t="s">
        <v>167</v>
      </c>
      <c r="AU164" s="229" t="s">
        <v>88</v>
      </c>
      <c r="AY164" s="17" t="s">
        <v>165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86</v>
      </c>
      <c r="BK164" s="230">
        <f>ROUND(I164*H164,2)</f>
        <v>0</v>
      </c>
      <c r="BL164" s="17" t="s">
        <v>270</v>
      </c>
      <c r="BM164" s="229" t="s">
        <v>612</v>
      </c>
    </row>
    <row r="165" s="2" customFormat="1" ht="55.5" customHeight="1">
      <c r="A165" s="38"/>
      <c r="B165" s="39"/>
      <c r="C165" s="218" t="s">
        <v>431</v>
      </c>
      <c r="D165" s="218" t="s">
        <v>167</v>
      </c>
      <c r="E165" s="219" t="s">
        <v>2477</v>
      </c>
      <c r="F165" s="220" t="s">
        <v>2478</v>
      </c>
      <c r="G165" s="221" t="s">
        <v>725</v>
      </c>
      <c r="H165" s="222">
        <v>10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43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270</v>
      </c>
      <c r="AT165" s="229" t="s">
        <v>167</v>
      </c>
      <c r="AU165" s="229" t="s">
        <v>88</v>
      </c>
      <c r="AY165" s="17" t="s">
        <v>165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86</v>
      </c>
      <c r="BK165" s="230">
        <f>ROUND(I165*H165,2)</f>
        <v>0</v>
      </c>
      <c r="BL165" s="17" t="s">
        <v>270</v>
      </c>
      <c r="BM165" s="229" t="s">
        <v>625</v>
      </c>
    </row>
    <row r="166" s="2" customFormat="1" ht="24.15" customHeight="1">
      <c r="A166" s="38"/>
      <c r="B166" s="39"/>
      <c r="C166" s="218" t="s">
        <v>436</v>
      </c>
      <c r="D166" s="218" t="s">
        <v>167</v>
      </c>
      <c r="E166" s="219" t="s">
        <v>2479</v>
      </c>
      <c r="F166" s="220" t="s">
        <v>2480</v>
      </c>
      <c r="G166" s="221" t="s">
        <v>725</v>
      </c>
      <c r="H166" s="222">
        <v>1</v>
      </c>
      <c r="I166" s="223"/>
      <c r="J166" s="224">
        <f>ROUND(I166*H166,2)</f>
        <v>0</v>
      </c>
      <c r="K166" s="220" t="s">
        <v>171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0.0091999999999999998</v>
      </c>
      <c r="T166" s="228">
        <f>S166*H166</f>
        <v>0.0091999999999999998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270</v>
      </c>
      <c r="AT166" s="229" t="s">
        <v>167</v>
      </c>
      <c r="AU166" s="229" t="s">
        <v>88</v>
      </c>
      <c r="AY166" s="17" t="s">
        <v>165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270</v>
      </c>
      <c r="BM166" s="229" t="s">
        <v>655</v>
      </c>
    </row>
    <row r="167" s="2" customFormat="1" ht="24.15" customHeight="1">
      <c r="A167" s="38"/>
      <c r="B167" s="39"/>
      <c r="C167" s="218" t="s">
        <v>441</v>
      </c>
      <c r="D167" s="218" t="s">
        <v>167</v>
      </c>
      <c r="E167" s="219" t="s">
        <v>2481</v>
      </c>
      <c r="F167" s="220" t="s">
        <v>2482</v>
      </c>
      <c r="G167" s="221" t="s">
        <v>725</v>
      </c>
      <c r="H167" s="222">
        <v>5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270</v>
      </c>
      <c r="AT167" s="229" t="s">
        <v>167</v>
      </c>
      <c r="AU167" s="229" t="s">
        <v>88</v>
      </c>
      <c r="AY167" s="17" t="s">
        <v>165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270</v>
      </c>
      <c r="BM167" s="229" t="s">
        <v>669</v>
      </c>
    </row>
    <row r="168" s="2" customFormat="1">
      <c r="A168" s="38"/>
      <c r="B168" s="39"/>
      <c r="C168" s="40"/>
      <c r="D168" s="233" t="s">
        <v>616</v>
      </c>
      <c r="E168" s="40"/>
      <c r="F168" s="274" t="s">
        <v>2483</v>
      </c>
      <c r="G168" s="40"/>
      <c r="H168" s="40"/>
      <c r="I168" s="275"/>
      <c r="J168" s="40"/>
      <c r="K168" s="40"/>
      <c r="L168" s="44"/>
      <c r="M168" s="276"/>
      <c r="N168" s="27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616</v>
      </c>
      <c r="AU168" s="17" t="s">
        <v>88</v>
      </c>
    </row>
    <row r="169" s="2" customFormat="1" ht="24.15" customHeight="1">
      <c r="A169" s="38"/>
      <c r="B169" s="39"/>
      <c r="C169" s="218" t="s">
        <v>446</v>
      </c>
      <c r="D169" s="218" t="s">
        <v>167</v>
      </c>
      <c r="E169" s="219" t="s">
        <v>2484</v>
      </c>
      <c r="F169" s="220" t="s">
        <v>2485</v>
      </c>
      <c r="G169" s="221" t="s">
        <v>725</v>
      </c>
      <c r="H169" s="222">
        <v>1</v>
      </c>
      <c r="I169" s="223"/>
      <c r="J169" s="224">
        <f>ROUND(I169*H169,2)</f>
        <v>0</v>
      </c>
      <c r="K169" s="220" t="s">
        <v>171</v>
      </c>
      <c r="L169" s="44"/>
      <c r="M169" s="225" t="s">
        <v>1</v>
      </c>
      <c r="N169" s="226" t="s">
        <v>43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0.82115000000000005</v>
      </c>
      <c r="T169" s="228">
        <f>S169*H169</f>
        <v>0.82115000000000005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270</v>
      </c>
      <c r="AT169" s="229" t="s">
        <v>167</v>
      </c>
      <c r="AU169" s="229" t="s">
        <v>88</v>
      </c>
      <c r="AY169" s="17" t="s">
        <v>165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270</v>
      </c>
      <c r="BM169" s="229" t="s">
        <v>2486</v>
      </c>
    </row>
    <row r="170" s="14" customFormat="1">
      <c r="A170" s="14"/>
      <c r="B170" s="242"/>
      <c r="C170" s="243"/>
      <c r="D170" s="233" t="s">
        <v>174</v>
      </c>
      <c r="E170" s="244" t="s">
        <v>1</v>
      </c>
      <c r="F170" s="245" t="s">
        <v>2487</v>
      </c>
      <c r="G170" s="243"/>
      <c r="H170" s="246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174</v>
      </c>
      <c r="AU170" s="252" t="s">
        <v>88</v>
      </c>
      <c r="AV170" s="14" t="s">
        <v>88</v>
      </c>
      <c r="AW170" s="14" t="s">
        <v>32</v>
      </c>
      <c r="AX170" s="14" t="s">
        <v>78</v>
      </c>
      <c r="AY170" s="252" t="s">
        <v>165</v>
      </c>
    </row>
    <row r="171" s="15" customFormat="1">
      <c r="A171" s="15"/>
      <c r="B171" s="253"/>
      <c r="C171" s="254"/>
      <c r="D171" s="233" t="s">
        <v>174</v>
      </c>
      <c r="E171" s="255" t="s">
        <v>1</v>
      </c>
      <c r="F171" s="256" t="s">
        <v>177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174</v>
      </c>
      <c r="AU171" s="263" t="s">
        <v>88</v>
      </c>
      <c r="AV171" s="15" t="s">
        <v>172</v>
      </c>
      <c r="AW171" s="15" t="s">
        <v>32</v>
      </c>
      <c r="AX171" s="15" t="s">
        <v>86</v>
      </c>
      <c r="AY171" s="263" t="s">
        <v>165</v>
      </c>
    </row>
    <row r="172" s="2" customFormat="1" ht="33" customHeight="1">
      <c r="A172" s="38"/>
      <c r="B172" s="39"/>
      <c r="C172" s="218" t="s">
        <v>451</v>
      </c>
      <c r="D172" s="218" t="s">
        <v>167</v>
      </c>
      <c r="E172" s="219" t="s">
        <v>2488</v>
      </c>
      <c r="F172" s="220" t="s">
        <v>2489</v>
      </c>
      <c r="G172" s="221" t="s">
        <v>725</v>
      </c>
      <c r="H172" s="222">
        <v>4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43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270</v>
      </c>
      <c r="AT172" s="229" t="s">
        <v>167</v>
      </c>
      <c r="AU172" s="229" t="s">
        <v>88</v>
      </c>
      <c r="AY172" s="17" t="s">
        <v>165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86</v>
      </c>
      <c r="BK172" s="230">
        <f>ROUND(I172*H172,2)</f>
        <v>0</v>
      </c>
      <c r="BL172" s="17" t="s">
        <v>270</v>
      </c>
      <c r="BM172" s="229" t="s">
        <v>681</v>
      </c>
    </row>
    <row r="173" s="2" customFormat="1">
      <c r="A173" s="38"/>
      <c r="B173" s="39"/>
      <c r="C173" s="40"/>
      <c r="D173" s="233" t="s">
        <v>616</v>
      </c>
      <c r="E173" s="40"/>
      <c r="F173" s="274" t="s">
        <v>2490</v>
      </c>
      <c r="G173" s="40"/>
      <c r="H173" s="40"/>
      <c r="I173" s="275"/>
      <c r="J173" s="40"/>
      <c r="K173" s="40"/>
      <c r="L173" s="44"/>
      <c r="M173" s="276"/>
      <c r="N173" s="27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616</v>
      </c>
      <c r="AU173" s="17" t="s">
        <v>88</v>
      </c>
    </row>
    <row r="174" s="2" customFormat="1" ht="24.15" customHeight="1">
      <c r="A174" s="38"/>
      <c r="B174" s="39"/>
      <c r="C174" s="218" t="s">
        <v>457</v>
      </c>
      <c r="D174" s="218" t="s">
        <v>167</v>
      </c>
      <c r="E174" s="219" t="s">
        <v>2491</v>
      </c>
      <c r="F174" s="220" t="s">
        <v>2492</v>
      </c>
      <c r="G174" s="221" t="s">
        <v>725</v>
      </c>
      <c r="H174" s="222">
        <v>6</v>
      </c>
      <c r="I174" s="223"/>
      <c r="J174" s="224">
        <f>ROUND(I174*H174,2)</f>
        <v>0</v>
      </c>
      <c r="K174" s="220" t="s">
        <v>171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0.00024000000000000001</v>
      </c>
      <c r="R174" s="227">
        <f>Q174*H174</f>
        <v>0.0014400000000000001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270</v>
      </c>
      <c r="AT174" s="229" t="s">
        <v>167</v>
      </c>
      <c r="AU174" s="229" t="s">
        <v>88</v>
      </c>
      <c r="AY174" s="17" t="s">
        <v>165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86</v>
      </c>
      <c r="BK174" s="230">
        <f>ROUND(I174*H174,2)</f>
        <v>0</v>
      </c>
      <c r="BL174" s="17" t="s">
        <v>270</v>
      </c>
      <c r="BM174" s="229" t="s">
        <v>692</v>
      </c>
    </row>
    <row r="175" s="2" customFormat="1" ht="24.15" customHeight="1">
      <c r="A175" s="38"/>
      <c r="B175" s="39"/>
      <c r="C175" s="264" t="s">
        <v>462</v>
      </c>
      <c r="D175" s="264" t="s">
        <v>426</v>
      </c>
      <c r="E175" s="265" t="s">
        <v>2493</v>
      </c>
      <c r="F175" s="266" t="s">
        <v>2494</v>
      </c>
      <c r="G175" s="267" t="s">
        <v>239</v>
      </c>
      <c r="H175" s="268">
        <v>10</v>
      </c>
      <c r="I175" s="269"/>
      <c r="J175" s="270">
        <f>ROUND(I175*H175,2)</f>
        <v>0</v>
      </c>
      <c r="K175" s="266" t="s">
        <v>171</v>
      </c>
      <c r="L175" s="271"/>
      <c r="M175" s="272" t="s">
        <v>1</v>
      </c>
      <c r="N175" s="273" t="s">
        <v>43</v>
      </c>
      <c r="O175" s="91"/>
      <c r="P175" s="227">
        <f>O175*H175</f>
        <v>0</v>
      </c>
      <c r="Q175" s="227">
        <v>0.00018000000000000001</v>
      </c>
      <c r="R175" s="227">
        <f>Q175*H175</f>
        <v>0.0018000000000000002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414</v>
      </c>
      <c r="AT175" s="229" t="s">
        <v>426</v>
      </c>
      <c r="AU175" s="229" t="s">
        <v>88</v>
      </c>
      <c r="AY175" s="17" t="s">
        <v>165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86</v>
      </c>
      <c r="BK175" s="230">
        <f>ROUND(I175*H175,2)</f>
        <v>0</v>
      </c>
      <c r="BL175" s="17" t="s">
        <v>270</v>
      </c>
      <c r="BM175" s="229" t="s">
        <v>718</v>
      </c>
    </row>
    <row r="176" s="2" customFormat="1" ht="16.5" customHeight="1">
      <c r="A176" s="38"/>
      <c r="B176" s="39"/>
      <c r="C176" s="218" t="s">
        <v>467</v>
      </c>
      <c r="D176" s="218" t="s">
        <v>167</v>
      </c>
      <c r="E176" s="219" t="s">
        <v>2495</v>
      </c>
      <c r="F176" s="220" t="s">
        <v>2496</v>
      </c>
      <c r="G176" s="221" t="s">
        <v>725</v>
      </c>
      <c r="H176" s="222">
        <v>7</v>
      </c>
      <c r="I176" s="223"/>
      <c r="J176" s="224">
        <f>ROUND(I176*H176,2)</f>
        <v>0</v>
      </c>
      <c r="K176" s="220" t="s">
        <v>171</v>
      </c>
      <c r="L176" s="44"/>
      <c r="M176" s="225" t="s">
        <v>1</v>
      </c>
      <c r="N176" s="226" t="s">
        <v>43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0.00085999999999999998</v>
      </c>
      <c r="T176" s="228">
        <f>S176*H176</f>
        <v>0.0060200000000000002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270</v>
      </c>
      <c r="AT176" s="229" t="s">
        <v>167</v>
      </c>
      <c r="AU176" s="229" t="s">
        <v>88</v>
      </c>
      <c r="AY176" s="17" t="s">
        <v>165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86</v>
      </c>
      <c r="BK176" s="230">
        <f>ROUND(I176*H176,2)</f>
        <v>0</v>
      </c>
      <c r="BL176" s="17" t="s">
        <v>270</v>
      </c>
      <c r="BM176" s="229" t="s">
        <v>728</v>
      </c>
    </row>
    <row r="177" s="2" customFormat="1" ht="24.15" customHeight="1">
      <c r="A177" s="38"/>
      <c r="B177" s="39"/>
      <c r="C177" s="218" t="s">
        <v>473</v>
      </c>
      <c r="D177" s="218" t="s">
        <v>167</v>
      </c>
      <c r="E177" s="219" t="s">
        <v>2497</v>
      </c>
      <c r="F177" s="220" t="s">
        <v>2498</v>
      </c>
      <c r="G177" s="221" t="s">
        <v>725</v>
      </c>
      <c r="H177" s="222">
        <v>5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270</v>
      </c>
      <c r="AT177" s="229" t="s">
        <v>167</v>
      </c>
      <c r="AU177" s="229" t="s">
        <v>88</v>
      </c>
      <c r="AY177" s="17" t="s">
        <v>165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86</v>
      </c>
      <c r="BK177" s="230">
        <f>ROUND(I177*H177,2)</f>
        <v>0</v>
      </c>
      <c r="BL177" s="17" t="s">
        <v>270</v>
      </c>
      <c r="BM177" s="229" t="s">
        <v>736</v>
      </c>
    </row>
    <row r="178" s="2" customFormat="1">
      <c r="A178" s="38"/>
      <c r="B178" s="39"/>
      <c r="C178" s="40"/>
      <c r="D178" s="233" t="s">
        <v>616</v>
      </c>
      <c r="E178" s="40"/>
      <c r="F178" s="274" t="s">
        <v>2499</v>
      </c>
      <c r="G178" s="40"/>
      <c r="H178" s="40"/>
      <c r="I178" s="275"/>
      <c r="J178" s="40"/>
      <c r="K178" s="40"/>
      <c r="L178" s="44"/>
      <c r="M178" s="276"/>
      <c r="N178" s="27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616</v>
      </c>
      <c r="AU178" s="17" t="s">
        <v>88</v>
      </c>
    </row>
    <row r="179" s="2" customFormat="1" ht="24.15" customHeight="1">
      <c r="A179" s="38"/>
      <c r="B179" s="39"/>
      <c r="C179" s="218" t="s">
        <v>478</v>
      </c>
      <c r="D179" s="218" t="s">
        <v>167</v>
      </c>
      <c r="E179" s="219" t="s">
        <v>2500</v>
      </c>
      <c r="F179" s="220" t="s">
        <v>2501</v>
      </c>
      <c r="G179" s="221" t="s">
        <v>725</v>
      </c>
      <c r="H179" s="222">
        <v>10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43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270</v>
      </c>
      <c r="AT179" s="229" t="s">
        <v>167</v>
      </c>
      <c r="AU179" s="229" t="s">
        <v>88</v>
      </c>
      <c r="AY179" s="17" t="s">
        <v>165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86</v>
      </c>
      <c r="BK179" s="230">
        <f>ROUND(I179*H179,2)</f>
        <v>0</v>
      </c>
      <c r="BL179" s="17" t="s">
        <v>270</v>
      </c>
      <c r="BM179" s="229" t="s">
        <v>744</v>
      </c>
    </row>
    <row r="180" s="2" customFormat="1">
      <c r="A180" s="38"/>
      <c r="B180" s="39"/>
      <c r="C180" s="40"/>
      <c r="D180" s="233" t="s">
        <v>616</v>
      </c>
      <c r="E180" s="40"/>
      <c r="F180" s="274" t="s">
        <v>2502</v>
      </c>
      <c r="G180" s="40"/>
      <c r="H180" s="40"/>
      <c r="I180" s="275"/>
      <c r="J180" s="40"/>
      <c r="K180" s="40"/>
      <c r="L180" s="44"/>
      <c r="M180" s="276"/>
      <c r="N180" s="27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616</v>
      </c>
      <c r="AU180" s="17" t="s">
        <v>88</v>
      </c>
    </row>
    <row r="181" s="2" customFormat="1" ht="24.15" customHeight="1">
      <c r="A181" s="38"/>
      <c r="B181" s="39"/>
      <c r="C181" s="218" t="s">
        <v>483</v>
      </c>
      <c r="D181" s="218" t="s">
        <v>167</v>
      </c>
      <c r="E181" s="219" t="s">
        <v>2503</v>
      </c>
      <c r="F181" s="220" t="s">
        <v>2504</v>
      </c>
      <c r="G181" s="221" t="s">
        <v>239</v>
      </c>
      <c r="H181" s="222">
        <v>7</v>
      </c>
      <c r="I181" s="223"/>
      <c r="J181" s="224">
        <f>ROUND(I181*H181,2)</f>
        <v>0</v>
      </c>
      <c r="K181" s="220" t="s">
        <v>171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0.00084999999999999995</v>
      </c>
      <c r="T181" s="228">
        <f>S181*H181</f>
        <v>0.0059499999999999996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270</v>
      </c>
      <c r="AT181" s="229" t="s">
        <v>167</v>
      </c>
      <c r="AU181" s="229" t="s">
        <v>88</v>
      </c>
      <c r="AY181" s="17" t="s">
        <v>165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86</v>
      </c>
      <c r="BK181" s="230">
        <f>ROUND(I181*H181,2)</f>
        <v>0</v>
      </c>
      <c r="BL181" s="17" t="s">
        <v>270</v>
      </c>
      <c r="BM181" s="229" t="s">
        <v>752</v>
      </c>
    </row>
    <row r="182" s="2" customFormat="1" ht="37.8" customHeight="1">
      <c r="A182" s="38"/>
      <c r="B182" s="39"/>
      <c r="C182" s="218" t="s">
        <v>488</v>
      </c>
      <c r="D182" s="218" t="s">
        <v>167</v>
      </c>
      <c r="E182" s="219" t="s">
        <v>2505</v>
      </c>
      <c r="F182" s="220" t="s">
        <v>2506</v>
      </c>
      <c r="G182" s="221" t="s">
        <v>239</v>
      </c>
      <c r="H182" s="222">
        <v>10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43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270</v>
      </c>
      <c r="AT182" s="229" t="s">
        <v>167</v>
      </c>
      <c r="AU182" s="229" t="s">
        <v>88</v>
      </c>
      <c r="AY182" s="17" t="s">
        <v>165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270</v>
      </c>
      <c r="BM182" s="229" t="s">
        <v>759</v>
      </c>
    </row>
    <row r="183" s="2" customFormat="1" ht="24.15" customHeight="1">
      <c r="A183" s="38"/>
      <c r="B183" s="39"/>
      <c r="C183" s="218" t="s">
        <v>493</v>
      </c>
      <c r="D183" s="218" t="s">
        <v>167</v>
      </c>
      <c r="E183" s="219" t="s">
        <v>2507</v>
      </c>
      <c r="F183" s="220" t="s">
        <v>2508</v>
      </c>
      <c r="G183" s="221" t="s">
        <v>239</v>
      </c>
      <c r="H183" s="222">
        <v>10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43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270</v>
      </c>
      <c r="AT183" s="229" t="s">
        <v>167</v>
      </c>
      <c r="AU183" s="229" t="s">
        <v>88</v>
      </c>
      <c r="AY183" s="17" t="s">
        <v>165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270</v>
      </c>
      <c r="BM183" s="229" t="s">
        <v>767</v>
      </c>
    </row>
    <row r="184" s="2" customFormat="1" ht="37.8" customHeight="1">
      <c r="A184" s="38"/>
      <c r="B184" s="39"/>
      <c r="C184" s="218" t="s">
        <v>499</v>
      </c>
      <c r="D184" s="218" t="s">
        <v>167</v>
      </c>
      <c r="E184" s="219" t="s">
        <v>2509</v>
      </c>
      <c r="F184" s="220" t="s">
        <v>2510</v>
      </c>
      <c r="G184" s="221" t="s">
        <v>239</v>
      </c>
      <c r="H184" s="222">
        <v>5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43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270</v>
      </c>
      <c r="AT184" s="229" t="s">
        <v>167</v>
      </c>
      <c r="AU184" s="229" t="s">
        <v>88</v>
      </c>
      <c r="AY184" s="17" t="s">
        <v>165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86</v>
      </c>
      <c r="BK184" s="230">
        <f>ROUND(I184*H184,2)</f>
        <v>0</v>
      </c>
      <c r="BL184" s="17" t="s">
        <v>270</v>
      </c>
      <c r="BM184" s="229" t="s">
        <v>774</v>
      </c>
    </row>
    <row r="185" s="2" customFormat="1" ht="16.5" customHeight="1">
      <c r="A185" s="38"/>
      <c r="B185" s="39"/>
      <c r="C185" s="218" t="s">
        <v>505</v>
      </c>
      <c r="D185" s="218" t="s">
        <v>167</v>
      </c>
      <c r="E185" s="219" t="s">
        <v>2511</v>
      </c>
      <c r="F185" s="220" t="s">
        <v>2512</v>
      </c>
      <c r="G185" s="221" t="s">
        <v>239</v>
      </c>
      <c r="H185" s="222">
        <v>3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43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270</v>
      </c>
      <c r="AT185" s="229" t="s">
        <v>167</v>
      </c>
      <c r="AU185" s="229" t="s">
        <v>88</v>
      </c>
      <c r="AY185" s="17" t="s">
        <v>165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86</v>
      </c>
      <c r="BK185" s="230">
        <f>ROUND(I185*H185,2)</f>
        <v>0</v>
      </c>
      <c r="BL185" s="17" t="s">
        <v>270</v>
      </c>
      <c r="BM185" s="229" t="s">
        <v>782</v>
      </c>
    </row>
    <row r="186" s="2" customFormat="1" ht="16.5" customHeight="1">
      <c r="A186" s="38"/>
      <c r="B186" s="39"/>
      <c r="C186" s="218" t="s">
        <v>509</v>
      </c>
      <c r="D186" s="218" t="s">
        <v>167</v>
      </c>
      <c r="E186" s="219" t="s">
        <v>2513</v>
      </c>
      <c r="F186" s="220" t="s">
        <v>2514</v>
      </c>
      <c r="G186" s="221" t="s">
        <v>239</v>
      </c>
      <c r="H186" s="222">
        <v>1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270</v>
      </c>
      <c r="AT186" s="229" t="s">
        <v>167</v>
      </c>
      <c r="AU186" s="229" t="s">
        <v>88</v>
      </c>
      <c r="AY186" s="17" t="s">
        <v>165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270</v>
      </c>
      <c r="BM186" s="229" t="s">
        <v>790</v>
      </c>
    </row>
    <row r="187" s="2" customFormat="1" ht="44.25" customHeight="1">
      <c r="A187" s="38"/>
      <c r="B187" s="39"/>
      <c r="C187" s="218" t="s">
        <v>515</v>
      </c>
      <c r="D187" s="218" t="s">
        <v>167</v>
      </c>
      <c r="E187" s="219" t="s">
        <v>2515</v>
      </c>
      <c r="F187" s="220" t="s">
        <v>2516</v>
      </c>
      <c r="G187" s="221" t="s">
        <v>199</v>
      </c>
      <c r="H187" s="222">
        <v>0.13800000000000001</v>
      </c>
      <c r="I187" s="223"/>
      <c r="J187" s="224">
        <f>ROUND(I187*H187,2)</f>
        <v>0</v>
      </c>
      <c r="K187" s="220" t="s">
        <v>2445</v>
      </c>
      <c r="L187" s="44"/>
      <c r="M187" s="225" t="s">
        <v>1</v>
      </c>
      <c r="N187" s="226" t="s">
        <v>43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270</v>
      </c>
      <c r="AT187" s="229" t="s">
        <v>167</v>
      </c>
      <c r="AU187" s="229" t="s">
        <v>88</v>
      </c>
      <c r="AY187" s="17" t="s">
        <v>165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86</v>
      </c>
      <c r="BK187" s="230">
        <f>ROUND(I187*H187,2)</f>
        <v>0</v>
      </c>
      <c r="BL187" s="17" t="s">
        <v>270</v>
      </c>
      <c r="BM187" s="229" t="s">
        <v>798</v>
      </c>
    </row>
    <row r="188" s="2" customFormat="1" ht="44.25" customHeight="1">
      <c r="A188" s="38"/>
      <c r="B188" s="39"/>
      <c r="C188" s="218" t="s">
        <v>521</v>
      </c>
      <c r="D188" s="218" t="s">
        <v>167</v>
      </c>
      <c r="E188" s="219" t="s">
        <v>2517</v>
      </c>
      <c r="F188" s="220" t="s">
        <v>2518</v>
      </c>
      <c r="G188" s="221" t="s">
        <v>2413</v>
      </c>
      <c r="H188" s="283"/>
      <c r="I188" s="223"/>
      <c r="J188" s="224">
        <f>ROUND(I188*H188,2)</f>
        <v>0</v>
      </c>
      <c r="K188" s="220" t="s">
        <v>171</v>
      </c>
      <c r="L188" s="44"/>
      <c r="M188" s="225" t="s">
        <v>1</v>
      </c>
      <c r="N188" s="226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270</v>
      </c>
      <c r="AT188" s="229" t="s">
        <v>167</v>
      </c>
      <c r="AU188" s="229" t="s">
        <v>88</v>
      </c>
      <c r="AY188" s="17" t="s">
        <v>165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270</v>
      </c>
      <c r="BM188" s="229" t="s">
        <v>806</v>
      </c>
    </row>
    <row r="189" s="12" customFormat="1" ht="25.92" customHeight="1">
      <c r="A189" s="12"/>
      <c r="B189" s="202"/>
      <c r="C189" s="203"/>
      <c r="D189" s="204" t="s">
        <v>77</v>
      </c>
      <c r="E189" s="205" t="s">
        <v>2519</v>
      </c>
      <c r="F189" s="205" t="s">
        <v>2520</v>
      </c>
      <c r="G189" s="203"/>
      <c r="H189" s="203"/>
      <c r="I189" s="206"/>
      <c r="J189" s="207">
        <f>BK189</f>
        <v>0</v>
      </c>
      <c r="K189" s="203"/>
      <c r="L189" s="208"/>
      <c r="M189" s="209"/>
      <c r="N189" s="210"/>
      <c r="O189" s="210"/>
      <c r="P189" s="211">
        <f>P190</f>
        <v>0</v>
      </c>
      <c r="Q189" s="210"/>
      <c r="R189" s="211">
        <f>R190</f>
        <v>0</v>
      </c>
      <c r="S189" s="210"/>
      <c r="T189" s="212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192</v>
      </c>
      <c r="AT189" s="214" t="s">
        <v>77</v>
      </c>
      <c r="AU189" s="214" t="s">
        <v>78</v>
      </c>
      <c r="AY189" s="213" t="s">
        <v>165</v>
      </c>
      <c r="BK189" s="215">
        <f>BK190</f>
        <v>0</v>
      </c>
    </row>
    <row r="190" s="12" customFormat="1" ht="22.8" customHeight="1">
      <c r="A190" s="12"/>
      <c r="B190" s="202"/>
      <c r="C190" s="203"/>
      <c r="D190" s="204" t="s">
        <v>77</v>
      </c>
      <c r="E190" s="216" t="s">
        <v>2521</v>
      </c>
      <c r="F190" s="216" t="s">
        <v>2522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</v>
      </c>
      <c r="S190" s="210"/>
      <c r="T190" s="21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192</v>
      </c>
      <c r="AT190" s="214" t="s">
        <v>77</v>
      </c>
      <c r="AU190" s="214" t="s">
        <v>86</v>
      </c>
      <c r="AY190" s="213" t="s">
        <v>165</v>
      </c>
      <c r="BK190" s="215">
        <f>BK191</f>
        <v>0</v>
      </c>
    </row>
    <row r="191" s="2" customFormat="1" ht="37.8" customHeight="1">
      <c r="A191" s="38"/>
      <c r="B191" s="39"/>
      <c r="C191" s="218" t="s">
        <v>526</v>
      </c>
      <c r="D191" s="218" t="s">
        <v>167</v>
      </c>
      <c r="E191" s="219" t="s">
        <v>2523</v>
      </c>
      <c r="F191" s="220" t="s">
        <v>2524</v>
      </c>
      <c r="G191" s="221" t="s">
        <v>725</v>
      </c>
      <c r="H191" s="222">
        <v>1</v>
      </c>
      <c r="I191" s="223"/>
      <c r="J191" s="224">
        <f>ROUND(I191*H191,2)</f>
        <v>0</v>
      </c>
      <c r="K191" s="220" t="s">
        <v>1</v>
      </c>
      <c r="L191" s="44"/>
      <c r="M191" s="284" t="s">
        <v>1</v>
      </c>
      <c r="N191" s="285" t="s">
        <v>43</v>
      </c>
      <c r="O191" s="280"/>
      <c r="P191" s="281">
        <f>O191*H191</f>
        <v>0</v>
      </c>
      <c r="Q191" s="281">
        <v>0</v>
      </c>
      <c r="R191" s="281">
        <f>Q191*H191</f>
        <v>0</v>
      </c>
      <c r="S191" s="281">
        <v>0</v>
      </c>
      <c r="T191" s="28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172</v>
      </c>
      <c r="AT191" s="229" t="s">
        <v>167</v>
      </c>
      <c r="AU191" s="229" t="s">
        <v>88</v>
      </c>
      <c r="AY191" s="17" t="s">
        <v>165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86</v>
      </c>
      <c r="BK191" s="230">
        <f>ROUND(I191*H191,2)</f>
        <v>0</v>
      </c>
      <c r="BL191" s="17" t="s">
        <v>172</v>
      </c>
      <c r="BM191" s="229" t="s">
        <v>815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6N7uZxkWlOzubGVkTbbqpHL2k/D+ZQzy5+bIF8qaA10wH87Rt0v7Q4794Z5aVNeXtuXrL9Wq0kKHR6WRij7z8g==" hashValue="43yJXLXDiepTMWXCmRgbrDxH6izhAqkm4qIBiFembqWnmkjy8XUcqFVq5hJY6WmCZQSfgUySJH+dFWgHUn4kcg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2525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ROUND((SUM(BE117:BE166)),  2)</f>
        <v>0</v>
      </c>
      <c r="G33" s="38"/>
      <c r="H33" s="38"/>
      <c r="I33" s="155">
        <v>0.20999999999999999</v>
      </c>
      <c r="J33" s="154">
        <f>ROUND(((SUM(BE117:BE166))*I33),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ROUND((SUM(BF117:BF166)),  2)</f>
        <v>0</v>
      </c>
      <c r="G34" s="38"/>
      <c r="H34" s="38"/>
      <c r="I34" s="155">
        <v>0.14999999999999999</v>
      </c>
      <c r="J34" s="154">
        <f>ROUND(((SUM(BF117:BF166))*I34),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ROUND((SUM(BG117:BG166)),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ROUND((SUM(BH117:BH166)),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ROUND((SUM(BI117:BI166)),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Svítidla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2526</v>
      </c>
      <c r="E97" s="182"/>
      <c r="F97" s="182"/>
      <c r="G97" s="182"/>
      <c r="H97" s="182"/>
      <c r="I97" s="182"/>
      <c r="J97" s="183">
        <f>J158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150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74" t="str">
        <f>E7</f>
        <v>VYTVOŘENÍ KOMPLEXU SLABOPROUDÝCH LABORATOŘÍ A MODERNIZACE DÍLEN II NA VOŠ, SPŠ A JŠ KUTNÁ HORA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03 - Svítidla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Masarykova 197/1, Hlouška</v>
      </c>
      <c r="G111" s="40"/>
      <c r="H111" s="40"/>
      <c r="I111" s="32" t="s">
        <v>22</v>
      </c>
      <c r="J111" s="79" t="str">
        <f>IF(J12="","",J12)</f>
        <v>13. 1. 2023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VOŠ, SPŠ A JŠ KUTNÁ HORA</v>
      </c>
      <c r="G113" s="40"/>
      <c r="H113" s="40"/>
      <c r="I113" s="32" t="s">
        <v>30</v>
      </c>
      <c r="J113" s="36" t="str">
        <f>E21</f>
        <v>Ing Jiří Marek PhD.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Jan Petr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151</v>
      </c>
      <c r="D116" s="194" t="s">
        <v>63</v>
      </c>
      <c r="E116" s="194" t="s">
        <v>59</v>
      </c>
      <c r="F116" s="194" t="s">
        <v>60</v>
      </c>
      <c r="G116" s="194" t="s">
        <v>152</v>
      </c>
      <c r="H116" s="194" t="s">
        <v>153</v>
      </c>
      <c r="I116" s="194" t="s">
        <v>154</v>
      </c>
      <c r="J116" s="194" t="s">
        <v>119</v>
      </c>
      <c r="K116" s="195" t="s">
        <v>155</v>
      </c>
      <c r="L116" s="196"/>
      <c r="M116" s="100" t="s">
        <v>1</v>
      </c>
      <c r="N116" s="101" t="s">
        <v>42</v>
      </c>
      <c r="O116" s="101" t="s">
        <v>156</v>
      </c>
      <c r="P116" s="101" t="s">
        <v>157</v>
      </c>
      <c r="Q116" s="101" t="s">
        <v>158</v>
      </c>
      <c r="R116" s="101" t="s">
        <v>159</v>
      </c>
      <c r="S116" s="101" t="s">
        <v>160</v>
      </c>
      <c r="T116" s="102" t="s">
        <v>161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162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P118+SUM(P119:P158)</f>
        <v>0</v>
      </c>
      <c r="Q117" s="104"/>
      <c r="R117" s="199">
        <f>R118+SUM(R119:R158)</f>
        <v>0</v>
      </c>
      <c r="S117" s="104"/>
      <c r="T117" s="200">
        <f>T118+SUM(T119:T158)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77</v>
      </c>
      <c r="AU117" s="17" t="s">
        <v>121</v>
      </c>
      <c r="BK117" s="201">
        <f>BK118+SUM(BK119:BK158)</f>
        <v>0</v>
      </c>
    </row>
    <row r="118" s="2" customFormat="1" ht="21.75" customHeight="1">
      <c r="A118" s="38"/>
      <c r="B118" s="39"/>
      <c r="C118" s="218" t="s">
        <v>78</v>
      </c>
      <c r="D118" s="218" t="s">
        <v>167</v>
      </c>
      <c r="E118" s="219" t="s">
        <v>2527</v>
      </c>
      <c r="F118" s="220" t="s">
        <v>2528</v>
      </c>
      <c r="G118" s="221" t="s">
        <v>1</v>
      </c>
      <c r="H118" s="222">
        <v>95</v>
      </c>
      <c r="I118" s="223"/>
      <c r="J118" s="224">
        <f>ROUND(I118*H118,2)</f>
        <v>0</v>
      </c>
      <c r="K118" s="220" t="s">
        <v>1</v>
      </c>
      <c r="L118" s="44"/>
      <c r="M118" s="225" t="s">
        <v>1</v>
      </c>
      <c r="N118" s="226" t="s">
        <v>43</v>
      </c>
      <c r="O118" s="9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172</v>
      </c>
      <c r="AT118" s="229" t="s">
        <v>167</v>
      </c>
      <c r="AU118" s="229" t="s">
        <v>78</v>
      </c>
      <c r="AY118" s="17" t="s">
        <v>165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86</v>
      </c>
      <c r="BK118" s="230">
        <f>ROUND(I118*H118,2)</f>
        <v>0</v>
      </c>
      <c r="BL118" s="17" t="s">
        <v>172</v>
      </c>
      <c r="BM118" s="229" t="s">
        <v>88</v>
      </c>
    </row>
    <row r="119" s="2" customFormat="1">
      <c r="A119" s="38"/>
      <c r="B119" s="39"/>
      <c r="C119" s="40"/>
      <c r="D119" s="233" t="s">
        <v>616</v>
      </c>
      <c r="E119" s="40"/>
      <c r="F119" s="274" t="s">
        <v>2529</v>
      </c>
      <c r="G119" s="40"/>
      <c r="H119" s="40"/>
      <c r="I119" s="275"/>
      <c r="J119" s="40"/>
      <c r="K119" s="40"/>
      <c r="L119" s="44"/>
      <c r="M119" s="276"/>
      <c r="N119" s="277"/>
      <c r="O119" s="91"/>
      <c r="P119" s="91"/>
      <c r="Q119" s="91"/>
      <c r="R119" s="91"/>
      <c r="S119" s="91"/>
      <c r="T119" s="92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616</v>
      </c>
      <c r="AU119" s="17" t="s">
        <v>78</v>
      </c>
    </row>
    <row r="120" s="2" customFormat="1" ht="21.75" customHeight="1">
      <c r="A120" s="38"/>
      <c r="B120" s="39"/>
      <c r="C120" s="218" t="s">
        <v>78</v>
      </c>
      <c r="D120" s="218" t="s">
        <v>167</v>
      </c>
      <c r="E120" s="219" t="s">
        <v>2530</v>
      </c>
      <c r="F120" s="220" t="s">
        <v>2528</v>
      </c>
      <c r="G120" s="221" t="s">
        <v>1</v>
      </c>
      <c r="H120" s="222">
        <v>30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43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172</v>
      </c>
      <c r="AT120" s="229" t="s">
        <v>167</v>
      </c>
      <c r="AU120" s="229" t="s">
        <v>78</v>
      </c>
      <c r="AY120" s="17" t="s">
        <v>165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86</v>
      </c>
      <c r="BK120" s="230">
        <f>ROUND(I120*H120,2)</f>
        <v>0</v>
      </c>
      <c r="BL120" s="17" t="s">
        <v>172</v>
      </c>
      <c r="BM120" s="229" t="s">
        <v>2531</v>
      </c>
    </row>
    <row r="121" s="2" customFormat="1">
      <c r="A121" s="38"/>
      <c r="B121" s="39"/>
      <c r="C121" s="40"/>
      <c r="D121" s="233" t="s">
        <v>616</v>
      </c>
      <c r="E121" s="40"/>
      <c r="F121" s="274" t="s">
        <v>2532</v>
      </c>
      <c r="G121" s="40"/>
      <c r="H121" s="40"/>
      <c r="I121" s="275"/>
      <c r="J121" s="40"/>
      <c r="K121" s="40"/>
      <c r="L121" s="44"/>
      <c r="M121" s="276"/>
      <c r="N121" s="277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616</v>
      </c>
      <c r="AU121" s="17" t="s">
        <v>78</v>
      </c>
    </row>
    <row r="122" s="2" customFormat="1" ht="24.15" customHeight="1">
      <c r="A122" s="38"/>
      <c r="B122" s="39"/>
      <c r="C122" s="218" t="s">
        <v>78</v>
      </c>
      <c r="D122" s="218" t="s">
        <v>167</v>
      </c>
      <c r="E122" s="219" t="s">
        <v>2533</v>
      </c>
      <c r="F122" s="220" t="s">
        <v>2534</v>
      </c>
      <c r="G122" s="221" t="s">
        <v>1</v>
      </c>
      <c r="H122" s="222">
        <v>2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43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172</v>
      </c>
      <c r="AT122" s="229" t="s">
        <v>167</v>
      </c>
      <c r="AU122" s="229" t="s">
        <v>78</v>
      </c>
      <c r="AY122" s="17" t="s">
        <v>165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86</v>
      </c>
      <c r="BK122" s="230">
        <f>ROUND(I122*H122,2)</f>
        <v>0</v>
      </c>
      <c r="BL122" s="17" t="s">
        <v>172</v>
      </c>
      <c r="BM122" s="229" t="s">
        <v>196</v>
      </c>
    </row>
    <row r="123" s="2" customFormat="1">
      <c r="A123" s="38"/>
      <c r="B123" s="39"/>
      <c r="C123" s="40"/>
      <c r="D123" s="233" t="s">
        <v>616</v>
      </c>
      <c r="E123" s="40"/>
      <c r="F123" s="274" t="s">
        <v>2535</v>
      </c>
      <c r="G123" s="40"/>
      <c r="H123" s="40"/>
      <c r="I123" s="275"/>
      <c r="J123" s="40"/>
      <c r="K123" s="40"/>
      <c r="L123" s="44"/>
      <c r="M123" s="276"/>
      <c r="N123" s="27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616</v>
      </c>
      <c r="AU123" s="17" t="s">
        <v>78</v>
      </c>
    </row>
    <row r="124" s="2" customFormat="1" ht="21.75" customHeight="1">
      <c r="A124" s="38"/>
      <c r="B124" s="39"/>
      <c r="C124" s="218" t="s">
        <v>78</v>
      </c>
      <c r="D124" s="218" t="s">
        <v>167</v>
      </c>
      <c r="E124" s="219" t="s">
        <v>2536</v>
      </c>
      <c r="F124" s="220" t="s">
        <v>2537</v>
      </c>
      <c r="G124" s="221" t="s">
        <v>1</v>
      </c>
      <c r="H124" s="222">
        <v>4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172</v>
      </c>
      <c r="AT124" s="229" t="s">
        <v>167</v>
      </c>
      <c r="AU124" s="229" t="s">
        <v>78</v>
      </c>
      <c r="AY124" s="17" t="s">
        <v>165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172</v>
      </c>
      <c r="BM124" s="229" t="s">
        <v>206</v>
      </c>
    </row>
    <row r="125" s="2" customFormat="1">
      <c r="A125" s="38"/>
      <c r="B125" s="39"/>
      <c r="C125" s="40"/>
      <c r="D125" s="233" t="s">
        <v>616</v>
      </c>
      <c r="E125" s="40"/>
      <c r="F125" s="274" t="s">
        <v>2538</v>
      </c>
      <c r="G125" s="40"/>
      <c r="H125" s="40"/>
      <c r="I125" s="275"/>
      <c r="J125" s="40"/>
      <c r="K125" s="40"/>
      <c r="L125" s="44"/>
      <c r="M125" s="276"/>
      <c r="N125" s="27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616</v>
      </c>
      <c r="AU125" s="17" t="s">
        <v>78</v>
      </c>
    </row>
    <row r="126" s="2" customFormat="1" ht="21.75" customHeight="1">
      <c r="A126" s="38"/>
      <c r="B126" s="39"/>
      <c r="C126" s="218" t="s">
        <v>78</v>
      </c>
      <c r="D126" s="218" t="s">
        <v>167</v>
      </c>
      <c r="E126" s="219" t="s">
        <v>2539</v>
      </c>
      <c r="F126" s="220" t="s">
        <v>2537</v>
      </c>
      <c r="G126" s="221" t="s">
        <v>1</v>
      </c>
      <c r="H126" s="222">
        <v>4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172</v>
      </c>
      <c r="AT126" s="229" t="s">
        <v>167</v>
      </c>
      <c r="AU126" s="229" t="s">
        <v>78</v>
      </c>
      <c r="AY126" s="17" t="s">
        <v>165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172</v>
      </c>
      <c r="BM126" s="229" t="s">
        <v>220</v>
      </c>
    </row>
    <row r="127" s="2" customFormat="1">
      <c r="A127" s="38"/>
      <c r="B127" s="39"/>
      <c r="C127" s="40"/>
      <c r="D127" s="233" t="s">
        <v>616</v>
      </c>
      <c r="E127" s="40"/>
      <c r="F127" s="274" t="s">
        <v>2538</v>
      </c>
      <c r="G127" s="40"/>
      <c r="H127" s="40"/>
      <c r="I127" s="275"/>
      <c r="J127" s="40"/>
      <c r="K127" s="40"/>
      <c r="L127" s="44"/>
      <c r="M127" s="276"/>
      <c r="N127" s="27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616</v>
      </c>
      <c r="AU127" s="17" t="s">
        <v>78</v>
      </c>
    </row>
    <row r="128" s="2" customFormat="1" ht="24.15" customHeight="1">
      <c r="A128" s="38"/>
      <c r="B128" s="39"/>
      <c r="C128" s="218" t="s">
        <v>78</v>
      </c>
      <c r="D128" s="218" t="s">
        <v>167</v>
      </c>
      <c r="E128" s="219" t="s">
        <v>2540</v>
      </c>
      <c r="F128" s="220" t="s">
        <v>2541</v>
      </c>
      <c r="G128" s="221" t="s">
        <v>1</v>
      </c>
      <c r="H128" s="222">
        <v>6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172</v>
      </c>
      <c r="AT128" s="229" t="s">
        <v>167</v>
      </c>
      <c r="AU128" s="229" t="s">
        <v>78</v>
      </c>
      <c r="AY128" s="17" t="s">
        <v>165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172</v>
      </c>
      <c r="BM128" s="229" t="s">
        <v>230</v>
      </c>
    </row>
    <row r="129" s="2" customFormat="1">
      <c r="A129" s="38"/>
      <c r="B129" s="39"/>
      <c r="C129" s="40"/>
      <c r="D129" s="233" t="s">
        <v>616</v>
      </c>
      <c r="E129" s="40"/>
      <c r="F129" s="274" t="s">
        <v>2542</v>
      </c>
      <c r="G129" s="40"/>
      <c r="H129" s="40"/>
      <c r="I129" s="275"/>
      <c r="J129" s="40"/>
      <c r="K129" s="40"/>
      <c r="L129" s="44"/>
      <c r="M129" s="276"/>
      <c r="N129" s="27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616</v>
      </c>
      <c r="AU129" s="17" t="s">
        <v>78</v>
      </c>
    </row>
    <row r="130" s="2" customFormat="1" ht="21.75" customHeight="1">
      <c r="A130" s="38"/>
      <c r="B130" s="39"/>
      <c r="C130" s="218" t="s">
        <v>78</v>
      </c>
      <c r="D130" s="218" t="s">
        <v>167</v>
      </c>
      <c r="E130" s="219" t="s">
        <v>2543</v>
      </c>
      <c r="F130" s="220" t="s">
        <v>2544</v>
      </c>
      <c r="G130" s="221" t="s">
        <v>1</v>
      </c>
      <c r="H130" s="222">
        <v>7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172</v>
      </c>
      <c r="AT130" s="229" t="s">
        <v>167</v>
      </c>
      <c r="AU130" s="229" t="s">
        <v>78</v>
      </c>
      <c r="AY130" s="17" t="s">
        <v>165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172</v>
      </c>
      <c r="BM130" s="229" t="s">
        <v>249</v>
      </c>
    </row>
    <row r="131" s="2" customFormat="1">
      <c r="A131" s="38"/>
      <c r="B131" s="39"/>
      <c r="C131" s="40"/>
      <c r="D131" s="233" t="s">
        <v>616</v>
      </c>
      <c r="E131" s="40"/>
      <c r="F131" s="274" t="s">
        <v>2545</v>
      </c>
      <c r="G131" s="40"/>
      <c r="H131" s="40"/>
      <c r="I131" s="275"/>
      <c r="J131" s="40"/>
      <c r="K131" s="40"/>
      <c r="L131" s="44"/>
      <c r="M131" s="276"/>
      <c r="N131" s="27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616</v>
      </c>
      <c r="AU131" s="17" t="s">
        <v>78</v>
      </c>
    </row>
    <row r="132" s="2" customFormat="1" ht="16.5" customHeight="1">
      <c r="A132" s="38"/>
      <c r="B132" s="39"/>
      <c r="C132" s="218" t="s">
        <v>78</v>
      </c>
      <c r="D132" s="218" t="s">
        <v>167</v>
      </c>
      <c r="E132" s="219" t="s">
        <v>2546</v>
      </c>
      <c r="F132" s="220" t="s">
        <v>2547</v>
      </c>
      <c r="G132" s="221" t="s">
        <v>1</v>
      </c>
      <c r="H132" s="222">
        <v>11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172</v>
      </c>
      <c r="AT132" s="229" t="s">
        <v>167</v>
      </c>
      <c r="AU132" s="229" t="s">
        <v>78</v>
      </c>
      <c r="AY132" s="17" t="s">
        <v>165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172</v>
      </c>
      <c r="BM132" s="229" t="s">
        <v>270</v>
      </c>
    </row>
    <row r="133" s="2" customFormat="1">
      <c r="A133" s="38"/>
      <c r="B133" s="39"/>
      <c r="C133" s="40"/>
      <c r="D133" s="233" t="s">
        <v>616</v>
      </c>
      <c r="E133" s="40"/>
      <c r="F133" s="274" t="s">
        <v>2548</v>
      </c>
      <c r="G133" s="40"/>
      <c r="H133" s="40"/>
      <c r="I133" s="275"/>
      <c r="J133" s="40"/>
      <c r="K133" s="40"/>
      <c r="L133" s="44"/>
      <c r="M133" s="276"/>
      <c r="N133" s="27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616</v>
      </c>
      <c r="AU133" s="17" t="s">
        <v>78</v>
      </c>
    </row>
    <row r="134" s="2" customFormat="1" ht="21.75" customHeight="1">
      <c r="A134" s="38"/>
      <c r="B134" s="39"/>
      <c r="C134" s="218" t="s">
        <v>78</v>
      </c>
      <c r="D134" s="218" t="s">
        <v>167</v>
      </c>
      <c r="E134" s="219" t="s">
        <v>2549</v>
      </c>
      <c r="F134" s="220" t="s">
        <v>2528</v>
      </c>
      <c r="G134" s="221" t="s">
        <v>1</v>
      </c>
      <c r="H134" s="222">
        <v>66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172</v>
      </c>
      <c r="AT134" s="229" t="s">
        <v>167</v>
      </c>
      <c r="AU134" s="229" t="s">
        <v>78</v>
      </c>
      <c r="AY134" s="17" t="s">
        <v>165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172</v>
      </c>
      <c r="BM134" s="229" t="s">
        <v>285</v>
      </c>
    </row>
    <row r="135" s="2" customFormat="1">
      <c r="A135" s="38"/>
      <c r="B135" s="39"/>
      <c r="C135" s="40"/>
      <c r="D135" s="233" t="s">
        <v>616</v>
      </c>
      <c r="E135" s="40"/>
      <c r="F135" s="274" t="s">
        <v>2550</v>
      </c>
      <c r="G135" s="40"/>
      <c r="H135" s="40"/>
      <c r="I135" s="275"/>
      <c r="J135" s="40"/>
      <c r="K135" s="40"/>
      <c r="L135" s="44"/>
      <c r="M135" s="276"/>
      <c r="N135" s="27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616</v>
      </c>
      <c r="AU135" s="17" t="s">
        <v>78</v>
      </c>
    </row>
    <row r="136" s="2" customFormat="1" ht="21.75" customHeight="1">
      <c r="A136" s="38"/>
      <c r="B136" s="39"/>
      <c r="C136" s="218" t="s">
        <v>78</v>
      </c>
      <c r="D136" s="218" t="s">
        <v>167</v>
      </c>
      <c r="E136" s="219" t="s">
        <v>2551</v>
      </c>
      <c r="F136" s="220" t="s">
        <v>2528</v>
      </c>
      <c r="G136" s="221" t="s">
        <v>1</v>
      </c>
      <c r="H136" s="222">
        <v>19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172</v>
      </c>
      <c r="AT136" s="229" t="s">
        <v>167</v>
      </c>
      <c r="AU136" s="229" t="s">
        <v>78</v>
      </c>
      <c r="AY136" s="17" t="s">
        <v>165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172</v>
      </c>
      <c r="BM136" s="229" t="s">
        <v>297</v>
      </c>
    </row>
    <row r="137" s="2" customFormat="1">
      <c r="A137" s="38"/>
      <c r="B137" s="39"/>
      <c r="C137" s="40"/>
      <c r="D137" s="233" t="s">
        <v>616</v>
      </c>
      <c r="E137" s="40"/>
      <c r="F137" s="274" t="s">
        <v>2550</v>
      </c>
      <c r="G137" s="40"/>
      <c r="H137" s="40"/>
      <c r="I137" s="275"/>
      <c r="J137" s="40"/>
      <c r="K137" s="40"/>
      <c r="L137" s="44"/>
      <c r="M137" s="276"/>
      <c r="N137" s="27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616</v>
      </c>
      <c r="AU137" s="17" t="s">
        <v>78</v>
      </c>
    </row>
    <row r="138" s="2" customFormat="1" ht="24.15" customHeight="1">
      <c r="A138" s="38"/>
      <c r="B138" s="39"/>
      <c r="C138" s="218" t="s">
        <v>78</v>
      </c>
      <c r="D138" s="218" t="s">
        <v>167</v>
      </c>
      <c r="E138" s="219" t="s">
        <v>2552</v>
      </c>
      <c r="F138" s="220" t="s">
        <v>2553</v>
      </c>
      <c r="G138" s="221" t="s">
        <v>1</v>
      </c>
      <c r="H138" s="222">
        <v>4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43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172</v>
      </c>
      <c r="AT138" s="229" t="s">
        <v>167</v>
      </c>
      <c r="AU138" s="229" t="s">
        <v>78</v>
      </c>
      <c r="AY138" s="17" t="s">
        <v>165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172</v>
      </c>
      <c r="BM138" s="229" t="s">
        <v>313</v>
      </c>
    </row>
    <row r="139" s="2" customFormat="1">
      <c r="A139" s="38"/>
      <c r="B139" s="39"/>
      <c r="C139" s="40"/>
      <c r="D139" s="233" t="s">
        <v>616</v>
      </c>
      <c r="E139" s="40"/>
      <c r="F139" s="274" t="s">
        <v>2554</v>
      </c>
      <c r="G139" s="40"/>
      <c r="H139" s="40"/>
      <c r="I139" s="275"/>
      <c r="J139" s="40"/>
      <c r="K139" s="40"/>
      <c r="L139" s="44"/>
      <c r="M139" s="276"/>
      <c r="N139" s="27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616</v>
      </c>
      <c r="AU139" s="17" t="s">
        <v>78</v>
      </c>
    </row>
    <row r="140" s="2" customFormat="1" ht="21.75" customHeight="1">
      <c r="A140" s="38"/>
      <c r="B140" s="39"/>
      <c r="C140" s="218" t="s">
        <v>78</v>
      </c>
      <c r="D140" s="218" t="s">
        <v>167</v>
      </c>
      <c r="E140" s="219" t="s">
        <v>2555</v>
      </c>
      <c r="F140" s="220" t="s">
        <v>2537</v>
      </c>
      <c r="G140" s="221" t="s">
        <v>1</v>
      </c>
      <c r="H140" s="222">
        <v>17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172</v>
      </c>
      <c r="AT140" s="229" t="s">
        <v>167</v>
      </c>
      <c r="AU140" s="229" t="s">
        <v>78</v>
      </c>
      <c r="AY140" s="17" t="s">
        <v>165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172</v>
      </c>
      <c r="BM140" s="229" t="s">
        <v>327</v>
      </c>
    </row>
    <row r="141" s="2" customFormat="1">
      <c r="A141" s="38"/>
      <c r="B141" s="39"/>
      <c r="C141" s="40"/>
      <c r="D141" s="233" t="s">
        <v>616</v>
      </c>
      <c r="E141" s="40"/>
      <c r="F141" s="274" t="s">
        <v>2556</v>
      </c>
      <c r="G141" s="40"/>
      <c r="H141" s="40"/>
      <c r="I141" s="275"/>
      <c r="J141" s="40"/>
      <c r="K141" s="40"/>
      <c r="L141" s="44"/>
      <c r="M141" s="276"/>
      <c r="N141" s="27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616</v>
      </c>
      <c r="AU141" s="17" t="s">
        <v>78</v>
      </c>
    </row>
    <row r="142" s="2" customFormat="1" ht="33" customHeight="1">
      <c r="A142" s="38"/>
      <c r="B142" s="39"/>
      <c r="C142" s="218" t="s">
        <v>78</v>
      </c>
      <c r="D142" s="218" t="s">
        <v>167</v>
      </c>
      <c r="E142" s="219" t="s">
        <v>2557</v>
      </c>
      <c r="F142" s="220" t="s">
        <v>2558</v>
      </c>
      <c r="G142" s="221" t="s">
        <v>1</v>
      </c>
      <c r="H142" s="222">
        <v>2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172</v>
      </c>
      <c r="AT142" s="229" t="s">
        <v>167</v>
      </c>
      <c r="AU142" s="229" t="s">
        <v>78</v>
      </c>
      <c r="AY142" s="17" t="s">
        <v>165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172</v>
      </c>
      <c r="BM142" s="229" t="s">
        <v>372</v>
      </c>
    </row>
    <row r="143" s="2" customFormat="1">
      <c r="A143" s="38"/>
      <c r="B143" s="39"/>
      <c r="C143" s="40"/>
      <c r="D143" s="233" t="s">
        <v>616</v>
      </c>
      <c r="E143" s="40"/>
      <c r="F143" s="274" t="s">
        <v>2559</v>
      </c>
      <c r="G143" s="40"/>
      <c r="H143" s="40"/>
      <c r="I143" s="275"/>
      <c r="J143" s="40"/>
      <c r="K143" s="40"/>
      <c r="L143" s="44"/>
      <c r="M143" s="276"/>
      <c r="N143" s="27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616</v>
      </c>
      <c r="AU143" s="17" t="s">
        <v>78</v>
      </c>
    </row>
    <row r="144" s="2" customFormat="1" ht="21.75" customHeight="1">
      <c r="A144" s="38"/>
      <c r="B144" s="39"/>
      <c r="C144" s="218" t="s">
        <v>78</v>
      </c>
      <c r="D144" s="218" t="s">
        <v>167</v>
      </c>
      <c r="E144" s="219" t="s">
        <v>2560</v>
      </c>
      <c r="F144" s="220" t="s">
        <v>2561</v>
      </c>
      <c r="G144" s="221" t="s">
        <v>1</v>
      </c>
      <c r="H144" s="222">
        <v>1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172</v>
      </c>
      <c r="AT144" s="229" t="s">
        <v>167</v>
      </c>
      <c r="AU144" s="229" t="s">
        <v>78</v>
      </c>
      <c r="AY144" s="17" t="s">
        <v>165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172</v>
      </c>
      <c r="BM144" s="229" t="s">
        <v>389</v>
      </c>
    </row>
    <row r="145" s="2" customFormat="1">
      <c r="A145" s="38"/>
      <c r="B145" s="39"/>
      <c r="C145" s="40"/>
      <c r="D145" s="233" t="s">
        <v>616</v>
      </c>
      <c r="E145" s="40"/>
      <c r="F145" s="274" t="s">
        <v>2562</v>
      </c>
      <c r="G145" s="40"/>
      <c r="H145" s="40"/>
      <c r="I145" s="275"/>
      <c r="J145" s="40"/>
      <c r="K145" s="40"/>
      <c r="L145" s="44"/>
      <c r="M145" s="276"/>
      <c r="N145" s="27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616</v>
      </c>
      <c r="AU145" s="17" t="s">
        <v>78</v>
      </c>
    </row>
    <row r="146" s="2" customFormat="1" ht="21.75" customHeight="1">
      <c r="A146" s="38"/>
      <c r="B146" s="39"/>
      <c r="C146" s="218" t="s">
        <v>78</v>
      </c>
      <c r="D146" s="218" t="s">
        <v>167</v>
      </c>
      <c r="E146" s="219" t="s">
        <v>2563</v>
      </c>
      <c r="F146" s="220" t="s">
        <v>2564</v>
      </c>
      <c r="G146" s="221" t="s">
        <v>1</v>
      </c>
      <c r="H146" s="222">
        <v>5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172</v>
      </c>
      <c r="AT146" s="229" t="s">
        <v>167</v>
      </c>
      <c r="AU146" s="229" t="s">
        <v>78</v>
      </c>
      <c r="AY146" s="17" t="s">
        <v>165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172</v>
      </c>
      <c r="BM146" s="229" t="s">
        <v>400</v>
      </c>
    </row>
    <row r="147" s="2" customFormat="1">
      <c r="A147" s="38"/>
      <c r="B147" s="39"/>
      <c r="C147" s="40"/>
      <c r="D147" s="233" t="s">
        <v>616</v>
      </c>
      <c r="E147" s="40"/>
      <c r="F147" s="274" t="s">
        <v>2565</v>
      </c>
      <c r="G147" s="40"/>
      <c r="H147" s="40"/>
      <c r="I147" s="275"/>
      <c r="J147" s="40"/>
      <c r="K147" s="40"/>
      <c r="L147" s="44"/>
      <c r="M147" s="276"/>
      <c r="N147" s="27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616</v>
      </c>
      <c r="AU147" s="17" t="s">
        <v>78</v>
      </c>
    </row>
    <row r="148" s="2" customFormat="1" ht="16.5" customHeight="1">
      <c r="A148" s="38"/>
      <c r="B148" s="39"/>
      <c r="C148" s="218" t="s">
        <v>78</v>
      </c>
      <c r="D148" s="218" t="s">
        <v>167</v>
      </c>
      <c r="E148" s="219" t="s">
        <v>2566</v>
      </c>
      <c r="F148" s="220" t="s">
        <v>2567</v>
      </c>
      <c r="G148" s="221" t="s">
        <v>1</v>
      </c>
      <c r="H148" s="222">
        <v>6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172</v>
      </c>
      <c r="AT148" s="229" t="s">
        <v>167</v>
      </c>
      <c r="AU148" s="229" t="s">
        <v>78</v>
      </c>
      <c r="AY148" s="17" t="s">
        <v>165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172</v>
      </c>
      <c r="BM148" s="229" t="s">
        <v>414</v>
      </c>
    </row>
    <row r="149" s="2" customFormat="1">
      <c r="A149" s="38"/>
      <c r="B149" s="39"/>
      <c r="C149" s="40"/>
      <c r="D149" s="233" t="s">
        <v>616</v>
      </c>
      <c r="E149" s="40"/>
      <c r="F149" s="274" t="s">
        <v>2568</v>
      </c>
      <c r="G149" s="40"/>
      <c r="H149" s="40"/>
      <c r="I149" s="275"/>
      <c r="J149" s="40"/>
      <c r="K149" s="40"/>
      <c r="L149" s="44"/>
      <c r="M149" s="276"/>
      <c r="N149" s="27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616</v>
      </c>
      <c r="AU149" s="17" t="s">
        <v>78</v>
      </c>
    </row>
    <row r="150" s="2" customFormat="1" ht="24.15" customHeight="1">
      <c r="A150" s="38"/>
      <c r="B150" s="39"/>
      <c r="C150" s="218" t="s">
        <v>78</v>
      </c>
      <c r="D150" s="218" t="s">
        <v>167</v>
      </c>
      <c r="E150" s="219" t="s">
        <v>2569</v>
      </c>
      <c r="F150" s="220" t="s">
        <v>2570</v>
      </c>
      <c r="G150" s="221" t="s">
        <v>1</v>
      </c>
      <c r="H150" s="222">
        <v>1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172</v>
      </c>
      <c r="AT150" s="229" t="s">
        <v>167</v>
      </c>
      <c r="AU150" s="229" t="s">
        <v>78</v>
      </c>
      <c r="AY150" s="17" t="s">
        <v>165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172</v>
      </c>
      <c r="BM150" s="229" t="s">
        <v>431</v>
      </c>
    </row>
    <row r="151" s="2" customFormat="1">
      <c r="A151" s="38"/>
      <c r="B151" s="39"/>
      <c r="C151" s="40"/>
      <c r="D151" s="233" t="s">
        <v>616</v>
      </c>
      <c r="E151" s="40"/>
      <c r="F151" s="274" t="s">
        <v>2571</v>
      </c>
      <c r="G151" s="40"/>
      <c r="H151" s="40"/>
      <c r="I151" s="275"/>
      <c r="J151" s="40"/>
      <c r="K151" s="40"/>
      <c r="L151" s="44"/>
      <c r="M151" s="276"/>
      <c r="N151" s="27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616</v>
      </c>
      <c r="AU151" s="17" t="s">
        <v>78</v>
      </c>
    </row>
    <row r="152" s="2" customFormat="1" ht="16.5" customHeight="1">
      <c r="A152" s="38"/>
      <c r="B152" s="39"/>
      <c r="C152" s="218" t="s">
        <v>78</v>
      </c>
      <c r="D152" s="218" t="s">
        <v>167</v>
      </c>
      <c r="E152" s="219" t="s">
        <v>2572</v>
      </c>
      <c r="F152" s="220" t="s">
        <v>2573</v>
      </c>
      <c r="G152" s="221" t="s">
        <v>1</v>
      </c>
      <c r="H152" s="222">
        <v>4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43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172</v>
      </c>
      <c r="AT152" s="229" t="s">
        <v>167</v>
      </c>
      <c r="AU152" s="229" t="s">
        <v>78</v>
      </c>
      <c r="AY152" s="17" t="s">
        <v>165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86</v>
      </c>
      <c r="BK152" s="230">
        <f>ROUND(I152*H152,2)</f>
        <v>0</v>
      </c>
      <c r="BL152" s="17" t="s">
        <v>172</v>
      </c>
      <c r="BM152" s="229" t="s">
        <v>441</v>
      </c>
    </row>
    <row r="153" s="2" customFormat="1">
      <c r="A153" s="38"/>
      <c r="B153" s="39"/>
      <c r="C153" s="40"/>
      <c r="D153" s="233" t="s">
        <v>616</v>
      </c>
      <c r="E153" s="40"/>
      <c r="F153" s="274" t="s">
        <v>2574</v>
      </c>
      <c r="G153" s="40"/>
      <c r="H153" s="40"/>
      <c r="I153" s="275"/>
      <c r="J153" s="40"/>
      <c r="K153" s="40"/>
      <c r="L153" s="44"/>
      <c r="M153" s="276"/>
      <c r="N153" s="27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616</v>
      </c>
      <c r="AU153" s="17" t="s">
        <v>78</v>
      </c>
    </row>
    <row r="154" s="2" customFormat="1" ht="21.75" customHeight="1">
      <c r="A154" s="38"/>
      <c r="B154" s="39"/>
      <c r="C154" s="218" t="s">
        <v>78</v>
      </c>
      <c r="D154" s="218" t="s">
        <v>167</v>
      </c>
      <c r="E154" s="219" t="s">
        <v>2575</v>
      </c>
      <c r="F154" s="220" t="s">
        <v>2576</v>
      </c>
      <c r="G154" s="221" t="s">
        <v>1</v>
      </c>
      <c r="H154" s="222">
        <v>2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172</v>
      </c>
      <c r="AT154" s="229" t="s">
        <v>167</v>
      </c>
      <c r="AU154" s="229" t="s">
        <v>78</v>
      </c>
      <c r="AY154" s="17" t="s">
        <v>165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172</v>
      </c>
      <c r="BM154" s="229" t="s">
        <v>451</v>
      </c>
    </row>
    <row r="155" s="2" customFormat="1">
      <c r="A155" s="38"/>
      <c r="B155" s="39"/>
      <c r="C155" s="40"/>
      <c r="D155" s="233" t="s">
        <v>616</v>
      </c>
      <c r="E155" s="40"/>
      <c r="F155" s="274" t="s">
        <v>2577</v>
      </c>
      <c r="G155" s="40"/>
      <c r="H155" s="40"/>
      <c r="I155" s="275"/>
      <c r="J155" s="40"/>
      <c r="K155" s="40"/>
      <c r="L155" s="44"/>
      <c r="M155" s="276"/>
      <c r="N155" s="27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616</v>
      </c>
      <c r="AU155" s="17" t="s">
        <v>78</v>
      </c>
    </row>
    <row r="156" s="2" customFormat="1" ht="24.15" customHeight="1">
      <c r="A156" s="38"/>
      <c r="B156" s="39"/>
      <c r="C156" s="218" t="s">
        <v>206</v>
      </c>
      <c r="D156" s="218" t="s">
        <v>167</v>
      </c>
      <c r="E156" s="219" t="s">
        <v>2578</v>
      </c>
      <c r="F156" s="220" t="s">
        <v>2579</v>
      </c>
      <c r="G156" s="221" t="s">
        <v>1</v>
      </c>
      <c r="H156" s="222">
        <v>3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172</v>
      </c>
      <c r="AT156" s="229" t="s">
        <v>167</v>
      </c>
      <c r="AU156" s="229" t="s">
        <v>78</v>
      </c>
      <c r="AY156" s="17" t="s">
        <v>165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172</v>
      </c>
      <c r="BM156" s="229" t="s">
        <v>462</v>
      </c>
    </row>
    <row r="157" s="2" customFormat="1">
      <c r="A157" s="38"/>
      <c r="B157" s="39"/>
      <c r="C157" s="40"/>
      <c r="D157" s="233" t="s">
        <v>616</v>
      </c>
      <c r="E157" s="40"/>
      <c r="F157" s="274" t="s">
        <v>2580</v>
      </c>
      <c r="G157" s="40"/>
      <c r="H157" s="40"/>
      <c r="I157" s="275"/>
      <c r="J157" s="40"/>
      <c r="K157" s="40"/>
      <c r="L157" s="44"/>
      <c r="M157" s="276"/>
      <c r="N157" s="27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616</v>
      </c>
      <c r="AU157" s="17" t="s">
        <v>78</v>
      </c>
    </row>
    <row r="158" s="12" customFormat="1" ht="25.92" customHeight="1">
      <c r="A158" s="12"/>
      <c r="B158" s="202"/>
      <c r="C158" s="203"/>
      <c r="D158" s="204" t="s">
        <v>77</v>
      </c>
      <c r="E158" s="205" t="s">
        <v>2581</v>
      </c>
      <c r="F158" s="205" t="s">
        <v>1</v>
      </c>
      <c r="G158" s="203"/>
      <c r="H158" s="203"/>
      <c r="I158" s="206"/>
      <c r="J158" s="207">
        <f>BK158</f>
        <v>0</v>
      </c>
      <c r="K158" s="203"/>
      <c r="L158" s="208"/>
      <c r="M158" s="209"/>
      <c r="N158" s="210"/>
      <c r="O158" s="210"/>
      <c r="P158" s="211">
        <f>SUM(P159:P166)</f>
        <v>0</v>
      </c>
      <c r="Q158" s="210"/>
      <c r="R158" s="211">
        <f>SUM(R159:R166)</f>
        <v>0</v>
      </c>
      <c r="S158" s="210"/>
      <c r="T158" s="212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86</v>
      </c>
      <c r="AT158" s="214" t="s">
        <v>77</v>
      </c>
      <c r="AU158" s="214" t="s">
        <v>78</v>
      </c>
      <c r="AY158" s="213" t="s">
        <v>165</v>
      </c>
      <c r="BK158" s="215">
        <f>SUM(BK159:BK166)</f>
        <v>0</v>
      </c>
    </row>
    <row r="159" s="2" customFormat="1" ht="24.15" customHeight="1">
      <c r="A159" s="38"/>
      <c r="B159" s="39"/>
      <c r="C159" s="218" t="s">
        <v>78</v>
      </c>
      <c r="D159" s="218" t="s">
        <v>167</v>
      </c>
      <c r="E159" s="219" t="s">
        <v>2582</v>
      </c>
      <c r="F159" s="220" t="s">
        <v>2583</v>
      </c>
      <c r="G159" s="221" t="s">
        <v>1</v>
      </c>
      <c r="H159" s="222">
        <v>24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172</v>
      </c>
      <c r="AT159" s="229" t="s">
        <v>167</v>
      </c>
      <c r="AU159" s="229" t="s">
        <v>86</v>
      </c>
      <c r="AY159" s="17" t="s">
        <v>165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172</v>
      </c>
      <c r="BM159" s="229" t="s">
        <v>473</v>
      </c>
    </row>
    <row r="160" s="2" customFormat="1">
      <c r="A160" s="38"/>
      <c r="B160" s="39"/>
      <c r="C160" s="40"/>
      <c r="D160" s="233" t="s">
        <v>616</v>
      </c>
      <c r="E160" s="40"/>
      <c r="F160" s="274" t="s">
        <v>2584</v>
      </c>
      <c r="G160" s="40"/>
      <c r="H160" s="40"/>
      <c r="I160" s="275"/>
      <c r="J160" s="40"/>
      <c r="K160" s="40"/>
      <c r="L160" s="44"/>
      <c r="M160" s="276"/>
      <c r="N160" s="27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616</v>
      </c>
      <c r="AU160" s="17" t="s">
        <v>86</v>
      </c>
    </row>
    <row r="161" s="2" customFormat="1" ht="24.15" customHeight="1">
      <c r="A161" s="38"/>
      <c r="B161" s="39"/>
      <c r="C161" s="218" t="s">
        <v>78</v>
      </c>
      <c r="D161" s="218" t="s">
        <v>167</v>
      </c>
      <c r="E161" s="219" t="s">
        <v>2585</v>
      </c>
      <c r="F161" s="220" t="s">
        <v>2586</v>
      </c>
      <c r="G161" s="221" t="s">
        <v>1</v>
      </c>
      <c r="H161" s="222">
        <v>6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172</v>
      </c>
      <c r="AT161" s="229" t="s">
        <v>167</v>
      </c>
      <c r="AU161" s="229" t="s">
        <v>86</v>
      </c>
      <c r="AY161" s="17" t="s">
        <v>165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172</v>
      </c>
      <c r="BM161" s="229" t="s">
        <v>483</v>
      </c>
    </row>
    <row r="162" s="2" customFormat="1">
      <c r="A162" s="38"/>
      <c r="B162" s="39"/>
      <c r="C162" s="40"/>
      <c r="D162" s="233" t="s">
        <v>616</v>
      </c>
      <c r="E162" s="40"/>
      <c r="F162" s="274" t="s">
        <v>2587</v>
      </c>
      <c r="G162" s="40"/>
      <c r="H162" s="40"/>
      <c r="I162" s="275"/>
      <c r="J162" s="40"/>
      <c r="K162" s="40"/>
      <c r="L162" s="44"/>
      <c r="M162" s="276"/>
      <c r="N162" s="27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616</v>
      </c>
      <c r="AU162" s="17" t="s">
        <v>86</v>
      </c>
    </row>
    <row r="163" s="2" customFormat="1" ht="21.75" customHeight="1">
      <c r="A163" s="38"/>
      <c r="B163" s="39"/>
      <c r="C163" s="218" t="s">
        <v>78</v>
      </c>
      <c r="D163" s="218" t="s">
        <v>167</v>
      </c>
      <c r="E163" s="219" t="s">
        <v>2588</v>
      </c>
      <c r="F163" s="220" t="s">
        <v>2589</v>
      </c>
      <c r="G163" s="221" t="s">
        <v>1</v>
      </c>
      <c r="H163" s="222">
        <v>21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172</v>
      </c>
      <c r="AT163" s="229" t="s">
        <v>167</v>
      </c>
      <c r="AU163" s="229" t="s">
        <v>86</v>
      </c>
      <c r="AY163" s="17" t="s">
        <v>165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172</v>
      </c>
      <c r="BM163" s="229" t="s">
        <v>493</v>
      </c>
    </row>
    <row r="164" s="2" customFormat="1">
      <c r="A164" s="38"/>
      <c r="B164" s="39"/>
      <c r="C164" s="40"/>
      <c r="D164" s="233" t="s">
        <v>616</v>
      </c>
      <c r="E164" s="40"/>
      <c r="F164" s="274" t="s">
        <v>2590</v>
      </c>
      <c r="G164" s="40"/>
      <c r="H164" s="40"/>
      <c r="I164" s="275"/>
      <c r="J164" s="40"/>
      <c r="K164" s="40"/>
      <c r="L164" s="44"/>
      <c r="M164" s="276"/>
      <c r="N164" s="27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616</v>
      </c>
      <c r="AU164" s="17" t="s">
        <v>86</v>
      </c>
    </row>
    <row r="165" s="2" customFormat="1" ht="21.75" customHeight="1">
      <c r="A165" s="38"/>
      <c r="B165" s="39"/>
      <c r="C165" s="218" t="s">
        <v>78</v>
      </c>
      <c r="D165" s="218" t="s">
        <v>167</v>
      </c>
      <c r="E165" s="219" t="s">
        <v>2591</v>
      </c>
      <c r="F165" s="220" t="s">
        <v>2592</v>
      </c>
      <c r="G165" s="221" t="s">
        <v>1</v>
      </c>
      <c r="H165" s="222">
        <v>4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43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172</v>
      </c>
      <c r="AT165" s="229" t="s">
        <v>167</v>
      </c>
      <c r="AU165" s="229" t="s">
        <v>86</v>
      </c>
      <c r="AY165" s="17" t="s">
        <v>165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86</v>
      </c>
      <c r="BK165" s="230">
        <f>ROUND(I165*H165,2)</f>
        <v>0</v>
      </c>
      <c r="BL165" s="17" t="s">
        <v>172</v>
      </c>
      <c r="BM165" s="229" t="s">
        <v>505</v>
      </c>
    </row>
    <row r="166" s="2" customFormat="1">
      <c r="A166" s="38"/>
      <c r="B166" s="39"/>
      <c r="C166" s="40"/>
      <c r="D166" s="233" t="s">
        <v>616</v>
      </c>
      <c r="E166" s="40"/>
      <c r="F166" s="274" t="s">
        <v>2593</v>
      </c>
      <c r="G166" s="40"/>
      <c r="H166" s="40"/>
      <c r="I166" s="275"/>
      <c r="J166" s="40"/>
      <c r="K166" s="40"/>
      <c r="L166" s="44"/>
      <c r="M166" s="286"/>
      <c r="N166" s="287"/>
      <c r="O166" s="280"/>
      <c r="P166" s="280"/>
      <c r="Q166" s="280"/>
      <c r="R166" s="280"/>
      <c r="S166" s="280"/>
      <c r="T166" s="28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616</v>
      </c>
      <c r="AU166" s="17" t="s">
        <v>86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mHHm84zFvJSN/P9tgDpp0JSj6xRnFErRHCE6Fteu6dYGFtaUVJEECB465VgawlH2DMSNguk5len/+ra8Or9lOA==" hashValue="pi3EH1HdHazqOBkXCXagXDk6mqPJc5rGrOJNA/lsF3MmfTiCTWw7zrMP+gd30OGhNbBBTKiiDR9HeAShpsn5ag==" algorithmName="SHA-512" password="CC35"/>
  <autoFilter ref="C116:K16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2594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ROUND((SUM(BE121:BE183)),  2)</f>
        <v>0</v>
      </c>
      <c r="G33" s="38"/>
      <c r="H33" s="38"/>
      <c r="I33" s="155">
        <v>0.20999999999999999</v>
      </c>
      <c r="J33" s="154">
        <f>ROUND(((SUM(BE121:BE183))*I33),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ROUND((SUM(BF121:BF183)),  2)</f>
        <v>0</v>
      </c>
      <c r="G34" s="38"/>
      <c r="H34" s="38"/>
      <c r="I34" s="155">
        <v>0.14999999999999999</v>
      </c>
      <c r="J34" s="154">
        <f>ROUND(((SUM(BF121:BF183))*I34),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ROUND((SUM(BG121:BG183)),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ROUND((SUM(BH121:BH183)),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ROUND((SUM(BI121:BI183)),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VZT CHL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2526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2526</v>
      </c>
      <c r="E98" s="182"/>
      <c r="F98" s="182"/>
      <c r="G98" s="182"/>
      <c r="H98" s="182"/>
      <c r="I98" s="182"/>
      <c r="J98" s="183">
        <f>J143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2526</v>
      </c>
      <c r="E99" s="182"/>
      <c r="F99" s="182"/>
      <c r="G99" s="182"/>
      <c r="H99" s="182"/>
      <c r="I99" s="182"/>
      <c r="J99" s="183">
        <f>J160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2526</v>
      </c>
      <c r="E100" s="182"/>
      <c r="F100" s="182"/>
      <c r="G100" s="182"/>
      <c r="H100" s="182"/>
      <c r="I100" s="182"/>
      <c r="J100" s="183">
        <f>J168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2526</v>
      </c>
      <c r="E101" s="182"/>
      <c r="F101" s="182"/>
      <c r="G101" s="182"/>
      <c r="H101" s="182"/>
      <c r="I101" s="182"/>
      <c r="J101" s="183">
        <f>J173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VYTVOŘENÍ KOMPLEXU SLABOPROUDÝCH LABORATOŘÍ A MODERNIZACE DÍLEN II NA VOŠ, SPŠ A JŠ KUTNÁ HORA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04 - VZT CHL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Masarykova 197/1, Hlouška</v>
      </c>
      <c r="G115" s="40"/>
      <c r="H115" s="40"/>
      <c r="I115" s="32" t="s">
        <v>22</v>
      </c>
      <c r="J115" s="79" t="str">
        <f>IF(J12="","",J12)</f>
        <v>13. 1. 2023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VOŠ, SPŠ A JŠ KUTNÁ HORA</v>
      </c>
      <c r="G117" s="40"/>
      <c r="H117" s="40"/>
      <c r="I117" s="32" t="s">
        <v>30</v>
      </c>
      <c r="J117" s="36" t="str">
        <f>E21</f>
        <v>Ing Jiří Marek PhD.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Jan Petr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151</v>
      </c>
      <c r="D120" s="194" t="s">
        <v>63</v>
      </c>
      <c r="E120" s="194" t="s">
        <v>59</v>
      </c>
      <c r="F120" s="194" t="s">
        <v>60</v>
      </c>
      <c r="G120" s="194" t="s">
        <v>152</v>
      </c>
      <c r="H120" s="194" t="s">
        <v>153</v>
      </c>
      <c r="I120" s="194" t="s">
        <v>154</v>
      </c>
      <c r="J120" s="194" t="s">
        <v>119</v>
      </c>
      <c r="K120" s="195" t="s">
        <v>155</v>
      </c>
      <c r="L120" s="196"/>
      <c r="M120" s="100" t="s">
        <v>1</v>
      </c>
      <c r="N120" s="101" t="s">
        <v>42</v>
      </c>
      <c r="O120" s="101" t="s">
        <v>156</v>
      </c>
      <c r="P120" s="101" t="s">
        <v>157</v>
      </c>
      <c r="Q120" s="101" t="s">
        <v>158</v>
      </c>
      <c r="R120" s="101" t="s">
        <v>159</v>
      </c>
      <c r="S120" s="101" t="s">
        <v>160</v>
      </c>
      <c r="T120" s="102" t="s">
        <v>161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162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P122+P143+P160+P168+P173</f>
        <v>0</v>
      </c>
      <c r="Q121" s="104"/>
      <c r="R121" s="199">
        <f>R122+R143+R160+R168+R173</f>
        <v>0</v>
      </c>
      <c r="S121" s="104"/>
      <c r="T121" s="200">
        <f>T122+T143+T160+T168+T173</f>
        <v>1.0249999999999999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121</v>
      </c>
      <c r="BK121" s="201">
        <f>BK122+BK143+BK160+BK168+BK173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2581</v>
      </c>
      <c r="F122" s="205" t="s">
        <v>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SUM(P123:P142)</f>
        <v>0</v>
      </c>
      <c r="Q122" s="210"/>
      <c r="R122" s="211">
        <f>SUM(R123:R142)</f>
        <v>0</v>
      </c>
      <c r="S122" s="210"/>
      <c r="T122" s="212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78</v>
      </c>
      <c r="AY122" s="213" t="s">
        <v>165</v>
      </c>
      <c r="BK122" s="215">
        <f>SUM(BK123:BK142)</f>
        <v>0</v>
      </c>
    </row>
    <row r="123" s="2" customFormat="1" ht="24.15" customHeight="1">
      <c r="A123" s="38"/>
      <c r="B123" s="39"/>
      <c r="C123" s="218" t="s">
        <v>78</v>
      </c>
      <c r="D123" s="218" t="s">
        <v>167</v>
      </c>
      <c r="E123" s="219" t="s">
        <v>2595</v>
      </c>
      <c r="F123" s="220" t="s">
        <v>2596</v>
      </c>
      <c r="G123" s="221" t="s">
        <v>2597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172</v>
      </c>
      <c r="AT123" s="229" t="s">
        <v>167</v>
      </c>
      <c r="AU123" s="229" t="s">
        <v>86</v>
      </c>
      <c r="AY123" s="17" t="s">
        <v>165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172</v>
      </c>
      <c r="BM123" s="229" t="s">
        <v>88</v>
      </c>
    </row>
    <row r="124" s="2" customFormat="1">
      <c r="A124" s="38"/>
      <c r="B124" s="39"/>
      <c r="C124" s="40"/>
      <c r="D124" s="233" t="s">
        <v>616</v>
      </c>
      <c r="E124" s="40"/>
      <c r="F124" s="274" t="s">
        <v>2598</v>
      </c>
      <c r="G124" s="40"/>
      <c r="H124" s="40"/>
      <c r="I124" s="275"/>
      <c r="J124" s="40"/>
      <c r="K124" s="40"/>
      <c r="L124" s="44"/>
      <c r="M124" s="276"/>
      <c r="N124" s="27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616</v>
      </c>
      <c r="AU124" s="17" t="s">
        <v>86</v>
      </c>
    </row>
    <row r="125" s="2" customFormat="1" ht="37.8" customHeight="1">
      <c r="A125" s="38"/>
      <c r="B125" s="39"/>
      <c r="C125" s="218" t="s">
        <v>78</v>
      </c>
      <c r="D125" s="218" t="s">
        <v>167</v>
      </c>
      <c r="E125" s="219" t="s">
        <v>2599</v>
      </c>
      <c r="F125" s="220" t="s">
        <v>2600</v>
      </c>
      <c r="G125" s="221" t="s">
        <v>2597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172</v>
      </c>
      <c r="AT125" s="229" t="s">
        <v>167</v>
      </c>
      <c r="AU125" s="229" t="s">
        <v>86</v>
      </c>
      <c r="AY125" s="17" t="s">
        <v>165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172</v>
      </c>
      <c r="BM125" s="229" t="s">
        <v>172</v>
      </c>
    </row>
    <row r="126" s="2" customFormat="1">
      <c r="A126" s="38"/>
      <c r="B126" s="39"/>
      <c r="C126" s="40"/>
      <c r="D126" s="233" t="s">
        <v>616</v>
      </c>
      <c r="E126" s="40"/>
      <c r="F126" s="274" t="s">
        <v>2601</v>
      </c>
      <c r="G126" s="40"/>
      <c r="H126" s="40"/>
      <c r="I126" s="275"/>
      <c r="J126" s="40"/>
      <c r="K126" s="40"/>
      <c r="L126" s="44"/>
      <c r="M126" s="276"/>
      <c r="N126" s="27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616</v>
      </c>
      <c r="AU126" s="17" t="s">
        <v>86</v>
      </c>
    </row>
    <row r="127" s="2" customFormat="1" ht="21.75" customHeight="1">
      <c r="A127" s="38"/>
      <c r="B127" s="39"/>
      <c r="C127" s="218" t="s">
        <v>78</v>
      </c>
      <c r="D127" s="218" t="s">
        <v>167</v>
      </c>
      <c r="E127" s="219" t="s">
        <v>2602</v>
      </c>
      <c r="F127" s="220" t="s">
        <v>2603</v>
      </c>
      <c r="G127" s="221" t="s">
        <v>2597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172</v>
      </c>
      <c r="AT127" s="229" t="s">
        <v>167</v>
      </c>
      <c r="AU127" s="229" t="s">
        <v>86</v>
      </c>
      <c r="AY127" s="17" t="s">
        <v>165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172</v>
      </c>
      <c r="BM127" s="229" t="s">
        <v>196</v>
      </c>
    </row>
    <row r="128" s="2" customFormat="1" ht="49.05" customHeight="1">
      <c r="A128" s="38"/>
      <c r="B128" s="39"/>
      <c r="C128" s="218" t="s">
        <v>78</v>
      </c>
      <c r="D128" s="218" t="s">
        <v>167</v>
      </c>
      <c r="E128" s="219" t="s">
        <v>2604</v>
      </c>
      <c r="F128" s="220" t="s">
        <v>2605</v>
      </c>
      <c r="G128" s="221" t="s">
        <v>2597</v>
      </c>
      <c r="H128" s="222">
        <v>2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172</v>
      </c>
      <c r="AT128" s="229" t="s">
        <v>167</v>
      </c>
      <c r="AU128" s="229" t="s">
        <v>86</v>
      </c>
      <c r="AY128" s="17" t="s">
        <v>165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172</v>
      </c>
      <c r="BM128" s="229" t="s">
        <v>206</v>
      </c>
    </row>
    <row r="129" s="2" customFormat="1" ht="49.05" customHeight="1">
      <c r="A129" s="38"/>
      <c r="B129" s="39"/>
      <c r="C129" s="218" t="s">
        <v>78</v>
      </c>
      <c r="D129" s="218" t="s">
        <v>167</v>
      </c>
      <c r="E129" s="219" t="s">
        <v>2606</v>
      </c>
      <c r="F129" s="220" t="s">
        <v>2607</v>
      </c>
      <c r="G129" s="221" t="s">
        <v>2597</v>
      </c>
      <c r="H129" s="222">
        <v>2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172</v>
      </c>
      <c r="AT129" s="229" t="s">
        <v>167</v>
      </c>
      <c r="AU129" s="229" t="s">
        <v>86</v>
      </c>
      <c r="AY129" s="17" t="s">
        <v>165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172</v>
      </c>
      <c r="BM129" s="229" t="s">
        <v>220</v>
      </c>
    </row>
    <row r="130" s="2" customFormat="1" ht="49.05" customHeight="1">
      <c r="A130" s="38"/>
      <c r="B130" s="39"/>
      <c r="C130" s="218" t="s">
        <v>78</v>
      </c>
      <c r="D130" s="218" t="s">
        <v>167</v>
      </c>
      <c r="E130" s="219" t="s">
        <v>2608</v>
      </c>
      <c r="F130" s="220" t="s">
        <v>2609</v>
      </c>
      <c r="G130" s="221" t="s">
        <v>2597</v>
      </c>
      <c r="H130" s="222">
        <v>4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172</v>
      </c>
      <c r="AT130" s="229" t="s">
        <v>167</v>
      </c>
      <c r="AU130" s="229" t="s">
        <v>86</v>
      </c>
      <c r="AY130" s="17" t="s">
        <v>165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172</v>
      </c>
      <c r="BM130" s="229" t="s">
        <v>230</v>
      </c>
    </row>
    <row r="131" s="2" customFormat="1" ht="16.5" customHeight="1">
      <c r="A131" s="38"/>
      <c r="B131" s="39"/>
      <c r="C131" s="218" t="s">
        <v>78</v>
      </c>
      <c r="D131" s="218" t="s">
        <v>167</v>
      </c>
      <c r="E131" s="219" t="s">
        <v>2610</v>
      </c>
      <c r="F131" s="220" t="s">
        <v>2611</v>
      </c>
      <c r="G131" s="221" t="s">
        <v>2597</v>
      </c>
      <c r="H131" s="222">
        <v>2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172</v>
      </c>
      <c r="AT131" s="229" t="s">
        <v>167</v>
      </c>
      <c r="AU131" s="229" t="s">
        <v>86</v>
      </c>
      <c r="AY131" s="17" t="s">
        <v>165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172</v>
      </c>
      <c r="BM131" s="229" t="s">
        <v>249</v>
      </c>
    </row>
    <row r="132" s="2" customFormat="1" ht="16.5" customHeight="1">
      <c r="A132" s="38"/>
      <c r="B132" s="39"/>
      <c r="C132" s="218" t="s">
        <v>78</v>
      </c>
      <c r="D132" s="218" t="s">
        <v>167</v>
      </c>
      <c r="E132" s="219" t="s">
        <v>2612</v>
      </c>
      <c r="F132" s="220" t="s">
        <v>2613</v>
      </c>
      <c r="G132" s="221" t="s">
        <v>2597</v>
      </c>
      <c r="H132" s="222">
        <v>2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172</v>
      </c>
      <c r="AT132" s="229" t="s">
        <v>167</v>
      </c>
      <c r="AU132" s="229" t="s">
        <v>86</v>
      </c>
      <c r="AY132" s="17" t="s">
        <v>165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172</v>
      </c>
      <c r="BM132" s="229" t="s">
        <v>270</v>
      </c>
    </row>
    <row r="133" s="2" customFormat="1" ht="21.75" customHeight="1">
      <c r="A133" s="38"/>
      <c r="B133" s="39"/>
      <c r="C133" s="218" t="s">
        <v>78</v>
      </c>
      <c r="D133" s="218" t="s">
        <v>167</v>
      </c>
      <c r="E133" s="219" t="s">
        <v>2614</v>
      </c>
      <c r="F133" s="220" t="s">
        <v>2615</v>
      </c>
      <c r="G133" s="221" t="s">
        <v>2597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172</v>
      </c>
      <c r="AT133" s="229" t="s">
        <v>167</v>
      </c>
      <c r="AU133" s="229" t="s">
        <v>86</v>
      </c>
      <c r="AY133" s="17" t="s">
        <v>165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172</v>
      </c>
      <c r="BM133" s="229" t="s">
        <v>285</v>
      </c>
    </row>
    <row r="134" s="2" customFormat="1" ht="24.15" customHeight="1">
      <c r="A134" s="38"/>
      <c r="B134" s="39"/>
      <c r="C134" s="218" t="s">
        <v>78</v>
      </c>
      <c r="D134" s="218" t="s">
        <v>167</v>
      </c>
      <c r="E134" s="219" t="s">
        <v>2616</v>
      </c>
      <c r="F134" s="220" t="s">
        <v>2617</v>
      </c>
      <c r="G134" s="221" t="s">
        <v>2597</v>
      </c>
      <c r="H134" s="222">
        <v>2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172</v>
      </c>
      <c r="AT134" s="229" t="s">
        <v>167</v>
      </c>
      <c r="AU134" s="229" t="s">
        <v>86</v>
      </c>
      <c r="AY134" s="17" t="s">
        <v>165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172</v>
      </c>
      <c r="BM134" s="229" t="s">
        <v>297</v>
      </c>
    </row>
    <row r="135" s="2" customFormat="1" ht="24.15" customHeight="1">
      <c r="A135" s="38"/>
      <c r="B135" s="39"/>
      <c r="C135" s="218" t="s">
        <v>78</v>
      </c>
      <c r="D135" s="218" t="s">
        <v>167</v>
      </c>
      <c r="E135" s="219" t="s">
        <v>2618</v>
      </c>
      <c r="F135" s="220" t="s">
        <v>2619</v>
      </c>
      <c r="G135" s="221" t="s">
        <v>2597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172</v>
      </c>
      <c r="AT135" s="229" t="s">
        <v>167</v>
      </c>
      <c r="AU135" s="229" t="s">
        <v>86</v>
      </c>
      <c r="AY135" s="17" t="s">
        <v>165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172</v>
      </c>
      <c r="BM135" s="229" t="s">
        <v>313</v>
      </c>
    </row>
    <row r="136" s="2" customFormat="1" ht="16.5" customHeight="1">
      <c r="A136" s="38"/>
      <c r="B136" s="39"/>
      <c r="C136" s="218" t="s">
        <v>78</v>
      </c>
      <c r="D136" s="218" t="s">
        <v>167</v>
      </c>
      <c r="E136" s="219" t="s">
        <v>2620</v>
      </c>
      <c r="F136" s="220" t="s">
        <v>2621</v>
      </c>
      <c r="G136" s="221" t="s">
        <v>2622</v>
      </c>
      <c r="H136" s="222">
        <v>5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172</v>
      </c>
      <c r="AT136" s="229" t="s">
        <v>167</v>
      </c>
      <c r="AU136" s="229" t="s">
        <v>86</v>
      </c>
      <c r="AY136" s="17" t="s">
        <v>165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172</v>
      </c>
      <c r="BM136" s="229" t="s">
        <v>327</v>
      </c>
    </row>
    <row r="137" s="2" customFormat="1" ht="16.5" customHeight="1">
      <c r="A137" s="38"/>
      <c r="B137" s="39"/>
      <c r="C137" s="218" t="s">
        <v>78</v>
      </c>
      <c r="D137" s="218" t="s">
        <v>167</v>
      </c>
      <c r="E137" s="219" t="s">
        <v>2623</v>
      </c>
      <c r="F137" s="220" t="s">
        <v>2624</v>
      </c>
      <c r="G137" s="221" t="s">
        <v>2622</v>
      </c>
      <c r="H137" s="222">
        <v>5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172</v>
      </c>
      <c r="AT137" s="229" t="s">
        <v>167</v>
      </c>
      <c r="AU137" s="229" t="s">
        <v>86</v>
      </c>
      <c r="AY137" s="17" t="s">
        <v>165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172</v>
      </c>
      <c r="BM137" s="229" t="s">
        <v>372</v>
      </c>
    </row>
    <row r="138" s="2" customFormat="1" ht="37.8" customHeight="1">
      <c r="A138" s="38"/>
      <c r="B138" s="39"/>
      <c r="C138" s="218" t="s">
        <v>78</v>
      </c>
      <c r="D138" s="218" t="s">
        <v>167</v>
      </c>
      <c r="E138" s="219" t="s">
        <v>2625</v>
      </c>
      <c r="F138" s="220" t="s">
        <v>2626</v>
      </c>
      <c r="G138" s="221" t="s">
        <v>2622</v>
      </c>
      <c r="H138" s="222">
        <v>8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43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172</v>
      </c>
      <c r="AT138" s="229" t="s">
        <v>167</v>
      </c>
      <c r="AU138" s="229" t="s">
        <v>86</v>
      </c>
      <c r="AY138" s="17" t="s">
        <v>165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172</v>
      </c>
      <c r="BM138" s="229" t="s">
        <v>389</v>
      </c>
    </row>
    <row r="139" s="2" customFormat="1" ht="37.8" customHeight="1">
      <c r="A139" s="38"/>
      <c r="B139" s="39"/>
      <c r="C139" s="218" t="s">
        <v>78</v>
      </c>
      <c r="D139" s="218" t="s">
        <v>167</v>
      </c>
      <c r="E139" s="219" t="s">
        <v>2627</v>
      </c>
      <c r="F139" s="220" t="s">
        <v>2628</v>
      </c>
      <c r="G139" s="221" t="s">
        <v>2622</v>
      </c>
      <c r="H139" s="222">
        <v>45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172</v>
      </c>
      <c r="AT139" s="229" t="s">
        <v>167</v>
      </c>
      <c r="AU139" s="229" t="s">
        <v>86</v>
      </c>
      <c r="AY139" s="17" t="s">
        <v>165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172</v>
      </c>
      <c r="BM139" s="229" t="s">
        <v>400</v>
      </c>
    </row>
    <row r="140" s="2" customFormat="1" ht="55.5" customHeight="1">
      <c r="A140" s="38"/>
      <c r="B140" s="39"/>
      <c r="C140" s="218" t="s">
        <v>78</v>
      </c>
      <c r="D140" s="218" t="s">
        <v>167</v>
      </c>
      <c r="E140" s="219" t="s">
        <v>2629</v>
      </c>
      <c r="F140" s="220" t="s">
        <v>2630</v>
      </c>
      <c r="G140" s="221" t="s">
        <v>209</v>
      </c>
      <c r="H140" s="222">
        <v>85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172</v>
      </c>
      <c r="AT140" s="229" t="s">
        <v>167</v>
      </c>
      <c r="AU140" s="229" t="s">
        <v>86</v>
      </c>
      <c r="AY140" s="17" t="s">
        <v>165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172</v>
      </c>
      <c r="BM140" s="229" t="s">
        <v>414</v>
      </c>
    </row>
    <row r="141" s="2" customFormat="1" ht="33" customHeight="1">
      <c r="A141" s="38"/>
      <c r="B141" s="39"/>
      <c r="C141" s="218" t="s">
        <v>78</v>
      </c>
      <c r="D141" s="218" t="s">
        <v>167</v>
      </c>
      <c r="E141" s="219" t="s">
        <v>2631</v>
      </c>
      <c r="F141" s="220" t="s">
        <v>2632</v>
      </c>
      <c r="G141" s="221" t="s">
        <v>209</v>
      </c>
      <c r="H141" s="222">
        <v>10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172</v>
      </c>
      <c r="AT141" s="229" t="s">
        <v>167</v>
      </c>
      <c r="AU141" s="229" t="s">
        <v>86</v>
      </c>
      <c r="AY141" s="17" t="s">
        <v>165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172</v>
      </c>
      <c r="BM141" s="229" t="s">
        <v>431</v>
      </c>
    </row>
    <row r="142" s="2" customFormat="1" ht="24.15" customHeight="1">
      <c r="A142" s="38"/>
      <c r="B142" s="39"/>
      <c r="C142" s="218" t="s">
        <v>78</v>
      </c>
      <c r="D142" s="218" t="s">
        <v>167</v>
      </c>
      <c r="E142" s="219" t="s">
        <v>2633</v>
      </c>
      <c r="F142" s="220" t="s">
        <v>2634</v>
      </c>
      <c r="G142" s="221" t="s">
        <v>209</v>
      </c>
      <c r="H142" s="222">
        <v>45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172</v>
      </c>
      <c r="AT142" s="229" t="s">
        <v>167</v>
      </c>
      <c r="AU142" s="229" t="s">
        <v>86</v>
      </c>
      <c r="AY142" s="17" t="s">
        <v>165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172</v>
      </c>
      <c r="BM142" s="229" t="s">
        <v>441</v>
      </c>
    </row>
    <row r="143" s="12" customFormat="1" ht="25.92" customHeight="1">
      <c r="A143" s="12"/>
      <c r="B143" s="202"/>
      <c r="C143" s="203"/>
      <c r="D143" s="204" t="s">
        <v>77</v>
      </c>
      <c r="E143" s="205" t="s">
        <v>2581</v>
      </c>
      <c r="F143" s="205" t="s">
        <v>1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SUM(P144:P159)</f>
        <v>0</v>
      </c>
      <c r="Q143" s="210"/>
      <c r="R143" s="211">
        <f>SUM(R144:R159)</f>
        <v>0</v>
      </c>
      <c r="S143" s="210"/>
      <c r="T143" s="212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86</v>
      </c>
      <c r="AT143" s="214" t="s">
        <v>77</v>
      </c>
      <c r="AU143" s="214" t="s">
        <v>78</v>
      </c>
      <c r="AY143" s="213" t="s">
        <v>165</v>
      </c>
      <c r="BK143" s="215">
        <f>SUM(BK144:BK159)</f>
        <v>0</v>
      </c>
    </row>
    <row r="144" s="2" customFormat="1" ht="24.15" customHeight="1">
      <c r="A144" s="38"/>
      <c r="B144" s="39"/>
      <c r="C144" s="218" t="s">
        <v>78</v>
      </c>
      <c r="D144" s="218" t="s">
        <v>167</v>
      </c>
      <c r="E144" s="219" t="s">
        <v>2635</v>
      </c>
      <c r="F144" s="220" t="s">
        <v>2636</v>
      </c>
      <c r="G144" s="221" t="s">
        <v>2597</v>
      </c>
      <c r="H144" s="222">
        <v>1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172</v>
      </c>
      <c r="AT144" s="229" t="s">
        <v>167</v>
      </c>
      <c r="AU144" s="229" t="s">
        <v>86</v>
      </c>
      <c r="AY144" s="17" t="s">
        <v>165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172</v>
      </c>
      <c r="BM144" s="229" t="s">
        <v>451</v>
      </c>
    </row>
    <row r="145" s="2" customFormat="1">
      <c r="A145" s="38"/>
      <c r="B145" s="39"/>
      <c r="C145" s="40"/>
      <c r="D145" s="233" t="s">
        <v>616</v>
      </c>
      <c r="E145" s="40"/>
      <c r="F145" s="274" t="s">
        <v>2637</v>
      </c>
      <c r="G145" s="40"/>
      <c r="H145" s="40"/>
      <c r="I145" s="275"/>
      <c r="J145" s="40"/>
      <c r="K145" s="40"/>
      <c r="L145" s="44"/>
      <c r="M145" s="276"/>
      <c r="N145" s="27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616</v>
      </c>
      <c r="AU145" s="17" t="s">
        <v>86</v>
      </c>
    </row>
    <row r="146" s="2" customFormat="1" ht="44.25" customHeight="1">
      <c r="A146" s="38"/>
      <c r="B146" s="39"/>
      <c r="C146" s="218" t="s">
        <v>78</v>
      </c>
      <c r="D146" s="218" t="s">
        <v>167</v>
      </c>
      <c r="E146" s="219" t="s">
        <v>2638</v>
      </c>
      <c r="F146" s="220" t="s">
        <v>2639</v>
      </c>
      <c r="G146" s="221" t="s">
        <v>2597</v>
      </c>
      <c r="H146" s="222">
        <v>8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172</v>
      </c>
      <c r="AT146" s="229" t="s">
        <v>167</v>
      </c>
      <c r="AU146" s="229" t="s">
        <v>86</v>
      </c>
      <c r="AY146" s="17" t="s">
        <v>165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172</v>
      </c>
      <c r="BM146" s="229" t="s">
        <v>462</v>
      </c>
    </row>
    <row r="147" s="2" customFormat="1" ht="44.25" customHeight="1">
      <c r="A147" s="38"/>
      <c r="B147" s="39"/>
      <c r="C147" s="218" t="s">
        <v>78</v>
      </c>
      <c r="D147" s="218" t="s">
        <v>167</v>
      </c>
      <c r="E147" s="219" t="s">
        <v>2638</v>
      </c>
      <c r="F147" s="220" t="s">
        <v>2639</v>
      </c>
      <c r="G147" s="221" t="s">
        <v>2597</v>
      </c>
      <c r="H147" s="222">
        <v>4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172</v>
      </c>
      <c r="AT147" s="229" t="s">
        <v>167</v>
      </c>
      <c r="AU147" s="229" t="s">
        <v>86</v>
      </c>
      <c r="AY147" s="17" t="s">
        <v>165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172</v>
      </c>
      <c r="BM147" s="229" t="s">
        <v>473</v>
      </c>
    </row>
    <row r="148" s="2" customFormat="1" ht="37.8" customHeight="1">
      <c r="A148" s="38"/>
      <c r="B148" s="39"/>
      <c r="C148" s="218" t="s">
        <v>78</v>
      </c>
      <c r="D148" s="218" t="s">
        <v>167</v>
      </c>
      <c r="E148" s="219" t="s">
        <v>2640</v>
      </c>
      <c r="F148" s="220" t="s">
        <v>2641</v>
      </c>
      <c r="G148" s="221" t="s">
        <v>2597</v>
      </c>
      <c r="H148" s="222">
        <v>1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172</v>
      </c>
      <c r="AT148" s="229" t="s">
        <v>167</v>
      </c>
      <c r="AU148" s="229" t="s">
        <v>86</v>
      </c>
      <c r="AY148" s="17" t="s">
        <v>165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172</v>
      </c>
      <c r="BM148" s="229" t="s">
        <v>483</v>
      </c>
    </row>
    <row r="149" s="2" customFormat="1" ht="16.5" customHeight="1">
      <c r="A149" s="38"/>
      <c r="B149" s="39"/>
      <c r="C149" s="218" t="s">
        <v>78</v>
      </c>
      <c r="D149" s="218" t="s">
        <v>167</v>
      </c>
      <c r="E149" s="219" t="s">
        <v>2642</v>
      </c>
      <c r="F149" s="220" t="s">
        <v>2643</v>
      </c>
      <c r="G149" s="221" t="s">
        <v>2597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172</v>
      </c>
      <c r="AT149" s="229" t="s">
        <v>167</v>
      </c>
      <c r="AU149" s="229" t="s">
        <v>86</v>
      </c>
      <c r="AY149" s="17" t="s">
        <v>165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172</v>
      </c>
      <c r="BM149" s="229" t="s">
        <v>493</v>
      </c>
    </row>
    <row r="150" s="2" customFormat="1" ht="16.5" customHeight="1">
      <c r="A150" s="38"/>
      <c r="B150" s="39"/>
      <c r="C150" s="218" t="s">
        <v>78</v>
      </c>
      <c r="D150" s="218" t="s">
        <v>167</v>
      </c>
      <c r="E150" s="219" t="s">
        <v>2644</v>
      </c>
      <c r="F150" s="220" t="s">
        <v>2645</v>
      </c>
      <c r="G150" s="221" t="s">
        <v>2597</v>
      </c>
      <c r="H150" s="222">
        <v>1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172</v>
      </c>
      <c r="AT150" s="229" t="s">
        <v>167</v>
      </c>
      <c r="AU150" s="229" t="s">
        <v>86</v>
      </c>
      <c r="AY150" s="17" t="s">
        <v>165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172</v>
      </c>
      <c r="BM150" s="229" t="s">
        <v>505</v>
      </c>
    </row>
    <row r="151" s="2" customFormat="1" ht="24.15" customHeight="1">
      <c r="A151" s="38"/>
      <c r="B151" s="39"/>
      <c r="C151" s="218" t="s">
        <v>78</v>
      </c>
      <c r="D151" s="218" t="s">
        <v>167</v>
      </c>
      <c r="E151" s="219" t="s">
        <v>2616</v>
      </c>
      <c r="F151" s="220" t="s">
        <v>2617</v>
      </c>
      <c r="G151" s="221" t="s">
        <v>2597</v>
      </c>
      <c r="H151" s="222">
        <v>2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172</v>
      </c>
      <c r="AT151" s="229" t="s">
        <v>167</v>
      </c>
      <c r="AU151" s="229" t="s">
        <v>86</v>
      </c>
      <c r="AY151" s="17" t="s">
        <v>165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172</v>
      </c>
      <c r="BM151" s="229" t="s">
        <v>515</v>
      </c>
    </row>
    <row r="152" s="2" customFormat="1" ht="24.15" customHeight="1">
      <c r="A152" s="38"/>
      <c r="B152" s="39"/>
      <c r="C152" s="218" t="s">
        <v>78</v>
      </c>
      <c r="D152" s="218" t="s">
        <v>167</v>
      </c>
      <c r="E152" s="219" t="s">
        <v>2618</v>
      </c>
      <c r="F152" s="220" t="s">
        <v>2619</v>
      </c>
      <c r="G152" s="221" t="s">
        <v>2597</v>
      </c>
      <c r="H152" s="222">
        <v>2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43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172</v>
      </c>
      <c r="AT152" s="229" t="s">
        <v>167</v>
      </c>
      <c r="AU152" s="229" t="s">
        <v>86</v>
      </c>
      <c r="AY152" s="17" t="s">
        <v>165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86</v>
      </c>
      <c r="BK152" s="230">
        <f>ROUND(I152*H152,2)</f>
        <v>0</v>
      </c>
      <c r="BL152" s="17" t="s">
        <v>172</v>
      </c>
      <c r="BM152" s="229" t="s">
        <v>526</v>
      </c>
    </row>
    <row r="153" s="2" customFormat="1" ht="24.15" customHeight="1">
      <c r="A153" s="38"/>
      <c r="B153" s="39"/>
      <c r="C153" s="218" t="s">
        <v>78</v>
      </c>
      <c r="D153" s="218" t="s">
        <v>167</v>
      </c>
      <c r="E153" s="219" t="s">
        <v>2646</v>
      </c>
      <c r="F153" s="220" t="s">
        <v>2647</v>
      </c>
      <c r="G153" s="221" t="s">
        <v>2622</v>
      </c>
      <c r="H153" s="222">
        <v>2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172</v>
      </c>
      <c r="AT153" s="229" t="s">
        <v>167</v>
      </c>
      <c r="AU153" s="229" t="s">
        <v>86</v>
      </c>
      <c r="AY153" s="17" t="s">
        <v>165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172</v>
      </c>
      <c r="BM153" s="229" t="s">
        <v>557</v>
      </c>
    </row>
    <row r="154" s="2" customFormat="1" ht="37.8" customHeight="1">
      <c r="A154" s="38"/>
      <c r="B154" s="39"/>
      <c r="C154" s="218" t="s">
        <v>78</v>
      </c>
      <c r="D154" s="218" t="s">
        <v>167</v>
      </c>
      <c r="E154" s="219" t="s">
        <v>2648</v>
      </c>
      <c r="F154" s="220" t="s">
        <v>2649</v>
      </c>
      <c r="G154" s="221" t="s">
        <v>2622</v>
      </c>
      <c r="H154" s="222">
        <v>40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172</v>
      </c>
      <c r="AT154" s="229" t="s">
        <v>167</v>
      </c>
      <c r="AU154" s="229" t="s">
        <v>86</v>
      </c>
      <c r="AY154" s="17" t="s">
        <v>165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172</v>
      </c>
      <c r="BM154" s="229" t="s">
        <v>577</v>
      </c>
    </row>
    <row r="155" s="2" customFormat="1" ht="37.8" customHeight="1">
      <c r="A155" s="38"/>
      <c r="B155" s="39"/>
      <c r="C155" s="218" t="s">
        <v>78</v>
      </c>
      <c r="D155" s="218" t="s">
        <v>167</v>
      </c>
      <c r="E155" s="219" t="s">
        <v>2650</v>
      </c>
      <c r="F155" s="220" t="s">
        <v>2651</v>
      </c>
      <c r="G155" s="221" t="s">
        <v>2622</v>
      </c>
      <c r="H155" s="222">
        <v>35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172</v>
      </c>
      <c r="AT155" s="229" t="s">
        <v>167</v>
      </c>
      <c r="AU155" s="229" t="s">
        <v>86</v>
      </c>
      <c r="AY155" s="17" t="s">
        <v>165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172</v>
      </c>
      <c r="BM155" s="229" t="s">
        <v>588</v>
      </c>
    </row>
    <row r="156" s="2" customFormat="1" ht="55.5" customHeight="1">
      <c r="A156" s="38"/>
      <c r="B156" s="39"/>
      <c r="C156" s="218" t="s">
        <v>78</v>
      </c>
      <c r="D156" s="218" t="s">
        <v>167</v>
      </c>
      <c r="E156" s="219" t="s">
        <v>2629</v>
      </c>
      <c r="F156" s="220" t="s">
        <v>2630</v>
      </c>
      <c r="G156" s="221" t="s">
        <v>209</v>
      </c>
      <c r="H156" s="222">
        <v>24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172</v>
      </c>
      <c r="AT156" s="229" t="s">
        <v>167</v>
      </c>
      <c r="AU156" s="229" t="s">
        <v>86</v>
      </c>
      <c r="AY156" s="17" t="s">
        <v>165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172</v>
      </c>
      <c r="BM156" s="229" t="s">
        <v>602</v>
      </c>
    </row>
    <row r="157" s="2" customFormat="1" ht="33" customHeight="1">
      <c r="A157" s="38"/>
      <c r="B157" s="39"/>
      <c r="C157" s="218" t="s">
        <v>78</v>
      </c>
      <c r="D157" s="218" t="s">
        <v>167</v>
      </c>
      <c r="E157" s="219" t="s">
        <v>2631</v>
      </c>
      <c r="F157" s="220" t="s">
        <v>2632</v>
      </c>
      <c r="G157" s="221" t="s">
        <v>209</v>
      </c>
      <c r="H157" s="222">
        <v>12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43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172</v>
      </c>
      <c r="AT157" s="229" t="s">
        <v>167</v>
      </c>
      <c r="AU157" s="229" t="s">
        <v>86</v>
      </c>
      <c r="AY157" s="17" t="s">
        <v>165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86</v>
      </c>
      <c r="BK157" s="230">
        <f>ROUND(I157*H157,2)</f>
        <v>0</v>
      </c>
      <c r="BL157" s="17" t="s">
        <v>172</v>
      </c>
      <c r="BM157" s="229" t="s">
        <v>612</v>
      </c>
    </row>
    <row r="158" s="2" customFormat="1" ht="24.15" customHeight="1">
      <c r="A158" s="38"/>
      <c r="B158" s="39"/>
      <c r="C158" s="218" t="s">
        <v>78</v>
      </c>
      <c r="D158" s="218" t="s">
        <v>167</v>
      </c>
      <c r="E158" s="219" t="s">
        <v>2652</v>
      </c>
      <c r="F158" s="220" t="s">
        <v>2653</v>
      </c>
      <c r="G158" s="221" t="s">
        <v>209</v>
      </c>
      <c r="H158" s="222">
        <v>6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172</v>
      </c>
      <c r="AT158" s="229" t="s">
        <v>167</v>
      </c>
      <c r="AU158" s="229" t="s">
        <v>86</v>
      </c>
      <c r="AY158" s="17" t="s">
        <v>165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86</v>
      </c>
      <c r="BK158" s="230">
        <f>ROUND(I158*H158,2)</f>
        <v>0</v>
      </c>
      <c r="BL158" s="17" t="s">
        <v>172</v>
      </c>
      <c r="BM158" s="229" t="s">
        <v>625</v>
      </c>
    </row>
    <row r="159" s="2" customFormat="1" ht="24.15" customHeight="1">
      <c r="A159" s="38"/>
      <c r="B159" s="39"/>
      <c r="C159" s="218" t="s">
        <v>78</v>
      </c>
      <c r="D159" s="218" t="s">
        <v>167</v>
      </c>
      <c r="E159" s="219" t="s">
        <v>2654</v>
      </c>
      <c r="F159" s="220" t="s">
        <v>2655</v>
      </c>
      <c r="G159" s="221" t="s">
        <v>209</v>
      </c>
      <c r="H159" s="222">
        <v>14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172</v>
      </c>
      <c r="AT159" s="229" t="s">
        <v>167</v>
      </c>
      <c r="AU159" s="229" t="s">
        <v>86</v>
      </c>
      <c r="AY159" s="17" t="s">
        <v>165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172</v>
      </c>
      <c r="BM159" s="229" t="s">
        <v>655</v>
      </c>
    </row>
    <row r="160" s="12" customFormat="1" ht="25.92" customHeight="1">
      <c r="A160" s="12"/>
      <c r="B160" s="202"/>
      <c r="C160" s="203"/>
      <c r="D160" s="204" t="s">
        <v>77</v>
      </c>
      <c r="E160" s="205" t="s">
        <v>2581</v>
      </c>
      <c r="F160" s="205" t="s">
        <v>1</v>
      </c>
      <c r="G160" s="203"/>
      <c r="H160" s="203"/>
      <c r="I160" s="206"/>
      <c r="J160" s="207">
        <f>BK160</f>
        <v>0</v>
      </c>
      <c r="K160" s="203"/>
      <c r="L160" s="208"/>
      <c r="M160" s="209"/>
      <c r="N160" s="210"/>
      <c r="O160" s="210"/>
      <c r="P160" s="211">
        <f>SUM(P161:P167)</f>
        <v>0</v>
      </c>
      <c r="Q160" s="210"/>
      <c r="R160" s="211">
        <f>SUM(R161:R167)</f>
        <v>0</v>
      </c>
      <c r="S160" s="210"/>
      <c r="T160" s="212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77</v>
      </c>
      <c r="AU160" s="214" t="s">
        <v>78</v>
      </c>
      <c r="AY160" s="213" t="s">
        <v>165</v>
      </c>
      <c r="BK160" s="215">
        <f>SUM(BK161:BK167)</f>
        <v>0</v>
      </c>
    </row>
    <row r="161" s="2" customFormat="1" ht="66.75" customHeight="1">
      <c r="A161" s="38"/>
      <c r="B161" s="39"/>
      <c r="C161" s="218" t="s">
        <v>78</v>
      </c>
      <c r="D161" s="218" t="s">
        <v>167</v>
      </c>
      <c r="E161" s="219" t="s">
        <v>2656</v>
      </c>
      <c r="F161" s="220" t="s">
        <v>2657</v>
      </c>
      <c r="G161" s="221" t="s">
        <v>2597</v>
      </c>
      <c r="H161" s="222">
        <v>1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172</v>
      </c>
      <c r="AT161" s="229" t="s">
        <v>167</v>
      </c>
      <c r="AU161" s="229" t="s">
        <v>86</v>
      </c>
      <c r="AY161" s="17" t="s">
        <v>165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172</v>
      </c>
      <c r="BM161" s="229" t="s">
        <v>669</v>
      </c>
    </row>
    <row r="162" s="2" customFormat="1" ht="21.75" customHeight="1">
      <c r="A162" s="38"/>
      <c r="B162" s="39"/>
      <c r="C162" s="218" t="s">
        <v>78</v>
      </c>
      <c r="D162" s="218" t="s">
        <v>167</v>
      </c>
      <c r="E162" s="219" t="s">
        <v>2658</v>
      </c>
      <c r="F162" s="220" t="s">
        <v>2659</v>
      </c>
      <c r="G162" s="221" t="s">
        <v>2597</v>
      </c>
      <c r="H162" s="222">
        <v>2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172</v>
      </c>
      <c r="AT162" s="229" t="s">
        <v>167</v>
      </c>
      <c r="AU162" s="229" t="s">
        <v>86</v>
      </c>
      <c r="AY162" s="17" t="s">
        <v>165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172</v>
      </c>
      <c r="BM162" s="229" t="s">
        <v>681</v>
      </c>
    </row>
    <row r="163" s="2" customFormat="1">
      <c r="A163" s="38"/>
      <c r="B163" s="39"/>
      <c r="C163" s="40"/>
      <c r="D163" s="233" t="s">
        <v>616</v>
      </c>
      <c r="E163" s="40"/>
      <c r="F163" s="274" t="s">
        <v>2660</v>
      </c>
      <c r="G163" s="40"/>
      <c r="H163" s="40"/>
      <c r="I163" s="275"/>
      <c r="J163" s="40"/>
      <c r="K163" s="40"/>
      <c r="L163" s="44"/>
      <c r="M163" s="276"/>
      <c r="N163" s="27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616</v>
      </c>
      <c r="AU163" s="17" t="s">
        <v>86</v>
      </c>
    </row>
    <row r="164" s="2" customFormat="1" ht="21.75" customHeight="1">
      <c r="A164" s="38"/>
      <c r="B164" s="39"/>
      <c r="C164" s="218" t="s">
        <v>78</v>
      </c>
      <c r="D164" s="218" t="s">
        <v>167</v>
      </c>
      <c r="E164" s="219" t="s">
        <v>2661</v>
      </c>
      <c r="F164" s="220" t="s">
        <v>2662</v>
      </c>
      <c r="G164" s="221" t="s">
        <v>2597</v>
      </c>
      <c r="H164" s="222">
        <v>3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43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172</v>
      </c>
      <c r="AT164" s="229" t="s">
        <v>167</v>
      </c>
      <c r="AU164" s="229" t="s">
        <v>86</v>
      </c>
      <c r="AY164" s="17" t="s">
        <v>165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86</v>
      </c>
      <c r="BK164" s="230">
        <f>ROUND(I164*H164,2)</f>
        <v>0</v>
      </c>
      <c r="BL164" s="17" t="s">
        <v>172</v>
      </c>
      <c r="BM164" s="229" t="s">
        <v>692</v>
      </c>
    </row>
    <row r="165" s="2" customFormat="1">
      <c r="A165" s="38"/>
      <c r="B165" s="39"/>
      <c r="C165" s="40"/>
      <c r="D165" s="233" t="s">
        <v>616</v>
      </c>
      <c r="E165" s="40"/>
      <c r="F165" s="274" t="s">
        <v>2663</v>
      </c>
      <c r="G165" s="40"/>
      <c r="H165" s="40"/>
      <c r="I165" s="275"/>
      <c r="J165" s="40"/>
      <c r="K165" s="40"/>
      <c r="L165" s="44"/>
      <c r="M165" s="276"/>
      <c r="N165" s="27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616</v>
      </c>
      <c r="AU165" s="17" t="s">
        <v>86</v>
      </c>
    </row>
    <row r="166" s="2" customFormat="1" ht="21.75" customHeight="1">
      <c r="A166" s="38"/>
      <c r="B166" s="39"/>
      <c r="C166" s="218" t="s">
        <v>78</v>
      </c>
      <c r="D166" s="218" t="s">
        <v>167</v>
      </c>
      <c r="E166" s="219" t="s">
        <v>2664</v>
      </c>
      <c r="F166" s="220" t="s">
        <v>2665</v>
      </c>
      <c r="G166" s="221" t="s">
        <v>2597</v>
      </c>
      <c r="H166" s="222">
        <v>2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172</v>
      </c>
      <c r="AT166" s="229" t="s">
        <v>167</v>
      </c>
      <c r="AU166" s="229" t="s">
        <v>86</v>
      </c>
      <c r="AY166" s="17" t="s">
        <v>165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172</v>
      </c>
      <c r="BM166" s="229" t="s">
        <v>718</v>
      </c>
    </row>
    <row r="167" s="2" customFormat="1">
      <c r="A167" s="38"/>
      <c r="B167" s="39"/>
      <c r="C167" s="40"/>
      <c r="D167" s="233" t="s">
        <v>616</v>
      </c>
      <c r="E167" s="40"/>
      <c r="F167" s="274" t="s">
        <v>2666</v>
      </c>
      <c r="G167" s="40"/>
      <c r="H167" s="40"/>
      <c r="I167" s="275"/>
      <c r="J167" s="40"/>
      <c r="K167" s="40"/>
      <c r="L167" s="44"/>
      <c r="M167" s="276"/>
      <c r="N167" s="27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616</v>
      </c>
      <c r="AU167" s="17" t="s">
        <v>86</v>
      </c>
    </row>
    <row r="168" s="12" customFormat="1" ht="25.92" customHeight="1">
      <c r="A168" s="12"/>
      <c r="B168" s="202"/>
      <c r="C168" s="203"/>
      <c r="D168" s="204" t="s">
        <v>77</v>
      </c>
      <c r="E168" s="205" t="s">
        <v>2581</v>
      </c>
      <c r="F168" s="205" t="s">
        <v>1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SUM(P169:P172)</f>
        <v>0</v>
      </c>
      <c r="Q168" s="210"/>
      <c r="R168" s="211">
        <f>SUM(R169:R172)</f>
        <v>0</v>
      </c>
      <c r="S168" s="210"/>
      <c r="T168" s="212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86</v>
      </c>
      <c r="AT168" s="214" t="s">
        <v>77</v>
      </c>
      <c r="AU168" s="214" t="s">
        <v>78</v>
      </c>
      <c r="AY168" s="213" t="s">
        <v>165</v>
      </c>
      <c r="BK168" s="215">
        <f>SUM(BK169:BK172)</f>
        <v>0</v>
      </c>
    </row>
    <row r="169" s="2" customFormat="1" ht="24.15" customHeight="1">
      <c r="A169" s="38"/>
      <c r="B169" s="39"/>
      <c r="C169" s="218" t="s">
        <v>78</v>
      </c>
      <c r="D169" s="218" t="s">
        <v>167</v>
      </c>
      <c r="E169" s="219" t="s">
        <v>2667</v>
      </c>
      <c r="F169" s="220" t="s">
        <v>2668</v>
      </c>
      <c r="G169" s="221" t="s">
        <v>2597</v>
      </c>
      <c r="H169" s="222">
        <v>1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43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172</v>
      </c>
      <c r="AT169" s="229" t="s">
        <v>167</v>
      </c>
      <c r="AU169" s="229" t="s">
        <v>86</v>
      </c>
      <c r="AY169" s="17" t="s">
        <v>165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172</v>
      </c>
      <c r="BM169" s="229" t="s">
        <v>728</v>
      </c>
    </row>
    <row r="170" s="2" customFormat="1">
      <c r="A170" s="38"/>
      <c r="B170" s="39"/>
      <c r="C170" s="40"/>
      <c r="D170" s="233" t="s">
        <v>616</v>
      </c>
      <c r="E170" s="40"/>
      <c r="F170" s="274" t="s">
        <v>2669</v>
      </c>
      <c r="G170" s="40"/>
      <c r="H170" s="40"/>
      <c r="I170" s="275"/>
      <c r="J170" s="40"/>
      <c r="K170" s="40"/>
      <c r="L170" s="44"/>
      <c r="M170" s="276"/>
      <c r="N170" s="27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616</v>
      </c>
      <c r="AU170" s="17" t="s">
        <v>86</v>
      </c>
    </row>
    <row r="171" s="2" customFormat="1" ht="21.75" customHeight="1">
      <c r="A171" s="38"/>
      <c r="B171" s="39"/>
      <c r="C171" s="218" t="s">
        <v>78</v>
      </c>
      <c r="D171" s="218" t="s">
        <v>167</v>
      </c>
      <c r="E171" s="219" t="s">
        <v>2670</v>
      </c>
      <c r="F171" s="220" t="s">
        <v>2671</v>
      </c>
      <c r="G171" s="221" t="s">
        <v>2597</v>
      </c>
      <c r="H171" s="222">
        <v>1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43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172</v>
      </c>
      <c r="AT171" s="229" t="s">
        <v>167</v>
      </c>
      <c r="AU171" s="229" t="s">
        <v>86</v>
      </c>
      <c r="AY171" s="17" t="s">
        <v>165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172</v>
      </c>
      <c r="BM171" s="229" t="s">
        <v>736</v>
      </c>
    </row>
    <row r="172" s="2" customFormat="1">
      <c r="A172" s="38"/>
      <c r="B172" s="39"/>
      <c r="C172" s="40"/>
      <c r="D172" s="233" t="s">
        <v>616</v>
      </c>
      <c r="E172" s="40"/>
      <c r="F172" s="274" t="s">
        <v>2672</v>
      </c>
      <c r="G172" s="40"/>
      <c r="H172" s="40"/>
      <c r="I172" s="275"/>
      <c r="J172" s="40"/>
      <c r="K172" s="40"/>
      <c r="L172" s="44"/>
      <c r="M172" s="276"/>
      <c r="N172" s="27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616</v>
      </c>
      <c r="AU172" s="17" t="s">
        <v>86</v>
      </c>
    </row>
    <row r="173" s="12" customFormat="1" ht="25.92" customHeight="1">
      <c r="A173" s="12"/>
      <c r="B173" s="202"/>
      <c r="C173" s="203"/>
      <c r="D173" s="204" t="s">
        <v>77</v>
      </c>
      <c r="E173" s="205" t="s">
        <v>2581</v>
      </c>
      <c r="F173" s="205" t="s">
        <v>1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SUM(P174:P183)</f>
        <v>0</v>
      </c>
      <c r="Q173" s="210"/>
      <c r="R173" s="211">
        <f>SUM(R174:R183)</f>
        <v>0</v>
      </c>
      <c r="S173" s="210"/>
      <c r="T173" s="212">
        <f>SUM(T174:T183)</f>
        <v>1.0249999999999999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86</v>
      </c>
      <c r="AT173" s="214" t="s">
        <v>77</v>
      </c>
      <c r="AU173" s="214" t="s">
        <v>78</v>
      </c>
      <c r="AY173" s="213" t="s">
        <v>165</v>
      </c>
      <c r="BK173" s="215">
        <f>SUM(BK174:BK183)</f>
        <v>0</v>
      </c>
    </row>
    <row r="174" s="2" customFormat="1" ht="37.8" customHeight="1">
      <c r="A174" s="38"/>
      <c r="B174" s="39"/>
      <c r="C174" s="218" t="s">
        <v>86</v>
      </c>
      <c r="D174" s="218" t="s">
        <v>167</v>
      </c>
      <c r="E174" s="219" t="s">
        <v>2673</v>
      </c>
      <c r="F174" s="220" t="s">
        <v>2674</v>
      </c>
      <c r="G174" s="221" t="s">
        <v>239</v>
      </c>
      <c r="H174" s="222">
        <v>1</v>
      </c>
      <c r="I174" s="223"/>
      <c r="J174" s="224">
        <f>ROUND(I174*H174,2)</f>
        <v>0</v>
      </c>
      <c r="K174" s="220" t="s">
        <v>171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0.025000000000000001</v>
      </c>
      <c r="T174" s="228">
        <f>S174*H174</f>
        <v>0.025000000000000001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270</v>
      </c>
      <c r="AT174" s="229" t="s">
        <v>167</v>
      </c>
      <c r="AU174" s="229" t="s">
        <v>86</v>
      </c>
      <c r="AY174" s="17" t="s">
        <v>165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86</v>
      </c>
      <c r="BK174" s="230">
        <f>ROUND(I174*H174,2)</f>
        <v>0</v>
      </c>
      <c r="BL174" s="17" t="s">
        <v>270</v>
      </c>
      <c r="BM174" s="229" t="s">
        <v>2675</v>
      </c>
    </row>
    <row r="175" s="14" customFormat="1">
      <c r="A175" s="14"/>
      <c r="B175" s="242"/>
      <c r="C175" s="243"/>
      <c r="D175" s="233" t="s">
        <v>174</v>
      </c>
      <c r="E175" s="244" t="s">
        <v>1</v>
      </c>
      <c r="F175" s="245" t="s">
        <v>255</v>
      </c>
      <c r="G175" s="243"/>
      <c r="H175" s="246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174</v>
      </c>
      <c r="AU175" s="252" t="s">
        <v>86</v>
      </c>
      <c r="AV175" s="14" t="s">
        <v>88</v>
      </c>
      <c r="AW175" s="14" t="s">
        <v>32</v>
      </c>
      <c r="AX175" s="14" t="s">
        <v>78</v>
      </c>
      <c r="AY175" s="252" t="s">
        <v>165</v>
      </c>
    </row>
    <row r="176" s="15" customFormat="1">
      <c r="A176" s="15"/>
      <c r="B176" s="253"/>
      <c r="C176" s="254"/>
      <c r="D176" s="233" t="s">
        <v>174</v>
      </c>
      <c r="E176" s="255" t="s">
        <v>1</v>
      </c>
      <c r="F176" s="256" t="s">
        <v>177</v>
      </c>
      <c r="G176" s="254"/>
      <c r="H176" s="257">
        <v>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174</v>
      </c>
      <c r="AU176" s="263" t="s">
        <v>86</v>
      </c>
      <c r="AV176" s="15" t="s">
        <v>172</v>
      </c>
      <c r="AW176" s="15" t="s">
        <v>32</v>
      </c>
      <c r="AX176" s="15" t="s">
        <v>86</v>
      </c>
      <c r="AY176" s="263" t="s">
        <v>165</v>
      </c>
    </row>
    <row r="177" s="2" customFormat="1" ht="16.5" customHeight="1">
      <c r="A177" s="38"/>
      <c r="B177" s="39"/>
      <c r="C177" s="218" t="s">
        <v>88</v>
      </c>
      <c r="D177" s="218" t="s">
        <v>167</v>
      </c>
      <c r="E177" s="219" t="s">
        <v>2676</v>
      </c>
      <c r="F177" s="220" t="s">
        <v>2677</v>
      </c>
      <c r="G177" s="221" t="s">
        <v>725</v>
      </c>
      <c r="H177" s="222">
        <v>1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1</v>
      </c>
      <c r="T177" s="228">
        <f>S177*H177</f>
        <v>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270</v>
      </c>
      <c r="AT177" s="229" t="s">
        <v>167</v>
      </c>
      <c r="AU177" s="229" t="s">
        <v>86</v>
      </c>
      <c r="AY177" s="17" t="s">
        <v>165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86</v>
      </c>
      <c r="BK177" s="230">
        <f>ROUND(I177*H177,2)</f>
        <v>0</v>
      </c>
      <c r="BL177" s="17" t="s">
        <v>270</v>
      </c>
      <c r="BM177" s="229" t="s">
        <v>2678</v>
      </c>
    </row>
    <row r="178" s="2" customFormat="1" ht="16.5" customHeight="1">
      <c r="A178" s="38"/>
      <c r="B178" s="39"/>
      <c r="C178" s="218" t="s">
        <v>78</v>
      </c>
      <c r="D178" s="218" t="s">
        <v>167</v>
      </c>
      <c r="E178" s="219" t="s">
        <v>2679</v>
      </c>
      <c r="F178" s="220" t="s">
        <v>2680</v>
      </c>
      <c r="G178" s="221" t="s">
        <v>2681</v>
      </c>
      <c r="H178" s="222">
        <v>1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172</v>
      </c>
      <c r="AT178" s="229" t="s">
        <v>167</v>
      </c>
      <c r="AU178" s="229" t="s">
        <v>86</v>
      </c>
      <c r="AY178" s="17" t="s">
        <v>165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172</v>
      </c>
      <c r="BM178" s="229" t="s">
        <v>744</v>
      </c>
    </row>
    <row r="179" s="2" customFormat="1" ht="16.5" customHeight="1">
      <c r="A179" s="38"/>
      <c r="B179" s="39"/>
      <c r="C179" s="218" t="s">
        <v>78</v>
      </c>
      <c r="D179" s="218" t="s">
        <v>167</v>
      </c>
      <c r="E179" s="219" t="s">
        <v>2682</v>
      </c>
      <c r="F179" s="220" t="s">
        <v>2683</v>
      </c>
      <c r="G179" s="221" t="s">
        <v>2681</v>
      </c>
      <c r="H179" s="222">
        <v>1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43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172</v>
      </c>
      <c r="AT179" s="229" t="s">
        <v>167</v>
      </c>
      <c r="AU179" s="229" t="s">
        <v>86</v>
      </c>
      <c r="AY179" s="17" t="s">
        <v>165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86</v>
      </c>
      <c r="BK179" s="230">
        <f>ROUND(I179*H179,2)</f>
        <v>0</v>
      </c>
      <c r="BL179" s="17" t="s">
        <v>172</v>
      </c>
      <c r="BM179" s="229" t="s">
        <v>752</v>
      </c>
    </row>
    <row r="180" s="2" customFormat="1" ht="16.5" customHeight="1">
      <c r="A180" s="38"/>
      <c r="B180" s="39"/>
      <c r="C180" s="218" t="s">
        <v>78</v>
      </c>
      <c r="D180" s="218" t="s">
        <v>167</v>
      </c>
      <c r="E180" s="219" t="s">
        <v>2684</v>
      </c>
      <c r="F180" s="220" t="s">
        <v>2685</v>
      </c>
      <c r="G180" s="221" t="s">
        <v>2681</v>
      </c>
      <c r="H180" s="222">
        <v>1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172</v>
      </c>
      <c r="AT180" s="229" t="s">
        <v>167</v>
      </c>
      <c r="AU180" s="229" t="s">
        <v>86</v>
      </c>
      <c r="AY180" s="17" t="s">
        <v>165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172</v>
      </c>
      <c r="BM180" s="229" t="s">
        <v>759</v>
      </c>
    </row>
    <row r="181" s="2" customFormat="1" ht="16.5" customHeight="1">
      <c r="A181" s="38"/>
      <c r="B181" s="39"/>
      <c r="C181" s="218" t="s">
        <v>78</v>
      </c>
      <c r="D181" s="218" t="s">
        <v>167</v>
      </c>
      <c r="E181" s="219" t="s">
        <v>2686</v>
      </c>
      <c r="F181" s="220" t="s">
        <v>2687</v>
      </c>
      <c r="G181" s="221" t="s">
        <v>2681</v>
      </c>
      <c r="H181" s="222">
        <v>1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172</v>
      </c>
      <c r="AT181" s="229" t="s">
        <v>167</v>
      </c>
      <c r="AU181" s="229" t="s">
        <v>86</v>
      </c>
      <c r="AY181" s="17" t="s">
        <v>165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86</v>
      </c>
      <c r="BK181" s="230">
        <f>ROUND(I181*H181,2)</f>
        <v>0</v>
      </c>
      <c r="BL181" s="17" t="s">
        <v>172</v>
      </c>
      <c r="BM181" s="229" t="s">
        <v>767</v>
      </c>
    </row>
    <row r="182" s="2" customFormat="1" ht="16.5" customHeight="1">
      <c r="A182" s="38"/>
      <c r="B182" s="39"/>
      <c r="C182" s="218" t="s">
        <v>78</v>
      </c>
      <c r="D182" s="218" t="s">
        <v>167</v>
      </c>
      <c r="E182" s="219" t="s">
        <v>2688</v>
      </c>
      <c r="F182" s="220" t="s">
        <v>2689</v>
      </c>
      <c r="G182" s="221" t="s">
        <v>2681</v>
      </c>
      <c r="H182" s="222">
        <v>1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43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172</v>
      </c>
      <c r="AT182" s="229" t="s">
        <v>167</v>
      </c>
      <c r="AU182" s="229" t="s">
        <v>86</v>
      </c>
      <c r="AY182" s="17" t="s">
        <v>165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172</v>
      </c>
      <c r="BM182" s="229" t="s">
        <v>774</v>
      </c>
    </row>
    <row r="183" s="2" customFormat="1" ht="16.5" customHeight="1">
      <c r="A183" s="38"/>
      <c r="B183" s="39"/>
      <c r="C183" s="218" t="s">
        <v>78</v>
      </c>
      <c r="D183" s="218" t="s">
        <v>167</v>
      </c>
      <c r="E183" s="219" t="s">
        <v>2690</v>
      </c>
      <c r="F183" s="220" t="s">
        <v>2691</v>
      </c>
      <c r="G183" s="221" t="s">
        <v>2681</v>
      </c>
      <c r="H183" s="222">
        <v>1</v>
      </c>
      <c r="I183" s="223"/>
      <c r="J183" s="224">
        <f>ROUND(I183*H183,2)</f>
        <v>0</v>
      </c>
      <c r="K183" s="220" t="s">
        <v>1</v>
      </c>
      <c r="L183" s="44"/>
      <c r="M183" s="284" t="s">
        <v>1</v>
      </c>
      <c r="N183" s="285" t="s">
        <v>43</v>
      </c>
      <c r="O183" s="280"/>
      <c r="P183" s="281">
        <f>O183*H183</f>
        <v>0</v>
      </c>
      <c r="Q183" s="281">
        <v>0</v>
      </c>
      <c r="R183" s="281">
        <f>Q183*H183</f>
        <v>0</v>
      </c>
      <c r="S183" s="281">
        <v>0</v>
      </c>
      <c r="T183" s="28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172</v>
      </c>
      <c r="AT183" s="229" t="s">
        <v>167</v>
      </c>
      <c r="AU183" s="229" t="s">
        <v>86</v>
      </c>
      <c r="AY183" s="17" t="s">
        <v>165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172</v>
      </c>
      <c r="BM183" s="229" t="s">
        <v>782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67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V1cfrL0hwLTY3iJ+JONC42TrtJd0V3tvXxAK10DM5W2VIE/2tUaaAdqMw2UrvGo5p4A5x96VS0T/euEim54JRg==" hashValue="uZZy7YMQysWarVNiKl0BMXUO37EE/lMNGVf5LSwq4l0+eLZVf4XqobLALjXJA6k6svbCrn+KHqWEmPzhyiPymw==" algorithmName="SHA-512" password="CC35"/>
  <autoFilter ref="C120:K18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2692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ROUND((SUM(BE125:BE224)),  2)</f>
        <v>0</v>
      </c>
      <c r="G33" s="38"/>
      <c r="H33" s="38"/>
      <c r="I33" s="155">
        <v>0.20999999999999999</v>
      </c>
      <c r="J33" s="154">
        <f>ROUND(((SUM(BE125:BE224))*I33),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ROUND((SUM(BF125:BF224)),  2)</f>
        <v>0</v>
      </c>
      <c r="G34" s="38"/>
      <c r="H34" s="38"/>
      <c r="I34" s="155">
        <v>0.14999999999999999</v>
      </c>
      <c r="J34" s="154">
        <f>ROUND(((SUM(BF125:BF224))*I34),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ROUND((SUM(BG125:BG224)),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ROUND((SUM(BH125:BH224)),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ROUND((SUM(BI125:BI224)),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ESI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2693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2694</v>
      </c>
      <c r="E98" s="182"/>
      <c r="F98" s="182"/>
      <c r="G98" s="182"/>
      <c r="H98" s="182"/>
      <c r="I98" s="182"/>
      <c r="J98" s="183">
        <f>J147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2695</v>
      </c>
      <c r="E99" s="182"/>
      <c r="F99" s="182"/>
      <c r="G99" s="182"/>
      <c r="H99" s="182"/>
      <c r="I99" s="182"/>
      <c r="J99" s="183">
        <f>J149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2696</v>
      </c>
      <c r="E100" s="182"/>
      <c r="F100" s="182"/>
      <c r="G100" s="182"/>
      <c r="H100" s="182"/>
      <c r="I100" s="182"/>
      <c r="J100" s="183">
        <f>J172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2697</v>
      </c>
      <c r="E101" s="182"/>
      <c r="F101" s="182"/>
      <c r="G101" s="182"/>
      <c r="H101" s="182"/>
      <c r="I101" s="182"/>
      <c r="J101" s="183">
        <f>J193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2698</v>
      </c>
      <c r="E102" s="182"/>
      <c r="F102" s="182"/>
      <c r="G102" s="182"/>
      <c r="H102" s="182"/>
      <c r="I102" s="182"/>
      <c r="J102" s="183">
        <f>J204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2699</v>
      </c>
      <c r="E103" s="188"/>
      <c r="F103" s="188"/>
      <c r="G103" s="188"/>
      <c r="H103" s="188"/>
      <c r="I103" s="188"/>
      <c r="J103" s="189">
        <f>J205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2700</v>
      </c>
      <c r="E104" s="188"/>
      <c r="F104" s="188"/>
      <c r="G104" s="188"/>
      <c r="H104" s="188"/>
      <c r="I104" s="188"/>
      <c r="J104" s="189">
        <f>J206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2701</v>
      </c>
      <c r="E105" s="182"/>
      <c r="F105" s="182"/>
      <c r="G105" s="182"/>
      <c r="H105" s="182"/>
      <c r="I105" s="182"/>
      <c r="J105" s="183">
        <f>J222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74" t="str">
        <f>E7</f>
        <v>VYTVOŘENÍ KOMPLEXU SLABOPROUDÝCH LABORATOŘÍ A MODERNIZACE DÍLEN II NA VOŠ, SPŠ A JŠ KUTNÁ HORA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05 - ESI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Masarykova 197/1, Hlouška</v>
      </c>
      <c r="G119" s="40"/>
      <c r="H119" s="40"/>
      <c r="I119" s="32" t="s">
        <v>22</v>
      </c>
      <c r="J119" s="79" t="str">
        <f>IF(J12="","",J12)</f>
        <v>13. 1. 2023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VOŠ, SPŠ A JŠ KUTNÁ HORA</v>
      </c>
      <c r="G121" s="40"/>
      <c r="H121" s="40"/>
      <c r="I121" s="32" t="s">
        <v>30</v>
      </c>
      <c r="J121" s="36" t="str">
        <f>E21</f>
        <v>Ing Jiří Marek PhD.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Jan Petr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151</v>
      </c>
      <c r="D124" s="194" t="s">
        <v>63</v>
      </c>
      <c r="E124" s="194" t="s">
        <v>59</v>
      </c>
      <c r="F124" s="194" t="s">
        <v>60</v>
      </c>
      <c r="G124" s="194" t="s">
        <v>152</v>
      </c>
      <c r="H124" s="194" t="s">
        <v>153</v>
      </c>
      <c r="I124" s="194" t="s">
        <v>154</v>
      </c>
      <c r="J124" s="194" t="s">
        <v>119</v>
      </c>
      <c r="K124" s="195" t="s">
        <v>155</v>
      </c>
      <c r="L124" s="196"/>
      <c r="M124" s="100" t="s">
        <v>1</v>
      </c>
      <c r="N124" s="101" t="s">
        <v>42</v>
      </c>
      <c r="O124" s="101" t="s">
        <v>156</v>
      </c>
      <c r="P124" s="101" t="s">
        <v>157</v>
      </c>
      <c r="Q124" s="101" t="s">
        <v>158</v>
      </c>
      <c r="R124" s="101" t="s">
        <v>159</v>
      </c>
      <c r="S124" s="101" t="s">
        <v>160</v>
      </c>
      <c r="T124" s="102" t="s">
        <v>161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162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P126+P147+P149+P172+P193+P204+P222</f>
        <v>0</v>
      </c>
      <c r="Q125" s="104"/>
      <c r="R125" s="199">
        <f>R126+R147+R149+R172+R193+R204+R222</f>
        <v>0.01146</v>
      </c>
      <c r="S125" s="104"/>
      <c r="T125" s="200">
        <f>T126+T147+T149+T172+T193+T204+T222</f>
        <v>0.058130499999999995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121</v>
      </c>
      <c r="BK125" s="201">
        <f>BK126+BK147+BK149+BK172+BK193+BK204+BK222</f>
        <v>0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2581</v>
      </c>
      <c r="F126" s="205" t="s">
        <v>2702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0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77</v>
      </c>
      <c r="AU126" s="214" t="s">
        <v>78</v>
      </c>
      <c r="AY126" s="213" t="s">
        <v>165</v>
      </c>
      <c r="BK126" s="215">
        <f>SUM(BK127:BK146)</f>
        <v>0</v>
      </c>
    </row>
    <row r="127" s="2" customFormat="1" ht="16.5" customHeight="1">
      <c r="A127" s="38"/>
      <c r="B127" s="39"/>
      <c r="C127" s="218" t="s">
        <v>78</v>
      </c>
      <c r="D127" s="218" t="s">
        <v>167</v>
      </c>
      <c r="E127" s="219" t="s">
        <v>2703</v>
      </c>
      <c r="F127" s="220" t="s">
        <v>2704</v>
      </c>
      <c r="G127" s="221" t="s">
        <v>2597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172</v>
      </c>
      <c r="AT127" s="229" t="s">
        <v>167</v>
      </c>
      <c r="AU127" s="229" t="s">
        <v>86</v>
      </c>
      <c r="AY127" s="17" t="s">
        <v>165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172</v>
      </c>
      <c r="BM127" s="229" t="s">
        <v>88</v>
      </c>
    </row>
    <row r="128" s="2" customFormat="1">
      <c r="A128" s="38"/>
      <c r="B128" s="39"/>
      <c r="C128" s="40"/>
      <c r="D128" s="233" t="s">
        <v>616</v>
      </c>
      <c r="E128" s="40"/>
      <c r="F128" s="274" t="s">
        <v>2705</v>
      </c>
      <c r="G128" s="40"/>
      <c r="H128" s="40"/>
      <c r="I128" s="275"/>
      <c r="J128" s="40"/>
      <c r="K128" s="40"/>
      <c r="L128" s="44"/>
      <c r="M128" s="276"/>
      <c r="N128" s="27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616</v>
      </c>
      <c r="AU128" s="17" t="s">
        <v>86</v>
      </c>
    </row>
    <row r="129" s="2" customFormat="1" ht="16.5" customHeight="1">
      <c r="A129" s="38"/>
      <c r="B129" s="39"/>
      <c r="C129" s="218" t="s">
        <v>78</v>
      </c>
      <c r="D129" s="218" t="s">
        <v>167</v>
      </c>
      <c r="E129" s="219" t="s">
        <v>2706</v>
      </c>
      <c r="F129" s="220" t="s">
        <v>2707</v>
      </c>
      <c r="G129" s="221" t="s">
        <v>2597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172</v>
      </c>
      <c r="AT129" s="229" t="s">
        <v>167</v>
      </c>
      <c r="AU129" s="229" t="s">
        <v>86</v>
      </c>
      <c r="AY129" s="17" t="s">
        <v>165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172</v>
      </c>
      <c r="BM129" s="229" t="s">
        <v>172</v>
      </c>
    </row>
    <row r="130" s="2" customFormat="1">
      <c r="A130" s="38"/>
      <c r="B130" s="39"/>
      <c r="C130" s="40"/>
      <c r="D130" s="233" t="s">
        <v>616</v>
      </c>
      <c r="E130" s="40"/>
      <c r="F130" s="274" t="s">
        <v>2708</v>
      </c>
      <c r="G130" s="40"/>
      <c r="H130" s="40"/>
      <c r="I130" s="275"/>
      <c r="J130" s="40"/>
      <c r="K130" s="40"/>
      <c r="L130" s="44"/>
      <c r="M130" s="276"/>
      <c r="N130" s="27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616</v>
      </c>
      <c r="AU130" s="17" t="s">
        <v>86</v>
      </c>
    </row>
    <row r="131" s="2" customFormat="1" ht="21.75" customHeight="1">
      <c r="A131" s="38"/>
      <c r="B131" s="39"/>
      <c r="C131" s="218" t="s">
        <v>78</v>
      </c>
      <c r="D131" s="218" t="s">
        <v>167</v>
      </c>
      <c r="E131" s="219" t="s">
        <v>2709</v>
      </c>
      <c r="F131" s="220" t="s">
        <v>2710</v>
      </c>
      <c r="G131" s="221" t="s">
        <v>2597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172</v>
      </c>
      <c r="AT131" s="229" t="s">
        <v>167</v>
      </c>
      <c r="AU131" s="229" t="s">
        <v>86</v>
      </c>
      <c r="AY131" s="17" t="s">
        <v>165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172</v>
      </c>
      <c r="BM131" s="229" t="s">
        <v>196</v>
      </c>
    </row>
    <row r="132" s="2" customFormat="1">
      <c r="A132" s="38"/>
      <c r="B132" s="39"/>
      <c r="C132" s="40"/>
      <c r="D132" s="233" t="s">
        <v>616</v>
      </c>
      <c r="E132" s="40"/>
      <c r="F132" s="274" t="s">
        <v>2711</v>
      </c>
      <c r="G132" s="40"/>
      <c r="H132" s="40"/>
      <c r="I132" s="275"/>
      <c r="J132" s="40"/>
      <c r="K132" s="40"/>
      <c r="L132" s="44"/>
      <c r="M132" s="276"/>
      <c r="N132" s="27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616</v>
      </c>
      <c r="AU132" s="17" t="s">
        <v>86</v>
      </c>
    </row>
    <row r="133" s="2" customFormat="1" ht="24.15" customHeight="1">
      <c r="A133" s="38"/>
      <c r="B133" s="39"/>
      <c r="C133" s="218" t="s">
        <v>78</v>
      </c>
      <c r="D133" s="218" t="s">
        <v>167</v>
      </c>
      <c r="E133" s="219" t="s">
        <v>2712</v>
      </c>
      <c r="F133" s="220" t="s">
        <v>2713</v>
      </c>
      <c r="G133" s="221" t="s">
        <v>2597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172</v>
      </c>
      <c r="AT133" s="229" t="s">
        <v>167</v>
      </c>
      <c r="AU133" s="229" t="s">
        <v>86</v>
      </c>
      <c r="AY133" s="17" t="s">
        <v>165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172</v>
      </c>
      <c r="BM133" s="229" t="s">
        <v>206</v>
      </c>
    </row>
    <row r="134" s="2" customFormat="1">
      <c r="A134" s="38"/>
      <c r="B134" s="39"/>
      <c r="C134" s="40"/>
      <c r="D134" s="233" t="s">
        <v>616</v>
      </c>
      <c r="E134" s="40"/>
      <c r="F134" s="274" t="s">
        <v>2714</v>
      </c>
      <c r="G134" s="40"/>
      <c r="H134" s="40"/>
      <c r="I134" s="275"/>
      <c r="J134" s="40"/>
      <c r="K134" s="40"/>
      <c r="L134" s="44"/>
      <c r="M134" s="276"/>
      <c r="N134" s="27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616</v>
      </c>
      <c r="AU134" s="17" t="s">
        <v>86</v>
      </c>
    </row>
    <row r="135" s="2" customFormat="1" ht="24.15" customHeight="1">
      <c r="A135" s="38"/>
      <c r="B135" s="39"/>
      <c r="C135" s="218" t="s">
        <v>78</v>
      </c>
      <c r="D135" s="218" t="s">
        <v>167</v>
      </c>
      <c r="E135" s="219" t="s">
        <v>2715</v>
      </c>
      <c r="F135" s="220" t="s">
        <v>2716</v>
      </c>
      <c r="G135" s="221" t="s">
        <v>2597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172</v>
      </c>
      <c r="AT135" s="229" t="s">
        <v>167</v>
      </c>
      <c r="AU135" s="229" t="s">
        <v>86</v>
      </c>
      <c r="AY135" s="17" t="s">
        <v>165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172</v>
      </c>
      <c r="BM135" s="229" t="s">
        <v>220</v>
      </c>
    </row>
    <row r="136" s="2" customFormat="1">
      <c r="A136" s="38"/>
      <c r="B136" s="39"/>
      <c r="C136" s="40"/>
      <c r="D136" s="233" t="s">
        <v>616</v>
      </c>
      <c r="E136" s="40"/>
      <c r="F136" s="274" t="s">
        <v>2711</v>
      </c>
      <c r="G136" s="40"/>
      <c r="H136" s="40"/>
      <c r="I136" s="275"/>
      <c r="J136" s="40"/>
      <c r="K136" s="40"/>
      <c r="L136" s="44"/>
      <c r="M136" s="276"/>
      <c r="N136" s="27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616</v>
      </c>
      <c r="AU136" s="17" t="s">
        <v>86</v>
      </c>
    </row>
    <row r="137" s="2" customFormat="1" ht="21.75" customHeight="1">
      <c r="A137" s="38"/>
      <c r="B137" s="39"/>
      <c r="C137" s="218" t="s">
        <v>78</v>
      </c>
      <c r="D137" s="218" t="s">
        <v>167</v>
      </c>
      <c r="E137" s="219" t="s">
        <v>2717</v>
      </c>
      <c r="F137" s="220" t="s">
        <v>2718</v>
      </c>
      <c r="G137" s="221" t="s">
        <v>2597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172</v>
      </c>
      <c r="AT137" s="229" t="s">
        <v>167</v>
      </c>
      <c r="AU137" s="229" t="s">
        <v>86</v>
      </c>
      <c r="AY137" s="17" t="s">
        <v>165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172</v>
      </c>
      <c r="BM137" s="229" t="s">
        <v>230</v>
      </c>
    </row>
    <row r="138" s="2" customFormat="1">
      <c r="A138" s="38"/>
      <c r="B138" s="39"/>
      <c r="C138" s="40"/>
      <c r="D138" s="233" t="s">
        <v>616</v>
      </c>
      <c r="E138" s="40"/>
      <c r="F138" s="274" t="s">
        <v>2711</v>
      </c>
      <c r="G138" s="40"/>
      <c r="H138" s="40"/>
      <c r="I138" s="275"/>
      <c r="J138" s="40"/>
      <c r="K138" s="40"/>
      <c r="L138" s="44"/>
      <c r="M138" s="276"/>
      <c r="N138" s="27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616</v>
      </c>
      <c r="AU138" s="17" t="s">
        <v>86</v>
      </c>
    </row>
    <row r="139" s="2" customFormat="1" ht="16.5" customHeight="1">
      <c r="A139" s="38"/>
      <c r="B139" s="39"/>
      <c r="C139" s="218" t="s">
        <v>78</v>
      </c>
      <c r="D139" s="218" t="s">
        <v>167</v>
      </c>
      <c r="E139" s="219" t="s">
        <v>2719</v>
      </c>
      <c r="F139" s="220" t="s">
        <v>2720</v>
      </c>
      <c r="G139" s="221" t="s">
        <v>2597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172</v>
      </c>
      <c r="AT139" s="229" t="s">
        <v>167</v>
      </c>
      <c r="AU139" s="229" t="s">
        <v>86</v>
      </c>
      <c r="AY139" s="17" t="s">
        <v>165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172</v>
      </c>
      <c r="BM139" s="229" t="s">
        <v>249</v>
      </c>
    </row>
    <row r="140" s="2" customFormat="1">
      <c r="A140" s="38"/>
      <c r="B140" s="39"/>
      <c r="C140" s="40"/>
      <c r="D140" s="233" t="s">
        <v>616</v>
      </c>
      <c r="E140" s="40"/>
      <c r="F140" s="274" t="s">
        <v>2711</v>
      </c>
      <c r="G140" s="40"/>
      <c r="H140" s="40"/>
      <c r="I140" s="275"/>
      <c r="J140" s="40"/>
      <c r="K140" s="40"/>
      <c r="L140" s="44"/>
      <c r="M140" s="276"/>
      <c r="N140" s="27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616</v>
      </c>
      <c r="AU140" s="17" t="s">
        <v>86</v>
      </c>
    </row>
    <row r="141" s="2" customFormat="1" ht="16.5" customHeight="1">
      <c r="A141" s="38"/>
      <c r="B141" s="39"/>
      <c r="C141" s="218" t="s">
        <v>78</v>
      </c>
      <c r="D141" s="218" t="s">
        <v>167</v>
      </c>
      <c r="E141" s="219" t="s">
        <v>2721</v>
      </c>
      <c r="F141" s="220" t="s">
        <v>2722</v>
      </c>
      <c r="G141" s="221" t="s">
        <v>2597</v>
      </c>
      <c r="H141" s="222">
        <v>1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172</v>
      </c>
      <c r="AT141" s="229" t="s">
        <v>167</v>
      </c>
      <c r="AU141" s="229" t="s">
        <v>86</v>
      </c>
      <c r="AY141" s="17" t="s">
        <v>165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172</v>
      </c>
      <c r="BM141" s="229" t="s">
        <v>270</v>
      </c>
    </row>
    <row r="142" s="2" customFormat="1">
      <c r="A142" s="38"/>
      <c r="B142" s="39"/>
      <c r="C142" s="40"/>
      <c r="D142" s="233" t="s">
        <v>616</v>
      </c>
      <c r="E142" s="40"/>
      <c r="F142" s="274" t="s">
        <v>2723</v>
      </c>
      <c r="G142" s="40"/>
      <c r="H142" s="40"/>
      <c r="I142" s="275"/>
      <c r="J142" s="40"/>
      <c r="K142" s="40"/>
      <c r="L142" s="44"/>
      <c r="M142" s="276"/>
      <c r="N142" s="27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616</v>
      </c>
      <c r="AU142" s="17" t="s">
        <v>86</v>
      </c>
    </row>
    <row r="143" s="2" customFormat="1" ht="16.5" customHeight="1">
      <c r="A143" s="38"/>
      <c r="B143" s="39"/>
      <c r="C143" s="218" t="s">
        <v>78</v>
      </c>
      <c r="D143" s="218" t="s">
        <v>167</v>
      </c>
      <c r="E143" s="219" t="s">
        <v>2724</v>
      </c>
      <c r="F143" s="220" t="s">
        <v>2725</v>
      </c>
      <c r="G143" s="221" t="s">
        <v>2597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172</v>
      </c>
      <c r="AT143" s="229" t="s">
        <v>167</v>
      </c>
      <c r="AU143" s="229" t="s">
        <v>86</v>
      </c>
      <c r="AY143" s="17" t="s">
        <v>165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172</v>
      </c>
      <c r="BM143" s="229" t="s">
        <v>285</v>
      </c>
    </row>
    <row r="144" s="2" customFormat="1">
      <c r="A144" s="38"/>
      <c r="B144" s="39"/>
      <c r="C144" s="40"/>
      <c r="D144" s="233" t="s">
        <v>616</v>
      </c>
      <c r="E144" s="40"/>
      <c r="F144" s="274" t="s">
        <v>2714</v>
      </c>
      <c r="G144" s="40"/>
      <c r="H144" s="40"/>
      <c r="I144" s="275"/>
      <c r="J144" s="40"/>
      <c r="K144" s="40"/>
      <c r="L144" s="44"/>
      <c r="M144" s="276"/>
      <c r="N144" s="27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616</v>
      </c>
      <c r="AU144" s="17" t="s">
        <v>86</v>
      </c>
    </row>
    <row r="145" s="2" customFormat="1" ht="16.5" customHeight="1">
      <c r="A145" s="38"/>
      <c r="B145" s="39"/>
      <c r="C145" s="218" t="s">
        <v>78</v>
      </c>
      <c r="D145" s="218" t="s">
        <v>167</v>
      </c>
      <c r="E145" s="219" t="s">
        <v>2726</v>
      </c>
      <c r="F145" s="220" t="s">
        <v>2727</v>
      </c>
      <c r="G145" s="221" t="s">
        <v>2597</v>
      </c>
      <c r="H145" s="222">
        <v>1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172</v>
      </c>
      <c r="AT145" s="229" t="s">
        <v>167</v>
      </c>
      <c r="AU145" s="229" t="s">
        <v>86</v>
      </c>
      <c r="AY145" s="17" t="s">
        <v>165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172</v>
      </c>
      <c r="BM145" s="229" t="s">
        <v>297</v>
      </c>
    </row>
    <row r="146" s="2" customFormat="1">
      <c r="A146" s="38"/>
      <c r="B146" s="39"/>
      <c r="C146" s="40"/>
      <c r="D146" s="233" t="s">
        <v>616</v>
      </c>
      <c r="E146" s="40"/>
      <c r="F146" s="274" t="s">
        <v>2728</v>
      </c>
      <c r="G146" s="40"/>
      <c r="H146" s="40"/>
      <c r="I146" s="275"/>
      <c r="J146" s="40"/>
      <c r="K146" s="40"/>
      <c r="L146" s="44"/>
      <c r="M146" s="276"/>
      <c r="N146" s="27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616</v>
      </c>
      <c r="AU146" s="17" t="s">
        <v>86</v>
      </c>
    </row>
    <row r="147" s="12" customFormat="1" ht="25.92" customHeight="1">
      <c r="A147" s="12"/>
      <c r="B147" s="202"/>
      <c r="C147" s="203"/>
      <c r="D147" s="204" t="s">
        <v>77</v>
      </c>
      <c r="E147" s="205" t="s">
        <v>2729</v>
      </c>
      <c r="F147" s="205" t="s">
        <v>2730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P148</f>
        <v>0</v>
      </c>
      <c r="Q147" s="210"/>
      <c r="R147" s="211">
        <f>R148</f>
        <v>0</v>
      </c>
      <c r="S147" s="210"/>
      <c r="T147" s="21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86</v>
      </c>
      <c r="AT147" s="214" t="s">
        <v>77</v>
      </c>
      <c r="AU147" s="214" t="s">
        <v>78</v>
      </c>
      <c r="AY147" s="213" t="s">
        <v>165</v>
      </c>
      <c r="BK147" s="215">
        <f>BK148</f>
        <v>0</v>
      </c>
    </row>
    <row r="148" s="2" customFormat="1" ht="44.25" customHeight="1">
      <c r="A148" s="38"/>
      <c r="B148" s="39"/>
      <c r="C148" s="218" t="s">
        <v>78</v>
      </c>
      <c r="D148" s="218" t="s">
        <v>167</v>
      </c>
      <c r="E148" s="219" t="s">
        <v>2731</v>
      </c>
      <c r="F148" s="220" t="s">
        <v>2732</v>
      </c>
      <c r="G148" s="221" t="s">
        <v>830</v>
      </c>
      <c r="H148" s="222">
        <v>0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172</v>
      </c>
      <c r="AT148" s="229" t="s">
        <v>167</v>
      </c>
      <c r="AU148" s="229" t="s">
        <v>86</v>
      </c>
      <c r="AY148" s="17" t="s">
        <v>165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172</v>
      </c>
      <c r="BM148" s="229" t="s">
        <v>313</v>
      </c>
    </row>
    <row r="149" s="12" customFormat="1" ht="25.92" customHeight="1">
      <c r="A149" s="12"/>
      <c r="B149" s="202"/>
      <c r="C149" s="203"/>
      <c r="D149" s="204" t="s">
        <v>77</v>
      </c>
      <c r="E149" s="205" t="s">
        <v>2733</v>
      </c>
      <c r="F149" s="205" t="s">
        <v>2734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SUM(P150:P171)</f>
        <v>0</v>
      </c>
      <c r="Q149" s="210"/>
      <c r="R149" s="211">
        <f>SUM(R150:R171)</f>
        <v>0</v>
      </c>
      <c r="S149" s="210"/>
      <c r="T149" s="212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77</v>
      </c>
      <c r="AU149" s="214" t="s">
        <v>78</v>
      </c>
      <c r="AY149" s="213" t="s">
        <v>165</v>
      </c>
      <c r="BK149" s="215">
        <f>SUM(BK150:BK171)</f>
        <v>0</v>
      </c>
    </row>
    <row r="150" s="2" customFormat="1" ht="55.5" customHeight="1">
      <c r="A150" s="38"/>
      <c r="B150" s="39"/>
      <c r="C150" s="218" t="s">
        <v>78</v>
      </c>
      <c r="D150" s="218" t="s">
        <v>167</v>
      </c>
      <c r="E150" s="219" t="s">
        <v>2735</v>
      </c>
      <c r="F150" s="220" t="s">
        <v>2736</v>
      </c>
      <c r="G150" s="221" t="s">
        <v>2597</v>
      </c>
      <c r="H150" s="222">
        <v>22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172</v>
      </c>
      <c r="AT150" s="229" t="s">
        <v>167</v>
      </c>
      <c r="AU150" s="229" t="s">
        <v>86</v>
      </c>
      <c r="AY150" s="17" t="s">
        <v>165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172</v>
      </c>
      <c r="BM150" s="229" t="s">
        <v>327</v>
      </c>
    </row>
    <row r="151" s="2" customFormat="1" ht="55.5" customHeight="1">
      <c r="A151" s="38"/>
      <c r="B151" s="39"/>
      <c r="C151" s="218" t="s">
        <v>78</v>
      </c>
      <c r="D151" s="218" t="s">
        <v>167</v>
      </c>
      <c r="E151" s="219" t="s">
        <v>2737</v>
      </c>
      <c r="F151" s="220" t="s">
        <v>2736</v>
      </c>
      <c r="G151" s="221" t="s">
        <v>2597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172</v>
      </c>
      <c r="AT151" s="229" t="s">
        <v>167</v>
      </c>
      <c r="AU151" s="229" t="s">
        <v>86</v>
      </c>
      <c r="AY151" s="17" t="s">
        <v>165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172</v>
      </c>
      <c r="BM151" s="229" t="s">
        <v>372</v>
      </c>
    </row>
    <row r="152" s="2" customFormat="1" ht="55.5" customHeight="1">
      <c r="A152" s="38"/>
      <c r="B152" s="39"/>
      <c r="C152" s="218" t="s">
        <v>78</v>
      </c>
      <c r="D152" s="218" t="s">
        <v>167</v>
      </c>
      <c r="E152" s="219" t="s">
        <v>2738</v>
      </c>
      <c r="F152" s="220" t="s">
        <v>2739</v>
      </c>
      <c r="G152" s="221" t="s">
        <v>2597</v>
      </c>
      <c r="H152" s="222">
        <v>9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43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172</v>
      </c>
      <c r="AT152" s="229" t="s">
        <v>167</v>
      </c>
      <c r="AU152" s="229" t="s">
        <v>86</v>
      </c>
      <c r="AY152" s="17" t="s">
        <v>165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86</v>
      </c>
      <c r="BK152" s="230">
        <f>ROUND(I152*H152,2)</f>
        <v>0</v>
      </c>
      <c r="BL152" s="17" t="s">
        <v>172</v>
      </c>
      <c r="BM152" s="229" t="s">
        <v>389</v>
      </c>
    </row>
    <row r="153" s="2" customFormat="1" ht="55.5" customHeight="1">
      <c r="A153" s="38"/>
      <c r="B153" s="39"/>
      <c r="C153" s="218" t="s">
        <v>78</v>
      </c>
      <c r="D153" s="218" t="s">
        <v>167</v>
      </c>
      <c r="E153" s="219" t="s">
        <v>2740</v>
      </c>
      <c r="F153" s="220" t="s">
        <v>2741</v>
      </c>
      <c r="G153" s="221" t="s">
        <v>2597</v>
      </c>
      <c r="H153" s="222">
        <v>18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172</v>
      </c>
      <c r="AT153" s="229" t="s">
        <v>167</v>
      </c>
      <c r="AU153" s="229" t="s">
        <v>86</v>
      </c>
      <c r="AY153" s="17" t="s">
        <v>165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172</v>
      </c>
      <c r="BM153" s="229" t="s">
        <v>400</v>
      </c>
    </row>
    <row r="154" s="2" customFormat="1" ht="55.5" customHeight="1">
      <c r="A154" s="38"/>
      <c r="B154" s="39"/>
      <c r="C154" s="218" t="s">
        <v>78</v>
      </c>
      <c r="D154" s="218" t="s">
        <v>167</v>
      </c>
      <c r="E154" s="219" t="s">
        <v>2742</v>
      </c>
      <c r="F154" s="220" t="s">
        <v>2743</v>
      </c>
      <c r="G154" s="221" t="s">
        <v>2597</v>
      </c>
      <c r="H154" s="222">
        <v>11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172</v>
      </c>
      <c r="AT154" s="229" t="s">
        <v>167</v>
      </c>
      <c r="AU154" s="229" t="s">
        <v>86</v>
      </c>
      <c r="AY154" s="17" t="s">
        <v>165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172</v>
      </c>
      <c r="BM154" s="229" t="s">
        <v>414</v>
      </c>
    </row>
    <row r="155" s="2" customFormat="1" ht="49.05" customHeight="1">
      <c r="A155" s="38"/>
      <c r="B155" s="39"/>
      <c r="C155" s="218" t="s">
        <v>78</v>
      </c>
      <c r="D155" s="218" t="s">
        <v>167</v>
      </c>
      <c r="E155" s="219" t="s">
        <v>2744</v>
      </c>
      <c r="F155" s="220" t="s">
        <v>2745</v>
      </c>
      <c r="G155" s="221" t="s">
        <v>2597</v>
      </c>
      <c r="H155" s="222">
        <v>2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172</v>
      </c>
      <c r="AT155" s="229" t="s">
        <v>167</v>
      </c>
      <c r="AU155" s="229" t="s">
        <v>86</v>
      </c>
      <c r="AY155" s="17" t="s">
        <v>165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172</v>
      </c>
      <c r="BM155" s="229" t="s">
        <v>431</v>
      </c>
    </row>
    <row r="156" s="2" customFormat="1" ht="55.5" customHeight="1">
      <c r="A156" s="38"/>
      <c r="B156" s="39"/>
      <c r="C156" s="218" t="s">
        <v>78</v>
      </c>
      <c r="D156" s="218" t="s">
        <v>167</v>
      </c>
      <c r="E156" s="219" t="s">
        <v>2746</v>
      </c>
      <c r="F156" s="220" t="s">
        <v>2747</v>
      </c>
      <c r="G156" s="221" t="s">
        <v>2597</v>
      </c>
      <c r="H156" s="222">
        <v>14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172</v>
      </c>
      <c r="AT156" s="229" t="s">
        <v>167</v>
      </c>
      <c r="AU156" s="229" t="s">
        <v>86</v>
      </c>
      <c r="AY156" s="17" t="s">
        <v>165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172</v>
      </c>
      <c r="BM156" s="229" t="s">
        <v>441</v>
      </c>
    </row>
    <row r="157" s="2" customFormat="1" ht="62.7" customHeight="1">
      <c r="A157" s="38"/>
      <c r="B157" s="39"/>
      <c r="C157" s="218" t="s">
        <v>78</v>
      </c>
      <c r="D157" s="218" t="s">
        <v>167</v>
      </c>
      <c r="E157" s="219" t="s">
        <v>2748</v>
      </c>
      <c r="F157" s="220" t="s">
        <v>2749</v>
      </c>
      <c r="G157" s="221" t="s">
        <v>2597</v>
      </c>
      <c r="H157" s="222">
        <v>9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43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172</v>
      </c>
      <c r="AT157" s="229" t="s">
        <v>167</v>
      </c>
      <c r="AU157" s="229" t="s">
        <v>86</v>
      </c>
      <c r="AY157" s="17" t="s">
        <v>165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86</v>
      </c>
      <c r="BK157" s="230">
        <f>ROUND(I157*H157,2)</f>
        <v>0</v>
      </c>
      <c r="BL157" s="17" t="s">
        <v>172</v>
      </c>
      <c r="BM157" s="229" t="s">
        <v>451</v>
      </c>
    </row>
    <row r="158" s="2" customFormat="1" ht="55.5" customHeight="1">
      <c r="A158" s="38"/>
      <c r="B158" s="39"/>
      <c r="C158" s="218" t="s">
        <v>78</v>
      </c>
      <c r="D158" s="218" t="s">
        <v>167</v>
      </c>
      <c r="E158" s="219" t="s">
        <v>2750</v>
      </c>
      <c r="F158" s="220" t="s">
        <v>2751</v>
      </c>
      <c r="G158" s="221" t="s">
        <v>2597</v>
      </c>
      <c r="H158" s="222">
        <v>189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172</v>
      </c>
      <c r="AT158" s="229" t="s">
        <v>167</v>
      </c>
      <c r="AU158" s="229" t="s">
        <v>86</v>
      </c>
      <c r="AY158" s="17" t="s">
        <v>165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86</v>
      </c>
      <c r="BK158" s="230">
        <f>ROUND(I158*H158,2)</f>
        <v>0</v>
      </c>
      <c r="BL158" s="17" t="s">
        <v>172</v>
      </c>
      <c r="BM158" s="229" t="s">
        <v>462</v>
      </c>
    </row>
    <row r="159" s="2" customFormat="1" ht="78" customHeight="1">
      <c r="A159" s="38"/>
      <c r="B159" s="39"/>
      <c r="C159" s="218" t="s">
        <v>78</v>
      </c>
      <c r="D159" s="218" t="s">
        <v>167</v>
      </c>
      <c r="E159" s="219" t="s">
        <v>2752</v>
      </c>
      <c r="F159" s="220" t="s">
        <v>2753</v>
      </c>
      <c r="G159" s="221" t="s">
        <v>2597</v>
      </c>
      <c r="H159" s="222">
        <v>182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172</v>
      </c>
      <c r="AT159" s="229" t="s">
        <v>167</v>
      </c>
      <c r="AU159" s="229" t="s">
        <v>86</v>
      </c>
      <c r="AY159" s="17" t="s">
        <v>165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172</v>
      </c>
      <c r="BM159" s="229" t="s">
        <v>473</v>
      </c>
    </row>
    <row r="160" s="2" customFormat="1" ht="66.75" customHeight="1">
      <c r="A160" s="38"/>
      <c r="B160" s="39"/>
      <c r="C160" s="218" t="s">
        <v>78</v>
      </c>
      <c r="D160" s="218" t="s">
        <v>167</v>
      </c>
      <c r="E160" s="219" t="s">
        <v>2754</v>
      </c>
      <c r="F160" s="220" t="s">
        <v>2755</v>
      </c>
      <c r="G160" s="221" t="s">
        <v>2597</v>
      </c>
      <c r="H160" s="222">
        <v>221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43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172</v>
      </c>
      <c r="AT160" s="229" t="s">
        <v>167</v>
      </c>
      <c r="AU160" s="229" t="s">
        <v>86</v>
      </c>
      <c r="AY160" s="17" t="s">
        <v>165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86</v>
      </c>
      <c r="BK160" s="230">
        <f>ROUND(I160*H160,2)</f>
        <v>0</v>
      </c>
      <c r="BL160" s="17" t="s">
        <v>172</v>
      </c>
      <c r="BM160" s="229" t="s">
        <v>483</v>
      </c>
    </row>
    <row r="161" s="2" customFormat="1" ht="66.75" customHeight="1">
      <c r="A161" s="38"/>
      <c r="B161" s="39"/>
      <c r="C161" s="218" t="s">
        <v>78</v>
      </c>
      <c r="D161" s="218" t="s">
        <v>167</v>
      </c>
      <c r="E161" s="219" t="s">
        <v>2756</v>
      </c>
      <c r="F161" s="220" t="s">
        <v>2757</v>
      </c>
      <c r="G161" s="221" t="s">
        <v>2597</v>
      </c>
      <c r="H161" s="222">
        <v>14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172</v>
      </c>
      <c r="AT161" s="229" t="s">
        <v>167</v>
      </c>
      <c r="AU161" s="229" t="s">
        <v>86</v>
      </c>
      <c r="AY161" s="17" t="s">
        <v>165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172</v>
      </c>
      <c r="BM161" s="229" t="s">
        <v>493</v>
      </c>
    </row>
    <row r="162" s="2" customFormat="1" ht="55.5" customHeight="1">
      <c r="A162" s="38"/>
      <c r="B162" s="39"/>
      <c r="C162" s="218" t="s">
        <v>78</v>
      </c>
      <c r="D162" s="218" t="s">
        <v>167</v>
      </c>
      <c r="E162" s="219" t="s">
        <v>2758</v>
      </c>
      <c r="F162" s="220" t="s">
        <v>2759</v>
      </c>
      <c r="G162" s="221" t="s">
        <v>2597</v>
      </c>
      <c r="H162" s="222">
        <v>22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172</v>
      </c>
      <c r="AT162" s="229" t="s">
        <v>167</v>
      </c>
      <c r="AU162" s="229" t="s">
        <v>86</v>
      </c>
      <c r="AY162" s="17" t="s">
        <v>165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172</v>
      </c>
      <c r="BM162" s="229" t="s">
        <v>505</v>
      </c>
    </row>
    <row r="163" s="2" customFormat="1" ht="66.75" customHeight="1">
      <c r="A163" s="38"/>
      <c r="B163" s="39"/>
      <c r="C163" s="218" t="s">
        <v>78</v>
      </c>
      <c r="D163" s="218" t="s">
        <v>167</v>
      </c>
      <c r="E163" s="219" t="s">
        <v>2760</v>
      </c>
      <c r="F163" s="220" t="s">
        <v>2761</v>
      </c>
      <c r="G163" s="221" t="s">
        <v>2597</v>
      </c>
      <c r="H163" s="222">
        <v>42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172</v>
      </c>
      <c r="AT163" s="229" t="s">
        <v>167</v>
      </c>
      <c r="AU163" s="229" t="s">
        <v>86</v>
      </c>
      <c r="AY163" s="17" t="s">
        <v>165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172</v>
      </c>
      <c r="BM163" s="229" t="s">
        <v>515</v>
      </c>
    </row>
    <row r="164" s="2" customFormat="1" ht="66.75" customHeight="1">
      <c r="A164" s="38"/>
      <c r="B164" s="39"/>
      <c r="C164" s="218" t="s">
        <v>78</v>
      </c>
      <c r="D164" s="218" t="s">
        <v>167</v>
      </c>
      <c r="E164" s="219" t="s">
        <v>2762</v>
      </c>
      <c r="F164" s="220" t="s">
        <v>2763</v>
      </c>
      <c r="G164" s="221" t="s">
        <v>2597</v>
      </c>
      <c r="H164" s="222">
        <v>39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43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172</v>
      </c>
      <c r="AT164" s="229" t="s">
        <v>167</v>
      </c>
      <c r="AU164" s="229" t="s">
        <v>86</v>
      </c>
      <c r="AY164" s="17" t="s">
        <v>165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86</v>
      </c>
      <c r="BK164" s="230">
        <f>ROUND(I164*H164,2)</f>
        <v>0</v>
      </c>
      <c r="BL164" s="17" t="s">
        <v>172</v>
      </c>
      <c r="BM164" s="229" t="s">
        <v>526</v>
      </c>
    </row>
    <row r="165" s="2" customFormat="1" ht="66.75" customHeight="1">
      <c r="A165" s="38"/>
      <c r="B165" s="39"/>
      <c r="C165" s="218" t="s">
        <v>78</v>
      </c>
      <c r="D165" s="218" t="s">
        <v>167</v>
      </c>
      <c r="E165" s="219" t="s">
        <v>2764</v>
      </c>
      <c r="F165" s="220" t="s">
        <v>2765</v>
      </c>
      <c r="G165" s="221" t="s">
        <v>2597</v>
      </c>
      <c r="H165" s="222">
        <v>53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43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172</v>
      </c>
      <c r="AT165" s="229" t="s">
        <v>167</v>
      </c>
      <c r="AU165" s="229" t="s">
        <v>86</v>
      </c>
      <c r="AY165" s="17" t="s">
        <v>165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86</v>
      </c>
      <c r="BK165" s="230">
        <f>ROUND(I165*H165,2)</f>
        <v>0</v>
      </c>
      <c r="BL165" s="17" t="s">
        <v>172</v>
      </c>
      <c r="BM165" s="229" t="s">
        <v>557</v>
      </c>
    </row>
    <row r="166" s="2" customFormat="1" ht="66.75" customHeight="1">
      <c r="A166" s="38"/>
      <c r="B166" s="39"/>
      <c r="C166" s="218" t="s">
        <v>78</v>
      </c>
      <c r="D166" s="218" t="s">
        <v>167</v>
      </c>
      <c r="E166" s="219" t="s">
        <v>2766</v>
      </c>
      <c r="F166" s="220" t="s">
        <v>2767</v>
      </c>
      <c r="G166" s="221" t="s">
        <v>2597</v>
      </c>
      <c r="H166" s="222">
        <v>37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172</v>
      </c>
      <c r="AT166" s="229" t="s">
        <v>167</v>
      </c>
      <c r="AU166" s="229" t="s">
        <v>86</v>
      </c>
      <c r="AY166" s="17" t="s">
        <v>165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172</v>
      </c>
      <c r="BM166" s="229" t="s">
        <v>577</v>
      </c>
    </row>
    <row r="167" s="2" customFormat="1" ht="66.75" customHeight="1">
      <c r="A167" s="38"/>
      <c r="B167" s="39"/>
      <c r="C167" s="218" t="s">
        <v>78</v>
      </c>
      <c r="D167" s="218" t="s">
        <v>167</v>
      </c>
      <c r="E167" s="219" t="s">
        <v>2768</v>
      </c>
      <c r="F167" s="220" t="s">
        <v>2769</v>
      </c>
      <c r="G167" s="221" t="s">
        <v>2597</v>
      </c>
      <c r="H167" s="222">
        <v>37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172</v>
      </c>
      <c r="AT167" s="229" t="s">
        <v>167</v>
      </c>
      <c r="AU167" s="229" t="s">
        <v>86</v>
      </c>
      <c r="AY167" s="17" t="s">
        <v>165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172</v>
      </c>
      <c r="BM167" s="229" t="s">
        <v>588</v>
      </c>
    </row>
    <row r="168" s="2" customFormat="1" ht="37.8" customHeight="1">
      <c r="A168" s="38"/>
      <c r="B168" s="39"/>
      <c r="C168" s="218" t="s">
        <v>78</v>
      </c>
      <c r="D168" s="218" t="s">
        <v>167</v>
      </c>
      <c r="E168" s="219" t="s">
        <v>2770</v>
      </c>
      <c r="F168" s="220" t="s">
        <v>2771</v>
      </c>
      <c r="G168" s="221" t="s">
        <v>2597</v>
      </c>
      <c r="H168" s="222">
        <v>4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172</v>
      </c>
      <c r="AT168" s="229" t="s">
        <v>167</v>
      </c>
      <c r="AU168" s="229" t="s">
        <v>86</v>
      </c>
      <c r="AY168" s="17" t="s">
        <v>165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172</v>
      </c>
      <c r="BM168" s="229" t="s">
        <v>602</v>
      </c>
    </row>
    <row r="169" s="2" customFormat="1" ht="24.15" customHeight="1">
      <c r="A169" s="38"/>
      <c r="B169" s="39"/>
      <c r="C169" s="218" t="s">
        <v>78</v>
      </c>
      <c r="D169" s="218" t="s">
        <v>167</v>
      </c>
      <c r="E169" s="219" t="s">
        <v>2772</v>
      </c>
      <c r="F169" s="220" t="s">
        <v>2773</v>
      </c>
      <c r="G169" s="221" t="s">
        <v>2597</v>
      </c>
      <c r="H169" s="222">
        <v>16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43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172</v>
      </c>
      <c r="AT169" s="229" t="s">
        <v>167</v>
      </c>
      <c r="AU169" s="229" t="s">
        <v>86</v>
      </c>
      <c r="AY169" s="17" t="s">
        <v>165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172</v>
      </c>
      <c r="BM169" s="229" t="s">
        <v>612</v>
      </c>
    </row>
    <row r="170" s="2" customFormat="1" ht="16.5" customHeight="1">
      <c r="A170" s="38"/>
      <c r="B170" s="39"/>
      <c r="C170" s="218" t="s">
        <v>78</v>
      </c>
      <c r="D170" s="218" t="s">
        <v>167</v>
      </c>
      <c r="E170" s="219" t="s">
        <v>2774</v>
      </c>
      <c r="F170" s="220" t="s">
        <v>2775</v>
      </c>
      <c r="G170" s="221" t="s">
        <v>2597</v>
      </c>
      <c r="H170" s="222">
        <v>10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43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172</v>
      </c>
      <c r="AT170" s="229" t="s">
        <v>167</v>
      </c>
      <c r="AU170" s="229" t="s">
        <v>86</v>
      </c>
      <c r="AY170" s="17" t="s">
        <v>165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86</v>
      </c>
      <c r="BK170" s="230">
        <f>ROUND(I170*H170,2)</f>
        <v>0</v>
      </c>
      <c r="BL170" s="17" t="s">
        <v>172</v>
      </c>
      <c r="BM170" s="229" t="s">
        <v>625</v>
      </c>
    </row>
    <row r="171" s="2" customFormat="1" ht="62.7" customHeight="1">
      <c r="A171" s="38"/>
      <c r="B171" s="39"/>
      <c r="C171" s="218" t="s">
        <v>78</v>
      </c>
      <c r="D171" s="218" t="s">
        <v>167</v>
      </c>
      <c r="E171" s="219" t="s">
        <v>2776</v>
      </c>
      <c r="F171" s="220" t="s">
        <v>2777</v>
      </c>
      <c r="G171" s="221" t="s">
        <v>2681</v>
      </c>
      <c r="H171" s="222">
        <v>1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43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172</v>
      </c>
      <c r="AT171" s="229" t="s">
        <v>167</v>
      </c>
      <c r="AU171" s="229" t="s">
        <v>86</v>
      </c>
      <c r="AY171" s="17" t="s">
        <v>165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172</v>
      </c>
      <c r="BM171" s="229" t="s">
        <v>655</v>
      </c>
    </row>
    <row r="172" s="12" customFormat="1" ht="25.92" customHeight="1">
      <c r="A172" s="12"/>
      <c r="B172" s="202"/>
      <c r="C172" s="203"/>
      <c r="D172" s="204" t="s">
        <v>77</v>
      </c>
      <c r="E172" s="205" t="s">
        <v>2778</v>
      </c>
      <c r="F172" s="205" t="s">
        <v>2779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SUM(P173:P192)</f>
        <v>0</v>
      </c>
      <c r="Q172" s="210"/>
      <c r="R172" s="211">
        <f>SUM(R173:R192)</f>
        <v>0</v>
      </c>
      <c r="S172" s="210"/>
      <c r="T172" s="212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86</v>
      </c>
      <c r="AT172" s="214" t="s">
        <v>77</v>
      </c>
      <c r="AU172" s="214" t="s">
        <v>78</v>
      </c>
      <c r="AY172" s="213" t="s">
        <v>165</v>
      </c>
      <c r="BK172" s="215">
        <f>SUM(BK173:BK192)</f>
        <v>0</v>
      </c>
    </row>
    <row r="173" s="2" customFormat="1" ht="16.5" customHeight="1">
      <c r="A173" s="38"/>
      <c r="B173" s="39"/>
      <c r="C173" s="218" t="s">
        <v>78</v>
      </c>
      <c r="D173" s="218" t="s">
        <v>167</v>
      </c>
      <c r="E173" s="219" t="s">
        <v>2780</v>
      </c>
      <c r="F173" s="220" t="s">
        <v>2781</v>
      </c>
      <c r="G173" s="221" t="s">
        <v>678</v>
      </c>
      <c r="H173" s="222">
        <v>200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172</v>
      </c>
      <c r="AT173" s="229" t="s">
        <v>167</v>
      </c>
      <c r="AU173" s="229" t="s">
        <v>86</v>
      </c>
      <c r="AY173" s="17" t="s">
        <v>165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86</v>
      </c>
      <c r="BK173" s="230">
        <f>ROUND(I173*H173,2)</f>
        <v>0</v>
      </c>
      <c r="BL173" s="17" t="s">
        <v>172</v>
      </c>
      <c r="BM173" s="229" t="s">
        <v>669</v>
      </c>
    </row>
    <row r="174" s="2" customFormat="1" ht="16.5" customHeight="1">
      <c r="A174" s="38"/>
      <c r="B174" s="39"/>
      <c r="C174" s="218" t="s">
        <v>78</v>
      </c>
      <c r="D174" s="218" t="s">
        <v>167</v>
      </c>
      <c r="E174" s="219" t="s">
        <v>2782</v>
      </c>
      <c r="F174" s="220" t="s">
        <v>2783</v>
      </c>
      <c r="G174" s="221" t="s">
        <v>678</v>
      </c>
      <c r="H174" s="222">
        <v>30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172</v>
      </c>
      <c r="AT174" s="229" t="s">
        <v>167</v>
      </c>
      <c r="AU174" s="229" t="s">
        <v>86</v>
      </c>
      <c r="AY174" s="17" t="s">
        <v>165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86</v>
      </c>
      <c r="BK174" s="230">
        <f>ROUND(I174*H174,2)</f>
        <v>0</v>
      </c>
      <c r="BL174" s="17" t="s">
        <v>172</v>
      </c>
      <c r="BM174" s="229" t="s">
        <v>681</v>
      </c>
    </row>
    <row r="175" s="2" customFormat="1" ht="16.5" customHeight="1">
      <c r="A175" s="38"/>
      <c r="B175" s="39"/>
      <c r="C175" s="218" t="s">
        <v>78</v>
      </c>
      <c r="D175" s="218" t="s">
        <v>167</v>
      </c>
      <c r="E175" s="219" t="s">
        <v>2784</v>
      </c>
      <c r="F175" s="220" t="s">
        <v>2785</v>
      </c>
      <c r="G175" s="221" t="s">
        <v>678</v>
      </c>
      <c r="H175" s="222">
        <v>25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43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172</v>
      </c>
      <c r="AT175" s="229" t="s">
        <v>167</v>
      </c>
      <c r="AU175" s="229" t="s">
        <v>86</v>
      </c>
      <c r="AY175" s="17" t="s">
        <v>165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86</v>
      </c>
      <c r="BK175" s="230">
        <f>ROUND(I175*H175,2)</f>
        <v>0</v>
      </c>
      <c r="BL175" s="17" t="s">
        <v>172</v>
      </c>
      <c r="BM175" s="229" t="s">
        <v>692</v>
      </c>
    </row>
    <row r="176" s="2" customFormat="1" ht="16.5" customHeight="1">
      <c r="A176" s="38"/>
      <c r="B176" s="39"/>
      <c r="C176" s="218" t="s">
        <v>78</v>
      </c>
      <c r="D176" s="218" t="s">
        <v>167</v>
      </c>
      <c r="E176" s="219" t="s">
        <v>2786</v>
      </c>
      <c r="F176" s="220" t="s">
        <v>2787</v>
      </c>
      <c r="G176" s="221" t="s">
        <v>678</v>
      </c>
      <c r="H176" s="222">
        <v>60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43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172</v>
      </c>
      <c r="AT176" s="229" t="s">
        <v>167</v>
      </c>
      <c r="AU176" s="229" t="s">
        <v>86</v>
      </c>
      <c r="AY176" s="17" t="s">
        <v>165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86</v>
      </c>
      <c r="BK176" s="230">
        <f>ROUND(I176*H176,2)</f>
        <v>0</v>
      </c>
      <c r="BL176" s="17" t="s">
        <v>172</v>
      </c>
      <c r="BM176" s="229" t="s">
        <v>718</v>
      </c>
    </row>
    <row r="177" s="2" customFormat="1" ht="16.5" customHeight="1">
      <c r="A177" s="38"/>
      <c r="B177" s="39"/>
      <c r="C177" s="218" t="s">
        <v>78</v>
      </c>
      <c r="D177" s="218" t="s">
        <v>167</v>
      </c>
      <c r="E177" s="219" t="s">
        <v>2788</v>
      </c>
      <c r="F177" s="220" t="s">
        <v>2789</v>
      </c>
      <c r="G177" s="221" t="s">
        <v>678</v>
      </c>
      <c r="H177" s="222">
        <v>60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172</v>
      </c>
      <c r="AT177" s="229" t="s">
        <v>167</v>
      </c>
      <c r="AU177" s="229" t="s">
        <v>86</v>
      </c>
      <c r="AY177" s="17" t="s">
        <v>165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86</v>
      </c>
      <c r="BK177" s="230">
        <f>ROUND(I177*H177,2)</f>
        <v>0</v>
      </c>
      <c r="BL177" s="17" t="s">
        <v>172</v>
      </c>
      <c r="BM177" s="229" t="s">
        <v>728</v>
      </c>
    </row>
    <row r="178" s="2" customFormat="1" ht="16.5" customHeight="1">
      <c r="A178" s="38"/>
      <c r="B178" s="39"/>
      <c r="C178" s="218" t="s">
        <v>78</v>
      </c>
      <c r="D178" s="218" t="s">
        <v>167</v>
      </c>
      <c r="E178" s="219" t="s">
        <v>2790</v>
      </c>
      <c r="F178" s="220" t="s">
        <v>2791</v>
      </c>
      <c r="G178" s="221" t="s">
        <v>678</v>
      </c>
      <c r="H178" s="222">
        <v>200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172</v>
      </c>
      <c r="AT178" s="229" t="s">
        <v>167</v>
      </c>
      <c r="AU178" s="229" t="s">
        <v>86</v>
      </c>
      <c r="AY178" s="17" t="s">
        <v>165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172</v>
      </c>
      <c r="BM178" s="229" t="s">
        <v>736</v>
      </c>
    </row>
    <row r="179" s="2" customFormat="1" ht="16.5" customHeight="1">
      <c r="A179" s="38"/>
      <c r="B179" s="39"/>
      <c r="C179" s="218" t="s">
        <v>78</v>
      </c>
      <c r="D179" s="218" t="s">
        <v>167</v>
      </c>
      <c r="E179" s="219" t="s">
        <v>2792</v>
      </c>
      <c r="F179" s="220" t="s">
        <v>2793</v>
      </c>
      <c r="G179" s="221" t="s">
        <v>678</v>
      </c>
      <c r="H179" s="222">
        <v>200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43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172</v>
      </c>
      <c r="AT179" s="229" t="s">
        <v>167</v>
      </c>
      <c r="AU179" s="229" t="s">
        <v>86</v>
      </c>
      <c r="AY179" s="17" t="s">
        <v>165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86</v>
      </c>
      <c r="BK179" s="230">
        <f>ROUND(I179*H179,2)</f>
        <v>0</v>
      </c>
      <c r="BL179" s="17" t="s">
        <v>172</v>
      </c>
      <c r="BM179" s="229" t="s">
        <v>744</v>
      </c>
    </row>
    <row r="180" s="2" customFormat="1" ht="16.5" customHeight="1">
      <c r="A180" s="38"/>
      <c r="B180" s="39"/>
      <c r="C180" s="218" t="s">
        <v>78</v>
      </c>
      <c r="D180" s="218" t="s">
        <v>167</v>
      </c>
      <c r="E180" s="219" t="s">
        <v>2794</v>
      </c>
      <c r="F180" s="220" t="s">
        <v>2795</v>
      </c>
      <c r="G180" s="221" t="s">
        <v>678</v>
      </c>
      <c r="H180" s="222">
        <v>100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172</v>
      </c>
      <c r="AT180" s="229" t="s">
        <v>167</v>
      </c>
      <c r="AU180" s="229" t="s">
        <v>86</v>
      </c>
      <c r="AY180" s="17" t="s">
        <v>165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172</v>
      </c>
      <c r="BM180" s="229" t="s">
        <v>752</v>
      </c>
    </row>
    <row r="181" s="2" customFormat="1" ht="16.5" customHeight="1">
      <c r="A181" s="38"/>
      <c r="B181" s="39"/>
      <c r="C181" s="218" t="s">
        <v>78</v>
      </c>
      <c r="D181" s="218" t="s">
        <v>167</v>
      </c>
      <c r="E181" s="219" t="s">
        <v>2796</v>
      </c>
      <c r="F181" s="220" t="s">
        <v>2797</v>
      </c>
      <c r="G181" s="221" t="s">
        <v>678</v>
      </c>
      <c r="H181" s="222">
        <v>2500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172</v>
      </c>
      <c r="AT181" s="229" t="s">
        <v>167</v>
      </c>
      <c r="AU181" s="229" t="s">
        <v>86</v>
      </c>
      <c r="AY181" s="17" t="s">
        <v>165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86</v>
      </c>
      <c r="BK181" s="230">
        <f>ROUND(I181*H181,2)</f>
        <v>0</v>
      </c>
      <c r="BL181" s="17" t="s">
        <v>172</v>
      </c>
      <c r="BM181" s="229" t="s">
        <v>759</v>
      </c>
    </row>
    <row r="182" s="2" customFormat="1" ht="24.15" customHeight="1">
      <c r="A182" s="38"/>
      <c r="B182" s="39"/>
      <c r="C182" s="218" t="s">
        <v>78</v>
      </c>
      <c r="D182" s="218" t="s">
        <v>167</v>
      </c>
      <c r="E182" s="219" t="s">
        <v>2798</v>
      </c>
      <c r="F182" s="220" t="s">
        <v>2799</v>
      </c>
      <c r="G182" s="221" t="s">
        <v>678</v>
      </c>
      <c r="H182" s="222">
        <v>1400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43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172</v>
      </c>
      <c r="AT182" s="229" t="s">
        <v>167</v>
      </c>
      <c r="AU182" s="229" t="s">
        <v>86</v>
      </c>
      <c r="AY182" s="17" t="s">
        <v>165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172</v>
      </c>
      <c r="BM182" s="229" t="s">
        <v>767</v>
      </c>
    </row>
    <row r="183" s="2" customFormat="1" ht="16.5" customHeight="1">
      <c r="A183" s="38"/>
      <c r="B183" s="39"/>
      <c r="C183" s="218" t="s">
        <v>78</v>
      </c>
      <c r="D183" s="218" t="s">
        <v>167</v>
      </c>
      <c r="E183" s="219" t="s">
        <v>2800</v>
      </c>
      <c r="F183" s="220" t="s">
        <v>2801</v>
      </c>
      <c r="G183" s="221" t="s">
        <v>678</v>
      </c>
      <c r="H183" s="222">
        <v>150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43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172</v>
      </c>
      <c r="AT183" s="229" t="s">
        <v>167</v>
      </c>
      <c r="AU183" s="229" t="s">
        <v>86</v>
      </c>
      <c r="AY183" s="17" t="s">
        <v>165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172</v>
      </c>
      <c r="BM183" s="229" t="s">
        <v>774</v>
      </c>
    </row>
    <row r="184" s="2" customFormat="1" ht="16.5" customHeight="1">
      <c r="A184" s="38"/>
      <c r="B184" s="39"/>
      <c r="C184" s="218" t="s">
        <v>78</v>
      </c>
      <c r="D184" s="218" t="s">
        <v>167</v>
      </c>
      <c r="E184" s="219" t="s">
        <v>2802</v>
      </c>
      <c r="F184" s="220" t="s">
        <v>2803</v>
      </c>
      <c r="G184" s="221" t="s">
        <v>678</v>
      </c>
      <c r="H184" s="222">
        <v>100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43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172</v>
      </c>
      <c r="AT184" s="229" t="s">
        <v>167</v>
      </c>
      <c r="AU184" s="229" t="s">
        <v>86</v>
      </c>
      <c r="AY184" s="17" t="s">
        <v>165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86</v>
      </c>
      <c r="BK184" s="230">
        <f>ROUND(I184*H184,2)</f>
        <v>0</v>
      </c>
      <c r="BL184" s="17" t="s">
        <v>172</v>
      </c>
      <c r="BM184" s="229" t="s">
        <v>782</v>
      </c>
    </row>
    <row r="185" s="2" customFormat="1" ht="16.5" customHeight="1">
      <c r="A185" s="38"/>
      <c r="B185" s="39"/>
      <c r="C185" s="218" t="s">
        <v>78</v>
      </c>
      <c r="D185" s="218" t="s">
        <v>167</v>
      </c>
      <c r="E185" s="219" t="s">
        <v>2804</v>
      </c>
      <c r="F185" s="220" t="s">
        <v>2805</v>
      </c>
      <c r="G185" s="221" t="s">
        <v>678</v>
      </c>
      <c r="H185" s="222">
        <v>200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43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172</v>
      </c>
      <c r="AT185" s="229" t="s">
        <v>167</v>
      </c>
      <c r="AU185" s="229" t="s">
        <v>86</v>
      </c>
      <c r="AY185" s="17" t="s">
        <v>165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86</v>
      </c>
      <c r="BK185" s="230">
        <f>ROUND(I185*H185,2)</f>
        <v>0</v>
      </c>
      <c r="BL185" s="17" t="s">
        <v>172</v>
      </c>
      <c r="BM185" s="229" t="s">
        <v>790</v>
      </c>
    </row>
    <row r="186" s="2" customFormat="1" ht="16.5" customHeight="1">
      <c r="A186" s="38"/>
      <c r="B186" s="39"/>
      <c r="C186" s="218" t="s">
        <v>78</v>
      </c>
      <c r="D186" s="218" t="s">
        <v>167</v>
      </c>
      <c r="E186" s="219" t="s">
        <v>2806</v>
      </c>
      <c r="F186" s="220" t="s">
        <v>2807</v>
      </c>
      <c r="G186" s="221" t="s">
        <v>678</v>
      </c>
      <c r="H186" s="222">
        <v>25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172</v>
      </c>
      <c r="AT186" s="229" t="s">
        <v>167</v>
      </c>
      <c r="AU186" s="229" t="s">
        <v>86</v>
      </c>
      <c r="AY186" s="17" t="s">
        <v>165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172</v>
      </c>
      <c r="BM186" s="229" t="s">
        <v>798</v>
      </c>
    </row>
    <row r="187" s="2" customFormat="1" ht="16.5" customHeight="1">
      <c r="A187" s="38"/>
      <c r="B187" s="39"/>
      <c r="C187" s="218" t="s">
        <v>78</v>
      </c>
      <c r="D187" s="218" t="s">
        <v>167</v>
      </c>
      <c r="E187" s="219" t="s">
        <v>2808</v>
      </c>
      <c r="F187" s="220" t="s">
        <v>2809</v>
      </c>
      <c r="G187" s="221" t="s">
        <v>678</v>
      </c>
      <c r="H187" s="222">
        <v>100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43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172</v>
      </c>
      <c r="AT187" s="229" t="s">
        <v>167</v>
      </c>
      <c r="AU187" s="229" t="s">
        <v>86</v>
      </c>
      <c r="AY187" s="17" t="s">
        <v>165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86</v>
      </c>
      <c r="BK187" s="230">
        <f>ROUND(I187*H187,2)</f>
        <v>0</v>
      </c>
      <c r="BL187" s="17" t="s">
        <v>172</v>
      </c>
      <c r="BM187" s="229" t="s">
        <v>806</v>
      </c>
    </row>
    <row r="188" s="2" customFormat="1" ht="16.5" customHeight="1">
      <c r="A188" s="38"/>
      <c r="B188" s="39"/>
      <c r="C188" s="218" t="s">
        <v>78</v>
      </c>
      <c r="D188" s="218" t="s">
        <v>167</v>
      </c>
      <c r="E188" s="219" t="s">
        <v>2810</v>
      </c>
      <c r="F188" s="220" t="s">
        <v>2811</v>
      </c>
      <c r="G188" s="221" t="s">
        <v>678</v>
      </c>
      <c r="H188" s="222">
        <v>50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172</v>
      </c>
      <c r="AT188" s="229" t="s">
        <v>167</v>
      </c>
      <c r="AU188" s="229" t="s">
        <v>86</v>
      </c>
      <c r="AY188" s="17" t="s">
        <v>165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172</v>
      </c>
      <c r="BM188" s="229" t="s">
        <v>815</v>
      </c>
    </row>
    <row r="189" s="2" customFormat="1" ht="16.5" customHeight="1">
      <c r="A189" s="38"/>
      <c r="B189" s="39"/>
      <c r="C189" s="218" t="s">
        <v>78</v>
      </c>
      <c r="D189" s="218" t="s">
        <v>167</v>
      </c>
      <c r="E189" s="219" t="s">
        <v>2812</v>
      </c>
      <c r="F189" s="220" t="s">
        <v>2813</v>
      </c>
      <c r="G189" s="221" t="s">
        <v>678</v>
      </c>
      <c r="H189" s="222">
        <v>250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43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172</v>
      </c>
      <c r="AT189" s="229" t="s">
        <v>167</v>
      </c>
      <c r="AU189" s="229" t="s">
        <v>86</v>
      </c>
      <c r="AY189" s="17" t="s">
        <v>165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86</v>
      </c>
      <c r="BK189" s="230">
        <f>ROUND(I189*H189,2)</f>
        <v>0</v>
      </c>
      <c r="BL189" s="17" t="s">
        <v>172</v>
      </c>
      <c r="BM189" s="229" t="s">
        <v>823</v>
      </c>
    </row>
    <row r="190" s="2" customFormat="1" ht="16.5" customHeight="1">
      <c r="A190" s="38"/>
      <c r="B190" s="39"/>
      <c r="C190" s="218" t="s">
        <v>78</v>
      </c>
      <c r="D190" s="218" t="s">
        <v>167</v>
      </c>
      <c r="E190" s="219" t="s">
        <v>2814</v>
      </c>
      <c r="F190" s="220" t="s">
        <v>2815</v>
      </c>
      <c r="G190" s="221" t="s">
        <v>678</v>
      </c>
      <c r="H190" s="222">
        <v>500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43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172</v>
      </c>
      <c r="AT190" s="229" t="s">
        <v>167</v>
      </c>
      <c r="AU190" s="229" t="s">
        <v>86</v>
      </c>
      <c r="AY190" s="17" t="s">
        <v>165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86</v>
      </c>
      <c r="BK190" s="230">
        <f>ROUND(I190*H190,2)</f>
        <v>0</v>
      </c>
      <c r="BL190" s="17" t="s">
        <v>172</v>
      </c>
      <c r="BM190" s="229" t="s">
        <v>832</v>
      </c>
    </row>
    <row r="191" s="2" customFormat="1" ht="24.15" customHeight="1">
      <c r="A191" s="38"/>
      <c r="B191" s="39"/>
      <c r="C191" s="218" t="s">
        <v>78</v>
      </c>
      <c r="D191" s="218" t="s">
        <v>167</v>
      </c>
      <c r="E191" s="219" t="s">
        <v>2816</v>
      </c>
      <c r="F191" s="220" t="s">
        <v>2817</v>
      </c>
      <c r="G191" s="221" t="s">
        <v>830</v>
      </c>
      <c r="H191" s="222">
        <v>1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43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172</v>
      </c>
      <c r="AT191" s="229" t="s">
        <v>167</v>
      </c>
      <c r="AU191" s="229" t="s">
        <v>86</v>
      </c>
      <c r="AY191" s="17" t="s">
        <v>165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86</v>
      </c>
      <c r="BK191" s="230">
        <f>ROUND(I191*H191,2)</f>
        <v>0</v>
      </c>
      <c r="BL191" s="17" t="s">
        <v>172</v>
      </c>
      <c r="BM191" s="229" t="s">
        <v>841</v>
      </c>
    </row>
    <row r="192" s="2" customFormat="1" ht="24.15" customHeight="1">
      <c r="A192" s="38"/>
      <c r="B192" s="39"/>
      <c r="C192" s="218" t="s">
        <v>78</v>
      </c>
      <c r="D192" s="218" t="s">
        <v>167</v>
      </c>
      <c r="E192" s="219" t="s">
        <v>2818</v>
      </c>
      <c r="F192" s="220" t="s">
        <v>2819</v>
      </c>
      <c r="G192" s="221" t="s">
        <v>830</v>
      </c>
      <c r="H192" s="222">
        <v>1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43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172</v>
      </c>
      <c r="AT192" s="229" t="s">
        <v>167</v>
      </c>
      <c r="AU192" s="229" t="s">
        <v>86</v>
      </c>
      <c r="AY192" s="17" t="s">
        <v>165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86</v>
      </c>
      <c r="BK192" s="230">
        <f>ROUND(I192*H192,2)</f>
        <v>0</v>
      </c>
      <c r="BL192" s="17" t="s">
        <v>172</v>
      </c>
      <c r="BM192" s="229" t="s">
        <v>852</v>
      </c>
    </row>
    <row r="193" s="12" customFormat="1" ht="25.92" customHeight="1">
      <c r="A193" s="12"/>
      <c r="B193" s="202"/>
      <c r="C193" s="203"/>
      <c r="D193" s="204" t="s">
        <v>77</v>
      </c>
      <c r="E193" s="205" t="s">
        <v>2820</v>
      </c>
      <c r="F193" s="205" t="s">
        <v>2821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SUM(P194:P203)</f>
        <v>0</v>
      </c>
      <c r="Q193" s="210"/>
      <c r="R193" s="211">
        <f>SUM(R194:R203)</f>
        <v>0</v>
      </c>
      <c r="S193" s="210"/>
      <c r="T193" s="212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86</v>
      </c>
      <c r="AT193" s="214" t="s">
        <v>77</v>
      </c>
      <c r="AU193" s="214" t="s">
        <v>78</v>
      </c>
      <c r="AY193" s="213" t="s">
        <v>165</v>
      </c>
      <c r="BK193" s="215">
        <f>SUM(BK194:BK203)</f>
        <v>0</v>
      </c>
    </row>
    <row r="194" s="2" customFormat="1" ht="55.5" customHeight="1">
      <c r="A194" s="38"/>
      <c r="B194" s="39"/>
      <c r="C194" s="218" t="s">
        <v>78</v>
      </c>
      <c r="D194" s="218" t="s">
        <v>167</v>
      </c>
      <c r="E194" s="219" t="s">
        <v>2822</v>
      </c>
      <c r="F194" s="220" t="s">
        <v>2823</v>
      </c>
      <c r="G194" s="221" t="s">
        <v>678</v>
      </c>
      <c r="H194" s="222">
        <v>15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43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172</v>
      </c>
      <c r="AT194" s="229" t="s">
        <v>167</v>
      </c>
      <c r="AU194" s="229" t="s">
        <v>86</v>
      </c>
      <c r="AY194" s="17" t="s">
        <v>165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86</v>
      </c>
      <c r="BK194" s="230">
        <f>ROUND(I194*H194,2)</f>
        <v>0</v>
      </c>
      <c r="BL194" s="17" t="s">
        <v>172</v>
      </c>
      <c r="BM194" s="229" t="s">
        <v>863</v>
      </c>
    </row>
    <row r="195" s="2" customFormat="1" ht="49.05" customHeight="1">
      <c r="A195" s="38"/>
      <c r="B195" s="39"/>
      <c r="C195" s="218" t="s">
        <v>78</v>
      </c>
      <c r="D195" s="218" t="s">
        <v>167</v>
      </c>
      <c r="E195" s="219" t="s">
        <v>2824</v>
      </c>
      <c r="F195" s="220" t="s">
        <v>2825</v>
      </c>
      <c r="G195" s="221" t="s">
        <v>678</v>
      </c>
      <c r="H195" s="222">
        <v>25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43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172</v>
      </c>
      <c r="AT195" s="229" t="s">
        <v>167</v>
      </c>
      <c r="AU195" s="229" t="s">
        <v>86</v>
      </c>
      <c r="AY195" s="17" t="s">
        <v>165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86</v>
      </c>
      <c r="BK195" s="230">
        <f>ROUND(I195*H195,2)</f>
        <v>0</v>
      </c>
      <c r="BL195" s="17" t="s">
        <v>172</v>
      </c>
      <c r="BM195" s="229" t="s">
        <v>876</v>
      </c>
    </row>
    <row r="196" s="2" customFormat="1" ht="49.05" customHeight="1">
      <c r="A196" s="38"/>
      <c r="B196" s="39"/>
      <c r="C196" s="218" t="s">
        <v>78</v>
      </c>
      <c r="D196" s="218" t="s">
        <v>167</v>
      </c>
      <c r="E196" s="219" t="s">
        <v>2826</v>
      </c>
      <c r="F196" s="220" t="s">
        <v>2827</v>
      </c>
      <c r="G196" s="221" t="s">
        <v>678</v>
      </c>
      <c r="H196" s="222">
        <v>45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43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172</v>
      </c>
      <c r="AT196" s="229" t="s">
        <v>167</v>
      </c>
      <c r="AU196" s="229" t="s">
        <v>86</v>
      </c>
      <c r="AY196" s="17" t="s">
        <v>165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86</v>
      </c>
      <c r="BK196" s="230">
        <f>ROUND(I196*H196,2)</f>
        <v>0</v>
      </c>
      <c r="BL196" s="17" t="s">
        <v>172</v>
      </c>
      <c r="BM196" s="229" t="s">
        <v>887</v>
      </c>
    </row>
    <row r="197" s="2" customFormat="1" ht="55.5" customHeight="1">
      <c r="A197" s="38"/>
      <c r="B197" s="39"/>
      <c r="C197" s="218" t="s">
        <v>78</v>
      </c>
      <c r="D197" s="218" t="s">
        <v>167</v>
      </c>
      <c r="E197" s="219" t="s">
        <v>2828</v>
      </c>
      <c r="F197" s="220" t="s">
        <v>2829</v>
      </c>
      <c r="G197" s="221" t="s">
        <v>678</v>
      </c>
      <c r="H197" s="222">
        <v>66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43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172</v>
      </c>
      <c r="AT197" s="229" t="s">
        <v>167</v>
      </c>
      <c r="AU197" s="229" t="s">
        <v>86</v>
      </c>
      <c r="AY197" s="17" t="s">
        <v>165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86</v>
      </c>
      <c r="BK197" s="230">
        <f>ROUND(I197*H197,2)</f>
        <v>0</v>
      </c>
      <c r="BL197" s="17" t="s">
        <v>172</v>
      </c>
      <c r="BM197" s="229" t="s">
        <v>915</v>
      </c>
    </row>
    <row r="198" s="2" customFormat="1" ht="62.7" customHeight="1">
      <c r="A198" s="38"/>
      <c r="B198" s="39"/>
      <c r="C198" s="218" t="s">
        <v>78</v>
      </c>
      <c r="D198" s="218" t="s">
        <v>167</v>
      </c>
      <c r="E198" s="219" t="s">
        <v>2830</v>
      </c>
      <c r="F198" s="220" t="s">
        <v>2831</v>
      </c>
      <c r="G198" s="221" t="s">
        <v>678</v>
      </c>
      <c r="H198" s="222">
        <v>100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43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172</v>
      </c>
      <c r="AT198" s="229" t="s">
        <v>167</v>
      </c>
      <c r="AU198" s="229" t="s">
        <v>86</v>
      </c>
      <c r="AY198" s="17" t="s">
        <v>165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86</v>
      </c>
      <c r="BK198" s="230">
        <f>ROUND(I198*H198,2)</f>
        <v>0</v>
      </c>
      <c r="BL198" s="17" t="s">
        <v>172</v>
      </c>
      <c r="BM198" s="229" t="s">
        <v>928</v>
      </c>
    </row>
    <row r="199" s="2" customFormat="1" ht="24.15" customHeight="1">
      <c r="A199" s="38"/>
      <c r="B199" s="39"/>
      <c r="C199" s="218" t="s">
        <v>78</v>
      </c>
      <c r="D199" s="218" t="s">
        <v>167</v>
      </c>
      <c r="E199" s="219" t="s">
        <v>2832</v>
      </c>
      <c r="F199" s="220" t="s">
        <v>2833</v>
      </c>
      <c r="G199" s="221" t="s">
        <v>678</v>
      </c>
      <c r="H199" s="222">
        <v>150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43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172</v>
      </c>
      <c r="AT199" s="229" t="s">
        <v>167</v>
      </c>
      <c r="AU199" s="229" t="s">
        <v>86</v>
      </c>
      <c r="AY199" s="17" t="s">
        <v>165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86</v>
      </c>
      <c r="BK199" s="230">
        <f>ROUND(I199*H199,2)</f>
        <v>0</v>
      </c>
      <c r="BL199" s="17" t="s">
        <v>172</v>
      </c>
      <c r="BM199" s="229" t="s">
        <v>937</v>
      </c>
    </row>
    <row r="200" s="2" customFormat="1" ht="16.5" customHeight="1">
      <c r="A200" s="38"/>
      <c r="B200" s="39"/>
      <c r="C200" s="218" t="s">
        <v>78</v>
      </c>
      <c r="D200" s="218" t="s">
        <v>167</v>
      </c>
      <c r="E200" s="219" t="s">
        <v>2834</v>
      </c>
      <c r="F200" s="220" t="s">
        <v>2835</v>
      </c>
      <c r="G200" s="221" t="s">
        <v>678</v>
      </c>
      <c r="H200" s="222">
        <v>120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43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172</v>
      </c>
      <c r="AT200" s="229" t="s">
        <v>167</v>
      </c>
      <c r="AU200" s="229" t="s">
        <v>86</v>
      </c>
      <c r="AY200" s="17" t="s">
        <v>165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86</v>
      </c>
      <c r="BK200" s="230">
        <f>ROUND(I200*H200,2)</f>
        <v>0</v>
      </c>
      <c r="BL200" s="17" t="s">
        <v>172</v>
      </c>
      <c r="BM200" s="229" t="s">
        <v>952</v>
      </c>
    </row>
    <row r="201" s="2" customFormat="1" ht="21.75" customHeight="1">
      <c r="A201" s="38"/>
      <c r="B201" s="39"/>
      <c r="C201" s="218" t="s">
        <v>78</v>
      </c>
      <c r="D201" s="218" t="s">
        <v>167</v>
      </c>
      <c r="E201" s="219" t="s">
        <v>2836</v>
      </c>
      <c r="F201" s="220" t="s">
        <v>2837</v>
      </c>
      <c r="G201" s="221" t="s">
        <v>830</v>
      </c>
      <c r="H201" s="222">
        <v>1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43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172</v>
      </c>
      <c r="AT201" s="229" t="s">
        <v>167</v>
      </c>
      <c r="AU201" s="229" t="s">
        <v>86</v>
      </c>
      <c r="AY201" s="17" t="s">
        <v>165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86</v>
      </c>
      <c r="BK201" s="230">
        <f>ROUND(I201*H201,2)</f>
        <v>0</v>
      </c>
      <c r="BL201" s="17" t="s">
        <v>172</v>
      </c>
      <c r="BM201" s="229" t="s">
        <v>963</v>
      </c>
    </row>
    <row r="202" s="2" customFormat="1" ht="16.5" customHeight="1">
      <c r="A202" s="38"/>
      <c r="B202" s="39"/>
      <c r="C202" s="218" t="s">
        <v>78</v>
      </c>
      <c r="D202" s="218" t="s">
        <v>167</v>
      </c>
      <c r="E202" s="219" t="s">
        <v>2838</v>
      </c>
      <c r="F202" s="220" t="s">
        <v>2839</v>
      </c>
      <c r="G202" s="221" t="s">
        <v>830</v>
      </c>
      <c r="H202" s="222">
        <v>1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43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172</v>
      </c>
      <c r="AT202" s="229" t="s">
        <v>167</v>
      </c>
      <c r="AU202" s="229" t="s">
        <v>86</v>
      </c>
      <c r="AY202" s="17" t="s">
        <v>165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86</v>
      </c>
      <c r="BK202" s="230">
        <f>ROUND(I202*H202,2)</f>
        <v>0</v>
      </c>
      <c r="BL202" s="17" t="s">
        <v>172</v>
      </c>
      <c r="BM202" s="229" t="s">
        <v>972</v>
      </c>
    </row>
    <row r="203" s="2" customFormat="1" ht="16.5" customHeight="1">
      <c r="A203" s="38"/>
      <c r="B203" s="39"/>
      <c r="C203" s="218" t="s">
        <v>78</v>
      </c>
      <c r="D203" s="218" t="s">
        <v>167</v>
      </c>
      <c r="E203" s="219" t="s">
        <v>2840</v>
      </c>
      <c r="F203" s="220" t="s">
        <v>2841</v>
      </c>
      <c r="G203" s="221" t="s">
        <v>830</v>
      </c>
      <c r="H203" s="222">
        <v>1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172</v>
      </c>
      <c r="AT203" s="229" t="s">
        <v>167</v>
      </c>
      <c r="AU203" s="229" t="s">
        <v>86</v>
      </c>
      <c r="AY203" s="17" t="s">
        <v>165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86</v>
      </c>
      <c r="BK203" s="230">
        <f>ROUND(I203*H203,2)</f>
        <v>0</v>
      </c>
      <c r="BL203" s="17" t="s">
        <v>172</v>
      </c>
      <c r="BM203" s="229" t="s">
        <v>981</v>
      </c>
    </row>
    <row r="204" s="12" customFormat="1" ht="25.92" customHeight="1">
      <c r="A204" s="12"/>
      <c r="B204" s="202"/>
      <c r="C204" s="203"/>
      <c r="D204" s="204" t="s">
        <v>77</v>
      </c>
      <c r="E204" s="205" t="s">
        <v>2842</v>
      </c>
      <c r="F204" s="205" t="s">
        <v>2843</v>
      </c>
      <c r="G204" s="203"/>
      <c r="H204" s="203"/>
      <c r="I204" s="206"/>
      <c r="J204" s="207">
        <f>BK204</f>
        <v>0</v>
      </c>
      <c r="K204" s="203"/>
      <c r="L204" s="208"/>
      <c r="M204" s="209"/>
      <c r="N204" s="210"/>
      <c r="O204" s="210"/>
      <c r="P204" s="211">
        <f>P205</f>
        <v>0</v>
      </c>
      <c r="Q204" s="210"/>
      <c r="R204" s="211">
        <f>R205</f>
        <v>0.01146</v>
      </c>
      <c r="S204" s="210"/>
      <c r="T204" s="212">
        <f>T205</f>
        <v>0.058130499999999995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86</v>
      </c>
      <c r="AT204" s="214" t="s">
        <v>77</v>
      </c>
      <c r="AU204" s="214" t="s">
        <v>78</v>
      </c>
      <c r="AY204" s="213" t="s">
        <v>165</v>
      </c>
      <c r="BK204" s="215">
        <f>BK205</f>
        <v>0</v>
      </c>
    </row>
    <row r="205" s="12" customFormat="1" ht="22.8" customHeight="1">
      <c r="A205" s="12"/>
      <c r="B205" s="202"/>
      <c r="C205" s="203"/>
      <c r="D205" s="204" t="s">
        <v>77</v>
      </c>
      <c r="E205" s="216" t="s">
        <v>2844</v>
      </c>
      <c r="F205" s="216" t="s">
        <v>2845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P206</f>
        <v>0</v>
      </c>
      <c r="Q205" s="210"/>
      <c r="R205" s="211">
        <f>R206</f>
        <v>0.01146</v>
      </c>
      <c r="S205" s="210"/>
      <c r="T205" s="212">
        <f>T206</f>
        <v>0.058130499999999995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88</v>
      </c>
      <c r="AT205" s="214" t="s">
        <v>77</v>
      </c>
      <c r="AU205" s="214" t="s">
        <v>86</v>
      </c>
      <c r="AY205" s="213" t="s">
        <v>165</v>
      </c>
      <c r="BK205" s="215">
        <f>BK206</f>
        <v>0</v>
      </c>
    </row>
    <row r="206" s="12" customFormat="1" ht="20.88" customHeight="1">
      <c r="A206" s="12"/>
      <c r="B206" s="202"/>
      <c r="C206" s="203"/>
      <c r="D206" s="204" t="s">
        <v>77</v>
      </c>
      <c r="E206" s="216" t="s">
        <v>1188</v>
      </c>
      <c r="F206" s="216" t="s">
        <v>1189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SUM(P207:P221)</f>
        <v>0</v>
      </c>
      <c r="Q206" s="210"/>
      <c r="R206" s="211">
        <f>SUM(R207:R221)</f>
        <v>0.01146</v>
      </c>
      <c r="S206" s="210"/>
      <c r="T206" s="212">
        <f>SUM(T207:T221)</f>
        <v>0.058130499999999995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88</v>
      </c>
      <c r="AT206" s="214" t="s">
        <v>77</v>
      </c>
      <c r="AU206" s="214" t="s">
        <v>88</v>
      </c>
      <c r="AY206" s="213" t="s">
        <v>165</v>
      </c>
      <c r="BK206" s="215">
        <f>SUM(BK207:BK221)</f>
        <v>0</v>
      </c>
    </row>
    <row r="207" s="2" customFormat="1" ht="21.75" customHeight="1">
      <c r="A207" s="38"/>
      <c r="B207" s="39"/>
      <c r="C207" s="218" t="s">
        <v>88</v>
      </c>
      <c r="D207" s="218" t="s">
        <v>167</v>
      </c>
      <c r="E207" s="219" t="s">
        <v>2846</v>
      </c>
      <c r="F207" s="220" t="s">
        <v>2847</v>
      </c>
      <c r="G207" s="221" t="s">
        <v>678</v>
      </c>
      <c r="H207" s="222">
        <v>77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43</v>
      </c>
      <c r="O207" s="91"/>
      <c r="P207" s="227">
        <f>O207*H207</f>
        <v>0</v>
      </c>
      <c r="Q207" s="227">
        <v>0.00012</v>
      </c>
      <c r="R207" s="227">
        <f>Q207*H207</f>
        <v>0.0092399999999999999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270</v>
      </c>
      <c r="AT207" s="229" t="s">
        <v>167</v>
      </c>
      <c r="AU207" s="229" t="s">
        <v>183</v>
      </c>
      <c r="AY207" s="17" t="s">
        <v>165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86</v>
      </c>
      <c r="BK207" s="230">
        <f>ROUND(I207*H207,2)</f>
        <v>0</v>
      </c>
      <c r="BL207" s="17" t="s">
        <v>270</v>
      </c>
      <c r="BM207" s="229" t="s">
        <v>2848</v>
      </c>
    </row>
    <row r="208" s="14" customFormat="1">
      <c r="A208" s="14"/>
      <c r="B208" s="242"/>
      <c r="C208" s="243"/>
      <c r="D208" s="233" t="s">
        <v>174</v>
      </c>
      <c r="E208" s="244" t="s">
        <v>1</v>
      </c>
      <c r="F208" s="245" t="s">
        <v>2849</v>
      </c>
      <c r="G208" s="243"/>
      <c r="H208" s="246">
        <v>77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174</v>
      </c>
      <c r="AU208" s="252" t="s">
        <v>183</v>
      </c>
      <c r="AV208" s="14" t="s">
        <v>88</v>
      </c>
      <c r="AW208" s="14" t="s">
        <v>32</v>
      </c>
      <c r="AX208" s="14" t="s">
        <v>78</v>
      </c>
      <c r="AY208" s="252" t="s">
        <v>165</v>
      </c>
    </row>
    <row r="209" s="15" customFormat="1">
      <c r="A209" s="15"/>
      <c r="B209" s="253"/>
      <c r="C209" s="254"/>
      <c r="D209" s="233" t="s">
        <v>174</v>
      </c>
      <c r="E209" s="255" t="s">
        <v>1</v>
      </c>
      <c r="F209" s="256" t="s">
        <v>177</v>
      </c>
      <c r="G209" s="254"/>
      <c r="H209" s="257">
        <v>77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174</v>
      </c>
      <c r="AU209" s="263" t="s">
        <v>183</v>
      </c>
      <c r="AV209" s="15" t="s">
        <v>172</v>
      </c>
      <c r="AW209" s="15" t="s">
        <v>32</v>
      </c>
      <c r="AX209" s="15" t="s">
        <v>86</v>
      </c>
      <c r="AY209" s="263" t="s">
        <v>165</v>
      </c>
    </row>
    <row r="210" s="2" customFormat="1" ht="16.5" customHeight="1">
      <c r="A210" s="38"/>
      <c r="B210" s="39"/>
      <c r="C210" s="218" t="s">
        <v>183</v>
      </c>
      <c r="D210" s="218" t="s">
        <v>167</v>
      </c>
      <c r="E210" s="219" t="s">
        <v>2850</v>
      </c>
      <c r="F210" s="220" t="s">
        <v>2851</v>
      </c>
      <c r="G210" s="221" t="s">
        <v>678</v>
      </c>
      <c r="H210" s="222">
        <v>18.5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43</v>
      </c>
      <c r="O210" s="91"/>
      <c r="P210" s="227">
        <f>O210*H210</f>
        <v>0</v>
      </c>
      <c r="Q210" s="227">
        <v>0.00012</v>
      </c>
      <c r="R210" s="227">
        <f>Q210*H210</f>
        <v>0.0022200000000000002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270</v>
      </c>
      <c r="AT210" s="229" t="s">
        <v>167</v>
      </c>
      <c r="AU210" s="229" t="s">
        <v>183</v>
      </c>
      <c r="AY210" s="17" t="s">
        <v>165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86</v>
      </c>
      <c r="BK210" s="230">
        <f>ROUND(I210*H210,2)</f>
        <v>0</v>
      </c>
      <c r="BL210" s="17" t="s">
        <v>270</v>
      </c>
      <c r="BM210" s="229" t="s">
        <v>2852</v>
      </c>
    </row>
    <row r="211" s="14" customFormat="1">
      <c r="A211" s="14"/>
      <c r="B211" s="242"/>
      <c r="C211" s="243"/>
      <c r="D211" s="233" t="s">
        <v>174</v>
      </c>
      <c r="E211" s="244" t="s">
        <v>1</v>
      </c>
      <c r="F211" s="245" t="s">
        <v>2853</v>
      </c>
      <c r="G211" s="243"/>
      <c r="H211" s="246">
        <v>18.5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174</v>
      </c>
      <c r="AU211" s="252" t="s">
        <v>183</v>
      </c>
      <c r="AV211" s="14" t="s">
        <v>88</v>
      </c>
      <c r="AW211" s="14" t="s">
        <v>32</v>
      </c>
      <c r="AX211" s="14" t="s">
        <v>78</v>
      </c>
      <c r="AY211" s="252" t="s">
        <v>165</v>
      </c>
    </row>
    <row r="212" s="15" customFormat="1">
      <c r="A212" s="15"/>
      <c r="B212" s="253"/>
      <c r="C212" s="254"/>
      <c r="D212" s="233" t="s">
        <v>174</v>
      </c>
      <c r="E212" s="255" t="s">
        <v>1</v>
      </c>
      <c r="F212" s="256" t="s">
        <v>177</v>
      </c>
      <c r="G212" s="254"/>
      <c r="H212" s="257">
        <v>18.5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174</v>
      </c>
      <c r="AU212" s="263" t="s">
        <v>183</v>
      </c>
      <c r="AV212" s="15" t="s">
        <v>172</v>
      </c>
      <c r="AW212" s="15" t="s">
        <v>32</v>
      </c>
      <c r="AX212" s="15" t="s">
        <v>86</v>
      </c>
      <c r="AY212" s="263" t="s">
        <v>165</v>
      </c>
    </row>
    <row r="213" s="2" customFormat="1" ht="24.15" customHeight="1">
      <c r="A213" s="38"/>
      <c r="B213" s="39"/>
      <c r="C213" s="218" t="s">
        <v>172</v>
      </c>
      <c r="D213" s="218" t="s">
        <v>167</v>
      </c>
      <c r="E213" s="219" t="s">
        <v>2854</v>
      </c>
      <c r="F213" s="220" t="s">
        <v>2855</v>
      </c>
      <c r="G213" s="221" t="s">
        <v>199</v>
      </c>
      <c r="H213" s="222">
        <v>0.010999999999999999</v>
      </c>
      <c r="I213" s="223"/>
      <c r="J213" s="224">
        <f>ROUND(I213*H213,2)</f>
        <v>0</v>
      </c>
      <c r="K213" s="220" t="s">
        <v>171</v>
      </c>
      <c r="L213" s="44"/>
      <c r="M213" s="225" t="s">
        <v>1</v>
      </c>
      <c r="N213" s="226" t="s">
        <v>43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270</v>
      </c>
      <c r="AT213" s="229" t="s">
        <v>167</v>
      </c>
      <c r="AU213" s="229" t="s">
        <v>183</v>
      </c>
      <c r="AY213" s="17" t="s">
        <v>165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86</v>
      </c>
      <c r="BK213" s="230">
        <f>ROUND(I213*H213,2)</f>
        <v>0</v>
      </c>
      <c r="BL213" s="17" t="s">
        <v>270</v>
      </c>
      <c r="BM213" s="229" t="s">
        <v>2856</v>
      </c>
    </row>
    <row r="214" s="2" customFormat="1" ht="37.8" customHeight="1">
      <c r="A214" s="38"/>
      <c r="B214" s="39"/>
      <c r="C214" s="218" t="s">
        <v>86</v>
      </c>
      <c r="D214" s="218" t="s">
        <v>167</v>
      </c>
      <c r="E214" s="219" t="s">
        <v>2857</v>
      </c>
      <c r="F214" s="220" t="s">
        <v>2858</v>
      </c>
      <c r="G214" s="221" t="s">
        <v>2859</v>
      </c>
      <c r="H214" s="222">
        <v>1162.6099999999999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43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5.0000000000000002E-05</v>
      </c>
      <c r="T214" s="228">
        <f>S214*H214</f>
        <v>0.058130499999999995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270</v>
      </c>
      <c r="AT214" s="229" t="s">
        <v>167</v>
      </c>
      <c r="AU214" s="229" t="s">
        <v>183</v>
      </c>
      <c r="AY214" s="17" t="s">
        <v>165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86</v>
      </c>
      <c r="BK214" s="230">
        <f>ROUND(I214*H214,2)</f>
        <v>0</v>
      </c>
      <c r="BL214" s="17" t="s">
        <v>270</v>
      </c>
      <c r="BM214" s="229" t="s">
        <v>2860</v>
      </c>
    </row>
    <row r="215" s="13" customFormat="1">
      <c r="A215" s="13"/>
      <c r="B215" s="231"/>
      <c r="C215" s="232"/>
      <c r="D215" s="233" t="s">
        <v>174</v>
      </c>
      <c r="E215" s="234" t="s">
        <v>1</v>
      </c>
      <c r="F215" s="235" t="s">
        <v>593</v>
      </c>
      <c r="G215" s="232"/>
      <c r="H215" s="234" t="s">
        <v>1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174</v>
      </c>
      <c r="AU215" s="241" t="s">
        <v>183</v>
      </c>
      <c r="AV215" s="13" t="s">
        <v>86</v>
      </c>
      <c r="AW215" s="13" t="s">
        <v>32</v>
      </c>
      <c r="AX215" s="13" t="s">
        <v>78</v>
      </c>
      <c r="AY215" s="241" t="s">
        <v>165</v>
      </c>
    </row>
    <row r="216" s="14" customFormat="1">
      <c r="A216" s="14"/>
      <c r="B216" s="242"/>
      <c r="C216" s="243"/>
      <c r="D216" s="233" t="s">
        <v>174</v>
      </c>
      <c r="E216" s="244" t="s">
        <v>1</v>
      </c>
      <c r="F216" s="245" t="s">
        <v>2861</v>
      </c>
      <c r="G216" s="243"/>
      <c r="H216" s="246">
        <v>651.71000000000004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174</v>
      </c>
      <c r="AU216" s="252" t="s">
        <v>183</v>
      </c>
      <c r="AV216" s="14" t="s">
        <v>88</v>
      </c>
      <c r="AW216" s="14" t="s">
        <v>32</v>
      </c>
      <c r="AX216" s="14" t="s">
        <v>78</v>
      </c>
      <c r="AY216" s="252" t="s">
        <v>165</v>
      </c>
    </row>
    <row r="217" s="13" customFormat="1">
      <c r="A217" s="13"/>
      <c r="B217" s="231"/>
      <c r="C217" s="232"/>
      <c r="D217" s="233" t="s">
        <v>174</v>
      </c>
      <c r="E217" s="234" t="s">
        <v>1</v>
      </c>
      <c r="F217" s="235" t="s">
        <v>596</v>
      </c>
      <c r="G217" s="232"/>
      <c r="H217" s="234" t="s">
        <v>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174</v>
      </c>
      <c r="AU217" s="241" t="s">
        <v>183</v>
      </c>
      <c r="AV217" s="13" t="s">
        <v>86</v>
      </c>
      <c r="AW217" s="13" t="s">
        <v>32</v>
      </c>
      <c r="AX217" s="13" t="s">
        <v>78</v>
      </c>
      <c r="AY217" s="241" t="s">
        <v>165</v>
      </c>
    </row>
    <row r="218" s="14" customFormat="1">
      <c r="A218" s="14"/>
      <c r="B218" s="242"/>
      <c r="C218" s="243"/>
      <c r="D218" s="233" t="s">
        <v>174</v>
      </c>
      <c r="E218" s="244" t="s">
        <v>1</v>
      </c>
      <c r="F218" s="245" t="s">
        <v>2862</v>
      </c>
      <c r="G218" s="243"/>
      <c r="H218" s="246">
        <v>510.89999999999998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174</v>
      </c>
      <c r="AU218" s="252" t="s">
        <v>183</v>
      </c>
      <c r="AV218" s="14" t="s">
        <v>88</v>
      </c>
      <c r="AW218" s="14" t="s">
        <v>32</v>
      </c>
      <c r="AX218" s="14" t="s">
        <v>78</v>
      </c>
      <c r="AY218" s="252" t="s">
        <v>165</v>
      </c>
    </row>
    <row r="219" s="15" customFormat="1">
      <c r="A219" s="15"/>
      <c r="B219" s="253"/>
      <c r="C219" s="254"/>
      <c r="D219" s="233" t="s">
        <v>174</v>
      </c>
      <c r="E219" s="255" t="s">
        <v>1</v>
      </c>
      <c r="F219" s="256" t="s">
        <v>177</v>
      </c>
      <c r="G219" s="254"/>
      <c r="H219" s="257">
        <v>1162.6099999999999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3" t="s">
        <v>174</v>
      </c>
      <c r="AU219" s="263" t="s">
        <v>183</v>
      </c>
      <c r="AV219" s="15" t="s">
        <v>172</v>
      </c>
      <c r="AW219" s="15" t="s">
        <v>32</v>
      </c>
      <c r="AX219" s="15" t="s">
        <v>86</v>
      </c>
      <c r="AY219" s="263" t="s">
        <v>165</v>
      </c>
    </row>
    <row r="220" s="2" customFormat="1" ht="16.5" customHeight="1">
      <c r="A220" s="38"/>
      <c r="B220" s="39"/>
      <c r="C220" s="218" t="s">
        <v>78</v>
      </c>
      <c r="D220" s="218" t="s">
        <v>167</v>
      </c>
      <c r="E220" s="219" t="s">
        <v>2863</v>
      </c>
      <c r="F220" s="220" t="s">
        <v>2864</v>
      </c>
      <c r="G220" s="221" t="s">
        <v>2865</v>
      </c>
      <c r="H220" s="222">
        <v>25</v>
      </c>
      <c r="I220" s="223"/>
      <c r="J220" s="224">
        <f>ROUND(I220*H220,2)</f>
        <v>0</v>
      </c>
      <c r="K220" s="220" t="s">
        <v>1</v>
      </c>
      <c r="L220" s="44"/>
      <c r="M220" s="225" t="s">
        <v>1</v>
      </c>
      <c r="N220" s="226" t="s">
        <v>43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172</v>
      </c>
      <c r="AT220" s="229" t="s">
        <v>167</v>
      </c>
      <c r="AU220" s="229" t="s">
        <v>183</v>
      </c>
      <c r="AY220" s="17" t="s">
        <v>165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86</v>
      </c>
      <c r="BK220" s="230">
        <f>ROUND(I220*H220,2)</f>
        <v>0</v>
      </c>
      <c r="BL220" s="17" t="s">
        <v>172</v>
      </c>
      <c r="BM220" s="229" t="s">
        <v>998</v>
      </c>
    </row>
    <row r="221" s="2" customFormat="1" ht="24.15" customHeight="1">
      <c r="A221" s="38"/>
      <c r="B221" s="39"/>
      <c r="C221" s="218" t="s">
        <v>78</v>
      </c>
      <c r="D221" s="218" t="s">
        <v>167</v>
      </c>
      <c r="E221" s="219" t="s">
        <v>2866</v>
      </c>
      <c r="F221" s="220" t="s">
        <v>2867</v>
      </c>
      <c r="G221" s="221" t="s">
        <v>830</v>
      </c>
      <c r="H221" s="222">
        <v>1</v>
      </c>
      <c r="I221" s="223"/>
      <c r="J221" s="224">
        <f>ROUND(I221*H221,2)</f>
        <v>0</v>
      </c>
      <c r="K221" s="220" t="s">
        <v>1</v>
      </c>
      <c r="L221" s="44"/>
      <c r="M221" s="225" t="s">
        <v>1</v>
      </c>
      <c r="N221" s="226" t="s">
        <v>43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172</v>
      </c>
      <c r="AT221" s="229" t="s">
        <v>167</v>
      </c>
      <c r="AU221" s="229" t="s">
        <v>183</v>
      </c>
      <c r="AY221" s="17" t="s">
        <v>165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86</v>
      </c>
      <c r="BK221" s="230">
        <f>ROUND(I221*H221,2)</f>
        <v>0</v>
      </c>
      <c r="BL221" s="17" t="s">
        <v>172</v>
      </c>
      <c r="BM221" s="229" t="s">
        <v>1009</v>
      </c>
    </row>
    <row r="222" s="12" customFormat="1" ht="25.92" customHeight="1">
      <c r="A222" s="12"/>
      <c r="B222" s="202"/>
      <c r="C222" s="203"/>
      <c r="D222" s="204" t="s">
        <v>77</v>
      </c>
      <c r="E222" s="205" t="s">
        <v>2868</v>
      </c>
      <c r="F222" s="205" t="s">
        <v>2869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SUM(P223:P224)</f>
        <v>0</v>
      </c>
      <c r="Q222" s="210"/>
      <c r="R222" s="211">
        <f>SUM(R223:R224)</f>
        <v>0</v>
      </c>
      <c r="S222" s="210"/>
      <c r="T222" s="212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86</v>
      </c>
      <c r="AT222" s="214" t="s">
        <v>77</v>
      </c>
      <c r="AU222" s="214" t="s">
        <v>78</v>
      </c>
      <c r="AY222" s="213" t="s">
        <v>165</v>
      </c>
      <c r="BK222" s="215">
        <f>SUM(BK223:BK224)</f>
        <v>0</v>
      </c>
    </row>
    <row r="223" s="2" customFormat="1" ht="16.5" customHeight="1">
      <c r="A223" s="38"/>
      <c r="B223" s="39"/>
      <c r="C223" s="218" t="s">
        <v>78</v>
      </c>
      <c r="D223" s="218" t="s">
        <v>167</v>
      </c>
      <c r="E223" s="219" t="s">
        <v>2870</v>
      </c>
      <c r="F223" s="220" t="s">
        <v>2871</v>
      </c>
      <c r="G223" s="221" t="s">
        <v>2384</v>
      </c>
      <c r="H223" s="222">
        <v>30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43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172</v>
      </c>
      <c r="AT223" s="229" t="s">
        <v>167</v>
      </c>
      <c r="AU223" s="229" t="s">
        <v>86</v>
      </c>
      <c r="AY223" s="17" t="s">
        <v>165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172</v>
      </c>
      <c r="BM223" s="229" t="s">
        <v>1018</v>
      </c>
    </row>
    <row r="224" s="2" customFormat="1" ht="16.5" customHeight="1">
      <c r="A224" s="38"/>
      <c r="B224" s="39"/>
      <c r="C224" s="218" t="s">
        <v>78</v>
      </c>
      <c r="D224" s="218" t="s">
        <v>167</v>
      </c>
      <c r="E224" s="219" t="s">
        <v>2872</v>
      </c>
      <c r="F224" s="220" t="s">
        <v>2873</v>
      </c>
      <c r="G224" s="221" t="s">
        <v>830</v>
      </c>
      <c r="H224" s="222">
        <v>1</v>
      </c>
      <c r="I224" s="223"/>
      <c r="J224" s="224">
        <f>ROUND(I224*H224,2)</f>
        <v>0</v>
      </c>
      <c r="K224" s="220" t="s">
        <v>1</v>
      </c>
      <c r="L224" s="44"/>
      <c r="M224" s="284" t="s">
        <v>1</v>
      </c>
      <c r="N224" s="285" t="s">
        <v>43</v>
      </c>
      <c r="O224" s="280"/>
      <c r="P224" s="281">
        <f>O224*H224</f>
        <v>0</v>
      </c>
      <c r="Q224" s="281">
        <v>0</v>
      </c>
      <c r="R224" s="281">
        <f>Q224*H224</f>
        <v>0</v>
      </c>
      <c r="S224" s="281">
        <v>0</v>
      </c>
      <c r="T224" s="28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172</v>
      </c>
      <c r="AT224" s="229" t="s">
        <v>167</v>
      </c>
      <c r="AU224" s="229" t="s">
        <v>86</v>
      </c>
      <c r="AY224" s="17" t="s">
        <v>165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86</v>
      </c>
      <c r="BK224" s="230">
        <f>ROUND(I224*H224,2)</f>
        <v>0</v>
      </c>
      <c r="BL224" s="17" t="s">
        <v>172</v>
      </c>
      <c r="BM224" s="229" t="s">
        <v>1026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fn6ckTQon2Hsc3+c2ZnoyKeTEbQsY6gfT4cYXlQlHSGsVDsZ6moxVvucWGf5gfN/lt9bViXPQmdkbXtXSdhi1g==" hashValue="M8ZbS63iKkUzJhOPx9fwmlFgLSZ31xv+3vjx2lvL9A9oXWtsm+IoYv9RQsibhiV4+natGmXqZpJLaCtJU5mkag==" algorithmName="SHA-512" password="CC35"/>
  <autoFilter ref="C124:K2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ROUND((SUM(BE121:BE155)),  2)</f>
        <v>0</v>
      </c>
      <c r="G33" s="38"/>
      <c r="H33" s="38"/>
      <c r="I33" s="155">
        <v>0.20999999999999999</v>
      </c>
      <c r="J33" s="154">
        <f>ROUND(((SUM(BE121:BE155))*I33),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ROUND((SUM(BF121:BF155)),  2)</f>
        <v>0</v>
      </c>
      <c r="G34" s="38"/>
      <c r="H34" s="38"/>
      <c r="I34" s="155">
        <v>0.14999999999999999</v>
      </c>
      <c r="J34" s="154">
        <f>ROUND(((SUM(BF121:BF155))*I34),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06 - ESL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2875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2876</v>
      </c>
      <c r="E98" s="182"/>
      <c r="F98" s="182"/>
      <c r="G98" s="182"/>
      <c r="H98" s="182"/>
      <c r="I98" s="182"/>
      <c r="J98" s="183">
        <f>J140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2877</v>
      </c>
      <c r="E99" s="182"/>
      <c r="F99" s="182"/>
      <c r="G99" s="182"/>
      <c r="H99" s="182"/>
      <c r="I99" s="182"/>
      <c r="J99" s="183">
        <f>J142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2878</v>
      </c>
      <c r="E100" s="182"/>
      <c r="F100" s="182"/>
      <c r="G100" s="182"/>
      <c r="H100" s="182"/>
      <c r="I100" s="182"/>
      <c r="J100" s="183">
        <f>J144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2879</v>
      </c>
      <c r="E101" s="182"/>
      <c r="F101" s="182"/>
      <c r="G101" s="182"/>
      <c r="H101" s="182"/>
      <c r="I101" s="182"/>
      <c r="J101" s="183">
        <f>J148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VYTVOŘENÍ KOMPLEXU SLABOPROUDÝCH LABORATOŘÍ A MODERNIZACE DÍLEN II NA VOŠ, SPŠ A JŠ KUTNÁ HORA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06 - ESL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Masarykova 197/1, Hlouška</v>
      </c>
      <c r="G115" s="40"/>
      <c r="H115" s="40"/>
      <c r="I115" s="32" t="s">
        <v>22</v>
      </c>
      <c r="J115" s="79" t="str">
        <f>IF(J12="","",J12)</f>
        <v>13. 1. 2023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VOŠ, SPŠ A JŠ KUTNÁ HORA</v>
      </c>
      <c r="G117" s="40"/>
      <c r="H117" s="40"/>
      <c r="I117" s="32" t="s">
        <v>30</v>
      </c>
      <c r="J117" s="36" t="str">
        <f>E21</f>
        <v>Ing Jiří Marek PhD.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Jan Petr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151</v>
      </c>
      <c r="D120" s="194" t="s">
        <v>63</v>
      </c>
      <c r="E120" s="194" t="s">
        <v>59</v>
      </c>
      <c r="F120" s="194" t="s">
        <v>60</v>
      </c>
      <c r="G120" s="194" t="s">
        <v>152</v>
      </c>
      <c r="H120" s="194" t="s">
        <v>153</v>
      </c>
      <c r="I120" s="194" t="s">
        <v>154</v>
      </c>
      <c r="J120" s="194" t="s">
        <v>119</v>
      </c>
      <c r="K120" s="195" t="s">
        <v>155</v>
      </c>
      <c r="L120" s="196"/>
      <c r="M120" s="100" t="s">
        <v>1</v>
      </c>
      <c r="N120" s="101" t="s">
        <v>42</v>
      </c>
      <c r="O120" s="101" t="s">
        <v>156</v>
      </c>
      <c r="P120" s="101" t="s">
        <v>157</v>
      </c>
      <c r="Q120" s="101" t="s">
        <v>158</v>
      </c>
      <c r="R120" s="101" t="s">
        <v>159</v>
      </c>
      <c r="S120" s="101" t="s">
        <v>160</v>
      </c>
      <c r="T120" s="102" t="s">
        <v>161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162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P122+P140+P142+P144+P148</f>
        <v>0</v>
      </c>
      <c r="Q121" s="104"/>
      <c r="R121" s="199">
        <f>R122+R140+R142+R144+R148</f>
        <v>0</v>
      </c>
      <c r="S121" s="104"/>
      <c r="T121" s="200">
        <f>T122+T140+T142+T144+T148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121</v>
      </c>
      <c r="BK121" s="201">
        <f>BK122+BK140+BK142+BK144+BK148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2581</v>
      </c>
      <c r="F122" s="205" t="s">
        <v>2880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SUM(P123:P139)</f>
        <v>0</v>
      </c>
      <c r="Q122" s="210"/>
      <c r="R122" s="211">
        <f>SUM(R123:R139)</f>
        <v>0</v>
      </c>
      <c r="S122" s="210"/>
      <c r="T122" s="212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78</v>
      </c>
      <c r="AY122" s="213" t="s">
        <v>165</v>
      </c>
      <c r="BK122" s="215">
        <f>SUM(BK123:BK139)</f>
        <v>0</v>
      </c>
    </row>
    <row r="123" s="2" customFormat="1" ht="33" customHeight="1">
      <c r="A123" s="38"/>
      <c r="B123" s="39"/>
      <c r="C123" s="218" t="s">
        <v>78</v>
      </c>
      <c r="D123" s="218" t="s">
        <v>167</v>
      </c>
      <c r="E123" s="219" t="s">
        <v>2881</v>
      </c>
      <c r="F123" s="220" t="s">
        <v>2882</v>
      </c>
      <c r="G123" s="221" t="s">
        <v>2597</v>
      </c>
      <c r="H123" s="222">
        <v>44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172</v>
      </c>
      <c r="AT123" s="229" t="s">
        <v>167</v>
      </c>
      <c r="AU123" s="229" t="s">
        <v>86</v>
      </c>
      <c r="AY123" s="17" t="s">
        <v>165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172</v>
      </c>
      <c r="BM123" s="229" t="s">
        <v>88</v>
      </c>
    </row>
    <row r="124" s="2" customFormat="1" ht="66.75" customHeight="1">
      <c r="A124" s="38"/>
      <c r="B124" s="39"/>
      <c r="C124" s="218" t="s">
        <v>78</v>
      </c>
      <c r="D124" s="218" t="s">
        <v>167</v>
      </c>
      <c r="E124" s="219" t="s">
        <v>2883</v>
      </c>
      <c r="F124" s="220" t="s">
        <v>2884</v>
      </c>
      <c r="G124" s="221" t="s">
        <v>2597</v>
      </c>
      <c r="H124" s="222">
        <v>237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172</v>
      </c>
      <c r="AT124" s="229" t="s">
        <v>167</v>
      </c>
      <c r="AU124" s="229" t="s">
        <v>86</v>
      </c>
      <c r="AY124" s="17" t="s">
        <v>165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172</v>
      </c>
      <c r="BM124" s="229" t="s">
        <v>172</v>
      </c>
    </row>
    <row r="125" s="2" customFormat="1">
      <c r="A125" s="38"/>
      <c r="B125" s="39"/>
      <c r="C125" s="40"/>
      <c r="D125" s="233" t="s">
        <v>616</v>
      </c>
      <c r="E125" s="40"/>
      <c r="F125" s="274" t="s">
        <v>2885</v>
      </c>
      <c r="G125" s="40"/>
      <c r="H125" s="40"/>
      <c r="I125" s="275"/>
      <c r="J125" s="40"/>
      <c r="K125" s="40"/>
      <c r="L125" s="44"/>
      <c r="M125" s="276"/>
      <c r="N125" s="27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616</v>
      </c>
      <c r="AU125" s="17" t="s">
        <v>86</v>
      </c>
    </row>
    <row r="126" s="2" customFormat="1" ht="49.05" customHeight="1">
      <c r="A126" s="38"/>
      <c r="B126" s="39"/>
      <c r="C126" s="218" t="s">
        <v>78</v>
      </c>
      <c r="D126" s="218" t="s">
        <v>167</v>
      </c>
      <c r="E126" s="219" t="s">
        <v>2886</v>
      </c>
      <c r="F126" s="220" t="s">
        <v>2887</v>
      </c>
      <c r="G126" s="221" t="s">
        <v>2597</v>
      </c>
      <c r="H126" s="222">
        <v>7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172</v>
      </c>
      <c r="AT126" s="229" t="s">
        <v>167</v>
      </c>
      <c r="AU126" s="229" t="s">
        <v>86</v>
      </c>
      <c r="AY126" s="17" t="s">
        <v>165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172</v>
      </c>
      <c r="BM126" s="229" t="s">
        <v>196</v>
      </c>
    </row>
    <row r="127" s="2" customFormat="1">
      <c r="A127" s="38"/>
      <c r="B127" s="39"/>
      <c r="C127" s="40"/>
      <c r="D127" s="233" t="s">
        <v>616</v>
      </c>
      <c r="E127" s="40"/>
      <c r="F127" s="274" t="s">
        <v>2888</v>
      </c>
      <c r="G127" s="40"/>
      <c r="H127" s="40"/>
      <c r="I127" s="275"/>
      <c r="J127" s="40"/>
      <c r="K127" s="40"/>
      <c r="L127" s="44"/>
      <c r="M127" s="276"/>
      <c r="N127" s="27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616</v>
      </c>
      <c r="AU127" s="17" t="s">
        <v>86</v>
      </c>
    </row>
    <row r="128" s="2" customFormat="1" ht="37.8" customHeight="1">
      <c r="A128" s="38"/>
      <c r="B128" s="39"/>
      <c r="C128" s="218" t="s">
        <v>78</v>
      </c>
      <c r="D128" s="218" t="s">
        <v>167</v>
      </c>
      <c r="E128" s="219" t="s">
        <v>2889</v>
      </c>
      <c r="F128" s="220" t="s">
        <v>2890</v>
      </c>
      <c r="G128" s="221" t="s">
        <v>2597</v>
      </c>
      <c r="H128" s="222">
        <v>15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172</v>
      </c>
      <c r="AT128" s="229" t="s">
        <v>167</v>
      </c>
      <c r="AU128" s="229" t="s">
        <v>86</v>
      </c>
      <c r="AY128" s="17" t="s">
        <v>165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172</v>
      </c>
      <c r="BM128" s="229" t="s">
        <v>206</v>
      </c>
    </row>
    <row r="129" s="2" customFormat="1" ht="37.8" customHeight="1">
      <c r="A129" s="38"/>
      <c r="B129" s="39"/>
      <c r="C129" s="218" t="s">
        <v>78</v>
      </c>
      <c r="D129" s="218" t="s">
        <v>167</v>
      </c>
      <c r="E129" s="219" t="s">
        <v>2891</v>
      </c>
      <c r="F129" s="220" t="s">
        <v>2892</v>
      </c>
      <c r="G129" s="221" t="s">
        <v>2597</v>
      </c>
      <c r="H129" s="222">
        <v>2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172</v>
      </c>
      <c r="AT129" s="229" t="s">
        <v>167</v>
      </c>
      <c r="AU129" s="229" t="s">
        <v>86</v>
      </c>
      <c r="AY129" s="17" t="s">
        <v>165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172</v>
      </c>
      <c r="BM129" s="229" t="s">
        <v>220</v>
      </c>
    </row>
    <row r="130" s="2" customFormat="1" ht="37.8" customHeight="1">
      <c r="A130" s="38"/>
      <c r="B130" s="39"/>
      <c r="C130" s="218" t="s">
        <v>78</v>
      </c>
      <c r="D130" s="218" t="s">
        <v>167</v>
      </c>
      <c r="E130" s="219" t="s">
        <v>2893</v>
      </c>
      <c r="F130" s="220" t="s">
        <v>2894</v>
      </c>
      <c r="G130" s="221" t="s">
        <v>2597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172</v>
      </c>
      <c r="AT130" s="229" t="s">
        <v>167</v>
      </c>
      <c r="AU130" s="229" t="s">
        <v>86</v>
      </c>
      <c r="AY130" s="17" t="s">
        <v>165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172</v>
      </c>
      <c r="BM130" s="229" t="s">
        <v>230</v>
      </c>
    </row>
    <row r="131" s="2" customFormat="1" ht="24.15" customHeight="1">
      <c r="A131" s="38"/>
      <c r="B131" s="39"/>
      <c r="C131" s="218" t="s">
        <v>78</v>
      </c>
      <c r="D131" s="218" t="s">
        <v>167</v>
      </c>
      <c r="E131" s="219" t="s">
        <v>2895</v>
      </c>
      <c r="F131" s="220" t="s">
        <v>2896</v>
      </c>
      <c r="G131" s="221" t="s">
        <v>2597</v>
      </c>
      <c r="H131" s="222">
        <v>31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172</v>
      </c>
      <c r="AT131" s="229" t="s">
        <v>167</v>
      </c>
      <c r="AU131" s="229" t="s">
        <v>86</v>
      </c>
      <c r="AY131" s="17" t="s">
        <v>165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172</v>
      </c>
      <c r="BM131" s="229" t="s">
        <v>249</v>
      </c>
    </row>
    <row r="132" s="2" customFormat="1" ht="16.5" customHeight="1">
      <c r="A132" s="38"/>
      <c r="B132" s="39"/>
      <c r="C132" s="218" t="s">
        <v>78</v>
      </c>
      <c r="D132" s="218" t="s">
        <v>167</v>
      </c>
      <c r="E132" s="219" t="s">
        <v>2897</v>
      </c>
      <c r="F132" s="220" t="s">
        <v>2898</v>
      </c>
      <c r="G132" s="221" t="s">
        <v>2597</v>
      </c>
      <c r="H132" s="222">
        <v>31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172</v>
      </c>
      <c r="AT132" s="229" t="s">
        <v>167</v>
      </c>
      <c r="AU132" s="229" t="s">
        <v>86</v>
      </c>
      <c r="AY132" s="17" t="s">
        <v>165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172</v>
      </c>
      <c r="BM132" s="229" t="s">
        <v>270</v>
      </c>
    </row>
    <row r="133" s="2" customFormat="1" ht="24.15" customHeight="1">
      <c r="A133" s="38"/>
      <c r="B133" s="39"/>
      <c r="C133" s="218" t="s">
        <v>78</v>
      </c>
      <c r="D133" s="218" t="s">
        <v>167</v>
      </c>
      <c r="E133" s="219" t="s">
        <v>2899</v>
      </c>
      <c r="F133" s="220" t="s">
        <v>2900</v>
      </c>
      <c r="G133" s="221" t="s">
        <v>2597</v>
      </c>
      <c r="H133" s="222">
        <v>482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172</v>
      </c>
      <c r="AT133" s="229" t="s">
        <v>167</v>
      </c>
      <c r="AU133" s="229" t="s">
        <v>86</v>
      </c>
      <c r="AY133" s="17" t="s">
        <v>165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172</v>
      </c>
      <c r="BM133" s="229" t="s">
        <v>285</v>
      </c>
    </row>
    <row r="134" s="2" customFormat="1" ht="24.15" customHeight="1">
      <c r="A134" s="38"/>
      <c r="B134" s="39"/>
      <c r="C134" s="218" t="s">
        <v>78</v>
      </c>
      <c r="D134" s="218" t="s">
        <v>167</v>
      </c>
      <c r="E134" s="219" t="s">
        <v>2901</v>
      </c>
      <c r="F134" s="220" t="s">
        <v>2902</v>
      </c>
      <c r="G134" s="221" t="s">
        <v>2597</v>
      </c>
      <c r="H134" s="222">
        <v>196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172</v>
      </c>
      <c r="AT134" s="229" t="s">
        <v>167</v>
      </c>
      <c r="AU134" s="229" t="s">
        <v>86</v>
      </c>
      <c r="AY134" s="17" t="s">
        <v>165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172</v>
      </c>
      <c r="BM134" s="229" t="s">
        <v>297</v>
      </c>
    </row>
    <row r="135" s="2" customFormat="1" ht="24.15" customHeight="1">
      <c r="A135" s="38"/>
      <c r="B135" s="39"/>
      <c r="C135" s="218" t="s">
        <v>78</v>
      </c>
      <c r="D135" s="218" t="s">
        <v>167</v>
      </c>
      <c r="E135" s="219" t="s">
        <v>2903</v>
      </c>
      <c r="F135" s="220" t="s">
        <v>2904</v>
      </c>
      <c r="G135" s="221" t="s">
        <v>2597</v>
      </c>
      <c r="H135" s="222">
        <v>9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172</v>
      </c>
      <c r="AT135" s="229" t="s">
        <v>167</v>
      </c>
      <c r="AU135" s="229" t="s">
        <v>86</v>
      </c>
      <c r="AY135" s="17" t="s">
        <v>165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172</v>
      </c>
      <c r="BM135" s="229" t="s">
        <v>313</v>
      </c>
    </row>
    <row r="136" s="2" customFormat="1" ht="16.5" customHeight="1">
      <c r="A136" s="38"/>
      <c r="B136" s="39"/>
      <c r="C136" s="218" t="s">
        <v>78</v>
      </c>
      <c r="D136" s="218" t="s">
        <v>167</v>
      </c>
      <c r="E136" s="219" t="s">
        <v>2905</v>
      </c>
      <c r="F136" s="220" t="s">
        <v>2906</v>
      </c>
      <c r="G136" s="221" t="s">
        <v>2597</v>
      </c>
      <c r="H136" s="222">
        <v>9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172</v>
      </c>
      <c r="AT136" s="229" t="s">
        <v>167</v>
      </c>
      <c r="AU136" s="229" t="s">
        <v>86</v>
      </c>
      <c r="AY136" s="17" t="s">
        <v>165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172</v>
      </c>
      <c r="BM136" s="229" t="s">
        <v>327</v>
      </c>
    </row>
    <row r="137" s="2" customFormat="1" ht="24.15" customHeight="1">
      <c r="A137" s="38"/>
      <c r="B137" s="39"/>
      <c r="C137" s="218" t="s">
        <v>78</v>
      </c>
      <c r="D137" s="218" t="s">
        <v>167</v>
      </c>
      <c r="E137" s="219" t="s">
        <v>2907</v>
      </c>
      <c r="F137" s="220" t="s">
        <v>2908</v>
      </c>
      <c r="G137" s="221" t="s">
        <v>678</v>
      </c>
      <c r="H137" s="222">
        <v>5850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172</v>
      </c>
      <c r="AT137" s="229" t="s">
        <v>167</v>
      </c>
      <c r="AU137" s="229" t="s">
        <v>86</v>
      </c>
      <c r="AY137" s="17" t="s">
        <v>165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172</v>
      </c>
      <c r="BM137" s="229" t="s">
        <v>372</v>
      </c>
    </row>
    <row r="138" s="2" customFormat="1" ht="16.5" customHeight="1">
      <c r="A138" s="38"/>
      <c r="B138" s="39"/>
      <c r="C138" s="218" t="s">
        <v>78</v>
      </c>
      <c r="D138" s="218" t="s">
        <v>167</v>
      </c>
      <c r="E138" s="219" t="s">
        <v>2909</v>
      </c>
      <c r="F138" s="220" t="s">
        <v>2910</v>
      </c>
      <c r="G138" s="221" t="s">
        <v>2597</v>
      </c>
      <c r="H138" s="222">
        <v>26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43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172</v>
      </c>
      <c r="AT138" s="229" t="s">
        <v>167</v>
      </c>
      <c r="AU138" s="229" t="s">
        <v>86</v>
      </c>
      <c r="AY138" s="17" t="s">
        <v>165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172</v>
      </c>
      <c r="BM138" s="229" t="s">
        <v>389</v>
      </c>
    </row>
    <row r="139" s="2" customFormat="1" ht="16.5" customHeight="1">
      <c r="A139" s="38"/>
      <c r="B139" s="39"/>
      <c r="C139" s="218" t="s">
        <v>78</v>
      </c>
      <c r="D139" s="218" t="s">
        <v>167</v>
      </c>
      <c r="E139" s="219" t="s">
        <v>2911</v>
      </c>
      <c r="F139" s="220" t="s">
        <v>2912</v>
      </c>
      <c r="G139" s="221" t="s">
        <v>678</v>
      </c>
      <c r="H139" s="222">
        <v>9560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172</v>
      </c>
      <c r="AT139" s="229" t="s">
        <v>167</v>
      </c>
      <c r="AU139" s="229" t="s">
        <v>86</v>
      </c>
      <c r="AY139" s="17" t="s">
        <v>165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172</v>
      </c>
      <c r="BM139" s="229" t="s">
        <v>400</v>
      </c>
    </row>
    <row r="140" s="12" customFormat="1" ht="25.92" customHeight="1">
      <c r="A140" s="12"/>
      <c r="B140" s="202"/>
      <c r="C140" s="203"/>
      <c r="D140" s="204" t="s">
        <v>77</v>
      </c>
      <c r="E140" s="205" t="s">
        <v>2729</v>
      </c>
      <c r="F140" s="205" t="s">
        <v>2913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0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86</v>
      </c>
      <c r="AT140" s="214" t="s">
        <v>77</v>
      </c>
      <c r="AU140" s="214" t="s">
        <v>78</v>
      </c>
      <c r="AY140" s="213" t="s">
        <v>165</v>
      </c>
      <c r="BK140" s="215">
        <f>BK141</f>
        <v>0</v>
      </c>
    </row>
    <row r="141" s="2" customFormat="1" ht="16.5" customHeight="1">
      <c r="A141" s="38"/>
      <c r="B141" s="39"/>
      <c r="C141" s="218" t="s">
        <v>78</v>
      </c>
      <c r="D141" s="218" t="s">
        <v>167</v>
      </c>
      <c r="E141" s="219" t="s">
        <v>2914</v>
      </c>
      <c r="F141" s="220" t="s">
        <v>2915</v>
      </c>
      <c r="G141" s="221" t="s">
        <v>678</v>
      </c>
      <c r="H141" s="222">
        <v>250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172</v>
      </c>
      <c r="AT141" s="229" t="s">
        <v>167</v>
      </c>
      <c r="AU141" s="229" t="s">
        <v>86</v>
      </c>
      <c r="AY141" s="17" t="s">
        <v>165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172</v>
      </c>
      <c r="BM141" s="229" t="s">
        <v>414</v>
      </c>
    </row>
    <row r="142" s="12" customFormat="1" ht="25.92" customHeight="1">
      <c r="A142" s="12"/>
      <c r="B142" s="202"/>
      <c r="C142" s="203"/>
      <c r="D142" s="204" t="s">
        <v>77</v>
      </c>
      <c r="E142" s="205" t="s">
        <v>2733</v>
      </c>
      <c r="F142" s="205" t="s">
        <v>2916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P143</f>
        <v>0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86</v>
      </c>
      <c r="AT142" s="214" t="s">
        <v>77</v>
      </c>
      <c r="AU142" s="214" t="s">
        <v>78</v>
      </c>
      <c r="AY142" s="213" t="s">
        <v>165</v>
      </c>
      <c r="BK142" s="215">
        <f>BK143</f>
        <v>0</v>
      </c>
    </row>
    <row r="143" s="2" customFormat="1" ht="24.15" customHeight="1">
      <c r="A143" s="38"/>
      <c r="B143" s="39"/>
      <c r="C143" s="218" t="s">
        <v>78</v>
      </c>
      <c r="D143" s="218" t="s">
        <v>167</v>
      </c>
      <c r="E143" s="219" t="s">
        <v>2917</v>
      </c>
      <c r="F143" s="220" t="s">
        <v>2918</v>
      </c>
      <c r="G143" s="221" t="s">
        <v>678</v>
      </c>
      <c r="H143" s="222">
        <v>20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172</v>
      </c>
      <c r="AT143" s="229" t="s">
        <v>167</v>
      </c>
      <c r="AU143" s="229" t="s">
        <v>86</v>
      </c>
      <c r="AY143" s="17" t="s">
        <v>165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172</v>
      </c>
      <c r="BM143" s="229" t="s">
        <v>431</v>
      </c>
    </row>
    <row r="144" s="12" customFormat="1" ht="25.92" customHeight="1">
      <c r="A144" s="12"/>
      <c r="B144" s="202"/>
      <c r="C144" s="203"/>
      <c r="D144" s="204" t="s">
        <v>77</v>
      </c>
      <c r="E144" s="205" t="s">
        <v>2778</v>
      </c>
      <c r="F144" s="205" t="s">
        <v>2821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SUM(P145:P147)</f>
        <v>0</v>
      </c>
      <c r="Q144" s="210"/>
      <c r="R144" s="211">
        <f>SUM(R145:R147)</f>
        <v>0</v>
      </c>
      <c r="S144" s="210"/>
      <c r="T144" s="212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86</v>
      </c>
      <c r="AT144" s="214" t="s">
        <v>77</v>
      </c>
      <c r="AU144" s="214" t="s">
        <v>78</v>
      </c>
      <c r="AY144" s="213" t="s">
        <v>165</v>
      </c>
      <c r="BK144" s="215">
        <f>SUM(BK145:BK147)</f>
        <v>0</v>
      </c>
    </row>
    <row r="145" s="2" customFormat="1" ht="24.15" customHeight="1">
      <c r="A145" s="38"/>
      <c r="B145" s="39"/>
      <c r="C145" s="218" t="s">
        <v>78</v>
      </c>
      <c r="D145" s="218" t="s">
        <v>167</v>
      </c>
      <c r="E145" s="219" t="s">
        <v>2919</v>
      </c>
      <c r="F145" s="220" t="s">
        <v>2920</v>
      </c>
      <c r="G145" s="221" t="s">
        <v>678</v>
      </c>
      <c r="H145" s="222">
        <v>60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172</v>
      </c>
      <c r="AT145" s="229" t="s">
        <v>167</v>
      </c>
      <c r="AU145" s="229" t="s">
        <v>86</v>
      </c>
      <c r="AY145" s="17" t="s">
        <v>165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172</v>
      </c>
      <c r="BM145" s="229" t="s">
        <v>441</v>
      </c>
    </row>
    <row r="146" s="2" customFormat="1" ht="24.15" customHeight="1">
      <c r="A146" s="38"/>
      <c r="B146" s="39"/>
      <c r="C146" s="218" t="s">
        <v>78</v>
      </c>
      <c r="D146" s="218" t="s">
        <v>167</v>
      </c>
      <c r="E146" s="219" t="s">
        <v>2921</v>
      </c>
      <c r="F146" s="220" t="s">
        <v>2922</v>
      </c>
      <c r="G146" s="221" t="s">
        <v>678</v>
      </c>
      <c r="H146" s="222">
        <v>120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172</v>
      </c>
      <c r="AT146" s="229" t="s">
        <v>167</v>
      </c>
      <c r="AU146" s="229" t="s">
        <v>86</v>
      </c>
      <c r="AY146" s="17" t="s">
        <v>165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172</v>
      </c>
      <c r="BM146" s="229" t="s">
        <v>451</v>
      </c>
    </row>
    <row r="147" s="2" customFormat="1" ht="37.8" customHeight="1">
      <c r="A147" s="38"/>
      <c r="B147" s="39"/>
      <c r="C147" s="218" t="s">
        <v>78</v>
      </c>
      <c r="D147" s="218" t="s">
        <v>167</v>
      </c>
      <c r="E147" s="219" t="s">
        <v>2923</v>
      </c>
      <c r="F147" s="220" t="s">
        <v>2924</v>
      </c>
      <c r="G147" s="221" t="s">
        <v>678</v>
      </c>
      <c r="H147" s="222">
        <v>6800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172</v>
      </c>
      <c r="AT147" s="229" t="s">
        <v>167</v>
      </c>
      <c r="AU147" s="229" t="s">
        <v>86</v>
      </c>
      <c r="AY147" s="17" t="s">
        <v>165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172</v>
      </c>
      <c r="BM147" s="229" t="s">
        <v>462</v>
      </c>
    </row>
    <row r="148" s="12" customFormat="1" ht="25.92" customHeight="1">
      <c r="A148" s="12"/>
      <c r="B148" s="202"/>
      <c r="C148" s="203"/>
      <c r="D148" s="204" t="s">
        <v>77</v>
      </c>
      <c r="E148" s="205" t="s">
        <v>2820</v>
      </c>
      <c r="F148" s="205" t="s">
        <v>2925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SUM(P149:P155)</f>
        <v>0</v>
      </c>
      <c r="Q148" s="210"/>
      <c r="R148" s="211">
        <f>SUM(R149:R155)</f>
        <v>0</v>
      </c>
      <c r="S148" s="210"/>
      <c r="T148" s="21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86</v>
      </c>
      <c r="AT148" s="214" t="s">
        <v>77</v>
      </c>
      <c r="AU148" s="214" t="s">
        <v>78</v>
      </c>
      <c r="AY148" s="213" t="s">
        <v>165</v>
      </c>
      <c r="BK148" s="215">
        <f>SUM(BK149:BK155)</f>
        <v>0</v>
      </c>
    </row>
    <row r="149" s="2" customFormat="1" ht="16.5" customHeight="1">
      <c r="A149" s="38"/>
      <c r="B149" s="39"/>
      <c r="C149" s="218" t="s">
        <v>78</v>
      </c>
      <c r="D149" s="218" t="s">
        <v>167</v>
      </c>
      <c r="E149" s="219" t="s">
        <v>2926</v>
      </c>
      <c r="F149" s="220" t="s">
        <v>2927</v>
      </c>
      <c r="G149" s="221" t="s">
        <v>2928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172</v>
      </c>
      <c r="AT149" s="229" t="s">
        <v>167</v>
      </c>
      <c r="AU149" s="229" t="s">
        <v>86</v>
      </c>
      <c r="AY149" s="17" t="s">
        <v>165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172</v>
      </c>
      <c r="BM149" s="229" t="s">
        <v>473</v>
      </c>
    </row>
    <row r="150" s="2" customFormat="1" ht="16.5" customHeight="1">
      <c r="A150" s="38"/>
      <c r="B150" s="39"/>
      <c r="C150" s="218" t="s">
        <v>78</v>
      </c>
      <c r="D150" s="218" t="s">
        <v>167</v>
      </c>
      <c r="E150" s="219" t="s">
        <v>2929</v>
      </c>
      <c r="F150" s="220" t="s">
        <v>2930</v>
      </c>
      <c r="G150" s="221" t="s">
        <v>2928</v>
      </c>
      <c r="H150" s="222">
        <v>1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172</v>
      </c>
      <c r="AT150" s="229" t="s">
        <v>167</v>
      </c>
      <c r="AU150" s="229" t="s">
        <v>86</v>
      </c>
      <c r="AY150" s="17" t="s">
        <v>165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172</v>
      </c>
      <c r="BM150" s="229" t="s">
        <v>483</v>
      </c>
    </row>
    <row r="151" s="2" customFormat="1" ht="16.5" customHeight="1">
      <c r="A151" s="38"/>
      <c r="B151" s="39"/>
      <c r="C151" s="218" t="s">
        <v>78</v>
      </c>
      <c r="D151" s="218" t="s">
        <v>167</v>
      </c>
      <c r="E151" s="219" t="s">
        <v>2931</v>
      </c>
      <c r="F151" s="220" t="s">
        <v>2932</v>
      </c>
      <c r="G151" s="221" t="s">
        <v>2928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172</v>
      </c>
      <c r="AT151" s="229" t="s">
        <v>167</v>
      </c>
      <c r="AU151" s="229" t="s">
        <v>86</v>
      </c>
      <c r="AY151" s="17" t="s">
        <v>165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172</v>
      </c>
      <c r="BM151" s="229" t="s">
        <v>493</v>
      </c>
    </row>
    <row r="152" s="2" customFormat="1" ht="24.15" customHeight="1">
      <c r="A152" s="38"/>
      <c r="B152" s="39"/>
      <c r="C152" s="218" t="s">
        <v>78</v>
      </c>
      <c r="D152" s="218" t="s">
        <v>167</v>
      </c>
      <c r="E152" s="219" t="s">
        <v>2933</v>
      </c>
      <c r="F152" s="220" t="s">
        <v>2934</v>
      </c>
      <c r="G152" s="221" t="s">
        <v>2928</v>
      </c>
      <c r="H152" s="222">
        <v>1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43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172</v>
      </c>
      <c r="AT152" s="229" t="s">
        <v>167</v>
      </c>
      <c r="AU152" s="229" t="s">
        <v>86</v>
      </c>
      <c r="AY152" s="17" t="s">
        <v>165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86</v>
      </c>
      <c r="BK152" s="230">
        <f>ROUND(I152*H152,2)</f>
        <v>0</v>
      </c>
      <c r="BL152" s="17" t="s">
        <v>172</v>
      </c>
      <c r="BM152" s="229" t="s">
        <v>505</v>
      </c>
    </row>
    <row r="153" s="2" customFormat="1" ht="33" customHeight="1">
      <c r="A153" s="38"/>
      <c r="B153" s="39"/>
      <c r="C153" s="218" t="s">
        <v>78</v>
      </c>
      <c r="D153" s="218" t="s">
        <v>167</v>
      </c>
      <c r="E153" s="219" t="s">
        <v>2935</v>
      </c>
      <c r="F153" s="220" t="s">
        <v>2936</v>
      </c>
      <c r="G153" s="221" t="s">
        <v>2928</v>
      </c>
      <c r="H153" s="222">
        <v>1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172</v>
      </c>
      <c r="AT153" s="229" t="s">
        <v>167</v>
      </c>
      <c r="AU153" s="229" t="s">
        <v>86</v>
      </c>
      <c r="AY153" s="17" t="s">
        <v>165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172</v>
      </c>
      <c r="BM153" s="229" t="s">
        <v>515</v>
      </c>
    </row>
    <row r="154" s="2" customFormat="1" ht="16.5" customHeight="1">
      <c r="A154" s="38"/>
      <c r="B154" s="39"/>
      <c r="C154" s="218" t="s">
        <v>78</v>
      </c>
      <c r="D154" s="218" t="s">
        <v>167</v>
      </c>
      <c r="E154" s="219" t="s">
        <v>2937</v>
      </c>
      <c r="F154" s="220" t="s">
        <v>2938</v>
      </c>
      <c r="G154" s="221" t="s">
        <v>2928</v>
      </c>
      <c r="H154" s="222">
        <v>1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172</v>
      </c>
      <c r="AT154" s="229" t="s">
        <v>167</v>
      </c>
      <c r="AU154" s="229" t="s">
        <v>86</v>
      </c>
      <c r="AY154" s="17" t="s">
        <v>165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172</v>
      </c>
      <c r="BM154" s="229" t="s">
        <v>526</v>
      </c>
    </row>
    <row r="155" s="2" customFormat="1" ht="16.5" customHeight="1">
      <c r="A155" s="38"/>
      <c r="B155" s="39"/>
      <c r="C155" s="218" t="s">
        <v>78</v>
      </c>
      <c r="D155" s="218" t="s">
        <v>167</v>
      </c>
      <c r="E155" s="219" t="s">
        <v>2939</v>
      </c>
      <c r="F155" s="220" t="s">
        <v>2685</v>
      </c>
      <c r="G155" s="221" t="s">
        <v>2928</v>
      </c>
      <c r="H155" s="222">
        <v>1</v>
      </c>
      <c r="I155" s="223"/>
      <c r="J155" s="224">
        <f>ROUND(I155*H155,2)</f>
        <v>0</v>
      </c>
      <c r="K155" s="220" t="s">
        <v>1</v>
      </c>
      <c r="L155" s="44"/>
      <c r="M155" s="284" t="s">
        <v>1</v>
      </c>
      <c r="N155" s="285" t="s">
        <v>43</v>
      </c>
      <c r="O155" s="280"/>
      <c r="P155" s="281">
        <f>O155*H155</f>
        <v>0</v>
      </c>
      <c r="Q155" s="281">
        <v>0</v>
      </c>
      <c r="R155" s="281">
        <f>Q155*H155</f>
        <v>0</v>
      </c>
      <c r="S155" s="281">
        <v>0</v>
      </c>
      <c r="T155" s="2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172</v>
      </c>
      <c r="AT155" s="229" t="s">
        <v>167</v>
      </c>
      <c r="AU155" s="229" t="s">
        <v>86</v>
      </c>
      <c r="AY155" s="17" t="s">
        <v>165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172</v>
      </c>
      <c r="BM155" s="229" t="s">
        <v>557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1yYRgLGLqcQIatqTrQRjcTt9AU5KExgqNfXHJ8Jgt95kSsV7TyJNd+WLziDN3efHwFcRts8IKugisZ8qORsouw==" hashValue="Pb7Q/cnCe4imvPaqt6dKIYlgr8RG4UBYI7Zd3ILisqvhruekt+5n5kKdw3VCCDLpktn0T/xdSvGVVRgLNUF6uQ==" algorithmName="SHA-512" password="CC35"/>
  <autoFilter ref="C120:K1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2940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ROUND((SUM(BE117:BE124)),  2)</f>
        <v>0</v>
      </c>
      <c r="G33" s="38"/>
      <c r="H33" s="38"/>
      <c r="I33" s="155">
        <v>0.20999999999999999</v>
      </c>
      <c r="J33" s="154">
        <f>ROUND(((SUM(BE117:BE124))*I33),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ROUND((SUM(BF117:BF124)),  2)</f>
        <v>0</v>
      </c>
      <c r="G34" s="38"/>
      <c r="H34" s="38"/>
      <c r="I34" s="155">
        <v>0.14999999999999999</v>
      </c>
      <c r="J34" s="154">
        <f>ROUND(((SUM(BF117:BF124))*I34),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ROUND((SUM(BG117:BG124)),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ROUND((SUM(BH117:BH124)),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ROUND((SUM(BI117:BI124)),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07 - Odtah pájení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2526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150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74" t="str">
        <f>E7</f>
        <v>VYTVOŘENÍ KOMPLEXU SLABOPROUDÝCH LABORATOŘÍ A MODERNIZACE DÍLEN II NA VOŠ, SPŠ A JŠ KUTNÁ HORA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07 - Odtah pájení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Masarykova 197/1, Hlouška</v>
      </c>
      <c r="G111" s="40"/>
      <c r="H111" s="40"/>
      <c r="I111" s="32" t="s">
        <v>22</v>
      </c>
      <c r="J111" s="79" t="str">
        <f>IF(J12="","",J12)</f>
        <v>13. 1. 2023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VOŠ, SPŠ A JŠ KUTNÁ HORA</v>
      </c>
      <c r="G113" s="40"/>
      <c r="H113" s="40"/>
      <c r="I113" s="32" t="s">
        <v>30</v>
      </c>
      <c r="J113" s="36" t="str">
        <f>E21</f>
        <v>Ing Jiří Marek PhD.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Jan Petr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151</v>
      </c>
      <c r="D116" s="194" t="s">
        <v>63</v>
      </c>
      <c r="E116" s="194" t="s">
        <v>59</v>
      </c>
      <c r="F116" s="194" t="s">
        <v>60</v>
      </c>
      <c r="G116" s="194" t="s">
        <v>152</v>
      </c>
      <c r="H116" s="194" t="s">
        <v>153</v>
      </c>
      <c r="I116" s="194" t="s">
        <v>154</v>
      </c>
      <c r="J116" s="194" t="s">
        <v>119</v>
      </c>
      <c r="K116" s="195" t="s">
        <v>155</v>
      </c>
      <c r="L116" s="196"/>
      <c r="M116" s="100" t="s">
        <v>1</v>
      </c>
      <c r="N116" s="101" t="s">
        <v>42</v>
      </c>
      <c r="O116" s="101" t="s">
        <v>156</v>
      </c>
      <c r="P116" s="101" t="s">
        <v>157</v>
      </c>
      <c r="Q116" s="101" t="s">
        <v>158</v>
      </c>
      <c r="R116" s="101" t="s">
        <v>159</v>
      </c>
      <c r="S116" s="101" t="s">
        <v>160</v>
      </c>
      <c r="T116" s="102" t="s">
        <v>161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162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77</v>
      </c>
      <c r="AU117" s="17" t="s">
        <v>121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2581</v>
      </c>
      <c r="F118" s="205" t="s">
        <v>1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SUM(P119:P124)</f>
        <v>0</v>
      </c>
      <c r="Q118" s="210"/>
      <c r="R118" s="211">
        <f>SUM(R119:R124)</f>
        <v>0</v>
      </c>
      <c r="S118" s="210"/>
      <c r="T118" s="212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86</v>
      </c>
      <c r="AT118" s="214" t="s">
        <v>77</v>
      </c>
      <c r="AU118" s="214" t="s">
        <v>78</v>
      </c>
      <c r="AY118" s="213" t="s">
        <v>165</v>
      </c>
      <c r="BK118" s="215">
        <f>SUM(BK119:BK124)</f>
        <v>0</v>
      </c>
    </row>
    <row r="119" s="2" customFormat="1" ht="16.5" customHeight="1">
      <c r="A119" s="38"/>
      <c r="B119" s="39"/>
      <c r="C119" s="218" t="s">
        <v>86</v>
      </c>
      <c r="D119" s="218" t="s">
        <v>167</v>
      </c>
      <c r="E119" s="219" t="s">
        <v>2941</v>
      </c>
      <c r="F119" s="220" t="s">
        <v>2942</v>
      </c>
      <c r="G119" s="221" t="s">
        <v>2597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43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172</v>
      </c>
      <c r="AT119" s="229" t="s">
        <v>167</v>
      </c>
      <c r="AU119" s="229" t="s">
        <v>86</v>
      </c>
      <c r="AY119" s="17" t="s">
        <v>165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86</v>
      </c>
      <c r="BK119" s="230">
        <f>ROUND(I119*H119,2)</f>
        <v>0</v>
      </c>
      <c r="BL119" s="17" t="s">
        <v>172</v>
      </c>
      <c r="BM119" s="229" t="s">
        <v>88</v>
      </c>
    </row>
    <row r="120" s="2" customFormat="1">
      <c r="A120" s="38"/>
      <c r="B120" s="39"/>
      <c r="C120" s="40"/>
      <c r="D120" s="233" t="s">
        <v>616</v>
      </c>
      <c r="E120" s="40"/>
      <c r="F120" s="274" t="s">
        <v>2943</v>
      </c>
      <c r="G120" s="40"/>
      <c r="H120" s="40"/>
      <c r="I120" s="275"/>
      <c r="J120" s="40"/>
      <c r="K120" s="40"/>
      <c r="L120" s="44"/>
      <c r="M120" s="276"/>
      <c r="N120" s="277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616</v>
      </c>
      <c r="AU120" s="17" t="s">
        <v>86</v>
      </c>
    </row>
    <row r="121" s="2" customFormat="1" ht="49.05" customHeight="1">
      <c r="A121" s="38"/>
      <c r="B121" s="39"/>
      <c r="C121" s="218" t="s">
        <v>88</v>
      </c>
      <c r="D121" s="218" t="s">
        <v>167</v>
      </c>
      <c r="E121" s="219" t="s">
        <v>2944</v>
      </c>
      <c r="F121" s="220" t="s">
        <v>2945</v>
      </c>
      <c r="G121" s="221" t="s">
        <v>2597</v>
      </c>
      <c r="H121" s="222">
        <v>18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43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172</v>
      </c>
      <c r="AT121" s="229" t="s">
        <v>167</v>
      </c>
      <c r="AU121" s="229" t="s">
        <v>86</v>
      </c>
      <c r="AY121" s="17" t="s">
        <v>165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86</v>
      </c>
      <c r="BK121" s="230">
        <f>ROUND(I121*H121,2)</f>
        <v>0</v>
      </c>
      <c r="BL121" s="17" t="s">
        <v>172</v>
      </c>
      <c r="BM121" s="229" t="s">
        <v>172</v>
      </c>
    </row>
    <row r="122" s="2" customFormat="1" ht="16.5" customHeight="1">
      <c r="A122" s="38"/>
      <c r="B122" s="39"/>
      <c r="C122" s="218" t="s">
        <v>183</v>
      </c>
      <c r="D122" s="218" t="s">
        <v>167</v>
      </c>
      <c r="E122" s="219" t="s">
        <v>2946</v>
      </c>
      <c r="F122" s="220" t="s">
        <v>2947</v>
      </c>
      <c r="G122" s="221" t="s">
        <v>678</v>
      </c>
      <c r="H122" s="222">
        <v>18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43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172</v>
      </c>
      <c r="AT122" s="229" t="s">
        <v>167</v>
      </c>
      <c r="AU122" s="229" t="s">
        <v>86</v>
      </c>
      <c r="AY122" s="17" t="s">
        <v>165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86</v>
      </c>
      <c r="BK122" s="230">
        <f>ROUND(I122*H122,2)</f>
        <v>0</v>
      </c>
      <c r="BL122" s="17" t="s">
        <v>172</v>
      </c>
      <c r="BM122" s="229" t="s">
        <v>196</v>
      </c>
    </row>
    <row r="123" s="2" customFormat="1" ht="37.8" customHeight="1">
      <c r="A123" s="38"/>
      <c r="B123" s="39"/>
      <c r="C123" s="218" t="s">
        <v>172</v>
      </c>
      <c r="D123" s="218" t="s">
        <v>167</v>
      </c>
      <c r="E123" s="219" t="s">
        <v>2948</v>
      </c>
      <c r="F123" s="220" t="s">
        <v>2949</v>
      </c>
      <c r="G123" s="221" t="s">
        <v>2681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172</v>
      </c>
      <c r="AT123" s="229" t="s">
        <v>167</v>
      </c>
      <c r="AU123" s="229" t="s">
        <v>86</v>
      </c>
      <c r="AY123" s="17" t="s">
        <v>165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172</v>
      </c>
      <c r="BM123" s="229" t="s">
        <v>206</v>
      </c>
    </row>
    <row r="124" s="2" customFormat="1" ht="16.5" customHeight="1">
      <c r="A124" s="38"/>
      <c r="B124" s="39"/>
      <c r="C124" s="218" t="s">
        <v>192</v>
      </c>
      <c r="D124" s="218" t="s">
        <v>167</v>
      </c>
      <c r="E124" s="219" t="s">
        <v>2950</v>
      </c>
      <c r="F124" s="220" t="s">
        <v>2951</v>
      </c>
      <c r="G124" s="221" t="s">
        <v>2681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84" t="s">
        <v>1</v>
      </c>
      <c r="N124" s="285" t="s">
        <v>43</v>
      </c>
      <c r="O124" s="280"/>
      <c r="P124" s="281">
        <f>O124*H124</f>
        <v>0</v>
      </c>
      <c r="Q124" s="281">
        <v>0</v>
      </c>
      <c r="R124" s="281">
        <f>Q124*H124</f>
        <v>0</v>
      </c>
      <c r="S124" s="281">
        <v>0</v>
      </c>
      <c r="T124" s="28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172</v>
      </c>
      <c r="AT124" s="229" t="s">
        <v>167</v>
      </c>
      <c r="AU124" s="229" t="s">
        <v>86</v>
      </c>
      <c r="AY124" s="17" t="s">
        <v>165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172</v>
      </c>
      <c r="BM124" s="229" t="s">
        <v>220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lnpmoKWl8QFYUShoZYci6D1nISx69ugW4N+ZM+Ms8ZJH6f8UPDvfyM8XoKveJD2NUdHhnj5XjUZhy1OII/mkGQ==" hashValue="yZSGrzhEvGON5guqgE+bZlrIH1wxMfcegL9l2kz6B3G9tjVwDcWYQb6pIEmuw8BSsw9ebqQ4gsH+uQDaoXGScQ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2952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ROUND((SUM(BE119:BE144)),  2)</f>
        <v>0</v>
      </c>
      <c r="G33" s="38"/>
      <c r="H33" s="38"/>
      <c r="I33" s="155">
        <v>0.20999999999999999</v>
      </c>
      <c r="J33" s="154">
        <f>ROUND(((SUM(BE119:BE144))*I33),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ROUND((SUM(BF119:BF144)),  2)</f>
        <v>0</v>
      </c>
      <c r="G34" s="38"/>
      <c r="H34" s="38"/>
      <c r="I34" s="155">
        <v>0.14999999999999999</v>
      </c>
      <c r="J34" s="154">
        <f>ROUND(((SUM(BF119:BF144))*I34),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ROUND((SUM(BG119:BG144)),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ROUND((SUM(BH119:BH144)),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08 - UT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2953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2954</v>
      </c>
      <c r="E98" s="182"/>
      <c r="F98" s="182"/>
      <c r="G98" s="182"/>
      <c r="H98" s="182"/>
      <c r="I98" s="182"/>
      <c r="J98" s="183">
        <f>J131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2955</v>
      </c>
      <c r="E99" s="182"/>
      <c r="F99" s="182"/>
      <c r="G99" s="182"/>
      <c r="H99" s="182"/>
      <c r="I99" s="182"/>
      <c r="J99" s="183">
        <f>J136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74" t="str">
        <f>E7</f>
        <v>VYTVOŘENÍ KOMPLEXU SLABOPROUDÝCH LABORATOŘÍ A MODERNIZACE DÍLEN II NA VOŠ, SPŠ A JŠ KUTNÁ HORA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08 - UT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Masarykova 197/1, Hlouška</v>
      </c>
      <c r="G113" s="40"/>
      <c r="H113" s="40"/>
      <c r="I113" s="32" t="s">
        <v>22</v>
      </c>
      <c r="J113" s="79" t="str">
        <f>IF(J12="","",J12)</f>
        <v>13. 1. 2023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VOŠ, SPŠ A JŠ KUTNÁ HORA</v>
      </c>
      <c r="G115" s="40"/>
      <c r="H115" s="40"/>
      <c r="I115" s="32" t="s">
        <v>30</v>
      </c>
      <c r="J115" s="36" t="str">
        <f>E21</f>
        <v>Ing Jiří Marek PhD.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Jan Petr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151</v>
      </c>
      <c r="D118" s="194" t="s">
        <v>63</v>
      </c>
      <c r="E118" s="194" t="s">
        <v>59</v>
      </c>
      <c r="F118" s="194" t="s">
        <v>60</v>
      </c>
      <c r="G118" s="194" t="s">
        <v>152</v>
      </c>
      <c r="H118" s="194" t="s">
        <v>153</v>
      </c>
      <c r="I118" s="194" t="s">
        <v>154</v>
      </c>
      <c r="J118" s="194" t="s">
        <v>119</v>
      </c>
      <c r="K118" s="195" t="s">
        <v>155</v>
      </c>
      <c r="L118" s="196"/>
      <c r="M118" s="100" t="s">
        <v>1</v>
      </c>
      <c r="N118" s="101" t="s">
        <v>42</v>
      </c>
      <c r="O118" s="101" t="s">
        <v>156</v>
      </c>
      <c r="P118" s="101" t="s">
        <v>157</v>
      </c>
      <c r="Q118" s="101" t="s">
        <v>158</v>
      </c>
      <c r="R118" s="101" t="s">
        <v>159</v>
      </c>
      <c r="S118" s="101" t="s">
        <v>160</v>
      </c>
      <c r="T118" s="102" t="s">
        <v>161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162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P120+P131+P136</f>
        <v>0</v>
      </c>
      <c r="Q119" s="104"/>
      <c r="R119" s="199">
        <f>R120+R131+R136</f>
        <v>0.030720000000000001</v>
      </c>
      <c r="S119" s="104"/>
      <c r="T119" s="200">
        <f>T120+T131+T136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121</v>
      </c>
      <c r="BK119" s="201">
        <f>BK120+BK131+BK136</f>
        <v>0</v>
      </c>
    </row>
    <row r="120" s="12" customFormat="1" ht="25.92" customHeight="1">
      <c r="A120" s="12"/>
      <c r="B120" s="202"/>
      <c r="C120" s="203"/>
      <c r="D120" s="204" t="s">
        <v>77</v>
      </c>
      <c r="E120" s="205" t="s">
        <v>2581</v>
      </c>
      <c r="F120" s="205" t="s">
        <v>2956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SUM(P121:P130)</f>
        <v>0</v>
      </c>
      <c r="Q120" s="210"/>
      <c r="R120" s="211">
        <f>SUM(R121:R130)</f>
        <v>0</v>
      </c>
      <c r="S120" s="210"/>
      <c r="T120" s="212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86</v>
      </c>
      <c r="AT120" s="214" t="s">
        <v>77</v>
      </c>
      <c r="AU120" s="214" t="s">
        <v>78</v>
      </c>
      <c r="AY120" s="213" t="s">
        <v>165</v>
      </c>
      <c r="BK120" s="215">
        <f>SUM(BK121:BK130)</f>
        <v>0</v>
      </c>
    </row>
    <row r="121" s="2" customFormat="1" ht="24.15" customHeight="1">
      <c r="A121" s="38"/>
      <c r="B121" s="39"/>
      <c r="C121" s="218" t="s">
        <v>78</v>
      </c>
      <c r="D121" s="218" t="s">
        <v>167</v>
      </c>
      <c r="E121" s="219" t="s">
        <v>2957</v>
      </c>
      <c r="F121" s="220" t="s">
        <v>2958</v>
      </c>
      <c r="G121" s="221" t="s">
        <v>2597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43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172</v>
      </c>
      <c r="AT121" s="229" t="s">
        <v>167</v>
      </c>
      <c r="AU121" s="229" t="s">
        <v>86</v>
      </c>
      <c r="AY121" s="17" t="s">
        <v>165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86</v>
      </c>
      <c r="BK121" s="230">
        <f>ROUND(I121*H121,2)</f>
        <v>0</v>
      </c>
      <c r="BL121" s="17" t="s">
        <v>172</v>
      </c>
      <c r="BM121" s="229" t="s">
        <v>88</v>
      </c>
    </row>
    <row r="122" s="2" customFormat="1" ht="16.5" customHeight="1">
      <c r="A122" s="38"/>
      <c r="B122" s="39"/>
      <c r="C122" s="218" t="s">
        <v>78</v>
      </c>
      <c r="D122" s="218" t="s">
        <v>167</v>
      </c>
      <c r="E122" s="219" t="s">
        <v>2959</v>
      </c>
      <c r="F122" s="220" t="s">
        <v>2960</v>
      </c>
      <c r="G122" s="221" t="s">
        <v>678</v>
      </c>
      <c r="H122" s="222">
        <v>3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43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172</v>
      </c>
      <c r="AT122" s="229" t="s">
        <v>167</v>
      </c>
      <c r="AU122" s="229" t="s">
        <v>86</v>
      </c>
      <c r="AY122" s="17" t="s">
        <v>165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86</v>
      </c>
      <c r="BK122" s="230">
        <f>ROUND(I122*H122,2)</f>
        <v>0</v>
      </c>
      <c r="BL122" s="17" t="s">
        <v>172</v>
      </c>
      <c r="BM122" s="229" t="s">
        <v>172</v>
      </c>
    </row>
    <row r="123" s="2" customFormat="1" ht="16.5" customHeight="1">
      <c r="A123" s="38"/>
      <c r="B123" s="39"/>
      <c r="C123" s="218" t="s">
        <v>78</v>
      </c>
      <c r="D123" s="218" t="s">
        <v>167</v>
      </c>
      <c r="E123" s="219" t="s">
        <v>2961</v>
      </c>
      <c r="F123" s="220" t="s">
        <v>2962</v>
      </c>
      <c r="G123" s="221" t="s">
        <v>2597</v>
      </c>
      <c r="H123" s="222">
        <v>2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172</v>
      </c>
      <c r="AT123" s="229" t="s">
        <v>167</v>
      </c>
      <c r="AU123" s="229" t="s">
        <v>86</v>
      </c>
      <c r="AY123" s="17" t="s">
        <v>165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172</v>
      </c>
      <c r="BM123" s="229" t="s">
        <v>196</v>
      </c>
    </row>
    <row r="124" s="2" customFormat="1" ht="24.15" customHeight="1">
      <c r="A124" s="38"/>
      <c r="B124" s="39"/>
      <c r="C124" s="218" t="s">
        <v>78</v>
      </c>
      <c r="D124" s="218" t="s">
        <v>167</v>
      </c>
      <c r="E124" s="219" t="s">
        <v>2963</v>
      </c>
      <c r="F124" s="220" t="s">
        <v>2964</v>
      </c>
      <c r="G124" s="221" t="s">
        <v>2597</v>
      </c>
      <c r="H124" s="222">
        <v>2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172</v>
      </c>
      <c r="AT124" s="229" t="s">
        <v>167</v>
      </c>
      <c r="AU124" s="229" t="s">
        <v>86</v>
      </c>
      <c r="AY124" s="17" t="s">
        <v>165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172</v>
      </c>
      <c r="BM124" s="229" t="s">
        <v>206</v>
      </c>
    </row>
    <row r="125" s="2" customFormat="1" ht="24.15" customHeight="1">
      <c r="A125" s="38"/>
      <c r="B125" s="39"/>
      <c r="C125" s="218" t="s">
        <v>78</v>
      </c>
      <c r="D125" s="218" t="s">
        <v>167</v>
      </c>
      <c r="E125" s="219" t="s">
        <v>2965</v>
      </c>
      <c r="F125" s="220" t="s">
        <v>2966</v>
      </c>
      <c r="G125" s="221" t="s">
        <v>2597</v>
      </c>
      <c r="H125" s="222">
        <v>2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172</v>
      </c>
      <c r="AT125" s="229" t="s">
        <v>167</v>
      </c>
      <c r="AU125" s="229" t="s">
        <v>86</v>
      </c>
      <c r="AY125" s="17" t="s">
        <v>165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172</v>
      </c>
      <c r="BM125" s="229" t="s">
        <v>220</v>
      </c>
    </row>
    <row r="126" s="2" customFormat="1" ht="16.5" customHeight="1">
      <c r="A126" s="38"/>
      <c r="B126" s="39"/>
      <c r="C126" s="218" t="s">
        <v>78</v>
      </c>
      <c r="D126" s="218" t="s">
        <v>167</v>
      </c>
      <c r="E126" s="219" t="s">
        <v>2967</v>
      </c>
      <c r="F126" s="220" t="s">
        <v>2968</v>
      </c>
      <c r="G126" s="221" t="s">
        <v>678</v>
      </c>
      <c r="H126" s="222">
        <v>6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172</v>
      </c>
      <c r="AT126" s="229" t="s">
        <v>167</v>
      </c>
      <c r="AU126" s="229" t="s">
        <v>86</v>
      </c>
      <c r="AY126" s="17" t="s">
        <v>165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172</v>
      </c>
      <c r="BM126" s="229" t="s">
        <v>230</v>
      </c>
    </row>
    <row r="127" s="2" customFormat="1" ht="16.5" customHeight="1">
      <c r="A127" s="38"/>
      <c r="B127" s="39"/>
      <c r="C127" s="218" t="s">
        <v>78</v>
      </c>
      <c r="D127" s="218" t="s">
        <v>167</v>
      </c>
      <c r="E127" s="219" t="s">
        <v>2969</v>
      </c>
      <c r="F127" s="220" t="s">
        <v>2970</v>
      </c>
      <c r="G127" s="221" t="s">
        <v>678</v>
      </c>
      <c r="H127" s="222">
        <v>8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172</v>
      </c>
      <c r="AT127" s="229" t="s">
        <v>167</v>
      </c>
      <c r="AU127" s="229" t="s">
        <v>86</v>
      </c>
      <c r="AY127" s="17" t="s">
        <v>165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172</v>
      </c>
      <c r="BM127" s="229" t="s">
        <v>249</v>
      </c>
    </row>
    <row r="128" s="2" customFormat="1" ht="16.5" customHeight="1">
      <c r="A128" s="38"/>
      <c r="B128" s="39"/>
      <c r="C128" s="218" t="s">
        <v>78</v>
      </c>
      <c r="D128" s="218" t="s">
        <v>167</v>
      </c>
      <c r="E128" s="219" t="s">
        <v>2971</v>
      </c>
      <c r="F128" s="220" t="s">
        <v>2972</v>
      </c>
      <c r="G128" s="221" t="s">
        <v>2597</v>
      </c>
      <c r="H128" s="222">
        <v>2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172</v>
      </c>
      <c r="AT128" s="229" t="s">
        <v>167</v>
      </c>
      <c r="AU128" s="229" t="s">
        <v>86</v>
      </c>
      <c r="AY128" s="17" t="s">
        <v>165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172</v>
      </c>
      <c r="BM128" s="229" t="s">
        <v>270</v>
      </c>
    </row>
    <row r="129" s="2" customFormat="1" ht="21.75" customHeight="1">
      <c r="A129" s="38"/>
      <c r="B129" s="39"/>
      <c r="C129" s="218" t="s">
        <v>78</v>
      </c>
      <c r="D129" s="218" t="s">
        <v>167</v>
      </c>
      <c r="E129" s="219" t="s">
        <v>2973</v>
      </c>
      <c r="F129" s="220" t="s">
        <v>2974</v>
      </c>
      <c r="G129" s="221" t="s">
        <v>678</v>
      </c>
      <c r="H129" s="222">
        <v>50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172</v>
      </c>
      <c r="AT129" s="229" t="s">
        <v>167</v>
      </c>
      <c r="AU129" s="229" t="s">
        <v>86</v>
      </c>
      <c r="AY129" s="17" t="s">
        <v>165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172</v>
      </c>
      <c r="BM129" s="229" t="s">
        <v>285</v>
      </c>
    </row>
    <row r="130" s="2" customFormat="1" ht="16.5" customHeight="1">
      <c r="A130" s="38"/>
      <c r="B130" s="39"/>
      <c r="C130" s="218" t="s">
        <v>78</v>
      </c>
      <c r="D130" s="218" t="s">
        <v>167</v>
      </c>
      <c r="E130" s="219" t="s">
        <v>2971</v>
      </c>
      <c r="F130" s="220" t="s">
        <v>2972</v>
      </c>
      <c r="G130" s="221" t="s">
        <v>2597</v>
      </c>
      <c r="H130" s="222">
        <v>4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172</v>
      </c>
      <c r="AT130" s="229" t="s">
        <v>167</v>
      </c>
      <c r="AU130" s="229" t="s">
        <v>86</v>
      </c>
      <c r="AY130" s="17" t="s">
        <v>165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172</v>
      </c>
      <c r="BM130" s="229" t="s">
        <v>297</v>
      </c>
    </row>
    <row r="131" s="12" customFormat="1" ht="25.92" customHeight="1">
      <c r="A131" s="12"/>
      <c r="B131" s="202"/>
      <c r="C131" s="203"/>
      <c r="D131" s="204" t="s">
        <v>77</v>
      </c>
      <c r="E131" s="205" t="s">
        <v>2729</v>
      </c>
      <c r="F131" s="205" t="s">
        <v>2975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SUM(P132:P135)</f>
        <v>0</v>
      </c>
      <c r="Q131" s="210"/>
      <c r="R131" s="211">
        <f>SUM(R132:R135)</f>
        <v>0</v>
      </c>
      <c r="S131" s="210"/>
      <c r="T131" s="212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86</v>
      </c>
      <c r="AT131" s="214" t="s">
        <v>77</v>
      </c>
      <c r="AU131" s="214" t="s">
        <v>78</v>
      </c>
      <c r="AY131" s="213" t="s">
        <v>165</v>
      </c>
      <c r="BK131" s="215">
        <f>SUM(BK132:BK135)</f>
        <v>0</v>
      </c>
    </row>
    <row r="132" s="2" customFormat="1" ht="66.75" customHeight="1">
      <c r="A132" s="38"/>
      <c r="B132" s="39"/>
      <c r="C132" s="218" t="s">
        <v>78</v>
      </c>
      <c r="D132" s="218" t="s">
        <v>167</v>
      </c>
      <c r="E132" s="219" t="s">
        <v>2976</v>
      </c>
      <c r="F132" s="220" t="s">
        <v>2977</v>
      </c>
      <c r="G132" s="221" t="s">
        <v>2597</v>
      </c>
      <c r="H132" s="222">
        <v>4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172</v>
      </c>
      <c r="AT132" s="229" t="s">
        <v>167</v>
      </c>
      <c r="AU132" s="229" t="s">
        <v>86</v>
      </c>
      <c r="AY132" s="17" t="s">
        <v>165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172</v>
      </c>
      <c r="BM132" s="229" t="s">
        <v>313</v>
      </c>
    </row>
    <row r="133" s="2" customFormat="1" ht="24.15" customHeight="1">
      <c r="A133" s="38"/>
      <c r="B133" s="39"/>
      <c r="C133" s="218" t="s">
        <v>78</v>
      </c>
      <c r="D133" s="218" t="s">
        <v>167</v>
      </c>
      <c r="E133" s="219" t="s">
        <v>2978</v>
      </c>
      <c r="F133" s="220" t="s">
        <v>2979</v>
      </c>
      <c r="G133" s="221" t="s">
        <v>2597</v>
      </c>
      <c r="H133" s="222">
        <v>4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172</v>
      </c>
      <c r="AT133" s="229" t="s">
        <v>167</v>
      </c>
      <c r="AU133" s="229" t="s">
        <v>86</v>
      </c>
      <c r="AY133" s="17" t="s">
        <v>165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172</v>
      </c>
      <c r="BM133" s="229" t="s">
        <v>327</v>
      </c>
    </row>
    <row r="134" s="2" customFormat="1" ht="21.75" customHeight="1">
      <c r="A134" s="38"/>
      <c r="B134" s="39"/>
      <c r="C134" s="218" t="s">
        <v>78</v>
      </c>
      <c r="D134" s="218" t="s">
        <v>167</v>
      </c>
      <c r="E134" s="219" t="s">
        <v>2980</v>
      </c>
      <c r="F134" s="220" t="s">
        <v>2981</v>
      </c>
      <c r="G134" s="221" t="s">
        <v>2597</v>
      </c>
      <c r="H134" s="222">
        <v>4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172</v>
      </c>
      <c r="AT134" s="229" t="s">
        <v>167</v>
      </c>
      <c r="AU134" s="229" t="s">
        <v>86</v>
      </c>
      <c r="AY134" s="17" t="s">
        <v>165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172</v>
      </c>
      <c r="BM134" s="229" t="s">
        <v>372</v>
      </c>
    </row>
    <row r="135" s="2" customFormat="1" ht="24.15" customHeight="1">
      <c r="A135" s="38"/>
      <c r="B135" s="39"/>
      <c r="C135" s="218" t="s">
        <v>78</v>
      </c>
      <c r="D135" s="218" t="s">
        <v>167</v>
      </c>
      <c r="E135" s="219" t="s">
        <v>2982</v>
      </c>
      <c r="F135" s="220" t="s">
        <v>2983</v>
      </c>
      <c r="G135" s="221" t="s">
        <v>2597</v>
      </c>
      <c r="H135" s="222">
        <v>4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172</v>
      </c>
      <c r="AT135" s="229" t="s">
        <v>167</v>
      </c>
      <c r="AU135" s="229" t="s">
        <v>86</v>
      </c>
      <c r="AY135" s="17" t="s">
        <v>165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172</v>
      </c>
      <c r="BM135" s="229" t="s">
        <v>389</v>
      </c>
    </row>
    <row r="136" s="12" customFormat="1" ht="25.92" customHeight="1">
      <c r="A136" s="12"/>
      <c r="B136" s="202"/>
      <c r="C136" s="203"/>
      <c r="D136" s="204" t="s">
        <v>77</v>
      </c>
      <c r="E136" s="205" t="s">
        <v>2733</v>
      </c>
      <c r="F136" s="205" t="s">
        <v>2984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SUM(P137:P144)</f>
        <v>0</v>
      </c>
      <c r="Q136" s="210"/>
      <c r="R136" s="211">
        <f>SUM(R137:R144)</f>
        <v>0.030720000000000001</v>
      </c>
      <c r="S136" s="210"/>
      <c r="T136" s="21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86</v>
      </c>
      <c r="AT136" s="214" t="s">
        <v>77</v>
      </c>
      <c r="AU136" s="214" t="s">
        <v>78</v>
      </c>
      <c r="AY136" s="213" t="s">
        <v>165</v>
      </c>
      <c r="BK136" s="215">
        <f>SUM(BK137:BK144)</f>
        <v>0</v>
      </c>
    </row>
    <row r="137" s="2" customFormat="1" ht="24.15" customHeight="1">
      <c r="A137" s="38"/>
      <c r="B137" s="39"/>
      <c r="C137" s="218" t="s">
        <v>86</v>
      </c>
      <c r="D137" s="218" t="s">
        <v>167</v>
      </c>
      <c r="E137" s="219" t="s">
        <v>2985</v>
      </c>
      <c r="F137" s="220" t="s">
        <v>2986</v>
      </c>
      <c r="G137" s="221" t="s">
        <v>678</v>
      </c>
      <c r="H137" s="222">
        <v>128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0.00024000000000000001</v>
      </c>
      <c r="R137" s="227">
        <f>Q137*H137</f>
        <v>0.030720000000000001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270</v>
      </c>
      <c r="AT137" s="229" t="s">
        <v>167</v>
      </c>
      <c r="AU137" s="229" t="s">
        <v>86</v>
      </c>
      <c r="AY137" s="17" t="s">
        <v>165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270</v>
      </c>
      <c r="BM137" s="229" t="s">
        <v>2987</v>
      </c>
    </row>
    <row r="138" s="14" customFormat="1">
      <c r="A138" s="14"/>
      <c r="B138" s="242"/>
      <c r="C138" s="243"/>
      <c r="D138" s="233" t="s">
        <v>174</v>
      </c>
      <c r="E138" s="244" t="s">
        <v>1</v>
      </c>
      <c r="F138" s="245" t="s">
        <v>2988</v>
      </c>
      <c r="G138" s="243"/>
      <c r="H138" s="246">
        <v>128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174</v>
      </c>
      <c r="AU138" s="252" t="s">
        <v>86</v>
      </c>
      <c r="AV138" s="14" t="s">
        <v>88</v>
      </c>
      <c r="AW138" s="14" t="s">
        <v>32</v>
      </c>
      <c r="AX138" s="14" t="s">
        <v>78</v>
      </c>
      <c r="AY138" s="252" t="s">
        <v>165</v>
      </c>
    </row>
    <row r="139" s="15" customFormat="1">
      <c r="A139" s="15"/>
      <c r="B139" s="253"/>
      <c r="C139" s="254"/>
      <c r="D139" s="233" t="s">
        <v>174</v>
      </c>
      <c r="E139" s="255" t="s">
        <v>1</v>
      </c>
      <c r="F139" s="256" t="s">
        <v>177</v>
      </c>
      <c r="G139" s="254"/>
      <c r="H139" s="257">
        <v>128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174</v>
      </c>
      <c r="AU139" s="263" t="s">
        <v>86</v>
      </c>
      <c r="AV139" s="15" t="s">
        <v>172</v>
      </c>
      <c r="AW139" s="15" t="s">
        <v>32</v>
      </c>
      <c r="AX139" s="15" t="s">
        <v>86</v>
      </c>
      <c r="AY139" s="263" t="s">
        <v>165</v>
      </c>
    </row>
    <row r="140" s="2" customFormat="1" ht="24.15" customHeight="1">
      <c r="A140" s="38"/>
      <c r="B140" s="39"/>
      <c r="C140" s="218" t="s">
        <v>78</v>
      </c>
      <c r="D140" s="218" t="s">
        <v>167</v>
      </c>
      <c r="E140" s="219" t="s">
        <v>2989</v>
      </c>
      <c r="F140" s="220" t="s">
        <v>2990</v>
      </c>
      <c r="G140" s="221" t="s">
        <v>2681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172</v>
      </c>
      <c r="AT140" s="229" t="s">
        <v>167</v>
      </c>
      <c r="AU140" s="229" t="s">
        <v>86</v>
      </c>
      <c r="AY140" s="17" t="s">
        <v>165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172</v>
      </c>
      <c r="BM140" s="229" t="s">
        <v>400</v>
      </c>
    </row>
    <row r="141" s="2" customFormat="1" ht="16.5" customHeight="1">
      <c r="A141" s="38"/>
      <c r="B141" s="39"/>
      <c r="C141" s="218" t="s">
        <v>78</v>
      </c>
      <c r="D141" s="218" t="s">
        <v>167</v>
      </c>
      <c r="E141" s="219" t="s">
        <v>2991</v>
      </c>
      <c r="F141" s="220" t="s">
        <v>2992</v>
      </c>
      <c r="G141" s="221" t="s">
        <v>2681</v>
      </c>
      <c r="H141" s="222">
        <v>1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172</v>
      </c>
      <c r="AT141" s="229" t="s">
        <v>167</v>
      </c>
      <c r="AU141" s="229" t="s">
        <v>86</v>
      </c>
      <c r="AY141" s="17" t="s">
        <v>165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172</v>
      </c>
      <c r="BM141" s="229" t="s">
        <v>414</v>
      </c>
    </row>
    <row r="142" s="2" customFormat="1" ht="16.5" customHeight="1">
      <c r="A142" s="38"/>
      <c r="B142" s="39"/>
      <c r="C142" s="218" t="s">
        <v>78</v>
      </c>
      <c r="D142" s="218" t="s">
        <v>167</v>
      </c>
      <c r="E142" s="219" t="s">
        <v>2993</v>
      </c>
      <c r="F142" s="220" t="s">
        <v>2994</v>
      </c>
      <c r="G142" s="221" t="s">
        <v>2681</v>
      </c>
      <c r="H142" s="222">
        <v>1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172</v>
      </c>
      <c r="AT142" s="229" t="s">
        <v>167</v>
      </c>
      <c r="AU142" s="229" t="s">
        <v>86</v>
      </c>
      <c r="AY142" s="17" t="s">
        <v>165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172</v>
      </c>
      <c r="BM142" s="229" t="s">
        <v>431</v>
      </c>
    </row>
    <row r="143" s="2" customFormat="1" ht="16.5" customHeight="1">
      <c r="A143" s="38"/>
      <c r="B143" s="39"/>
      <c r="C143" s="218" t="s">
        <v>78</v>
      </c>
      <c r="D143" s="218" t="s">
        <v>167</v>
      </c>
      <c r="E143" s="219" t="s">
        <v>2995</v>
      </c>
      <c r="F143" s="220" t="s">
        <v>2996</v>
      </c>
      <c r="G143" s="221" t="s">
        <v>2681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172</v>
      </c>
      <c r="AT143" s="229" t="s">
        <v>167</v>
      </c>
      <c r="AU143" s="229" t="s">
        <v>86</v>
      </c>
      <c r="AY143" s="17" t="s">
        <v>165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172</v>
      </c>
      <c r="BM143" s="229" t="s">
        <v>441</v>
      </c>
    </row>
    <row r="144" s="2" customFormat="1" ht="16.5" customHeight="1">
      <c r="A144" s="38"/>
      <c r="B144" s="39"/>
      <c r="C144" s="218" t="s">
        <v>78</v>
      </c>
      <c r="D144" s="218" t="s">
        <v>167</v>
      </c>
      <c r="E144" s="219" t="s">
        <v>2997</v>
      </c>
      <c r="F144" s="220" t="s">
        <v>2998</v>
      </c>
      <c r="G144" s="221" t="s">
        <v>2681</v>
      </c>
      <c r="H144" s="222">
        <v>1</v>
      </c>
      <c r="I144" s="223"/>
      <c r="J144" s="224">
        <f>ROUND(I144*H144,2)</f>
        <v>0</v>
      </c>
      <c r="K144" s="220" t="s">
        <v>1</v>
      </c>
      <c r="L144" s="44"/>
      <c r="M144" s="284" t="s">
        <v>1</v>
      </c>
      <c r="N144" s="285" t="s">
        <v>43</v>
      </c>
      <c r="O144" s="280"/>
      <c r="P144" s="281">
        <f>O144*H144</f>
        <v>0</v>
      </c>
      <c r="Q144" s="281">
        <v>0</v>
      </c>
      <c r="R144" s="281">
        <f>Q144*H144</f>
        <v>0</v>
      </c>
      <c r="S144" s="281">
        <v>0</v>
      </c>
      <c r="T144" s="2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172</v>
      </c>
      <c r="AT144" s="229" t="s">
        <v>167</v>
      </c>
      <c r="AU144" s="229" t="s">
        <v>86</v>
      </c>
      <c r="AY144" s="17" t="s">
        <v>165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172</v>
      </c>
      <c r="BM144" s="229" t="s">
        <v>451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L6yxSoWvFS3C77V13sE1vm4GkEmjy8cB58by6Zt5w32Rla3uYZ3+oT2Nkk0uYm3hpaAUbDJeHPEk9AsVp6B+3w==" hashValue="xqxlt3Z7Ncl4HhqIpqRgZufcoLrItvWiyHi2xWVzuCMt3I0piaWg494WAb4fLVcMAawU8yWAKSbk29wc6yK0Yw==" algorithmName="SHA-512" password="CC35"/>
  <autoFilter ref="C118:K14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VYTVOŘENÍ KOMPLEXU SLABOPROUDÝCH LABORATOŘÍ A MODERNIZACE DÍLEN II NA VOŠ, SPŠ A JŠ KUTNÁ HORA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2999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ROUND((SUM(BE122:BE134)),  2)</f>
        <v>0</v>
      </c>
      <c r="G33" s="38"/>
      <c r="H33" s="38"/>
      <c r="I33" s="155">
        <v>0.20999999999999999</v>
      </c>
      <c r="J33" s="154">
        <f>ROUND(((SUM(BE122:BE134))*I33),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ROUND((SUM(BF122:BF134)),  2)</f>
        <v>0</v>
      </c>
      <c r="G34" s="38"/>
      <c r="H34" s="38"/>
      <c r="I34" s="155">
        <v>0.14999999999999999</v>
      </c>
      <c r="J34" s="154">
        <f>ROUND(((SUM(BF122:BF134))*I34),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ROUND((SUM(BH122:BH134)),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VYTVOŘENÍ KOMPLEXU SLABOPROUDÝCH LABORATOŘÍ A MODERNIZACE DÍLEN II NA VOŠ, SPŠ A JŠ KUTNÁ HORA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VORN - Vedlejší a ostatní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Masarykova 197/1, Hlouška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SPŠ A JŠ KUTNÁ HORA</v>
      </c>
      <c r="G91" s="40"/>
      <c r="H91" s="40"/>
      <c r="I91" s="32" t="s">
        <v>30</v>
      </c>
      <c r="J91" s="36" t="str">
        <f>E21</f>
        <v>Ing Jiří Marek PhD.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Jan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2397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3000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3001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3002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3003</v>
      </c>
      <c r="E101" s="188"/>
      <c r="F101" s="188"/>
      <c r="G101" s="188"/>
      <c r="H101" s="188"/>
      <c r="I101" s="188"/>
      <c r="J101" s="189">
        <f>J130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3004</v>
      </c>
      <c r="E102" s="188"/>
      <c r="F102" s="188"/>
      <c r="G102" s="188"/>
      <c r="H102" s="188"/>
      <c r="I102" s="188"/>
      <c r="J102" s="189">
        <f>J133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4" t="str">
        <f>E7</f>
        <v>VYTVOŘENÍ KOMPLEXU SLABOPROUDÝCH LABORATOŘÍ A MODERNIZACE DÍLEN II NA VOŠ, SPŠ A JŠ KUTNÁ HORA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VORN - Vedlejší a ostatní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Masarykova 197/1, Hlouška</v>
      </c>
      <c r="G116" s="40"/>
      <c r="H116" s="40"/>
      <c r="I116" s="32" t="s">
        <v>22</v>
      </c>
      <c r="J116" s="79" t="str">
        <f>IF(J12="","",J12)</f>
        <v>13. 1. 2023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VOŠ, SPŠ A JŠ KUTNÁ HORA</v>
      </c>
      <c r="G118" s="40"/>
      <c r="H118" s="40"/>
      <c r="I118" s="32" t="s">
        <v>30</v>
      </c>
      <c r="J118" s="36" t="str">
        <f>E21</f>
        <v>Ing Jiří Marek PhD.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Jan Petr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151</v>
      </c>
      <c r="D121" s="194" t="s">
        <v>63</v>
      </c>
      <c r="E121" s="194" t="s">
        <v>59</v>
      </c>
      <c r="F121" s="194" t="s">
        <v>60</v>
      </c>
      <c r="G121" s="194" t="s">
        <v>152</v>
      </c>
      <c r="H121" s="194" t="s">
        <v>153</v>
      </c>
      <c r="I121" s="194" t="s">
        <v>154</v>
      </c>
      <c r="J121" s="194" t="s">
        <v>119</v>
      </c>
      <c r="K121" s="195" t="s">
        <v>155</v>
      </c>
      <c r="L121" s="196"/>
      <c r="M121" s="100" t="s">
        <v>1</v>
      </c>
      <c r="N121" s="101" t="s">
        <v>42</v>
      </c>
      <c r="O121" s="101" t="s">
        <v>156</v>
      </c>
      <c r="P121" s="101" t="s">
        <v>157</v>
      </c>
      <c r="Q121" s="101" t="s">
        <v>158</v>
      </c>
      <c r="R121" s="101" t="s">
        <v>159</v>
      </c>
      <c r="S121" s="101" t="s">
        <v>160</v>
      </c>
      <c r="T121" s="102" t="s">
        <v>161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162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121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2519</v>
      </c>
      <c r="F123" s="205" t="s">
        <v>2520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P124+P126+P128+P130+P133</f>
        <v>0</v>
      </c>
      <c r="Q123" s="210"/>
      <c r="R123" s="211">
        <f>R124+R126+R128+R130+R133</f>
        <v>0</v>
      </c>
      <c r="S123" s="210"/>
      <c r="T123" s="212">
        <f>T124+T126+T128+T130+T133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192</v>
      </c>
      <c r="AT123" s="214" t="s">
        <v>77</v>
      </c>
      <c r="AU123" s="214" t="s">
        <v>78</v>
      </c>
      <c r="AY123" s="213" t="s">
        <v>165</v>
      </c>
      <c r="BK123" s="215">
        <f>BK124+BK126+BK128+BK130+BK133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3005</v>
      </c>
      <c r="F124" s="216" t="s">
        <v>3006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192</v>
      </c>
      <c r="AT124" s="214" t="s">
        <v>77</v>
      </c>
      <c r="AU124" s="214" t="s">
        <v>86</v>
      </c>
      <c r="AY124" s="213" t="s">
        <v>165</v>
      </c>
      <c r="BK124" s="215">
        <f>BK125</f>
        <v>0</v>
      </c>
    </row>
    <row r="125" s="2" customFormat="1" ht="24.15" customHeight="1">
      <c r="A125" s="38"/>
      <c r="B125" s="39"/>
      <c r="C125" s="218" t="s">
        <v>86</v>
      </c>
      <c r="D125" s="218" t="s">
        <v>167</v>
      </c>
      <c r="E125" s="219" t="s">
        <v>3007</v>
      </c>
      <c r="F125" s="220" t="s">
        <v>3008</v>
      </c>
      <c r="G125" s="221" t="s">
        <v>3009</v>
      </c>
      <c r="H125" s="222">
        <v>1</v>
      </c>
      <c r="I125" s="223"/>
      <c r="J125" s="224">
        <f>ROUND(I125*H125,2)</f>
        <v>0</v>
      </c>
      <c r="K125" s="220" t="s">
        <v>171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3010</v>
      </c>
      <c r="AT125" s="229" t="s">
        <v>167</v>
      </c>
      <c r="AU125" s="229" t="s">
        <v>88</v>
      </c>
      <c r="AY125" s="17" t="s">
        <v>165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3010</v>
      </c>
      <c r="BM125" s="229" t="s">
        <v>3011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3012</v>
      </c>
      <c r="F126" s="216" t="s">
        <v>3013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192</v>
      </c>
      <c r="AT126" s="214" t="s">
        <v>77</v>
      </c>
      <c r="AU126" s="214" t="s">
        <v>86</v>
      </c>
      <c r="AY126" s="213" t="s">
        <v>165</v>
      </c>
      <c r="BK126" s="215">
        <f>BK127</f>
        <v>0</v>
      </c>
    </row>
    <row r="127" s="2" customFormat="1" ht="16.5" customHeight="1">
      <c r="A127" s="38"/>
      <c r="B127" s="39"/>
      <c r="C127" s="218" t="s">
        <v>88</v>
      </c>
      <c r="D127" s="218" t="s">
        <v>167</v>
      </c>
      <c r="E127" s="219" t="s">
        <v>3014</v>
      </c>
      <c r="F127" s="220" t="s">
        <v>3013</v>
      </c>
      <c r="G127" s="221" t="s">
        <v>3009</v>
      </c>
      <c r="H127" s="222">
        <v>1</v>
      </c>
      <c r="I127" s="223"/>
      <c r="J127" s="224">
        <f>ROUND(I127*H127,2)</f>
        <v>0</v>
      </c>
      <c r="K127" s="220" t="s">
        <v>171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3010</v>
      </c>
      <c r="AT127" s="229" t="s">
        <v>167</v>
      </c>
      <c r="AU127" s="229" t="s">
        <v>88</v>
      </c>
      <c r="AY127" s="17" t="s">
        <v>165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3010</v>
      </c>
      <c r="BM127" s="229" t="s">
        <v>3015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3016</v>
      </c>
      <c r="F128" s="216" t="s">
        <v>3017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192</v>
      </c>
      <c r="AT128" s="214" t="s">
        <v>77</v>
      </c>
      <c r="AU128" s="214" t="s">
        <v>86</v>
      </c>
      <c r="AY128" s="213" t="s">
        <v>165</v>
      </c>
      <c r="BK128" s="215">
        <f>BK129</f>
        <v>0</v>
      </c>
    </row>
    <row r="129" s="2" customFormat="1" ht="21.75" customHeight="1">
      <c r="A129" s="38"/>
      <c r="B129" s="39"/>
      <c r="C129" s="218" t="s">
        <v>183</v>
      </c>
      <c r="D129" s="218" t="s">
        <v>167</v>
      </c>
      <c r="E129" s="219" t="s">
        <v>3018</v>
      </c>
      <c r="F129" s="220" t="s">
        <v>3019</v>
      </c>
      <c r="G129" s="221" t="s">
        <v>3009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3010</v>
      </c>
      <c r="AT129" s="229" t="s">
        <v>167</v>
      </c>
      <c r="AU129" s="229" t="s">
        <v>88</v>
      </c>
      <c r="AY129" s="17" t="s">
        <v>165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3010</v>
      </c>
      <c r="BM129" s="229" t="s">
        <v>3020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3021</v>
      </c>
      <c r="F130" s="216" t="s">
        <v>3022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192</v>
      </c>
      <c r="AT130" s="214" t="s">
        <v>77</v>
      </c>
      <c r="AU130" s="214" t="s">
        <v>86</v>
      </c>
      <c r="AY130" s="213" t="s">
        <v>165</v>
      </c>
      <c r="BK130" s="215">
        <f>SUM(BK131:BK132)</f>
        <v>0</v>
      </c>
    </row>
    <row r="131" s="2" customFormat="1" ht="16.5" customHeight="1">
      <c r="A131" s="38"/>
      <c r="B131" s="39"/>
      <c r="C131" s="218" t="s">
        <v>172</v>
      </c>
      <c r="D131" s="218" t="s">
        <v>167</v>
      </c>
      <c r="E131" s="219" t="s">
        <v>3023</v>
      </c>
      <c r="F131" s="220" t="s">
        <v>3022</v>
      </c>
      <c r="G131" s="221" t="s">
        <v>3009</v>
      </c>
      <c r="H131" s="222">
        <v>1</v>
      </c>
      <c r="I131" s="223"/>
      <c r="J131" s="224">
        <f>ROUND(I131*H131,2)</f>
        <v>0</v>
      </c>
      <c r="K131" s="220" t="s">
        <v>171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3010</v>
      </c>
      <c r="AT131" s="229" t="s">
        <v>167</v>
      </c>
      <c r="AU131" s="229" t="s">
        <v>88</v>
      </c>
      <c r="AY131" s="17" t="s">
        <v>165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3010</v>
      </c>
      <c r="BM131" s="229" t="s">
        <v>3024</v>
      </c>
    </row>
    <row r="132" s="2" customFormat="1" ht="16.5" customHeight="1">
      <c r="A132" s="38"/>
      <c r="B132" s="39"/>
      <c r="C132" s="218" t="s">
        <v>192</v>
      </c>
      <c r="D132" s="218" t="s">
        <v>167</v>
      </c>
      <c r="E132" s="219" t="s">
        <v>3025</v>
      </c>
      <c r="F132" s="220" t="s">
        <v>3026</v>
      </c>
      <c r="G132" s="221" t="s">
        <v>3009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3010</v>
      </c>
      <c r="AT132" s="229" t="s">
        <v>167</v>
      </c>
      <c r="AU132" s="229" t="s">
        <v>88</v>
      </c>
      <c r="AY132" s="17" t="s">
        <v>165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3010</v>
      </c>
      <c r="BM132" s="229" t="s">
        <v>3027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3028</v>
      </c>
      <c r="F133" s="216" t="s">
        <v>3029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192</v>
      </c>
      <c r="AT133" s="214" t="s">
        <v>77</v>
      </c>
      <c r="AU133" s="214" t="s">
        <v>86</v>
      </c>
      <c r="AY133" s="213" t="s">
        <v>165</v>
      </c>
      <c r="BK133" s="215">
        <f>BK134</f>
        <v>0</v>
      </c>
    </row>
    <row r="134" s="2" customFormat="1" ht="16.5" customHeight="1">
      <c r="A134" s="38"/>
      <c r="B134" s="39"/>
      <c r="C134" s="218" t="s">
        <v>196</v>
      </c>
      <c r="D134" s="218" t="s">
        <v>167</v>
      </c>
      <c r="E134" s="219" t="s">
        <v>3030</v>
      </c>
      <c r="F134" s="220" t="s">
        <v>3029</v>
      </c>
      <c r="G134" s="221" t="s">
        <v>3009</v>
      </c>
      <c r="H134" s="222">
        <v>1</v>
      </c>
      <c r="I134" s="223"/>
      <c r="J134" s="224">
        <f>ROUND(I134*H134,2)</f>
        <v>0</v>
      </c>
      <c r="K134" s="220" t="s">
        <v>171</v>
      </c>
      <c r="L134" s="44"/>
      <c r="M134" s="284" t="s">
        <v>1</v>
      </c>
      <c r="N134" s="285" t="s">
        <v>43</v>
      </c>
      <c r="O134" s="280"/>
      <c r="P134" s="281">
        <f>O134*H134</f>
        <v>0</v>
      </c>
      <c r="Q134" s="281">
        <v>0</v>
      </c>
      <c r="R134" s="281">
        <f>Q134*H134</f>
        <v>0</v>
      </c>
      <c r="S134" s="281">
        <v>0</v>
      </c>
      <c r="T134" s="2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3010</v>
      </c>
      <c r="AT134" s="229" t="s">
        <v>167</v>
      </c>
      <c r="AU134" s="229" t="s">
        <v>88</v>
      </c>
      <c r="AY134" s="17" t="s">
        <v>165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3010</v>
      </c>
      <c r="BM134" s="229" t="s">
        <v>3031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0+eFR75xdvW9bl4xz0HTT7OKgpvNNYg9A1tArm2e278q42B32Gx/mjyr2I6TmCsrR5LgwTa/JapyrQRfyuQ3zg==" hashValue="zTIFU7Uxy2yFFpO4Zp67xVnpFaBuleUycwocWmvLnNCt9AHibex6batTe1uVGO9GahyJZobXE7Bn8FW8Trza0g==" algorithmName="SHA-512" password="CC35"/>
  <autoFilter ref="C121:K13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JANPETR9AB6\janpetr</dc:creator>
  <cp:lastModifiedBy>JANPETR9AB6\janpetr</cp:lastModifiedBy>
  <dcterms:created xsi:type="dcterms:W3CDTF">2023-01-25T08:39:58Z</dcterms:created>
  <dcterms:modified xsi:type="dcterms:W3CDTF">2023-01-25T08:40:18Z</dcterms:modified>
</cp:coreProperties>
</file>