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456" tabRatio="601" activeTab="0"/>
  </bookViews>
  <sheets>
    <sheet name="Krycí list rozpočtu" sheetId="3" r:id="rId1"/>
    <sheet name="12525" sheetId="5" r:id="rId2"/>
    <sheet name="OTSKPV 12523" sheetId="6" r:id="rId3"/>
  </sheets>
  <definedNames>
    <definedName name="_xlnm.Print_Area" localSheetId="0">'Krycí list rozpočtu'!$A$1:$I$32</definedName>
  </definedNames>
  <calcPr calcId="191029"/>
  <extLst/>
</workbook>
</file>

<file path=xl/sharedStrings.xml><?xml version="1.0" encoding="utf-8"?>
<sst xmlns="http://schemas.openxmlformats.org/spreadsheetml/2006/main" count="271" uniqueCount="158">
  <si>
    <t>Datum:</t>
  </si>
  <si>
    <t>Projektant:</t>
  </si>
  <si>
    <t>Kód</t>
  </si>
  <si>
    <t>HSV</t>
  </si>
  <si>
    <t>Krycí list rozpočtu</t>
  </si>
  <si>
    <t>Název stavby:</t>
  </si>
  <si>
    <t>Objednatel:</t>
  </si>
  <si>
    <t>IČ/DIČ:</t>
  </si>
  <si>
    <t xml:space="preserve"> </t>
  </si>
  <si>
    <t>Lokalita:</t>
  </si>
  <si>
    <t>Zhotovitel: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</si>
  <si>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</si>
  <si>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</si>
  <si>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</si>
  <si>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</si>
  <si>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</si>
  <si>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</si>
  <si>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</si>
  <si>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</si>
  <si>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</si>
  <si>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</si>
  <si>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</si>
  <si>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</si>
  <si>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</si>
  <si>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</si>
  <si>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</si>
  <si>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</si>
  <si>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</si>
  <si>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</si>
  <si>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</si>
  <si>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</si>
  <si>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</si>
  <si>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</si>
  <si>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</si>
  <si>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</si>
  <si>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</si>
  <si>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</si>
  <si>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</si>
  <si>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</si>
  <si>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</si>
  <si>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</si>
  <si>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</si>
  <si>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</si>
  <si>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</si>
  <si>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Objednatel</t>
  </si>
  <si>
    <t>Zhotovitel</t>
  </si>
  <si>
    <t>Datum, razítko a podpis</t>
  </si>
  <si>
    <t>KSÚS - Krajská správa a údržba silnic Středočeského kraje, příspěvková organizace</t>
  </si>
  <si>
    <t>Druh stavby:</t>
  </si>
  <si>
    <t>Termín stavby:</t>
  </si>
  <si>
    <t>Zdroj financování</t>
  </si>
  <si>
    <t>ZO za KSUSSK</t>
  </si>
  <si>
    <t>Pospis ZO</t>
  </si>
  <si>
    <t>m2</t>
  </si>
  <si>
    <t>00066001 / CZ00066001</t>
  </si>
  <si>
    <t>výšková úprava  krycích hrnců</t>
  </si>
  <si>
    <t>Ing. Aleš Čermák, Ph.D., MBA, ředitel</t>
  </si>
  <si>
    <t>CMS Žandov -</t>
  </si>
  <si>
    <t>Horník Zdeněk, CMS Žandov</t>
  </si>
  <si>
    <t>Rozpočet</t>
  </si>
  <si>
    <t>Doba výstavby:</t>
  </si>
  <si>
    <t>Krajská správa a údržba silnic Středočeského kraje, přísp.organizace</t>
  </si>
  <si>
    <t>Začátek výstavby:</t>
  </si>
  <si>
    <t>Konec výstavby:</t>
  </si>
  <si>
    <t>JKSO:</t>
  </si>
  <si>
    <t>Zpracováno dne:</t>
  </si>
  <si>
    <t>Č</t>
  </si>
  <si>
    <t>Zkrácený popis</t>
  </si>
  <si>
    <t>M.j.</t>
  </si>
  <si>
    <t>Množství</t>
  </si>
  <si>
    <t>j.c.</t>
  </si>
  <si>
    <t>Celkem</t>
  </si>
  <si>
    <t>1</t>
  </si>
  <si>
    <t>Zemní práce</t>
  </si>
  <si>
    <t>FRÉZOVÁNÍ ZPEVNĚNÝCH PLOCH ASFALTOVÝCH</t>
  </si>
  <si>
    <t>M3</t>
  </si>
  <si>
    <t>1160*1,5*0,06</t>
  </si>
  <si>
    <t>Součet</t>
  </si>
  <si>
    <t>ČIŠTĚNÍ KRAJNIC OD NÁNOSU TL. DO 100MM</t>
  </si>
  <si>
    <t>M2</t>
  </si>
  <si>
    <t>ODKOPÁVKY A PROKOPÁVKY OBECNÉ TŘ. I, ODVOZ DO 20KM</t>
  </si>
  <si>
    <t>(580*1,5*0,25)*2</t>
  </si>
  <si>
    <t>ÚPRAVA PLÁNĚ SE ZHUTNĚNÍM V HORNINĚ TŘ. I</t>
  </si>
  <si>
    <t>ULOŽENÍ SYPANINY DO NÁSYPŮ V AKTIV ZÓNĚ SE ZHUT DO 100% PS</t>
  </si>
  <si>
    <t>(580*1,5*0,5)*2</t>
  </si>
  <si>
    <t>Komunikace</t>
  </si>
  <si>
    <t>VRSTVY PRO OBNOVU A OPRAVY ZE ŠTĚRKODRTI</t>
  </si>
  <si>
    <t>(580*1,5*0,17)*2</t>
  </si>
  <si>
    <t>INFILTRAČNÍ POSTŘIK ASFALTOVÝ DO 1,0KG/M2</t>
  </si>
  <si>
    <t>ČIŠTĚNÍ VOZOVEK OD NÁNOSU</t>
  </si>
  <si>
    <r>
      <rPr>
        <sz val="8"/>
        <color indexed="9"/>
        <rFont val="Arial"/>
        <family val="2"/>
      </rPr>
      <t>.</t>
    </r>
    <r>
      <rPr>
        <sz val="8"/>
        <color indexed="8"/>
        <rFont val="Arial"/>
        <family val="2"/>
      </rPr>
      <t>574E78</t>
    </r>
  </si>
  <si>
    <t>ASFALTOVÝ BETON PRO PODKLADNÍ VRSTVY ACP 22+, 22S TL. 80MM</t>
  </si>
  <si>
    <t>SPOJOVACÍ POSTŘIK Z ASFALTU DO 0,5KG/M2</t>
  </si>
  <si>
    <t>Ostatní konstrukce a práce</t>
  </si>
  <si>
    <t>VODOROVNÉ DOPRAVNÍ ZNAČENÍ BARVOU HLADKÉ - DODÁVKA A POKLÁDKA</t>
  </si>
  <si>
    <t>Zpevnění krajnic z recyklovaného materiálu</t>
  </si>
  <si>
    <t>Všeobecné konstrukce a práce</t>
  </si>
  <si>
    <t>POPLATKY ZA ZEMNÍK - ZEMINA - materiál do aktivní zóny</t>
  </si>
  <si>
    <t>POPLATKY ZA SKLÁDKU</t>
  </si>
  <si>
    <t>T</t>
  </si>
  <si>
    <t>pol. 12922, 580*0,1*1,8</t>
  </si>
  <si>
    <t>pol. 122737, 435*1,8</t>
  </si>
  <si>
    <t xml:space="preserve">POPLATKY ZA SKLÁDKU TYP S-NO (NEBEZPEČNÝ ODPAD) </t>
  </si>
  <si>
    <t>Vyhl. 130/2019 - znovuzískaná asfaltová směs (PAU ZAS T3)</t>
  </si>
  <si>
    <t>POMOC PRÁCE ZŘÍZ NEBO ZAJIŠŤ OCHRANU INŽENÝRSKÝCH SÍTÍ</t>
  </si>
  <si>
    <t>KPL</t>
  </si>
  <si>
    <t>OSTATNÍ POŽADAVKY - GEODETICKÉ ZAMĚŘENÍ</t>
  </si>
  <si>
    <t>Stavba celkem bez DPH</t>
  </si>
  <si>
    <t>Stavba celkem s DPH</t>
  </si>
  <si>
    <t>délka 580bm</t>
  </si>
  <si>
    <t>šířka 5,14</t>
  </si>
  <si>
    <t>III/12523 Petrovice II-křiž III/12525</t>
  </si>
  <si>
    <t>délka 1810bm</t>
  </si>
  <si>
    <t>šířka 5</t>
  </si>
  <si>
    <t>1895*0,06</t>
  </si>
  <si>
    <t>pol. 12922, 1650*0,1*1,8</t>
  </si>
  <si>
    <t>pol. 122737, 280*1,8</t>
  </si>
  <si>
    <t>SEPARAČNÍ GEOTEXTILIE</t>
  </si>
  <si>
    <t>FRÉZOVÁNÍ DRÁŽKY PRŮŘEZU DO 200MM2 V ASFALTOVÉ VOZOVCE</t>
  </si>
  <si>
    <t>m</t>
  </si>
  <si>
    <t>TĚSNĚNÍ DILATAČ SPAR ASF ZÁLIVKOU PRŮŘ DO 200MM2</t>
  </si>
  <si>
    <t>III/12525 Boštice -křiž. III/12523</t>
  </si>
  <si>
    <t>III/12523 Petrovice II - Boštice III/12525</t>
  </si>
  <si>
    <t>staničení</t>
  </si>
  <si>
    <t>5,020-3,210</t>
  </si>
  <si>
    <t>4,000-4,580</t>
  </si>
  <si>
    <t>POMOC PRÁCE ZŘÍZ NEBO ZAJIŠŤ REGULACI A OCHRANU DOPRAVY - DIO</t>
  </si>
  <si>
    <t>SVODIDLO OCEL SILNIČ JEDNOSTR, ÚROVEŇ ZADRŽ H2 - DODÁVKA A MONTÁŽ</t>
  </si>
  <si>
    <t>9113C1</t>
  </si>
  <si>
    <t>t</t>
  </si>
  <si>
    <t>zalévání i pro sanace</t>
  </si>
  <si>
    <t>zalévání i pro sanace 580*2+4*1,5</t>
  </si>
  <si>
    <t>ASFALTOVÝ BETON PRO LOŽNÍ VRSTVY ACL 16</t>
  </si>
  <si>
    <t>574C05</t>
  </si>
  <si>
    <t>m3</t>
  </si>
  <si>
    <t>ASFALTOVÝ BETON PRO OBRUSNÉ VRSTVY ACO 11 TL. 40MM</t>
  </si>
  <si>
    <t>574A33</t>
  </si>
  <si>
    <t>obnova povrchu vozovky s lokálními sanacemi</t>
  </si>
  <si>
    <t>490m2 rozplet křiž III/12523 a III/12525</t>
  </si>
  <si>
    <t>křiž 12523a 12525  až Vranice</t>
  </si>
  <si>
    <t>3,168-1,668km</t>
  </si>
  <si>
    <t>u rozpočtu vyrovnávku stáhnout na 4cm</t>
  </si>
  <si>
    <t>1500x5,1=7800m2</t>
  </si>
  <si>
    <t>vyrovnávka 4cm   312m3</t>
  </si>
  <si>
    <t>doplnit nátěr +očištění zábradlí</t>
  </si>
  <si>
    <t>(500*0,5)</t>
  </si>
  <si>
    <t>(500*0,25)</t>
  </si>
  <si>
    <t>po propustek</t>
  </si>
  <si>
    <t>délka 1100bm</t>
  </si>
  <si>
    <t>1100*5,1</t>
  </si>
  <si>
    <t>vyrovnávka 4cm</t>
  </si>
  <si>
    <t>sanace 500</t>
  </si>
  <si>
    <t>550*01*1,8</t>
  </si>
  <si>
    <t>500*0,1*1,8</t>
  </si>
  <si>
    <t>(500*0,17)</t>
  </si>
  <si>
    <t>sanace500m2</t>
  </si>
  <si>
    <t>2,110-3,210</t>
  </si>
  <si>
    <t>Holan Petr, Vladimír Kratochvíl, Horník 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</si>
</sst>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d/m/yyyy"/>
    <numFmt numFmtId="166" formatCode="#,##0.000"/>
    <numFmt numFmtId="167" formatCode="0\1\4\20\1"/>
    <numFmt numFmtId="168" formatCode="0\1\4\10\2"/>
    <numFmt numFmtId="169" formatCode="0&quot;273&quot;0"/>
    <numFmt numFmtId="170" formatCode="0\2\9\1\1"/>
    <numFmt numFmtId="171" formatCode="#,##0.00\ [$Kč-405];\-#,##0.00\ [$Kč-405]"/>
    <numFmt numFmtId="172" formatCode="0&quot;272&quot;0"/>
  </numFmts>
  <fonts count="25">
    <font>
      <sz val="8"/>
      <name val="Trebuchet MS"/>
      <family val="2"/>
    </font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0" tint="-0.3499799966812134"/>
      <name val="Arial"/>
      <family val="2"/>
    </font>
    <font>
      <i/>
      <sz val="8"/>
      <color rgb="FFFF0000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/>
    <xf numFmtId="0" fontId="3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49" fontId="6" fillId="2" borderId="2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Border="1" applyAlignment="1">
      <alignment horizontal="left" vertical="center"/>
      <protection/>
    </xf>
    <xf numFmtId="49" fontId="9" fillId="0" borderId="2" xfId="20" applyNumberFormat="1" applyFont="1" applyBorder="1" applyAlignment="1">
      <alignment horizontal="left" vertical="center"/>
      <protection/>
    </xf>
    <xf numFmtId="4" fontId="9" fillId="0" borderId="2" xfId="20" applyNumberFormat="1" applyFont="1" applyBorder="1" applyAlignment="1">
      <alignment horizontal="right" vertical="center"/>
      <protection/>
    </xf>
    <xf numFmtId="49" fontId="8" fillId="0" borderId="4" xfId="20" applyNumberFormat="1" applyFont="1" applyBorder="1" applyAlignment="1">
      <alignment horizontal="left" vertical="center"/>
      <protection/>
    </xf>
    <xf numFmtId="49" fontId="9" fillId="0" borderId="2" xfId="20" applyNumberFormat="1" applyFont="1" applyBorder="1" applyAlignment="1">
      <alignment horizontal="right" vertical="center"/>
      <protection/>
    </xf>
    <xf numFmtId="4" fontId="8" fillId="0" borderId="2" xfId="20" applyNumberFormat="1" applyFont="1" applyBorder="1" applyAlignment="1">
      <alignment horizontal="right"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6" xfId="20" applyFont="1" applyBorder="1" applyAlignment="1">
      <alignment vertical="center"/>
      <protection/>
    </xf>
    <xf numFmtId="4" fontId="8" fillId="2" borderId="7" xfId="20" applyNumberFormat="1" applyFont="1" applyFill="1" applyBorder="1" applyAlignment="1">
      <alignment horizontal="right"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12" xfId="20" applyFont="1" applyBorder="1" applyAlignment="1">
      <alignment vertical="center"/>
      <protection/>
    </xf>
    <xf numFmtId="164" fontId="14" fillId="0" borderId="13" xfId="21" applyNumberFormat="1" applyFont="1" applyBorder="1" applyAlignment="1">
      <alignment horizontal="left" wrapText="1"/>
      <protection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66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0" fillId="3" borderId="0" xfId="0" applyFill="1"/>
    <xf numFmtId="4" fontId="4" fillId="3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66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/>
    <xf numFmtId="4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6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4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66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4" fontId="20" fillId="0" borderId="0" xfId="0" applyNumberFormat="1" applyFont="1" applyAlignment="1">
      <alignment horizontal="right" vertical="center"/>
    </xf>
    <xf numFmtId="4" fontId="11" fillId="3" borderId="0" xfId="0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11" fontId="1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7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166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/>
    <xf numFmtId="168" fontId="1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/>
    <xf numFmtId="4" fontId="23" fillId="0" borderId="0" xfId="0" applyNumberFormat="1" applyFont="1" applyAlignment="1">
      <alignment horizontal="right" vertical="center"/>
    </xf>
    <xf numFmtId="169" fontId="17" fillId="0" borderId="0" xfId="0" applyNumberFormat="1" applyFont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11" fillId="0" borderId="19" xfId="0" applyFont="1" applyBorder="1"/>
    <xf numFmtId="0" fontId="11" fillId="0" borderId="20" xfId="0" applyFont="1" applyBorder="1"/>
    <xf numFmtId="40" fontId="0" fillId="0" borderId="21" xfId="0" applyNumberFormat="1" applyBorder="1"/>
    <xf numFmtId="171" fontId="11" fillId="0" borderId="22" xfId="0" applyNumberFormat="1" applyFont="1" applyBorder="1"/>
    <xf numFmtId="0" fontId="0" fillId="0" borderId="0" xfId="0" applyAlignment="1">
      <alignment horizontal="center"/>
    </xf>
    <xf numFmtId="0" fontId="0" fillId="0" borderId="23" xfId="0" applyBorder="1"/>
    <xf numFmtId="40" fontId="0" fillId="0" borderId="24" xfId="0" applyNumberFormat="1" applyBorder="1"/>
    <xf numFmtId="171" fontId="0" fillId="0" borderId="25" xfId="0" applyNumberFormat="1" applyBorder="1"/>
    <xf numFmtId="0" fontId="11" fillId="0" borderId="0" xfId="0" applyFont="1"/>
    <xf numFmtId="0" fontId="11" fillId="0" borderId="23" xfId="0" applyFont="1" applyBorder="1"/>
    <xf numFmtId="171" fontId="11" fillId="0" borderId="25" xfId="0" applyNumberFormat="1" applyFont="1" applyBorder="1"/>
    <xf numFmtId="16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17" fillId="0" borderId="26" xfId="0" applyFont="1" applyBorder="1" applyAlignment="1">
      <alignment vertical="top"/>
    </xf>
    <xf numFmtId="0" fontId="17" fillId="0" borderId="0" xfId="23" applyFont="1" applyAlignment="1">
      <alignment vertical="center" wrapText="1"/>
      <protection/>
    </xf>
    <xf numFmtId="172" fontId="17" fillId="0" borderId="0" xfId="23" applyNumberFormat="1" applyFont="1" applyAlignment="1">
      <alignment horizontal="center" vertical="center"/>
      <protection/>
    </xf>
    <xf numFmtId="4" fontId="0" fillId="0" borderId="0" xfId="0" applyNumberFormat="1"/>
    <xf numFmtId="4" fontId="18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166" fontId="2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49" fontId="3" fillId="0" borderId="2" xfId="20" applyNumberFormat="1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49" fontId="4" fillId="5" borderId="2" xfId="20" applyNumberFormat="1" applyFont="1" applyFill="1" applyBorder="1" applyAlignment="1">
      <alignment horizontal="center" vertical="center" wrapText="1"/>
      <protection/>
    </xf>
    <xf numFmtId="0" fontId="4" fillId="5" borderId="2" xfId="20" applyFont="1" applyFill="1" applyBorder="1" applyAlignment="1">
      <alignment horizontal="center" vertical="center" wrapText="1"/>
      <protection/>
    </xf>
    <xf numFmtId="49" fontId="4" fillId="6" borderId="2" xfId="20" applyNumberFormat="1" applyFont="1" applyFill="1" applyBorder="1" applyAlignment="1">
      <alignment horizontal="left" vertical="center" wrapText="1"/>
      <protection/>
    </xf>
    <xf numFmtId="0" fontId="4" fillId="6" borderId="2" xfId="20" applyFont="1" applyFill="1" applyBorder="1" applyAlignment="1">
      <alignment horizontal="left" vertical="center" wrapText="1"/>
      <protection/>
    </xf>
    <xf numFmtId="49" fontId="3" fillId="0" borderId="3" xfId="20" applyNumberFormat="1" applyFont="1" applyBorder="1" applyAlignment="1">
      <alignment horizontal="center" vertical="center"/>
      <protection/>
    </xf>
    <xf numFmtId="49" fontId="3" fillId="0" borderId="4" xfId="20" applyNumberFormat="1" applyFont="1" applyBorder="1" applyAlignment="1">
      <alignment horizontal="center" vertical="center"/>
      <protection/>
    </xf>
    <xf numFmtId="49" fontId="3" fillId="0" borderId="2" xfId="20" applyNumberFormat="1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14" fontId="11" fillId="5" borderId="2" xfId="20" applyNumberFormat="1" applyFont="1" applyFill="1" applyBorder="1" applyAlignment="1">
      <alignment horizontal="center" vertical="center"/>
      <protection/>
    </xf>
    <xf numFmtId="0" fontId="11" fillId="5" borderId="2" xfId="20" applyFont="1" applyFill="1" applyBorder="1" applyAlignment="1">
      <alignment horizontal="center" vertical="center"/>
      <protection/>
    </xf>
    <xf numFmtId="14" fontId="3" fillId="0" borderId="2" xfId="20" applyNumberFormat="1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4" fontId="3" fillId="0" borderId="2" xfId="20" applyNumberFormat="1" applyFont="1" applyBorder="1" applyAlignment="1">
      <alignment horizontal="lef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49" fontId="7" fillId="0" borderId="27" xfId="20" applyNumberFormat="1" applyFont="1" applyBorder="1" applyAlignment="1">
      <alignment horizontal="left" vertical="center"/>
      <protection/>
    </xf>
    <xf numFmtId="0" fontId="7" fillId="0" borderId="7" xfId="20" applyFont="1" applyBorder="1" applyAlignment="1">
      <alignment horizontal="left" vertical="center"/>
      <protection/>
    </xf>
    <xf numFmtId="49" fontId="9" fillId="0" borderId="27" xfId="20" applyNumberFormat="1" applyFont="1" applyBorder="1" applyAlignment="1">
      <alignment horizontal="left" vertical="center"/>
      <protection/>
    </xf>
    <xf numFmtId="0" fontId="9" fillId="0" borderId="7" xfId="20" applyFont="1" applyBorder="1" applyAlignment="1">
      <alignment horizontal="left" vertical="center"/>
      <protection/>
    </xf>
    <xf numFmtId="49" fontId="8" fillId="0" borderId="27" xfId="20" applyNumberFormat="1" applyFont="1" applyBorder="1" applyAlignment="1">
      <alignment horizontal="left" vertical="center"/>
      <protection/>
    </xf>
    <xf numFmtId="0" fontId="8" fillId="0" borderId="7" xfId="20" applyFont="1" applyBorder="1" applyAlignment="1">
      <alignment horizontal="left" vertical="center"/>
      <protection/>
    </xf>
    <xf numFmtId="49" fontId="8" fillId="2" borderId="27" xfId="20" applyNumberFormat="1" applyFont="1" applyFill="1" applyBorder="1" applyAlignment="1">
      <alignment horizontal="left" vertical="center"/>
      <protection/>
    </xf>
    <xf numFmtId="0" fontId="8" fillId="2" borderId="5" xfId="20" applyFont="1" applyFill="1" applyBorder="1" applyAlignment="1">
      <alignment horizontal="left" vertical="center"/>
      <protection/>
    </xf>
    <xf numFmtId="49" fontId="9" fillId="6" borderId="28" xfId="20" applyNumberFormat="1" applyFont="1" applyFill="1" applyBorder="1" applyAlignment="1">
      <alignment horizontal="center" vertical="center"/>
      <protection/>
    </xf>
    <xf numFmtId="0" fontId="9" fillId="6" borderId="12" xfId="20" applyFont="1" applyFill="1" applyBorder="1" applyAlignment="1">
      <alignment horizontal="center" vertical="center"/>
      <protection/>
    </xf>
    <xf numFmtId="0" fontId="9" fillId="6" borderId="29" xfId="20" applyFont="1" applyFill="1" applyBorder="1" applyAlignment="1">
      <alignment horizontal="center" vertical="center"/>
      <protection/>
    </xf>
    <xf numFmtId="49" fontId="10" fillId="0" borderId="11" xfId="20" applyNumberFormat="1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30" xfId="20" applyFont="1" applyBorder="1" applyAlignment="1">
      <alignment horizontal="left" vertical="center" wrapText="1"/>
      <protection/>
    </xf>
    <xf numFmtId="49" fontId="9" fillId="0" borderId="11" xfId="20" applyNumberFormat="1" applyFont="1" applyBorder="1" applyAlignment="1">
      <alignment horizontal="left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30" xfId="20" applyFont="1" applyBorder="1" applyAlignment="1">
      <alignment horizontal="left" vertical="center"/>
      <protection/>
    </xf>
    <xf numFmtId="49" fontId="9" fillId="0" borderId="28" xfId="20" applyNumberFormat="1" applyFont="1" applyBorder="1" applyAlignment="1">
      <alignment horizontal="center" vertical="center"/>
      <protection/>
    </xf>
    <xf numFmtId="49" fontId="9" fillId="0" borderId="12" xfId="20" applyNumberFormat="1" applyFont="1" applyBorder="1" applyAlignment="1">
      <alignment horizontal="center" vertical="center"/>
      <protection/>
    </xf>
    <xf numFmtId="49" fontId="9" fillId="0" borderId="29" xfId="20" applyNumberFormat="1" applyFont="1" applyBorder="1" applyAlignment="1">
      <alignment horizontal="center" vertical="center"/>
      <protection/>
    </xf>
    <xf numFmtId="49" fontId="9" fillId="0" borderId="11" xfId="20" applyNumberFormat="1" applyFont="1" applyBorder="1" applyAlignment="1">
      <alignment horizontal="center" vertical="center"/>
      <protection/>
    </xf>
    <xf numFmtId="49" fontId="9" fillId="0" borderId="0" xfId="20" applyNumberFormat="1" applyFont="1" applyAlignment="1">
      <alignment horizontal="center" vertical="center"/>
      <protection/>
    </xf>
    <xf numFmtId="49" fontId="9" fillId="0" borderId="30" xfId="20" applyNumberFormat="1" applyFont="1" applyBorder="1" applyAlignment="1">
      <alignment horizontal="center" vertical="center"/>
      <protection/>
    </xf>
    <xf numFmtId="49" fontId="9" fillId="0" borderId="31" xfId="20" applyNumberFormat="1" applyFont="1" applyBorder="1" applyAlignment="1">
      <alignment horizontal="center" vertical="center"/>
      <protection/>
    </xf>
    <xf numFmtId="49" fontId="9" fillId="0" borderId="32" xfId="20" applyNumberFormat="1" applyFont="1" applyBorder="1" applyAlignment="1">
      <alignment horizontal="center" vertical="center"/>
      <protection/>
    </xf>
    <xf numFmtId="49" fontId="9" fillId="0" borderId="33" xfId="20" applyNumberFormat="1" applyFont="1" applyBorder="1" applyAlignment="1">
      <alignment horizontal="center" vertical="center"/>
      <protection/>
    </xf>
    <xf numFmtId="49" fontId="9" fillId="0" borderId="31" xfId="20" applyNumberFormat="1" applyFont="1" applyBorder="1" applyAlignment="1">
      <alignment horizontal="left" vertical="center"/>
      <protection/>
    </xf>
    <xf numFmtId="0" fontId="9" fillId="0" borderId="32" xfId="20" applyFont="1" applyBorder="1" applyAlignment="1">
      <alignment horizontal="left" vertical="center"/>
      <protection/>
    </xf>
    <xf numFmtId="0" fontId="9" fillId="0" borderId="33" xfId="20" applyFont="1" applyBorder="1" applyAlignment="1">
      <alignment horizontal="left" vertical="center"/>
      <protection/>
    </xf>
    <xf numFmtId="49" fontId="7" fillId="0" borderId="11" xfId="20" applyNumberFormat="1" applyFont="1" applyBorder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30" xfId="20" applyFont="1" applyBorder="1" applyAlignment="1">
      <alignment horizontal="left" vertical="center"/>
      <protection/>
    </xf>
    <xf numFmtId="0" fontId="18" fillId="0" borderId="0" xfId="0" applyFont="1" applyAlignment="1">
      <alignment horizontal="center"/>
    </xf>
    <xf numFmtId="49" fontId="15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left" vertical="center" wrapText="1"/>
    </xf>
    <xf numFmtId="4" fontId="16" fillId="0" borderId="3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4" fontId="3" fillId="0" borderId="3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4" fillId="0" borderId="39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/>
    </xf>
    <xf numFmtId="165" fontId="3" fillId="0" borderId="42" xfId="0" applyNumberFormat="1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Normální 4" xfId="23"/>
    <cellStyle name="Normální 2 3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57150</xdr:rowOff>
    </xdr:from>
    <xdr:to>
      <xdr:col>2</xdr:col>
      <xdr:colOff>1285875</xdr:colOff>
      <xdr:row>31</xdr:row>
      <xdr:rowOff>95250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6334125"/>
          <a:ext cx="2628900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C15" sqref="C15"/>
    </sheetView>
  </sheetViews>
  <sheetFormatPr defaultColWidth="13.33203125" defaultRowHeight="13.5"/>
  <cols>
    <col min="1" max="1" width="10.66015625" style="1" customWidth="1"/>
    <col min="2" max="2" width="13.83203125" style="1" customWidth="1"/>
    <col min="3" max="3" width="25.33203125" style="1" customWidth="1"/>
    <col min="4" max="4" width="10.33203125" style="1" customWidth="1"/>
    <col min="5" max="5" width="16.33203125" style="1" customWidth="1"/>
    <col min="6" max="6" width="32.33203125" style="1" customWidth="1"/>
    <col min="7" max="7" width="12.16015625" style="1" customWidth="1"/>
    <col min="8" max="8" width="15.83203125" style="1" customWidth="1"/>
    <col min="9" max="9" width="33.83203125" style="1" customWidth="1"/>
    <col min="10" max="12" width="13.33203125" style="1" customWidth="1"/>
    <col min="13" max="13" width="32.83203125" style="1" customWidth="1"/>
    <col min="14" max="256" width="13.33203125" style="1" customWidth="1"/>
    <col min="257" max="257" width="10.66015625" style="1" customWidth="1"/>
    <col min="258" max="258" width="13.83203125" style="1" customWidth="1"/>
    <col min="259" max="259" width="25.33203125" style="1" customWidth="1"/>
    <col min="260" max="260" width="10.33203125" style="1" customWidth="1"/>
    <col min="261" max="261" width="16.33203125" style="1" customWidth="1"/>
    <col min="262" max="262" width="32.33203125" style="1" customWidth="1"/>
    <col min="263" max="263" width="12.16015625" style="1" customWidth="1"/>
    <col min="264" max="264" width="15.83203125" style="1" customWidth="1"/>
    <col min="265" max="265" width="33.83203125" style="1" customWidth="1"/>
    <col min="266" max="512" width="13.33203125" style="1" customWidth="1"/>
    <col min="513" max="513" width="10.66015625" style="1" customWidth="1"/>
    <col min="514" max="514" width="13.83203125" style="1" customWidth="1"/>
    <col min="515" max="515" width="25.33203125" style="1" customWidth="1"/>
    <col min="516" max="516" width="10.33203125" style="1" customWidth="1"/>
    <col min="517" max="517" width="16.33203125" style="1" customWidth="1"/>
    <col min="518" max="518" width="32.33203125" style="1" customWidth="1"/>
    <col min="519" max="519" width="12.16015625" style="1" customWidth="1"/>
    <col min="520" max="520" width="15.83203125" style="1" customWidth="1"/>
    <col min="521" max="521" width="33.83203125" style="1" customWidth="1"/>
    <col min="522" max="768" width="13.33203125" style="1" customWidth="1"/>
    <col min="769" max="769" width="10.66015625" style="1" customWidth="1"/>
    <col min="770" max="770" width="13.83203125" style="1" customWidth="1"/>
    <col min="771" max="771" width="25.33203125" style="1" customWidth="1"/>
    <col min="772" max="772" width="10.33203125" style="1" customWidth="1"/>
    <col min="773" max="773" width="16.33203125" style="1" customWidth="1"/>
    <col min="774" max="774" width="32.33203125" style="1" customWidth="1"/>
    <col min="775" max="775" width="12.16015625" style="1" customWidth="1"/>
    <col min="776" max="776" width="15.83203125" style="1" customWidth="1"/>
    <col min="777" max="777" width="33.83203125" style="1" customWidth="1"/>
    <col min="778" max="1024" width="13.33203125" style="1" customWidth="1"/>
    <col min="1025" max="1025" width="10.66015625" style="1" customWidth="1"/>
    <col min="1026" max="1026" width="13.83203125" style="1" customWidth="1"/>
    <col min="1027" max="1027" width="25.33203125" style="1" customWidth="1"/>
    <col min="1028" max="1028" width="10.33203125" style="1" customWidth="1"/>
    <col min="1029" max="1029" width="16.33203125" style="1" customWidth="1"/>
    <col min="1030" max="1030" width="32.33203125" style="1" customWidth="1"/>
    <col min="1031" max="1031" width="12.16015625" style="1" customWidth="1"/>
    <col min="1032" max="1032" width="15.83203125" style="1" customWidth="1"/>
    <col min="1033" max="1033" width="33.83203125" style="1" customWidth="1"/>
    <col min="1034" max="1280" width="13.33203125" style="1" customWidth="1"/>
    <col min="1281" max="1281" width="10.66015625" style="1" customWidth="1"/>
    <col min="1282" max="1282" width="13.83203125" style="1" customWidth="1"/>
    <col min="1283" max="1283" width="25.33203125" style="1" customWidth="1"/>
    <col min="1284" max="1284" width="10.33203125" style="1" customWidth="1"/>
    <col min="1285" max="1285" width="16.33203125" style="1" customWidth="1"/>
    <col min="1286" max="1286" width="32.33203125" style="1" customWidth="1"/>
    <col min="1287" max="1287" width="12.16015625" style="1" customWidth="1"/>
    <col min="1288" max="1288" width="15.83203125" style="1" customWidth="1"/>
    <col min="1289" max="1289" width="33.83203125" style="1" customWidth="1"/>
    <col min="1290" max="1536" width="13.33203125" style="1" customWidth="1"/>
    <col min="1537" max="1537" width="10.66015625" style="1" customWidth="1"/>
    <col min="1538" max="1538" width="13.83203125" style="1" customWidth="1"/>
    <col min="1539" max="1539" width="25.33203125" style="1" customWidth="1"/>
    <col min="1540" max="1540" width="10.33203125" style="1" customWidth="1"/>
    <col min="1541" max="1541" width="16.33203125" style="1" customWidth="1"/>
    <col min="1542" max="1542" width="32.33203125" style="1" customWidth="1"/>
    <col min="1543" max="1543" width="12.16015625" style="1" customWidth="1"/>
    <col min="1544" max="1544" width="15.83203125" style="1" customWidth="1"/>
    <col min="1545" max="1545" width="33.83203125" style="1" customWidth="1"/>
    <col min="1546" max="1792" width="13.33203125" style="1" customWidth="1"/>
    <col min="1793" max="1793" width="10.66015625" style="1" customWidth="1"/>
    <col min="1794" max="1794" width="13.83203125" style="1" customWidth="1"/>
    <col min="1795" max="1795" width="25.33203125" style="1" customWidth="1"/>
    <col min="1796" max="1796" width="10.33203125" style="1" customWidth="1"/>
    <col min="1797" max="1797" width="16.33203125" style="1" customWidth="1"/>
    <col min="1798" max="1798" width="32.33203125" style="1" customWidth="1"/>
    <col min="1799" max="1799" width="12.16015625" style="1" customWidth="1"/>
    <col min="1800" max="1800" width="15.83203125" style="1" customWidth="1"/>
    <col min="1801" max="1801" width="33.83203125" style="1" customWidth="1"/>
    <col min="1802" max="2048" width="13.33203125" style="1" customWidth="1"/>
    <col min="2049" max="2049" width="10.66015625" style="1" customWidth="1"/>
    <col min="2050" max="2050" width="13.83203125" style="1" customWidth="1"/>
    <col min="2051" max="2051" width="25.33203125" style="1" customWidth="1"/>
    <col min="2052" max="2052" width="10.33203125" style="1" customWidth="1"/>
    <col min="2053" max="2053" width="16.33203125" style="1" customWidth="1"/>
    <col min="2054" max="2054" width="32.33203125" style="1" customWidth="1"/>
    <col min="2055" max="2055" width="12.16015625" style="1" customWidth="1"/>
    <col min="2056" max="2056" width="15.83203125" style="1" customWidth="1"/>
    <col min="2057" max="2057" width="33.83203125" style="1" customWidth="1"/>
    <col min="2058" max="2304" width="13.33203125" style="1" customWidth="1"/>
    <col min="2305" max="2305" width="10.66015625" style="1" customWidth="1"/>
    <col min="2306" max="2306" width="13.83203125" style="1" customWidth="1"/>
    <col min="2307" max="2307" width="25.33203125" style="1" customWidth="1"/>
    <col min="2308" max="2308" width="10.33203125" style="1" customWidth="1"/>
    <col min="2309" max="2309" width="16.33203125" style="1" customWidth="1"/>
    <col min="2310" max="2310" width="32.33203125" style="1" customWidth="1"/>
    <col min="2311" max="2311" width="12.16015625" style="1" customWidth="1"/>
    <col min="2312" max="2312" width="15.83203125" style="1" customWidth="1"/>
    <col min="2313" max="2313" width="33.83203125" style="1" customWidth="1"/>
    <col min="2314" max="2560" width="13.33203125" style="1" customWidth="1"/>
    <col min="2561" max="2561" width="10.66015625" style="1" customWidth="1"/>
    <col min="2562" max="2562" width="13.83203125" style="1" customWidth="1"/>
    <col min="2563" max="2563" width="25.33203125" style="1" customWidth="1"/>
    <col min="2564" max="2564" width="10.33203125" style="1" customWidth="1"/>
    <col min="2565" max="2565" width="16.33203125" style="1" customWidth="1"/>
    <col min="2566" max="2566" width="32.33203125" style="1" customWidth="1"/>
    <col min="2567" max="2567" width="12.16015625" style="1" customWidth="1"/>
    <col min="2568" max="2568" width="15.83203125" style="1" customWidth="1"/>
    <col min="2569" max="2569" width="33.83203125" style="1" customWidth="1"/>
    <col min="2570" max="2816" width="13.33203125" style="1" customWidth="1"/>
    <col min="2817" max="2817" width="10.66015625" style="1" customWidth="1"/>
    <col min="2818" max="2818" width="13.83203125" style="1" customWidth="1"/>
    <col min="2819" max="2819" width="25.33203125" style="1" customWidth="1"/>
    <col min="2820" max="2820" width="10.33203125" style="1" customWidth="1"/>
    <col min="2821" max="2821" width="16.33203125" style="1" customWidth="1"/>
    <col min="2822" max="2822" width="32.33203125" style="1" customWidth="1"/>
    <col min="2823" max="2823" width="12.16015625" style="1" customWidth="1"/>
    <col min="2824" max="2824" width="15.83203125" style="1" customWidth="1"/>
    <col min="2825" max="2825" width="33.83203125" style="1" customWidth="1"/>
    <col min="2826" max="3072" width="13.33203125" style="1" customWidth="1"/>
    <col min="3073" max="3073" width="10.66015625" style="1" customWidth="1"/>
    <col min="3074" max="3074" width="13.83203125" style="1" customWidth="1"/>
    <col min="3075" max="3075" width="25.33203125" style="1" customWidth="1"/>
    <col min="3076" max="3076" width="10.33203125" style="1" customWidth="1"/>
    <col min="3077" max="3077" width="16.33203125" style="1" customWidth="1"/>
    <col min="3078" max="3078" width="32.33203125" style="1" customWidth="1"/>
    <col min="3079" max="3079" width="12.16015625" style="1" customWidth="1"/>
    <col min="3080" max="3080" width="15.83203125" style="1" customWidth="1"/>
    <col min="3081" max="3081" width="33.83203125" style="1" customWidth="1"/>
    <col min="3082" max="3328" width="13.33203125" style="1" customWidth="1"/>
    <col min="3329" max="3329" width="10.66015625" style="1" customWidth="1"/>
    <col min="3330" max="3330" width="13.83203125" style="1" customWidth="1"/>
    <col min="3331" max="3331" width="25.33203125" style="1" customWidth="1"/>
    <col min="3332" max="3332" width="10.33203125" style="1" customWidth="1"/>
    <col min="3333" max="3333" width="16.33203125" style="1" customWidth="1"/>
    <col min="3334" max="3334" width="32.33203125" style="1" customWidth="1"/>
    <col min="3335" max="3335" width="12.16015625" style="1" customWidth="1"/>
    <col min="3336" max="3336" width="15.83203125" style="1" customWidth="1"/>
    <col min="3337" max="3337" width="33.83203125" style="1" customWidth="1"/>
    <col min="3338" max="3584" width="13.33203125" style="1" customWidth="1"/>
    <col min="3585" max="3585" width="10.66015625" style="1" customWidth="1"/>
    <col min="3586" max="3586" width="13.83203125" style="1" customWidth="1"/>
    <col min="3587" max="3587" width="25.33203125" style="1" customWidth="1"/>
    <col min="3588" max="3588" width="10.33203125" style="1" customWidth="1"/>
    <col min="3589" max="3589" width="16.33203125" style="1" customWidth="1"/>
    <col min="3590" max="3590" width="32.33203125" style="1" customWidth="1"/>
    <col min="3591" max="3591" width="12.16015625" style="1" customWidth="1"/>
    <col min="3592" max="3592" width="15.83203125" style="1" customWidth="1"/>
    <col min="3593" max="3593" width="33.83203125" style="1" customWidth="1"/>
    <col min="3594" max="3840" width="13.33203125" style="1" customWidth="1"/>
    <col min="3841" max="3841" width="10.66015625" style="1" customWidth="1"/>
    <col min="3842" max="3842" width="13.83203125" style="1" customWidth="1"/>
    <col min="3843" max="3843" width="25.33203125" style="1" customWidth="1"/>
    <col min="3844" max="3844" width="10.33203125" style="1" customWidth="1"/>
    <col min="3845" max="3845" width="16.33203125" style="1" customWidth="1"/>
    <col min="3846" max="3846" width="32.33203125" style="1" customWidth="1"/>
    <col min="3847" max="3847" width="12.16015625" style="1" customWidth="1"/>
    <col min="3848" max="3848" width="15.83203125" style="1" customWidth="1"/>
    <col min="3849" max="3849" width="33.83203125" style="1" customWidth="1"/>
    <col min="3850" max="4096" width="13.33203125" style="1" customWidth="1"/>
    <col min="4097" max="4097" width="10.66015625" style="1" customWidth="1"/>
    <col min="4098" max="4098" width="13.83203125" style="1" customWidth="1"/>
    <col min="4099" max="4099" width="25.33203125" style="1" customWidth="1"/>
    <col min="4100" max="4100" width="10.33203125" style="1" customWidth="1"/>
    <col min="4101" max="4101" width="16.33203125" style="1" customWidth="1"/>
    <col min="4102" max="4102" width="32.33203125" style="1" customWidth="1"/>
    <col min="4103" max="4103" width="12.16015625" style="1" customWidth="1"/>
    <col min="4104" max="4104" width="15.83203125" style="1" customWidth="1"/>
    <col min="4105" max="4105" width="33.83203125" style="1" customWidth="1"/>
    <col min="4106" max="4352" width="13.33203125" style="1" customWidth="1"/>
    <col min="4353" max="4353" width="10.66015625" style="1" customWidth="1"/>
    <col min="4354" max="4354" width="13.83203125" style="1" customWidth="1"/>
    <col min="4355" max="4355" width="25.33203125" style="1" customWidth="1"/>
    <col min="4356" max="4356" width="10.33203125" style="1" customWidth="1"/>
    <col min="4357" max="4357" width="16.33203125" style="1" customWidth="1"/>
    <col min="4358" max="4358" width="32.33203125" style="1" customWidth="1"/>
    <col min="4359" max="4359" width="12.16015625" style="1" customWidth="1"/>
    <col min="4360" max="4360" width="15.83203125" style="1" customWidth="1"/>
    <col min="4361" max="4361" width="33.83203125" style="1" customWidth="1"/>
    <col min="4362" max="4608" width="13.33203125" style="1" customWidth="1"/>
    <col min="4609" max="4609" width="10.66015625" style="1" customWidth="1"/>
    <col min="4610" max="4610" width="13.83203125" style="1" customWidth="1"/>
    <col min="4611" max="4611" width="25.33203125" style="1" customWidth="1"/>
    <col min="4612" max="4612" width="10.33203125" style="1" customWidth="1"/>
    <col min="4613" max="4613" width="16.33203125" style="1" customWidth="1"/>
    <col min="4614" max="4614" width="32.33203125" style="1" customWidth="1"/>
    <col min="4615" max="4615" width="12.16015625" style="1" customWidth="1"/>
    <col min="4616" max="4616" width="15.83203125" style="1" customWidth="1"/>
    <col min="4617" max="4617" width="33.83203125" style="1" customWidth="1"/>
    <col min="4618" max="4864" width="13.33203125" style="1" customWidth="1"/>
    <col min="4865" max="4865" width="10.66015625" style="1" customWidth="1"/>
    <col min="4866" max="4866" width="13.83203125" style="1" customWidth="1"/>
    <col min="4867" max="4867" width="25.33203125" style="1" customWidth="1"/>
    <col min="4868" max="4868" width="10.33203125" style="1" customWidth="1"/>
    <col min="4869" max="4869" width="16.33203125" style="1" customWidth="1"/>
    <col min="4870" max="4870" width="32.33203125" style="1" customWidth="1"/>
    <col min="4871" max="4871" width="12.16015625" style="1" customWidth="1"/>
    <col min="4872" max="4872" width="15.83203125" style="1" customWidth="1"/>
    <col min="4873" max="4873" width="33.83203125" style="1" customWidth="1"/>
    <col min="4874" max="5120" width="13.33203125" style="1" customWidth="1"/>
    <col min="5121" max="5121" width="10.66015625" style="1" customWidth="1"/>
    <col min="5122" max="5122" width="13.83203125" style="1" customWidth="1"/>
    <col min="5123" max="5123" width="25.33203125" style="1" customWidth="1"/>
    <col min="5124" max="5124" width="10.33203125" style="1" customWidth="1"/>
    <col min="5125" max="5125" width="16.33203125" style="1" customWidth="1"/>
    <col min="5126" max="5126" width="32.33203125" style="1" customWidth="1"/>
    <col min="5127" max="5127" width="12.16015625" style="1" customWidth="1"/>
    <col min="5128" max="5128" width="15.83203125" style="1" customWidth="1"/>
    <col min="5129" max="5129" width="33.83203125" style="1" customWidth="1"/>
    <col min="5130" max="5376" width="13.33203125" style="1" customWidth="1"/>
    <col min="5377" max="5377" width="10.66015625" style="1" customWidth="1"/>
    <col min="5378" max="5378" width="13.83203125" style="1" customWidth="1"/>
    <col min="5379" max="5379" width="25.33203125" style="1" customWidth="1"/>
    <col min="5380" max="5380" width="10.33203125" style="1" customWidth="1"/>
    <col min="5381" max="5381" width="16.33203125" style="1" customWidth="1"/>
    <col min="5382" max="5382" width="32.33203125" style="1" customWidth="1"/>
    <col min="5383" max="5383" width="12.16015625" style="1" customWidth="1"/>
    <col min="5384" max="5384" width="15.83203125" style="1" customWidth="1"/>
    <col min="5385" max="5385" width="33.83203125" style="1" customWidth="1"/>
    <col min="5386" max="5632" width="13.33203125" style="1" customWidth="1"/>
    <col min="5633" max="5633" width="10.66015625" style="1" customWidth="1"/>
    <col min="5634" max="5634" width="13.83203125" style="1" customWidth="1"/>
    <col min="5635" max="5635" width="25.33203125" style="1" customWidth="1"/>
    <col min="5636" max="5636" width="10.33203125" style="1" customWidth="1"/>
    <col min="5637" max="5637" width="16.33203125" style="1" customWidth="1"/>
    <col min="5638" max="5638" width="32.33203125" style="1" customWidth="1"/>
    <col min="5639" max="5639" width="12.16015625" style="1" customWidth="1"/>
    <col min="5640" max="5640" width="15.83203125" style="1" customWidth="1"/>
    <col min="5641" max="5641" width="33.83203125" style="1" customWidth="1"/>
    <col min="5642" max="5888" width="13.33203125" style="1" customWidth="1"/>
    <col min="5889" max="5889" width="10.66015625" style="1" customWidth="1"/>
    <col min="5890" max="5890" width="13.83203125" style="1" customWidth="1"/>
    <col min="5891" max="5891" width="25.33203125" style="1" customWidth="1"/>
    <col min="5892" max="5892" width="10.33203125" style="1" customWidth="1"/>
    <col min="5893" max="5893" width="16.33203125" style="1" customWidth="1"/>
    <col min="5894" max="5894" width="32.33203125" style="1" customWidth="1"/>
    <col min="5895" max="5895" width="12.16015625" style="1" customWidth="1"/>
    <col min="5896" max="5896" width="15.83203125" style="1" customWidth="1"/>
    <col min="5897" max="5897" width="33.83203125" style="1" customWidth="1"/>
    <col min="5898" max="6144" width="13.33203125" style="1" customWidth="1"/>
    <col min="6145" max="6145" width="10.66015625" style="1" customWidth="1"/>
    <col min="6146" max="6146" width="13.83203125" style="1" customWidth="1"/>
    <col min="6147" max="6147" width="25.33203125" style="1" customWidth="1"/>
    <col min="6148" max="6148" width="10.33203125" style="1" customWidth="1"/>
    <col min="6149" max="6149" width="16.33203125" style="1" customWidth="1"/>
    <col min="6150" max="6150" width="32.33203125" style="1" customWidth="1"/>
    <col min="6151" max="6151" width="12.16015625" style="1" customWidth="1"/>
    <col min="6152" max="6152" width="15.83203125" style="1" customWidth="1"/>
    <col min="6153" max="6153" width="33.83203125" style="1" customWidth="1"/>
    <col min="6154" max="6400" width="13.33203125" style="1" customWidth="1"/>
    <col min="6401" max="6401" width="10.66015625" style="1" customWidth="1"/>
    <col min="6402" max="6402" width="13.83203125" style="1" customWidth="1"/>
    <col min="6403" max="6403" width="25.33203125" style="1" customWidth="1"/>
    <col min="6404" max="6404" width="10.33203125" style="1" customWidth="1"/>
    <col min="6405" max="6405" width="16.33203125" style="1" customWidth="1"/>
    <col min="6406" max="6406" width="32.33203125" style="1" customWidth="1"/>
    <col min="6407" max="6407" width="12.16015625" style="1" customWidth="1"/>
    <col min="6408" max="6408" width="15.83203125" style="1" customWidth="1"/>
    <col min="6409" max="6409" width="33.83203125" style="1" customWidth="1"/>
    <col min="6410" max="6656" width="13.33203125" style="1" customWidth="1"/>
    <col min="6657" max="6657" width="10.66015625" style="1" customWidth="1"/>
    <col min="6658" max="6658" width="13.83203125" style="1" customWidth="1"/>
    <col min="6659" max="6659" width="25.33203125" style="1" customWidth="1"/>
    <col min="6660" max="6660" width="10.33203125" style="1" customWidth="1"/>
    <col min="6661" max="6661" width="16.33203125" style="1" customWidth="1"/>
    <col min="6662" max="6662" width="32.33203125" style="1" customWidth="1"/>
    <col min="6663" max="6663" width="12.16015625" style="1" customWidth="1"/>
    <col min="6664" max="6664" width="15.83203125" style="1" customWidth="1"/>
    <col min="6665" max="6665" width="33.83203125" style="1" customWidth="1"/>
    <col min="6666" max="6912" width="13.33203125" style="1" customWidth="1"/>
    <col min="6913" max="6913" width="10.66015625" style="1" customWidth="1"/>
    <col min="6914" max="6914" width="13.83203125" style="1" customWidth="1"/>
    <col min="6915" max="6915" width="25.33203125" style="1" customWidth="1"/>
    <col min="6916" max="6916" width="10.33203125" style="1" customWidth="1"/>
    <col min="6917" max="6917" width="16.33203125" style="1" customWidth="1"/>
    <col min="6918" max="6918" width="32.33203125" style="1" customWidth="1"/>
    <col min="6919" max="6919" width="12.16015625" style="1" customWidth="1"/>
    <col min="6920" max="6920" width="15.83203125" style="1" customWidth="1"/>
    <col min="6921" max="6921" width="33.83203125" style="1" customWidth="1"/>
    <col min="6922" max="7168" width="13.33203125" style="1" customWidth="1"/>
    <col min="7169" max="7169" width="10.66015625" style="1" customWidth="1"/>
    <col min="7170" max="7170" width="13.83203125" style="1" customWidth="1"/>
    <col min="7171" max="7171" width="25.33203125" style="1" customWidth="1"/>
    <col min="7172" max="7172" width="10.33203125" style="1" customWidth="1"/>
    <col min="7173" max="7173" width="16.33203125" style="1" customWidth="1"/>
    <col min="7174" max="7174" width="32.33203125" style="1" customWidth="1"/>
    <col min="7175" max="7175" width="12.16015625" style="1" customWidth="1"/>
    <col min="7176" max="7176" width="15.83203125" style="1" customWidth="1"/>
    <col min="7177" max="7177" width="33.83203125" style="1" customWidth="1"/>
    <col min="7178" max="7424" width="13.33203125" style="1" customWidth="1"/>
    <col min="7425" max="7425" width="10.66015625" style="1" customWidth="1"/>
    <col min="7426" max="7426" width="13.83203125" style="1" customWidth="1"/>
    <col min="7427" max="7427" width="25.33203125" style="1" customWidth="1"/>
    <col min="7428" max="7428" width="10.33203125" style="1" customWidth="1"/>
    <col min="7429" max="7429" width="16.33203125" style="1" customWidth="1"/>
    <col min="7430" max="7430" width="32.33203125" style="1" customWidth="1"/>
    <col min="7431" max="7431" width="12.16015625" style="1" customWidth="1"/>
    <col min="7432" max="7432" width="15.83203125" style="1" customWidth="1"/>
    <col min="7433" max="7433" width="33.83203125" style="1" customWidth="1"/>
    <col min="7434" max="7680" width="13.33203125" style="1" customWidth="1"/>
    <col min="7681" max="7681" width="10.66015625" style="1" customWidth="1"/>
    <col min="7682" max="7682" width="13.83203125" style="1" customWidth="1"/>
    <col min="7683" max="7683" width="25.33203125" style="1" customWidth="1"/>
    <col min="7684" max="7684" width="10.33203125" style="1" customWidth="1"/>
    <col min="7685" max="7685" width="16.33203125" style="1" customWidth="1"/>
    <col min="7686" max="7686" width="32.33203125" style="1" customWidth="1"/>
    <col min="7687" max="7687" width="12.16015625" style="1" customWidth="1"/>
    <col min="7688" max="7688" width="15.83203125" style="1" customWidth="1"/>
    <col min="7689" max="7689" width="33.83203125" style="1" customWidth="1"/>
    <col min="7690" max="7936" width="13.33203125" style="1" customWidth="1"/>
    <col min="7937" max="7937" width="10.66015625" style="1" customWidth="1"/>
    <col min="7938" max="7938" width="13.83203125" style="1" customWidth="1"/>
    <col min="7939" max="7939" width="25.33203125" style="1" customWidth="1"/>
    <col min="7940" max="7940" width="10.33203125" style="1" customWidth="1"/>
    <col min="7941" max="7941" width="16.33203125" style="1" customWidth="1"/>
    <col min="7942" max="7942" width="32.33203125" style="1" customWidth="1"/>
    <col min="7943" max="7943" width="12.16015625" style="1" customWidth="1"/>
    <col min="7944" max="7944" width="15.83203125" style="1" customWidth="1"/>
    <col min="7945" max="7945" width="33.83203125" style="1" customWidth="1"/>
    <col min="7946" max="8192" width="13.33203125" style="1" customWidth="1"/>
    <col min="8193" max="8193" width="10.66015625" style="1" customWidth="1"/>
    <col min="8194" max="8194" width="13.83203125" style="1" customWidth="1"/>
    <col min="8195" max="8195" width="25.33203125" style="1" customWidth="1"/>
    <col min="8196" max="8196" width="10.33203125" style="1" customWidth="1"/>
    <col min="8197" max="8197" width="16.33203125" style="1" customWidth="1"/>
    <col min="8198" max="8198" width="32.33203125" style="1" customWidth="1"/>
    <col min="8199" max="8199" width="12.16015625" style="1" customWidth="1"/>
    <col min="8200" max="8200" width="15.83203125" style="1" customWidth="1"/>
    <col min="8201" max="8201" width="33.83203125" style="1" customWidth="1"/>
    <col min="8202" max="8448" width="13.33203125" style="1" customWidth="1"/>
    <col min="8449" max="8449" width="10.66015625" style="1" customWidth="1"/>
    <col min="8450" max="8450" width="13.83203125" style="1" customWidth="1"/>
    <col min="8451" max="8451" width="25.33203125" style="1" customWidth="1"/>
    <col min="8452" max="8452" width="10.33203125" style="1" customWidth="1"/>
    <col min="8453" max="8453" width="16.33203125" style="1" customWidth="1"/>
    <col min="8454" max="8454" width="32.33203125" style="1" customWidth="1"/>
    <col min="8455" max="8455" width="12.16015625" style="1" customWidth="1"/>
    <col min="8456" max="8456" width="15.83203125" style="1" customWidth="1"/>
    <col min="8457" max="8457" width="33.83203125" style="1" customWidth="1"/>
    <col min="8458" max="8704" width="13.33203125" style="1" customWidth="1"/>
    <col min="8705" max="8705" width="10.66015625" style="1" customWidth="1"/>
    <col min="8706" max="8706" width="13.83203125" style="1" customWidth="1"/>
    <col min="8707" max="8707" width="25.33203125" style="1" customWidth="1"/>
    <col min="8708" max="8708" width="10.33203125" style="1" customWidth="1"/>
    <col min="8709" max="8709" width="16.33203125" style="1" customWidth="1"/>
    <col min="8710" max="8710" width="32.33203125" style="1" customWidth="1"/>
    <col min="8711" max="8711" width="12.16015625" style="1" customWidth="1"/>
    <col min="8712" max="8712" width="15.83203125" style="1" customWidth="1"/>
    <col min="8713" max="8713" width="33.83203125" style="1" customWidth="1"/>
    <col min="8714" max="8960" width="13.33203125" style="1" customWidth="1"/>
    <col min="8961" max="8961" width="10.66015625" style="1" customWidth="1"/>
    <col min="8962" max="8962" width="13.83203125" style="1" customWidth="1"/>
    <col min="8963" max="8963" width="25.33203125" style="1" customWidth="1"/>
    <col min="8964" max="8964" width="10.33203125" style="1" customWidth="1"/>
    <col min="8965" max="8965" width="16.33203125" style="1" customWidth="1"/>
    <col min="8966" max="8966" width="32.33203125" style="1" customWidth="1"/>
    <col min="8967" max="8967" width="12.16015625" style="1" customWidth="1"/>
    <col min="8968" max="8968" width="15.83203125" style="1" customWidth="1"/>
    <col min="8969" max="8969" width="33.83203125" style="1" customWidth="1"/>
    <col min="8970" max="9216" width="13.33203125" style="1" customWidth="1"/>
    <col min="9217" max="9217" width="10.66015625" style="1" customWidth="1"/>
    <col min="9218" max="9218" width="13.83203125" style="1" customWidth="1"/>
    <col min="9219" max="9219" width="25.33203125" style="1" customWidth="1"/>
    <col min="9220" max="9220" width="10.33203125" style="1" customWidth="1"/>
    <col min="9221" max="9221" width="16.33203125" style="1" customWidth="1"/>
    <col min="9222" max="9222" width="32.33203125" style="1" customWidth="1"/>
    <col min="9223" max="9223" width="12.16015625" style="1" customWidth="1"/>
    <col min="9224" max="9224" width="15.83203125" style="1" customWidth="1"/>
    <col min="9225" max="9225" width="33.83203125" style="1" customWidth="1"/>
    <col min="9226" max="9472" width="13.33203125" style="1" customWidth="1"/>
    <col min="9473" max="9473" width="10.66015625" style="1" customWidth="1"/>
    <col min="9474" max="9474" width="13.83203125" style="1" customWidth="1"/>
    <col min="9475" max="9475" width="25.33203125" style="1" customWidth="1"/>
    <col min="9476" max="9476" width="10.33203125" style="1" customWidth="1"/>
    <col min="9477" max="9477" width="16.33203125" style="1" customWidth="1"/>
    <col min="9478" max="9478" width="32.33203125" style="1" customWidth="1"/>
    <col min="9479" max="9479" width="12.16015625" style="1" customWidth="1"/>
    <col min="9480" max="9480" width="15.83203125" style="1" customWidth="1"/>
    <col min="9481" max="9481" width="33.83203125" style="1" customWidth="1"/>
    <col min="9482" max="9728" width="13.33203125" style="1" customWidth="1"/>
    <col min="9729" max="9729" width="10.66015625" style="1" customWidth="1"/>
    <col min="9730" max="9730" width="13.83203125" style="1" customWidth="1"/>
    <col min="9731" max="9731" width="25.33203125" style="1" customWidth="1"/>
    <col min="9732" max="9732" width="10.33203125" style="1" customWidth="1"/>
    <col min="9733" max="9733" width="16.33203125" style="1" customWidth="1"/>
    <col min="9734" max="9734" width="32.33203125" style="1" customWidth="1"/>
    <col min="9735" max="9735" width="12.16015625" style="1" customWidth="1"/>
    <col min="9736" max="9736" width="15.83203125" style="1" customWidth="1"/>
    <col min="9737" max="9737" width="33.83203125" style="1" customWidth="1"/>
    <col min="9738" max="9984" width="13.33203125" style="1" customWidth="1"/>
    <col min="9985" max="9985" width="10.66015625" style="1" customWidth="1"/>
    <col min="9986" max="9986" width="13.83203125" style="1" customWidth="1"/>
    <col min="9987" max="9987" width="25.33203125" style="1" customWidth="1"/>
    <col min="9988" max="9988" width="10.33203125" style="1" customWidth="1"/>
    <col min="9989" max="9989" width="16.33203125" style="1" customWidth="1"/>
    <col min="9990" max="9990" width="32.33203125" style="1" customWidth="1"/>
    <col min="9991" max="9991" width="12.16015625" style="1" customWidth="1"/>
    <col min="9992" max="9992" width="15.83203125" style="1" customWidth="1"/>
    <col min="9993" max="9993" width="33.83203125" style="1" customWidth="1"/>
    <col min="9994" max="10240" width="13.33203125" style="1" customWidth="1"/>
    <col min="10241" max="10241" width="10.66015625" style="1" customWidth="1"/>
    <col min="10242" max="10242" width="13.83203125" style="1" customWidth="1"/>
    <col min="10243" max="10243" width="25.33203125" style="1" customWidth="1"/>
    <col min="10244" max="10244" width="10.33203125" style="1" customWidth="1"/>
    <col min="10245" max="10245" width="16.33203125" style="1" customWidth="1"/>
    <col min="10246" max="10246" width="32.33203125" style="1" customWidth="1"/>
    <col min="10247" max="10247" width="12.16015625" style="1" customWidth="1"/>
    <col min="10248" max="10248" width="15.83203125" style="1" customWidth="1"/>
    <col min="10249" max="10249" width="33.83203125" style="1" customWidth="1"/>
    <col min="10250" max="10496" width="13.33203125" style="1" customWidth="1"/>
    <col min="10497" max="10497" width="10.66015625" style="1" customWidth="1"/>
    <col min="10498" max="10498" width="13.83203125" style="1" customWidth="1"/>
    <col min="10499" max="10499" width="25.33203125" style="1" customWidth="1"/>
    <col min="10500" max="10500" width="10.33203125" style="1" customWidth="1"/>
    <col min="10501" max="10501" width="16.33203125" style="1" customWidth="1"/>
    <col min="10502" max="10502" width="32.33203125" style="1" customWidth="1"/>
    <col min="10503" max="10503" width="12.16015625" style="1" customWidth="1"/>
    <col min="10504" max="10504" width="15.83203125" style="1" customWidth="1"/>
    <col min="10505" max="10505" width="33.83203125" style="1" customWidth="1"/>
    <col min="10506" max="10752" width="13.33203125" style="1" customWidth="1"/>
    <col min="10753" max="10753" width="10.66015625" style="1" customWidth="1"/>
    <col min="10754" max="10754" width="13.83203125" style="1" customWidth="1"/>
    <col min="10755" max="10755" width="25.33203125" style="1" customWidth="1"/>
    <col min="10756" max="10756" width="10.33203125" style="1" customWidth="1"/>
    <col min="10757" max="10757" width="16.33203125" style="1" customWidth="1"/>
    <col min="10758" max="10758" width="32.33203125" style="1" customWidth="1"/>
    <col min="10759" max="10759" width="12.16015625" style="1" customWidth="1"/>
    <col min="10760" max="10760" width="15.83203125" style="1" customWidth="1"/>
    <col min="10761" max="10761" width="33.83203125" style="1" customWidth="1"/>
    <col min="10762" max="11008" width="13.33203125" style="1" customWidth="1"/>
    <col min="11009" max="11009" width="10.66015625" style="1" customWidth="1"/>
    <col min="11010" max="11010" width="13.83203125" style="1" customWidth="1"/>
    <col min="11011" max="11011" width="25.33203125" style="1" customWidth="1"/>
    <col min="11012" max="11012" width="10.33203125" style="1" customWidth="1"/>
    <col min="11013" max="11013" width="16.33203125" style="1" customWidth="1"/>
    <col min="11014" max="11014" width="32.33203125" style="1" customWidth="1"/>
    <col min="11015" max="11015" width="12.16015625" style="1" customWidth="1"/>
    <col min="11016" max="11016" width="15.83203125" style="1" customWidth="1"/>
    <col min="11017" max="11017" width="33.83203125" style="1" customWidth="1"/>
    <col min="11018" max="11264" width="13.33203125" style="1" customWidth="1"/>
    <col min="11265" max="11265" width="10.66015625" style="1" customWidth="1"/>
    <col min="11266" max="11266" width="13.83203125" style="1" customWidth="1"/>
    <col min="11267" max="11267" width="25.33203125" style="1" customWidth="1"/>
    <col min="11268" max="11268" width="10.33203125" style="1" customWidth="1"/>
    <col min="11269" max="11269" width="16.33203125" style="1" customWidth="1"/>
    <col min="11270" max="11270" width="32.33203125" style="1" customWidth="1"/>
    <col min="11271" max="11271" width="12.16015625" style="1" customWidth="1"/>
    <col min="11272" max="11272" width="15.83203125" style="1" customWidth="1"/>
    <col min="11273" max="11273" width="33.83203125" style="1" customWidth="1"/>
    <col min="11274" max="11520" width="13.33203125" style="1" customWidth="1"/>
    <col min="11521" max="11521" width="10.66015625" style="1" customWidth="1"/>
    <col min="11522" max="11522" width="13.83203125" style="1" customWidth="1"/>
    <col min="11523" max="11523" width="25.33203125" style="1" customWidth="1"/>
    <col min="11524" max="11524" width="10.33203125" style="1" customWidth="1"/>
    <col min="11525" max="11525" width="16.33203125" style="1" customWidth="1"/>
    <col min="11526" max="11526" width="32.33203125" style="1" customWidth="1"/>
    <col min="11527" max="11527" width="12.16015625" style="1" customWidth="1"/>
    <col min="11528" max="11528" width="15.83203125" style="1" customWidth="1"/>
    <col min="11529" max="11529" width="33.83203125" style="1" customWidth="1"/>
    <col min="11530" max="11776" width="13.33203125" style="1" customWidth="1"/>
    <col min="11777" max="11777" width="10.66015625" style="1" customWidth="1"/>
    <col min="11778" max="11778" width="13.83203125" style="1" customWidth="1"/>
    <col min="11779" max="11779" width="25.33203125" style="1" customWidth="1"/>
    <col min="11780" max="11780" width="10.33203125" style="1" customWidth="1"/>
    <col min="11781" max="11781" width="16.33203125" style="1" customWidth="1"/>
    <col min="11782" max="11782" width="32.33203125" style="1" customWidth="1"/>
    <col min="11783" max="11783" width="12.16015625" style="1" customWidth="1"/>
    <col min="11784" max="11784" width="15.83203125" style="1" customWidth="1"/>
    <col min="11785" max="11785" width="33.83203125" style="1" customWidth="1"/>
    <col min="11786" max="12032" width="13.33203125" style="1" customWidth="1"/>
    <col min="12033" max="12033" width="10.66015625" style="1" customWidth="1"/>
    <col min="12034" max="12034" width="13.83203125" style="1" customWidth="1"/>
    <col min="12035" max="12035" width="25.33203125" style="1" customWidth="1"/>
    <col min="12036" max="12036" width="10.33203125" style="1" customWidth="1"/>
    <col min="12037" max="12037" width="16.33203125" style="1" customWidth="1"/>
    <col min="12038" max="12038" width="32.33203125" style="1" customWidth="1"/>
    <col min="12039" max="12039" width="12.16015625" style="1" customWidth="1"/>
    <col min="12040" max="12040" width="15.83203125" style="1" customWidth="1"/>
    <col min="12041" max="12041" width="33.83203125" style="1" customWidth="1"/>
    <col min="12042" max="12288" width="13.33203125" style="1" customWidth="1"/>
    <col min="12289" max="12289" width="10.66015625" style="1" customWidth="1"/>
    <col min="12290" max="12290" width="13.83203125" style="1" customWidth="1"/>
    <col min="12291" max="12291" width="25.33203125" style="1" customWidth="1"/>
    <col min="12292" max="12292" width="10.33203125" style="1" customWidth="1"/>
    <col min="12293" max="12293" width="16.33203125" style="1" customWidth="1"/>
    <col min="12294" max="12294" width="32.33203125" style="1" customWidth="1"/>
    <col min="12295" max="12295" width="12.16015625" style="1" customWidth="1"/>
    <col min="12296" max="12296" width="15.83203125" style="1" customWidth="1"/>
    <col min="12297" max="12297" width="33.83203125" style="1" customWidth="1"/>
    <col min="12298" max="12544" width="13.33203125" style="1" customWidth="1"/>
    <col min="12545" max="12545" width="10.66015625" style="1" customWidth="1"/>
    <col min="12546" max="12546" width="13.83203125" style="1" customWidth="1"/>
    <col min="12547" max="12547" width="25.33203125" style="1" customWidth="1"/>
    <col min="12548" max="12548" width="10.33203125" style="1" customWidth="1"/>
    <col min="12549" max="12549" width="16.33203125" style="1" customWidth="1"/>
    <col min="12550" max="12550" width="32.33203125" style="1" customWidth="1"/>
    <col min="12551" max="12551" width="12.16015625" style="1" customWidth="1"/>
    <col min="12552" max="12552" width="15.83203125" style="1" customWidth="1"/>
    <col min="12553" max="12553" width="33.83203125" style="1" customWidth="1"/>
    <col min="12554" max="12800" width="13.33203125" style="1" customWidth="1"/>
    <col min="12801" max="12801" width="10.66015625" style="1" customWidth="1"/>
    <col min="12802" max="12802" width="13.83203125" style="1" customWidth="1"/>
    <col min="12803" max="12803" width="25.33203125" style="1" customWidth="1"/>
    <col min="12804" max="12804" width="10.33203125" style="1" customWidth="1"/>
    <col min="12805" max="12805" width="16.33203125" style="1" customWidth="1"/>
    <col min="12806" max="12806" width="32.33203125" style="1" customWidth="1"/>
    <col min="12807" max="12807" width="12.16015625" style="1" customWidth="1"/>
    <col min="12808" max="12808" width="15.83203125" style="1" customWidth="1"/>
    <col min="12809" max="12809" width="33.83203125" style="1" customWidth="1"/>
    <col min="12810" max="13056" width="13.33203125" style="1" customWidth="1"/>
    <col min="13057" max="13057" width="10.66015625" style="1" customWidth="1"/>
    <col min="13058" max="13058" width="13.83203125" style="1" customWidth="1"/>
    <col min="13059" max="13059" width="25.33203125" style="1" customWidth="1"/>
    <col min="13060" max="13060" width="10.33203125" style="1" customWidth="1"/>
    <col min="13061" max="13061" width="16.33203125" style="1" customWidth="1"/>
    <col min="13062" max="13062" width="32.33203125" style="1" customWidth="1"/>
    <col min="13063" max="13063" width="12.16015625" style="1" customWidth="1"/>
    <col min="13064" max="13064" width="15.83203125" style="1" customWidth="1"/>
    <col min="13065" max="13065" width="33.83203125" style="1" customWidth="1"/>
    <col min="13066" max="13312" width="13.33203125" style="1" customWidth="1"/>
    <col min="13313" max="13313" width="10.66015625" style="1" customWidth="1"/>
    <col min="13314" max="13314" width="13.83203125" style="1" customWidth="1"/>
    <col min="13315" max="13315" width="25.33203125" style="1" customWidth="1"/>
    <col min="13316" max="13316" width="10.33203125" style="1" customWidth="1"/>
    <col min="13317" max="13317" width="16.33203125" style="1" customWidth="1"/>
    <col min="13318" max="13318" width="32.33203125" style="1" customWidth="1"/>
    <col min="13319" max="13319" width="12.16015625" style="1" customWidth="1"/>
    <col min="13320" max="13320" width="15.83203125" style="1" customWidth="1"/>
    <col min="13321" max="13321" width="33.83203125" style="1" customWidth="1"/>
    <col min="13322" max="13568" width="13.33203125" style="1" customWidth="1"/>
    <col min="13569" max="13569" width="10.66015625" style="1" customWidth="1"/>
    <col min="13570" max="13570" width="13.83203125" style="1" customWidth="1"/>
    <col min="13571" max="13571" width="25.33203125" style="1" customWidth="1"/>
    <col min="13572" max="13572" width="10.33203125" style="1" customWidth="1"/>
    <col min="13573" max="13573" width="16.33203125" style="1" customWidth="1"/>
    <col min="13574" max="13574" width="32.33203125" style="1" customWidth="1"/>
    <col min="13575" max="13575" width="12.16015625" style="1" customWidth="1"/>
    <col min="13576" max="13576" width="15.83203125" style="1" customWidth="1"/>
    <col min="13577" max="13577" width="33.83203125" style="1" customWidth="1"/>
    <col min="13578" max="13824" width="13.33203125" style="1" customWidth="1"/>
    <col min="13825" max="13825" width="10.66015625" style="1" customWidth="1"/>
    <col min="13826" max="13826" width="13.83203125" style="1" customWidth="1"/>
    <col min="13827" max="13827" width="25.33203125" style="1" customWidth="1"/>
    <col min="13828" max="13828" width="10.33203125" style="1" customWidth="1"/>
    <col min="13829" max="13829" width="16.33203125" style="1" customWidth="1"/>
    <col min="13830" max="13830" width="32.33203125" style="1" customWidth="1"/>
    <col min="13831" max="13831" width="12.16015625" style="1" customWidth="1"/>
    <col min="13832" max="13832" width="15.83203125" style="1" customWidth="1"/>
    <col min="13833" max="13833" width="33.83203125" style="1" customWidth="1"/>
    <col min="13834" max="14080" width="13.33203125" style="1" customWidth="1"/>
    <col min="14081" max="14081" width="10.66015625" style="1" customWidth="1"/>
    <col min="14082" max="14082" width="13.83203125" style="1" customWidth="1"/>
    <col min="14083" max="14083" width="25.33203125" style="1" customWidth="1"/>
    <col min="14084" max="14084" width="10.33203125" style="1" customWidth="1"/>
    <col min="14085" max="14085" width="16.33203125" style="1" customWidth="1"/>
    <col min="14086" max="14086" width="32.33203125" style="1" customWidth="1"/>
    <col min="14087" max="14087" width="12.16015625" style="1" customWidth="1"/>
    <col min="14088" max="14088" width="15.83203125" style="1" customWidth="1"/>
    <col min="14089" max="14089" width="33.83203125" style="1" customWidth="1"/>
    <col min="14090" max="14336" width="13.33203125" style="1" customWidth="1"/>
    <col min="14337" max="14337" width="10.66015625" style="1" customWidth="1"/>
    <col min="14338" max="14338" width="13.83203125" style="1" customWidth="1"/>
    <col min="14339" max="14339" width="25.33203125" style="1" customWidth="1"/>
    <col min="14340" max="14340" width="10.33203125" style="1" customWidth="1"/>
    <col min="14341" max="14341" width="16.33203125" style="1" customWidth="1"/>
    <col min="14342" max="14342" width="32.33203125" style="1" customWidth="1"/>
    <col min="14343" max="14343" width="12.16015625" style="1" customWidth="1"/>
    <col min="14344" max="14344" width="15.83203125" style="1" customWidth="1"/>
    <col min="14345" max="14345" width="33.83203125" style="1" customWidth="1"/>
    <col min="14346" max="14592" width="13.33203125" style="1" customWidth="1"/>
    <col min="14593" max="14593" width="10.66015625" style="1" customWidth="1"/>
    <col min="14594" max="14594" width="13.83203125" style="1" customWidth="1"/>
    <col min="14595" max="14595" width="25.33203125" style="1" customWidth="1"/>
    <col min="14596" max="14596" width="10.33203125" style="1" customWidth="1"/>
    <col min="14597" max="14597" width="16.33203125" style="1" customWidth="1"/>
    <col min="14598" max="14598" width="32.33203125" style="1" customWidth="1"/>
    <col min="14599" max="14599" width="12.16015625" style="1" customWidth="1"/>
    <col min="14600" max="14600" width="15.83203125" style="1" customWidth="1"/>
    <col min="14601" max="14601" width="33.83203125" style="1" customWidth="1"/>
    <col min="14602" max="14848" width="13.33203125" style="1" customWidth="1"/>
    <col min="14849" max="14849" width="10.66015625" style="1" customWidth="1"/>
    <col min="14850" max="14850" width="13.83203125" style="1" customWidth="1"/>
    <col min="14851" max="14851" width="25.33203125" style="1" customWidth="1"/>
    <col min="14852" max="14852" width="10.33203125" style="1" customWidth="1"/>
    <col min="14853" max="14853" width="16.33203125" style="1" customWidth="1"/>
    <col min="14854" max="14854" width="32.33203125" style="1" customWidth="1"/>
    <col min="14855" max="14855" width="12.16015625" style="1" customWidth="1"/>
    <col min="14856" max="14856" width="15.83203125" style="1" customWidth="1"/>
    <col min="14857" max="14857" width="33.83203125" style="1" customWidth="1"/>
    <col min="14858" max="15104" width="13.33203125" style="1" customWidth="1"/>
    <col min="15105" max="15105" width="10.66015625" style="1" customWidth="1"/>
    <col min="15106" max="15106" width="13.83203125" style="1" customWidth="1"/>
    <col min="15107" max="15107" width="25.33203125" style="1" customWidth="1"/>
    <col min="15108" max="15108" width="10.33203125" style="1" customWidth="1"/>
    <col min="15109" max="15109" width="16.33203125" style="1" customWidth="1"/>
    <col min="15110" max="15110" width="32.33203125" style="1" customWidth="1"/>
    <col min="15111" max="15111" width="12.16015625" style="1" customWidth="1"/>
    <col min="15112" max="15112" width="15.83203125" style="1" customWidth="1"/>
    <col min="15113" max="15113" width="33.83203125" style="1" customWidth="1"/>
    <col min="15114" max="15360" width="13.33203125" style="1" customWidth="1"/>
    <col min="15361" max="15361" width="10.66015625" style="1" customWidth="1"/>
    <col min="15362" max="15362" width="13.83203125" style="1" customWidth="1"/>
    <col min="15363" max="15363" width="25.33203125" style="1" customWidth="1"/>
    <col min="15364" max="15364" width="10.33203125" style="1" customWidth="1"/>
    <col min="15365" max="15365" width="16.33203125" style="1" customWidth="1"/>
    <col min="15366" max="15366" width="32.33203125" style="1" customWidth="1"/>
    <col min="15367" max="15367" width="12.16015625" style="1" customWidth="1"/>
    <col min="15368" max="15368" width="15.83203125" style="1" customWidth="1"/>
    <col min="15369" max="15369" width="33.83203125" style="1" customWidth="1"/>
    <col min="15370" max="15616" width="13.33203125" style="1" customWidth="1"/>
    <col min="15617" max="15617" width="10.66015625" style="1" customWidth="1"/>
    <col min="15618" max="15618" width="13.83203125" style="1" customWidth="1"/>
    <col min="15619" max="15619" width="25.33203125" style="1" customWidth="1"/>
    <col min="15620" max="15620" width="10.33203125" style="1" customWidth="1"/>
    <col min="15621" max="15621" width="16.33203125" style="1" customWidth="1"/>
    <col min="15622" max="15622" width="32.33203125" style="1" customWidth="1"/>
    <col min="15623" max="15623" width="12.16015625" style="1" customWidth="1"/>
    <col min="15624" max="15624" width="15.83203125" style="1" customWidth="1"/>
    <col min="15625" max="15625" width="33.83203125" style="1" customWidth="1"/>
    <col min="15626" max="15872" width="13.33203125" style="1" customWidth="1"/>
    <col min="15873" max="15873" width="10.66015625" style="1" customWidth="1"/>
    <col min="15874" max="15874" width="13.83203125" style="1" customWidth="1"/>
    <col min="15875" max="15875" width="25.33203125" style="1" customWidth="1"/>
    <col min="15876" max="15876" width="10.33203125" style="1" customWidth="1"/>
    <col min="15877" max="15877" width="16.33203125" style="1" customWidth="1"/>
    <col min="15878" max="15878" width="32.33203125" style="1" customWidth="1"/>
    <col min="15879" max="15879" width="12.16015625" style="1" customWidth="1"/>
    <col min="15880" max="15880" width="15.83203125" style="1" customWidth="1"/>
    <col min="15881" max="15881" width="33.83203125" style="1" customWidth="1"/>
    <col min="15882" max="16128" width="13.33203125" style="1" customWidth="1"/>
    <col min="16129" max="16129" width="10.66015625" style="1" customWidth="1"/>
    <col min="16130" max="16130" width="13.83203125" style="1" customWidth="1"/>
    <col min="16131" max="16131" width="25.33203125" style="1" customWidth="1"/>
    <col min="16132" max="16132" width="10.33203125" style="1" customWidth="1"/>
    <col min="16133" max="16133" width="16.33203125" style="1" customWidth="1"/>
    <col min="16134" max="16134" width="32.33203125" style="1" customWidth="1"/>
    <col min="16135" max="16135" width="12.16015625" style="1" customWidth="1"/>
    <col min="16136" max="16136" width="15.83203125" style="1" customWidth="1"/>
    <col min="16137" max="16137" width="33.83203125" style="1" customWidth="1"/>
    <col min="16138" max="16384" width="13.33203125" style="1" customWidth="1"/>
  </cols>
  <sheetData>
    <row r="1" spans="1:9" ht="28.65" customHeight="1">
      <c r="A1" s="94" t="s">
        <v>4</v>
      </c>
      <c r="B1" s="95"/>
      <c r="C1" s="95"/>
      <c r="D1" s="95"/>
      <c r="E1" s="95"/>
      <c r="F1" s="95"/>
      <c r="G1" s="95"/>
      <c r="H1" s="95"/>
      <c r="I1" s="95"/>
    </row>
    <row r="2" spans="1:10" ht="13.5">
      <c r="A2" s="96" t="s">
        <v>5</v>
      </c>
      <c r="B2" s="97"/>
      <c r="C2" s="98" t="s">
        <v>122</v>
      </c>
      <c r="D2" s="99"/>
      <c r="E2" s="96" t="s">
        <v>6</v>
      </c>
      <c r="F2" s="100" t="s">
        <v>47</v>
      </c>
      <c r="G2" s="101"/>
      <c r="H2" s="96" t="s">
        <v>7</v>
      </c>
      <c r="I2" s="102" t="s">
        <v>54</v>
      </c>
      <c r="J2" s="2"/>
    </row>
    <row r="3" spans="1:10" ht="30.75" customHeight="1">
      <c r="A3" s="97"/>
      <c r="B3" s="97"/>
      <c r="C3" s="99"/>
      <c r="D3" s="99"/>
      <c r="E3" s="97"/>
      <c r="F3" s="101"/>
      <c r="G3" s="101"/>
      <c r="H3" s="97"/>
      <c r="I3" s="103"/>
      <c r="J3" s="2"/>
    </row>
    <row r="4" spans="1:10" ht="13.5">
      <c r="A4" s="96" t="s">
        <v>48</v>
      </c>
      <c r="B4" s="97"/>
      <c r="C4" s="104" t="s">
        <v>137</v>
      </c>
      <c r="D4" s="105"/>
      <c r="E4" s="96" t="s">
        <v>1</v>
      </c>
      <c r="F4" s="96"/>
      <c r="G4" s="97"/>
      <c r="H4" s="96" t="s">
        <v>7</v>
      </c>
      <c r="I4" s="96"/>
      <c r="J4" s="2"/>
    </row>
    <row r="5" spans="1:10" ht="13.5">
      <c r="A5" s="97"/>
      <c r="B5" s="97"/>
      <c r="C5" s="105"/>
      <c r="D5" s="105"/>
      <c r="E5" s="97"/>
      <c r="F5" s="97"/>
      <c r="G5" s="97"/>
      <c r="H5" s="97"/>
      <c r="I5" s="97"/>
      <c r="J5" s="2"/>
    </row>
    <row r="6" spans="1:13" ht="13.5">
      <c r="A6" s="96" t="s">
        <v>9</v>
      </c>
      <c r="B6" s="97"/>
      <c r="C6" s="98" t="s">
        <v>57</v>
      </c>
      <c r="D6" s="99"/>
      <c r="E6" s="96" t="s">
        <v>10</v>
      </c>
      <c r="F6" s="98"/>
      <c r="G6" s="106"/>
      <c r="H6" s="96" t="s">
        <v>7</v>
      </c>
      <c r="I6" s="102"/>
      <c r="J6" s="2"/>
      <c r="M6" s="1" t="s">
        <v>8</v>
      </c>
    </row>
    <row r="7" spans="1:10" ht="18.75" customHeight="1">
      <c r="A7" s="97"/>
      <c r="B7" s="97"/>
      <c r="C7" s="99"/>
      <c r="D7" s="99"/>
      <c r="E7" s="97"/>
      <c r="F7" s="106"/>
      <c r="G7" s="106"/>
      <c r="H7" s="97"/>
      <c r="I7" s="103"/>
      <c r="J7" s="2"/>
    </row>
    <row r="8" spans="1:10" ht="13.5">
      <c r="A8" s="96" t="s">
        <v>49</v>
      </c>
      <c r="B8" s="97"/>
      <c r="C8" s="109"/>
      <c r="D8" s="110"/>
      <c r="E8" s="96" t="s">
        <v>51</v>
      </c>
      <c r="F8" s="111" t="s">
        <v>157</v>
      </c>
      <c r="G8" s="97"/>
      <c r="H8" s="96" t="s">
        <v>52</v>
      </c>
      <c r="I8" s="96" t="s">
        <v>8</v>
      </c>
      <c r="J8" s="2"/>
    </row>
    <row r="9" spans="1:10" ht="13.5">
      <c r="A9" s="97"/>
      <c r="B9" s="97"/>
      <c r="C9" s="110"/>
      <c r="D9" s="110"/>
      <c r="E9" s="97"/>
      <c r="F9" s="97"/>
      <c r="G9" s="97"/>
      <c r="H9" s="97"/>
      <c r="I9" s="97"/>
      <c r="J9" s="2"/>
    </row>
    <row r="10" spans="1:10" ht="13.5">
      <c r="A10" s="96" t="s">
        <v>50</v>
      </c>
      <c r="B10" s="97"/>
      <c r="C10" s="96"/>
      <c r="D10" s="97"/>
      <c r="E10" s="96" t="s">
        <v>11</v>
      </c>
      <c r="F10" s="96" t="s">
        <v>58</v>
      </c>
      <c r="G10" s="97"/>
      <c r="H10" s="96" t="s">
        <v>0</v>
      </c>
      <c r="I10" s="107"/>
      <c r="J10" s="2"/>
    </row>
    <row r="11" spans="1:10" ht="13.5">
      <c r="A11" s="97"/>
      <c r="B11" s="97"/>
      <c r="C11" s="97"/>
      <c r="D11" s="97"/>
      <c r="E11" s="97"/>
      <c r="F11" s="97"/>
      <c r="G11" s="97"/>
      <c r="H11" s="97"/>
      <c r="I11" s="108"/>
      <c r="J11" s="2"/>
    </row>
    <row r="12" spans="1:9" ht="23.4" customHeight="1">
      <c r="A12" s="112" t="s">
        <v>12</v>
      </c>
      <c r="B12" s="113"/>
      <c r="C12" s="113"/>
      <c r="D12" s="113"/>
      <c r="E12" s="113"/>
      <c r="F12" s="113"/>
      <c r="G12" s="113"/>
      <c r="H12" s="113"/>
      <c r="I12" s="113"/>
    </row>
    <row r="13" spans="1:10" ht="26.4" customHeight="1">
      <c r="A13" s="3" t="s">
        <v>13</v>
      </c>
      <c r="B13" s="114" t="s">
        <v>14</v>
      </c>
      <c r="C13" s="115"/>
      <c r="D13" s="3" t="s">
        <v>15</v>
      </c>
      <c r="E13" s="114" t="s">
        <v>16</v>
      </c>
      <c r="F13" s="115"/>
      <c r="G13" s="3" t="s">
        <v>17</v>
      </c>
      <c r="H13" s="114" t="s">
        <v>18</v>
      </c>
      <c r="I13" s="115"/>
      <c r="J13" s="2"/>
    </row>
    <row r="14" spans="1:10" ht="17.4" customHeight="1">
      <c r="A14" s="4" t="s">
        <v>3</v>
      </c>
      <c r="B14" s="5" t="s">
        <v>19</v>
      </c>
      <c r="C14" s="6">
        <v>0</v>
      </c>
      <c r="D14" s="116" t="s">
        <v>20</v>
      </c>
      <c r="E14" s="117"/>
      <c r="F14" s="6">
        <v>0</v>
      </c>
      <c r="G14" s="116" t="s">
        <v>21</v>
      </c>
      <c r="H14" s="117"/>
      <c r="I14" s="6">
        <v>0</v>
      </c>
      <c r="J14" s="2"/>
    </row>
    <row r="15" spans="1:10" ht="17.4" customHeight="1">
      <c r="A15" s="7"/>
      <c r="B15" s="5" t="s">
        <v>22</v>
      </c>
      <c r="C15" s="6" t="e">
        <f>#REF!</f>
        <v>#REF!</v>
      </c>
      <c r="D15" s="116" t="s">
        <v>23</v>
      </c>
      <c r="E15" s="117"/>
      <c r="F15" s="6">
        <v>0</v>
      </c>
      <c r="G15" s="116" t="s">
        <v>24</v>
      </c>
      <c r="H15" s="117"/>
      <c r="I15" s="6">
        <v>0</v>
      </c>
      <c r="J15" s="2"/>
    </row>
    <row r="16" spans="1:10" ht="17.4" customHeight="1">
      <c r="A16" s="4" t="s">
        <v>25</v>
      </c>
      <c r="B16" s="5" t="s">
        <v>19</v>
      </c>
      <c r="C16" s="6">
        <v>0</v>
      </c>
      <c r="D16" s="116" t="s">
        <v>26</v>
      </c>
      <c r="E16" s="117"/>
      <c r="F16" s="6">
        <v>0</v>
      </c>
      <c r="G16" s="116" t="s">
        <v>27</v>
      </c>
      <c r="H16" s="117"/>
      <c r="I16" s="6">
        <v>0</v>
      </c>
      <c r="J16" s="2"/>
    </row>
    <row r="17" spans="1:10" ht="17.4" customHeight="1">
      <c r="A17" s="7"/>
      <c r="B17" s="5" t="s">
        <v>22</v>
      </c>
      <c r="C17" s="6">
        <v>0</v>
      </c>
      <c r="D17" s="116"/>
      <c r="E17" s="117"/>
      <c r="F17" s="8"/>
      <c r="G17" s="116" t="s">
        <v>28</v>
      </c>
      <c r="H17" s="117"/>
      <c r="I17" s="6">
        <v>0</v>
      </c>
      <c r="J17" s="2"/>
    </row>
    <row r="18" spans="1:10" ht="17.4" customHeight="1">
      <c r="A18" s="4" t="s">
        <v>29</v>
      </c>
      <c r="B18" s="5" t="s">
        <v>19</v>
      </c>
      <c r="C18" s="6">
        <v>0</v>
      </c>
      <c r="D18" s="116"/>
      <c r="E18" s="117"/>
      <c r="F18" s="8"/>
      <c r="G18" s="116" t="s">
        <v>30</v>
      </c>
      <c r="H18" s="117"/>
      <c r="I18" s="6">
        <v>0</v>
      </c>
      <c r="J18" s="2"/>
    </row>
    <row r="19" spans="1:10" ht="17.4" customHeight="1">
      <c r="A19" s="7"/>
      <c r="B19" s="5" t="s">
        <v>22</v>
      </c>
      <c r="C19" s="6">
        <v>0</v>
      </c>
      <c r="D19" s="116"/>
      <c r="E19" s="117"/>
      <c r="F19" s="8"/>
      <c r="G19" s="116" t="s">
        <v>31</v>
      </c>
      <c r="H19" s="117"/>
      <c r="I19" s="6">
        <v>0</v>
      </c>
      <c r="J19" s="2"/>
    </row>
    <row r="20" spans="1:10" ht="17.4" customHeight="1">
      <c r="A20" s="118" t="s">
        <v>32</v>
      </c>
      <c r="B20" s="119"/>
      <c r="C20" s="6">
        <v>0</v>
      </c>
      <c r="D20" s="116"/>
      <c r="E20" s="117"/>
      <c r="F20" s="8"/>
      <c r="G20" s="116"/>
      <c r="H20" s="117"/>
      <c r="I20" s="8"/>
      <c r="J20" s="2"/>
    </row>
    <row r="21" spans="1:10" ht="17.4" customHeight="1">
      <c r="A21" s="118" t="s">
        <v>33</v>
      </c>
      <c r="B21" s="119"/>
      <c r="C21" s="6">
        <v>0</v>
      </c>
      <c r="D21" s="116"/>
      <c r="E21" s="117"/>
      <c r="F21" s="8"/>
      <c r="G21" s="116"/>
      <c r="H21" s="117"/>
      <c r="I21" s="8"/>
      <c r="J21" s="2"/>
    </row>
    <row r="22" spans="1:10" ht="34.95" customHeight="1">
      <c r="A22" s="118" t="s">
        <v>34</v>
      </c>
      <c r="B22" s="119"/>
      <c r="C22" s="9" t="e">
        <f>SUM(C14:C21)</f>
        <v>#REF!</v>
      </c>
      <c r="D22" s="118" t="s">
        <v>35</v>
      </c>
      <c r="E22" s="119"/>
      <c r="F22" s="6">
        <v>0</v>
      </c>
      <c r="G22" s="118" t="s">
        <v>36</v>
      </c>
      <c r="H22" s="119"/>
      <c r="I22" s="6">
        <v>0</v>
      </c>
      <c r="J22" s="2"/>
    </row>
    <row r="23" spans="1:9" ht="13.5">
      <c r="A23" s="10"/>
      <c r="B23" s="10"/>
      <c r="C23" s="10"/>
      <c r="D23" s="11"/>
      <c r="E23" s="11"/>
      <c r="F23" s="11"/>
      <c r="G23" s="11"/>
      <c r="H23" s="11"/>
      <c r="I23" s="11"/>
    </row>
    <row r="24" spans="1:9" ht="15.15" customHeight="1">
      <c r="A24" s="120" t="s">
        <v>37</v>
      </c>
      <c r="B24" s="121"/>
      <c r="C24" s="12">
        <v>0</v>
      </c>
      <c r="D24" s="13"/>
      <c r="E24" s="14"/>
      <c r="F24" s="14"/>
      <c r="G24" s="14"/>
      <c r="H24" s="14"/>
      <c r="I24" s="14"/>
    </row>
    <row r="25" spans="1:10" ht="15.15" customHeight="1">
      <c r="A25" s="120" t="s">
        <v>38</v>
      </c>
      <c r="B25" s="121"/>
      <c r="C25" s="12">
        <v>0</v>
      </c>
      <c r="D25" s="120" t="s">
        <v>39</v>
      </c>
      <c r="E25" s="121"/>
      <c r="F25" s="12">
        <v>0</v>
      </c>
      <c r="G25" s="120" t="s">
        <v>40</v>
      </c>
      <c r="H25" s="121"/>
      <c r="I25" s="12">
        <f>'12525'!H49+'OTSKPV 12523'!H50</f>
        <v>0</v>
      </c>
      <c r="J25" s="2"/>
    </row>
    <row r="26" spans="1:10" ht="15.15" customHeight="1">
      <c r="A26" s="120" t="s">
        <v>41</v>
      </c>
      <c r="B26" s="121"/>
      <c r="C26" s="12"/>
      <c r="D26" s="120" t="s">
        <v>42</v>
      </c>
      <c r="E26" s="121"/>
      <c r="F26" s="12">
        <f>I26-I25</f>
        <v>0</v>
      </c>
      <c r="G26" s="120" t="s">
        <v>43</v>
      </c>
      <c r="H26" s="121"/>
      <c r="I26" s="12">
        <f>I25*1.21</f>
        <v>0</v>
      </c>
      <c r="J26" s="2"/>
    </row>
    <row r="27" spans="1:9" ht="13.8" thickBot="1">
      <c r="A27" s="15"/>
      <c r="B27" s="15"/>
      <c r="C27" s="15"/>
      <c r="D27" s="15"/>
      <c r="E27" s="15"/>
      <c r="F27" s="15"/>
      <c r="G27" s="15"/>
      <c r="H27" s="15"/>
      <c r="I27" s="15"/>
    </row>
    <row r="28" spans="1:10" ht="14.4" customHeight="1">
      <c r="A28" s="131"/>
      <c r="B28" s="132"/>
      <c r="C28" s="133"/>
      <c r="D28" s="122" t="s">
        <v>44</v>
      </c>
      <c r="E28" s="123"/>
      <c r="F28" s="124"/>
      <c r="G28" s="122" t="s">
        <v>45</v>
      </c>
      <c r="H28" s="123"/>
      <c r="I28" s="124"/>
      <c r="J28" s="16"/>
    </row>
    <row r="29" spans="1:10" ht="14.4" customHeight="1">
      <c r="A29" s="134"/>
      <c r="B29" s="135"/>
      <c r="C29" s="136"/>
      <c r="D29" s="125" t="s">
        <v>8</v>
      </c>
      <c r="E29" s="126"/>
      <c r="F29" s="127"/>
      <c r="G29" s="128"/>
      <c r="H29" s="129"/>
      <c r="I29" s="130"/>
      <c r="J29" s="16"/>
    </row>
    <row r="30" spans="1:10" ht="14.4" customHeight="1">
      <c r="A30" s="134"/>
      <c r="B30" s="135"/>
      <c r="C30" s="136"/>
      <c r="D30" s="125" t="s">
        <v>8</v>
      </c>
      <c r="E30" s="126"/>
      <c r="F30" s="127"/>
      <c r="G30" s="128"/>
      <c r="H30" s="129"/>
      <c r="I30" s="130"/>
      <c r="J30" s="16"/>
    </row>
    <row r="31" spans="1:10" ht="20.25" customHeight="1">
      <c r="A31" s="134"/>
      <c r="B31" s="135"/>
      <c r="C31" s="136"/>
      <c r="D31" s="143" t="s">
        <v>56</v>
      </c>
      <c r="E31" s="144"/>
      <c r="F31" s="145"/>
      <c r="G31" s="143"/>
      <c r="H31" s="144"/>
      <c r="I31" s="145"/>
      <c r="J31" s="16"/>
    </row>
    <row r="32" spans="1:10" ht="27" customHeight="1" thickBot="1">
      <c r="A32" s="137"/>
      <c r="B32" s="138"/>
      <c r="C32" s="139"/>
      <c r="D32" s="140" t="s">
        <v>46</v>
      </c>
      <c r="E32" s="141"/>
      <c r="F32" s="142"/>
      <c r="G32" s="140" t="s">
        <v>46</v>
      </c>
      <c r="H32" s="141"/>
      <c r="I32" s="142"/>
      <c r="J32" s="16"/>
    </row>
    <row r="33" spans="1:9" ht="13.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74">
    <mergeCell ref="D28:F28"/>
    <mergeCell ref="G28:I28"/>
    <mergeCell ref="D29:F29"/>
    <mergeCell ref="G29:I29"/>
    <mergeCell ref="A28:C32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5905511811023623" right="0" top="0.3937007874015748" bottom="0.3937007874015748" header="0.11811023622047245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D042F-7571-4113-A3A0-8F589386DCE4}">
  <dimension ref="A1:IQ55"/>
  <sheetViews>
    <sheetView workbookViewId="0" topLeftCell="A1">
      <selection activeCell="F12" sqref="F12:F48"/>
    </sheetView>
  </sheetViews>
  <sheetFormatPr defaultColWidth="13.5" defaultRowHeight="13.5"/>
  <cols>
    <col min="1" max="1" width="4" style="19" customWidth="1"/>
    <col min="2" max="2" width="11" style="19" customWidth="1"/>
    <col min="3" max="3" width="64.66015625" style="19" customWidth="1"/>
    <col min="4" max="4" width="7" style="19" customWidth="1"/>
    <col min="5" max="5" width="15" style="82" customWidth="1"/>
    <col min="6" max="6" width="16" style="19" customWidth="1"/>
    <col min="7" max="7" width="13" style="19" customWidth="1"/>
    <col min="8" max="8" width="38" style="83" customWidth="1"/>
    <col min="9" max="41" width="13.5" style="19" hidden="1" customWidth="1"/>
    <col min="42" max="42" width="2" style="19" customWidth="1"/>
    <col min="43" max="251" width="13.5" style="19" customWidth="1"/>
    <col min="257" max="257" width="4" style="0" customWidth="1"/>
    <col min="258" max="258" width="11" style="0" customWidth="1"/>
    <col min="259" max="259" width="64.66015625" style="0" customWidth="1"/>
    <col min="260" max="260" width="7" style="0" customWidth="1"/>
    <col min="261" max="261" width="15" style="0" customWidth="1"/>
    <col min="262" max="262" width="16" style="0" customWidth="1"/>
    <col min="263" max="263" width="13" style="0" customWidth="1"/>
    <col min="264" max="264" width="38" style="0" customWidth="1"/>
    <col min="265" max="297" width="13.5" style="0" hidden="1" customWidth="1"/>
    <col min="298" max="298" width="2" style="0" customWidth="1"/>
    <col min="513" max="513" width="4" style="0" customWidth="1"/>
    <col min="514" max="514" width="11" style="0" customWidth="1"/>
    <col min="515" max="515" width="64.66015625" style="0" customWidth="1"/>
    <col min="516" max="516" width="7" style="0" customWidth="1"/>
    <col min="517" max="517" width="15" style="0" customWidth="1"/>
    <col min="518" max="518" width="16" style="0" customWidth="1"/>
    <col min="519" max="519" width="13" style="0" customWidth="1"/>
    <col min="520" max="520" width="38" style="0" customWidth="1"/>
    <col min="521" max="553" width="13.5" style="0" hidden="1" customWidth="1"/>
    <col min="554" max="554" width="2" style="0" customWidth="1"/>
    <col min="769" max="769" width="4" style="0" customWidth="1"/>
    <col min="770" max="770" width="11" style="0" customWidth="1"/>
    <col min="771" max="771" width="64.66015625" style="0" customWidth="1"/>
    <col min="772" max="772" width="7" style="0" customWidth="1"/>
    <col min="773" max="773" width="15" style="0" customWidth="1"/>
    <col min="774" max="774" width="16" style="0" customWidth="1"/>
    <col min="775" max="775" width="13" style="0" customWidth="1"/>
    <col min="776" max="776" width="38" style="0" customWidth="1"/>
    <col min="777" max="809" width="13.5" style="0" hidden="1" customWidth="1"/>
    <col min="810" max="810" width="2" style="0" customWidth="1"/>
    <col min="1025" max="1025" width="4" style="0" customWidth="1"/>
    <col min="1026" max="1026" width="11" style="0" customWidth="1"/>
    <col min="1027" max="1027" width="64.66015625" style="0" customWidth="1"/>
    <col min="1028" max="1028" width="7" style="0" customWidth="1"/>
    <col min="1029" max="1029" width="15" style="0" customWidth="1"/>
    <col min="1030" max="1030" width="16" style="0" customWidth="1"/>
    <col min="1031" max="1031" width="13" style="0" customWidth="1"/>
    <col min="1032" max="1032" width="38" style="0" customWidth="1"/>
    <col min="1033" max="1065" width="13.5" style="0" hidden="1" customWidth="1"/>
    <col min="1066" max="1066" width="2" style="0" customWidth="1"/>
    <col min="1281" max="1281" width="4" style="0" customWidth="1"/>
    <col min="1282" max="1282" width="11" style="0" customWidth="1"/>
    <col min="1283" max="1283" width="64.66015625" style="0" customWidth="1"/>
    <col min="1284" max="1284" width="7" style="0" customWidth="1"/>
    <col min="1285" max="1285" width="15" style="0" customWidth="1"/>
    <col min="1286" max="1286" width="16" style="0" customWidth="1"/>
    <col min="1287" max="1287" width="13" style="0" customWidth="1"/>
    <col min="1288" max="1288" width="38" style="0" customWidth="1"/>
    <col min="1289" max="1321" width="13.5" style="0" hidden="1" customWidth="1"/>
    <col min="1322" max="1322" width="2" style="0" customWidth="1"/>
    <col min="1537" max="1537" width="4" style="0" customWidth="1"/>
    <col min="1538" max="1538" width="11" style="0" customWidth="1"/>
    <col min="1539" max="1539" width="64.66015625" style="0" customWidth="1"/>
    <col min="1540" max="1540" width="7" style="0" customWidth="1"/>
    <col min="1541" max="1541" width="15" style="0" customWidth="1"/>
    <col min="1542" max="1542" width="16" style="0" customWidth="1"/>
    <col min="1543" max="1543" width="13" style="0" customWidth="1"/>
    <col min="1544" max="1544" width="38" style="0" customWidth="1"/>
    <col min="1545" max="1577" width="13.5" style="0" hidden="1" customWidth="1"/>
    <col min="1578" max="1578" width="2" style="0" customWidth="1"/>
    <col min="1793" max="1793" width="4" style="0" customWidth="1"/>
    <col min="1794" max="1794" width="11" style="0" customWidth="1"/>
    <col min="1795" max="1795" width="64.66015625" style="0" customWidth="1"/>
    <col min="1796" max="1796" width="7" style="0" customWidth="1"/>
    <col min="1797" max="1797" width="15" style="0" customWidth="1"/>
    <col min="1798" max="1798" width="16" style="0" customWidth="1"/>
    <col min="1799" max="1799" width="13" style="0" customWidth="1"/>
    <col min="1800" max="1800" width="38" style="0" customWidth="1"/>
    <col min="1801" max="1833" width="13.5" style="0" hidden="1" customWidth="1"/>
    <col min="1834" max="1834" width="2" style="0" customWidth="1"/>
    <col min="2049" max="2049" width="4" style="0" customWidth="1"/>
    <col min="2050" max="2050" width="11" style="0" customWidth="1"/>
    <col min="2051" max="2051" width="64.66015625" style="0" customWidth="1"/>
    <col min="2052" max="2052" width="7" style="0" customWidth="1"/>
    <col min="2053" max="2053" width="15" style="0" customWidth="1"/>
    <col min="2054" max="2054" width="16" style="0" customWidth="1"/>
    <col min="2055" max="2055" width="13" style="0" customWidth="1"/>
    <col min="2056" max="2056" width="38" style="0" customWidth="1"/>
    <col min="2057" max="2089" width="13.5" style="0" hidden="1" customWidth="1"/>
    <col min="2090" max="2090" width="2" style="0" customWidth="1"/>
    <col min="2305" max="2305" width="4" style="0" customWidth="1"/>
    <col min="2306" max="2306" width="11" style="0" customWidth="1"/>
    <col min="2307" max="2307" width="64.66015625" style="0" customWidth="1"/>
    <col min="2308" max="2308" width="7" style="0" customWidth="1"/>
    <col min="2309" max="2309" width="15" style="0" customWidth="1"/>
    <col min="2310" max="2310" width="16" style="0" customWidth="1"/>
    <col min="2311" max="2311" width="13" style="0" customWidth="1"/>
    <col min="2312" max="2312" width="38" style="0" customWidth="1"/>
    <col min="2313" max="2345" width="13.5" style="0" hidden="1" customWidth="1"/>
    <col min="2346" max="2346" width="2" style="0" customWidth="1"/>
    <col min="2561" max="2561" width="4" style="0" customWidth="1"/>
    <col min="2562" max="2562" width="11" style="0" customWidth="1"/>
    <col min="2563" max="2563" width="64.66015625" style="0" customWidth="1"/>
    <col min="2564" max="2564" width="7" style="0" customWidth="1"/>
    <col min="2565" max="2565" width="15" style="0" customWidth="1"/>
    <col min="2566" max="2566" width="16" style="0" customWidth="1"/>
    <col min="2567" max="2567" width="13" style="0" customWidth="1"/>
    <col min="2568" max="2568" width="38" style="0" customWidth="1"/>
    <col min="2569" max="2601" width="13.5" style="0" hidden="1" customWidth="1"/>
    <col min="2602" max="2602" width="2" style="0" customWidth="1"/>
    <col min="2817" max="2817" width="4" style="0" customWidth="1"/>
    <col min="2818" max="2818" width="11" style="0" customWidth="1"/>
    <col min="2819" max="2819" width="64.66015625" style="0" customWidth="1"/>
    <col min="2820" max="2820" width="7" style="0" customWidth="1"/>
    <col min="2821" max="2821" width="15" style="0" customWidth="1"/>
    <col min="2822" max="2822" width="16" style="0" customWidth="1"/>
    <col min="2823" max="2823" width="13" style="0" customWidth="1"/>
    <col min="2824" max="2824" width="38" style="0" customWidth="1"/>
    <col min="2825" max="2857" width="13.5" style="0" hidden="1" customWidth="1"/>
    <col min="2858" max="2858" width="2" style="0" customWidth="1"/>
    <col min="3073" max="3073" width="4" style="0" customWidth="1"/>
    <col min="3074" max="3074" width="11" style="0" customWidth="1"/>
    <col min="3075" max="3075" width="64.66015625" style="0" customWidth="1"/>
    <col min="3076" max="3076" width="7" style="0" customWidth="1"/>
    <col min="3077" max="3077" width="15" style="0" customWidth="1"/>
    <col min="3078" max="3078" width="16" style="0" customWidth="1"/>
    <col min="3079" max="3079" width="13" style="0" customWidth="1"/>
    <col min="3080" max="3080" width="38" style="0" customWidth="1"/>
    <col min="3081" max="3113" width="13.5" style="0" hidden="1" customWidth="1"/>
    <col min="3114" max="3114" width="2" style="0" customWidth="1"/>
    <col min="3329" max="3329" width="4" style="0" customWidth="1"/>
    <col min="3330" max="3330" width="11" style="0" customWidth="1"/>
    <col min="3331" max="3331" width="64.66015625" style="0" customWidth="1"/>
    <col min="3332" max="3332" width="7" style="0" customWidth="1"/>
    <col min="3333" max="3333" width="15" style="0" customWidth="1"/>
    <col min="3334" max="3334" width="16" style="0" customWidth="1"/>
    <col min="3335" max="3335" width="13" style="0" customWidth="1"/>
    <col min="3336" max="3336" width="38" style="0" customWidth="1"/>
    <col min="3337" max="3369" width="13.5" style="0" hidden="1" customWidth="1"/>
    <col min="3370" max="3370" width="2" style="0" customWidth="1"/>
    <col min="3585" max="3585" width="4" style="0" customWidth="1"/>
    <col min="3586" max="3586" width="11" style="0" customWidth="1"/>
    <col min="3587" max="3587" width="64.66015625" style="0" customWidth="1"/>
    <col min="3588" max="3588" width="7" style="0" customWidth="1"/>
    <col min="3589" max="3589" width="15" style="0" customWidth="1"/>
    <col min="3590" max="3590" width="16" style="0" customWidth="1"/>
    <col min="3591" max="3591" width="13" style="0" customWidth="1"/>
    <col min="3592" max="3592" width="38" style="0" customWidth="1"/>
    <col min="3593" max="3625" width="13.5" style="0" hidden="1" customWidth="1"/>
    <col min="3626" max="3626" width="2" style="0" customWidth="1"/>
    <col min="3841" max="3841" width="4" style="0" customWidth="1"/>
    <col min="3842" max="3842" width="11" style="0" customWidth="1"/>
    <col min="3843" max="3843" width="64.66015625" style="0" customWidth="1"/>
    <col min="3844" max="3844" width="7" style="0" customWidth="1"/>
    <col min="3845" max="3845" width="15" style="0" customWidth="1"/>
    <col min="3846" max="3846" width="16" style="0" customWidth="1"/>
    <col min="3847" max="3847" width="13" style="0" customWidth="1"/>
    <col min="3848" max="3848" width="38" style="0" customWidth="1"/>
    <col min="3849" max="3881" width="13.5" style="0" hidden="1" customWidth="1"/>
    <col min="3882" max="3882" width="2" style="0" customWidth="1"/>
    <col min="4097" max="4097" width="4" style="0" customWidth="1"/>
    <col min="4098" max="4098" width="11" style="0" customWidth="1"/>
    <col min="4099" max="4099" width="64.66015625" style="0" customWidth="1"/>
    <col min="4100" max="4100" width="7" style="0" customWidth="1"/>
    <col min="4101" max="4101" width="15" style="0" customWidth="1"/>
    <col min="4102" max="4102" width="16" style="0" customWidth="1"/>
    <col min="4103" max="4103" width="13" style="0" customWidth="1"/>
    <col min="4104" max="4104" width="38" style="0" customWidth="1"/>
    <col min="4105" max="4137" width="13.5" style="0" hidden="1" customWidth="1"/>
    <col min="4138" max="4138" width="2" style="0" customWidth="1"/>
    <col min="4353" max="4353" width="4" style="0" customWidth="1"/>
    <col min="4354" max="4354" width="11" style="0" customWidth="1"/>
    <col min="4355" max="4355" width="64.66015625" style="0" customWidth="1"/>
    <col min="4356" max="4356" width="7" style="0" customWidth="1"/>
    <col min="4357" max="4357" width="15" style="0" customWidth="1"/>
    <col min="4358" max="4358" width="16" style="0" customWidth="1"/>
    <col min="4359" max="4359" width="13" style="0" customWidth="1"/>
    <col min="4360" max="4360" width="38" style="0" customWidth="1"/>
    <col min="4361" max="4393" width="13.5" style="0" hidden="1" customWidth="1"/>
    <col min="4394" max="4394" width="2" style="0" customWidth="1"/>
    <col min="4609" max="4609" width="4" style="0" customWidth="1"/>
    <col min="4610" max="4610" width="11" style="0" customWidth="1"/>
    <col min="4611" max="4611" width="64.66015625" style="0" customWidth="1"/>
    <col min="4612" max="4612" width="7" style="0" customWidth="1"/>
    <col min="4613" max="4613" width="15" style="0" customWidth="1"/>
    <col min="4614" max="4614" width="16" style="0" customWidth="1"/>
    <col min="4615" max="4615" width="13" style="0" customWidth="1"/>
    <col min="4616" max="4616" width="38" style="0" customWidth="1"/>
    <col min="4617" max="4649" width="13.5" style="0" hidden="1" customWidth="1"/>
    <col min="4650" max="4650" width="2" style="0" customWidth="1"/>
    <col min="4865" max="4865" width="4" style="0" customWidth="1"/>
    <col min="4866" max="4866" width="11" style="0" customWidth="1"/>
    <col min="4867" max="4867" width="64.66015625" style="0" customWidth="1"/>
    <col min="4868" max="4868" width="7" style="0" customWidth="1"/>
    <col min="4869" max="4869" width="15" style="0" customWidth="1"/>
    <col min="4870" max="4870" width="16" style="0" customWidth="1"/>
    <col min="4871" max="4871" width="13" style="0" customWidth="1"/>
    <col min="4872" max="4872" width="38" style="0" customWidth="1"/>
    <col min="4873" max="4905" width="13.5" style="0" hidden="1" customWidth="1"/>
    <col min="4906" max="4906" width="2" style="0" customWidth="1"/>
    <col min="5121" max="5121" width="4" style="0" customWidth="1"/>
    <col min="5122" max="5122" width="11" style="0" customWidth="1"/>
    <col min="5123" max="5123" width="64.66015625" style="0" customWidth="1"/>
    <col min="5124" max="5124" width="7" style="0" customWidth="1"/>
    <col min="5125" max="5125" width="15" style="0" customWidth="1"/>
    <col min="5126" max="5126" width="16" style="0" customWidth="1"/>
    <col min="5127" max="5127" width="13" style="0" customWidth="1"/>
    <col min="5128" max="5128" width="38" style="0" customWidth="1"/>
    <col min="5129" max="5161" width="13.5" style="0" hidden="1" customWidth="1"/>
    <col min="5162" max="5162" width="2" style="0" customWidth="1"/>
    <col min="5377" max="5377" width="4" style="0" customWidth="1"/>
    <col min="5378" max="5378" width="11" style="0" customWidth="1"/>
    <col min="5379" max="5379" width="64.66015625" style="0" customWidth="1"/>
    <col min="5380" max="5380" width="7" style="0" customWidth="1"/>
    <col min="5381" max="5381" width="15" style="0" customWidth="1"/>
    <col min="5382" max="5382" width="16" style="0" customWidth="1"/>
    <col min="5383" max="5383" width="13" style="0" customWidth="1"/>
    <col min="5384" max="5384" width="38" style="0" customWidth="1"/>
    <col min="5385" max="5417" width="13.5" style="0" hidden="1" customWidth="1"/>
    <col min="5418" max="5418" width="2" style="0" customWidth="1"/>
    <col min="5633" max="5633" width="4" style="0" customWidth="1"/>
    <col min="5634" max="5634" width="11" style="0" customWidth="1"/>
    <col min="5635" max="5635" width="64.66015625" style="0" customWidth="1"/>
    <col min="5636" max="5636" width="7" style="0" customWidth="1"/>
    <col min="5637" max="5637" width="15" style="0" customWidth="1"/>
    <col min="5638" max="5638" width="16" style="0" customWidth="1"/>
    <col min="5639" max="5639" width="13" style="0" customWidth="1"/>
    <col min="5640" max="5640" width="38" style="0" customWidth="1"/>
    <col min="5641" max="5673" width="13.5" style="0" hidden="1" customWidth="1"/>
    <col min="5674" max="5674" width="2" style="0" customWidth="1"/>
    <col min="5889" max="5889" width="4" style="0" customWidth="1"/>
    <col min="5890" max="5890" width="11" style="0" customWidth="1"/>
    <col min="5891" max="5891" width="64.66015625" style="0" customWidth="1"/>
    <col min="5892" max="5892" width="7" style="0" customWidth="1"/>
    <col min="5893" max="5893" width="15" style="0" customWidth="1"/>
    <col min="5894" max="5894" width="16" style="0" customWidth="1"/>
    <col min="5895" max="5895" width="13" style="0" customWidth="1"/>
    <col min="5896" max="5896" width="38" style="0" customWidth="1"/>
    <col min="5897" max="5929" width="13.5" style="0" hidden="1" customWidth="1"/>
    <col min="5930" max="5930" width="2" style="0" customWidth="1"/>
    <col min="6145" max="6145" width="4" style="0" customWidth="1"/>
    <col min="6146" max="6146" width="11" style="0" customWidth="1"/>
    <col min="6147" max="6147" width="64.66015625" style="0" customWidth="1"/>
    <col min="6148" max="6148" width="7" style="0" customWidth="1"/>
    <col min="6149" max="6149" width="15" style="0" customWidth="1"/>
    <col min="6150" max="6150" width="16" style="0" customWidth="1"/>
    <col min="6151" max="6151" width="13" style="0" customWidth="1"/>
    <col min="6152" max="6152" width="38" style="0" customWidth="1"/>
    <col min="6153" max="6185" width="13.5" style="0" hidden="1" customWidth="1"/>
    <col min="6186" max="6186" width="2" style="0" customWidth="1"/>
    <col min="6401" max="6401" width="4" style="0" customWidth="1"/>
    <col min="6402" max="6402" width="11" style="0" customWidth="1"/>
    <col min="6403" max="6403" width="64.66015625" style="0" customWidth="1"/>
    <col min="6404" max="6404" width="7" style="0" customWidth="1"/>
    <col min="6405" max="6405" width="15" style="0" customWidth="1"/>
    <col min="6406" max="6406" width="16" style="0" customWidth="1"/>
    <col min="6407" max="6407" width="13" style="0" customWidth="1"/>
    <col min="6408" max="6408" width="38" style="0" customWidth="1"/>
    <col min="6409" max="6441" width="13.5" style="0" hidden="1" customWidth="1"/>
    <col min="6442" max="6442" width="2" style="0" customWidth="1"/>
    <col min="6657" max="6657" width="4" style="0" customWidth="1"/>
    <col min="6658" max="6658" width="11" style="0" customWidth="1"/>
    <col min="6659" max="6659" width="64.66015625" style="0" customWidth="1"/>
    <col min="6660" max="6660" width="7" style="0" customWidth="1"/>
    <col min="6661" max="6661" width="15" style="0" customWidth="1"/>
    <col min="6662" max="6662" width="16" style="0" customWidth="1"/>
    <col min="6663" max="6663" width="13" style="0" customWidth="1"/>
    <col min="6664" max="6664" width="38" style="0" customWidth="1"/>
    <col min="6665" max="6697" width="13.5" style="0" hidden="1" customWidth="1"/>
    <col min="6698" max="6698" width="2" style="0" customWidth="1"/>
    <col min="6913" max="6913" width="4" style="0" customWidth="1"/>
    <col min="6914" max="6914" width="11" style="0" customWidth="1"/>
    <col min="6915" max="6915" width="64.66015625" style="0" customWidth="1"/>
    <col min="6916" max="6916" width="7" style="0" customWidth="1"/>
    <col min="6917" max="6917" width="15" style="0" customWidth="1"/>
    <col min="6918" max="6918" width="16" style="0" customWidth="1"/>
    <col min="6919" max="6919" width="13" style="0" customWidth="1"/>
    <col min="6920" max="6920" width="38" style="0" customWidth="1"/>
    <col min="6921" max="6953" width="13.5" style="0" hidden="1" customWidth="1"/>
    <col min="6954" max="6954" width="2" style="0" customWidth="1"/>
    <col min="7169" max="7169" width="4" style="0" customWidth="1"/>
    <col min="7170" max="7170" width="11" style="0" customWidth="1"/>
    <col min="7171" max="7171" width="64.66015625" style="0" customWidth="1"/>
    <col min="7172" max="7172" width="7" style="0" customWidth="1"/>
    <col min="7173" max="7173" width="15" style="0" customWidth="1"/>
    <col min="7174" max="7174" width="16" style="0" customWidth="1"/>
    <col min="7175" max="7175" width="13" style="0" customWidth="1"/>
    <col min="7176" max="7176" width="38" style="0" customWidth="1"/>
    <col min="7177" max="7209" width="13.5" style="0" hidden="1" customWidth="1"/>
    <col min="7210" max="7210" width="2" style="0" customWidth="1"/>
    <col min="7425" max="7425" width="4" style="0" customWidth="1"/>
    <col min="7426" max="7426" width="11" style="0" customWidth="1"/>
    <col min="7427" max="7427" width="64.66015625" style="0" customWidth="1"/>
    <col min="7428" max="7428" width="7" style="0" customWidth="1"/>
    <col min="7429" max="7429" width="15" style="0" customWidth="1"/>
    <col min="7430" max="7430" width="16" style="0" customWidth="1"/>
    <col min="7431" max="7431" width="13" style="0" customWidth="1"/>
    <col min="7432" max="7432" width="38" style="0" customWidth="1"/>
    <col min="7433" max="7465" width="13.5" style="0" hidden="1" customWidth="1"/>
    <col min="7466" max="7466" width="2" style="0" customWidth="1"/>
    <col min="7681" max="7681" width="4" style="0" customWidth="1"/>
    <col min="7682" max="7682" width="11" style="0" customWidth="1"/>
    <col min="7683" max="7683" width="64.66015625" style="0" customWidth="1"/>
    <col min="7684" max="7684" width="7" style="0" customWidth="1"/>
    <col min="7685" max="7685" width="15" style="0" customWidth="1"/>
    <col min="7686" max="7686" width="16" style="0" customWidth="1"/>
    <col min="7687" max="7687" width="13" style="0" customWidth="1"/>
    <col min="7688" max="7688" width="38" style="0" customWidth="1"/>
    <col min="7689" max="7721" width="13.5" style="0" hidden="1" customWidth="1"/>
    <col min="7722" max="7722" width="2" style="0" customWidth="1"/>
    <col min="7937" max="7937" width="4" style="0" customWidth="1"/>
    <col min="7938" max="7938" width="11" style="0" customWidth="1"/>
    <col min="7939" max="7939" width="64.66015625" style="0" customWidth="1"/>
    <col min="7940" max="7940" width="7" style="0" customWidth="1"/>
    <col min="7941" max="7941" width="15" style="0" customWidth="1"/>
    <col min="7942" max="7942" width="16" style="0" customWidth="1"/>
    <col min="7943" max="7943" width="13" style="0" customWidth="1"/>
    <col min="7944" max="7944" width="38" style="0" customWidth="1"/>
    <col min="7945" max="7977" width="13.5" style="0" hidden="1" customWidth="1"/>
    <col min="7978" max="7978" width="2" style="0" customWidth="1"/>
    <col min="8193" max="8193" width="4" style="0" customWidth="1"/>
    <col min="8194" max="8194" width="11" style="0" customWidth="1"/>
    <col min="8195" max="8195" width="64.66015625" style="0" customWidth="1"/>
    <col min="8196" max="8196" width="7" style="0" customWidth="1"/>
    <col min="8197" max="8197" width="15" style="0" customWidth="1"/>
    <col min="8198" max="8198" width="16" style="0" customWidth="1"/>
    <col min="8199" max="8199" width="13" style="0" customWidth="1"/>
    <col min="8200" max="8200" width="38" style="0" customWidth="1"/>
    <col min="8201" max="8233" width="13.5" style="0" hidden="1" customWidth="1"/>
    <col min="8234" max="8234" width="2" style="0" customWidth="1"/>
    <col min="8449" max="8449" width="4" style="0" customWidth="1"/>
    <col min="8450" max="8450" width="11" style="0" customWidth="1"/>
    <col min="8451" max="8451" width="64.66015625" style="0" customWidth="1"/>
    <col min="8452" max="8452" width="7" style="0" customWidth="1"/>
    <col min="8453" max="8453" width="15" style="0" customWidth="1"/>
    <col min="8454" max="8454" width="16" style="0" customWidth="1"/>
    <col min="8455" max="8455" width="13" style="0" customWidth="1"/>
    <col min="8456" max="8456" width="38" style="0" customWidth="1"/>
    <col min="8457" max="8489" width="13.5" style="0" hidden="1" customWidth="1"/>
    <col min="8490" max="8490" width="2" style="0" customWidth="1"/>
    <col min="8705" max="8705" width="4" style="0" customWidth="1"/>
    <col min="8706" max="8706" width="11" style="0" customWidth="1"/>
    <col min="8707" max="8707" width="64.66015625" style="0" customWidth="1"/>
    <col min="8708" max="8708" width="7" style="0" customWidth="1"/>
    <col min="8709" max="8709" width="15" style="0" customWidth="1"/>
    <col min="8710" max="8710" width="16" style="0" customWidth="1"/>
    <col min="8711" max="8711" width="13" style="0" customWidth="1"/>
    <col min="8712" max="8712" width="38" style="0" customWidth="1"/>
    <col min="8713" max="8745" width="13.5" style="0" hidden="1" customWidth="1"/>
    <col min="8746" max="8746" width="2" style="0" customWidth="1"/>
    <col min="8961" max="8961" width="4" style="0" customWidth="1"/>
    <col min="8962" max="8962" width="11" style="0" customWidth="1"/>
    <col min="8963" max="8963" width="64.66015625" style="0" customWidth="1"/>
    <col min="8964" max="8964" width="7" style="0" customWidth="1"/>
    <col min="8965" max="8965" width="15" style="0" customWidth="1"/>
    <col min="8966" max="8966" width="16" style="0" customWidth="1"/>
    <col min="8967" max="8967" width="13" style="0" customWidth="1"/>
    <col min="8968" max="8968" width="38" style="0" customWidth="1"/>
    <col min="8969" max="9001" width="13.5" style="0" hidden="1" customWidth="1"/>
    <col min="9002" max="9002" width="2" style="0" customWidth="1"/>
    <col min="9217" max="9217" width="4" style="0" customWidth="1"/>
    <col min="9218" max="9218" width="11" style="0" customWidth="1"/>
    <col min="9219" max="9219" width="64.66015625" style="0" customWidth="1"/>
    <col min="9220" max="9220" width="7" style="0" customWidth="1"/>
    <col min="9221" max="9221" width="15" style="0" customWidth="1"/>
    <col min="9222" max="9222" width="16" style="0" customWidth="1"/>
    <col min="9223" max="9223" width="13" style="0" customWidth="1"/>
    <col min="9224" max="9224" width="38" style="0" customWidth="1"/>
    <col min="9225" max="9257" width="13.5" style="0" hidden="1" customWidth="1"/>
    <col min="9258" max="9258" width="2" style="0" customWidth="1"/>
    <col min="9473" max="9473" width="4" style="0" customWidth="1"/>
    <col min="9474" max="9474" width="11" style="0" customWidth="1"/>
    <col min="9475" max="9475" width="64.66015625" style="0" customWidth="1"/>
    <col min="9476" max="9476" width="7" style="0" customWidth="1"/>
    <col min="9477" max="9477" width="15" style="0" customWidth="1"/>
    <col min="9478" max="9478" width="16" style="0" customWidth="1"/>
    <col min="9479" max="9479" width="13" style="0" customWidth="1"/>
    <col min="9480" max="9480" width="38" style="0" customWidth="1"/>
    <col min="9481" max="9513" width="13.5" style="0" hidden="1" customWidth="1"/>
    <col min="9514" max="9514" width="2" style="0" customWidth="1"/>
    <col min="9729" max="9729" width="4" style="0" customWidth="1"/>
    <col min="9730" max="9730" width="11" style="0" customWidth="1"/>
    <col min="9731" max="9731" width="64.66015625" style="0" customWidth="1"/>
    <col min="9732" max="9732" width="7" style="0" customWidth="1"/>
    <col min="9733" max="9733" width="15" style="0" customWidth="1"/>
    <col min="9734" max="9734" width="16" style="0" customWidth="1"/>
    <col min="9735" max="9735" width="13" style="0" customWidth="1"/>
    <col min="9736" max="9736" width="38" style="0" customWidth="1"/>
    <col min="9737" max="9769" width="13.5" style="0" hidden="1" customWidth="1"/>
    <col min="9770" max="9770" width="2" style="0" customWidth="1"/>
    <col min="9985" max="9985" width="4" style="0" customWidth="1"/>
    <col min="9986" max="9986" width="11" style="0" customWidth="1"/>
    <col min="9987" max="9987" width="64.66015625" style="0" customWidth="1"/>
    <col min="9988" max="9988" width="7" style="0" customWidth="1"/>
    <col min="9989" max="9989" width="15" style="0" customWidth="1"/>
    <col min="9990" max="9990" width="16" style="0" customWidth="1"/>
    <col min="9991" max="9991" width="13" style="0" customWidth="1"/>
    <col min="9992" max="9992" width="38" style="0" customWidth="1"/>
    <col min="9993" max="10025" width="13.5" style="0" hidden="1" customWidth="1"/>
    <col min="10026" max="10026" width="2" style="0" customWidth="1"/>
    <col min="10241" max="10241" width="4" style="0" customWidth="1"/>
    <col min="10242" max="10242" width="11" style="0" customWidth="1"/>
    <col min="10243" max="10243" width="64.66015625" style="0" customWidth="1"/>
    <col min="10244" max="10244" width="7" style="0" customWidth="1"/>
    <col min="10245" max="10245" width="15" style="0" customWidth="1"/>
    <col min="10246" max="10246" width="16" style="0" customWidth="1"/>
    <col min="10247" max="10247" width="13" style="0" customWidth="1"/>
    <col min="10248" max="10248" width="38" style="0" customWidth="1"/>
    <col min="10249" max="10281" width="13.5" style="0" hidden="1" customWidth="1"/>
    <col min="10282" max="10282" width="2" style="0" customWidth="1"/>
    <col min="10497" max="10497" width="4" style="0" customWidth="1"/>
    <col min="10498" max="10498" width="11" style="0" customWidth="1"/>
    <col min="10499" max="10499" width="64.66015625" style="0" customWidth="1"/>
    <col min="10500" max="10500" width="7" style="0" customWidth="1"/>
    <col min="10501" max="10501" width="15" style="0" customWidth="1"/>
    <col min="10502" max="10502" width="16" style="0" customWidth="1"/>
    <col min="10503" max="10503" width="13" style="0" customWidth="1"/>
    <col min="10504" max="10504" width="38" style="0" customWidth="1"/>
    <col min="10505" max="10537" width="13.5" style="0" hidden="1" customWidth="1"/>
    <col min="10538" max="10538" width="2" style="0" customWidth="1"/>
    <col min="10753" max="10753" width="4" style="0" customWidth="1"/>
    <col min="10754" max="10754" width="11" style="0" customWidth="1"/>
    <col min="10755" max="10755" width="64.66015625" style="0" customWidth="1"/>
    <col min="10756" max="10756" width="7" style="0" customWidth="1"/>
    <col min="10757" max="10757" width="15" style="0" customWidth="1"/>
    <col min="10758" max="10758" width="16" style="0" customWidth="1"/>
    <col min="10759" max="10759" width="13" style="0" customWidth="1"/>
    <col min="10760" max="10760" width="38" style="0" customWidth="1"/>
    <col min="10761" max="10793" width="13.5" style="0" hidden="1" customWidth="1"/>
    <col min="10794" max="10794" width="2" style="0" customWidth="1"/>
    <col min="11009" max="11009" width="4" style="0" customWidth="1"/>
    <col min="11010" max="11010" width="11" style="0" customWidth="1"/>
    <col min="11011" max="11011" width="64.66015625" style="0" customWidth="1"/>
    <col min="11012" max="11012" width="7" style="0" customWidth="1"/>
    <col min="11013" max="11013" width="15" style="0" customWidth="1"/>
    <col min="11014" max="11014" width="16" style="0" customWidth="1"/>
    <col min="11015" max="11015" width="13" style="0" customWidth="1"/>
    <col min="11016" max="11016" width="38" style="0" customWidth="1"/>
    <col min="11017" max="11049" width="13.5" style="0" hidden="1" customWidth="1"/>
    <col min="11050" max="11050" width="2" style="0" customWidth="1"/>
    <col min="11265" max="11265" width="4" style="0" customWidth="1"/>
    <col min="11266" max="11266" width="11" style="0" customWidth="1"/>
    <col min="11267" max="11267" width="64.66015625" style="0" customWidth="1"/>
    <col min="11268" max="11268" width="7" style="0" customWidth="1"/>
    <col min="11269" max="11269" width="15" style="0" customWidth="1"/>
    <col min="11270" max="11270" width="16" style="0" customWidth="1"/>
    <col min="11271" max="11271" width="13" style="0" customWidth="1"/>
    <col min="11272" max="11272" width="38" style="0" customWidth="1"/>
    <col min="11273" max="11305" width="13.5" style="0" hidden="1" customWidth="1"/>
    <col min="11306" max="11306" width="2" style="0" customWidth="1"/>
    <col min="11521" max="11521" width="4" style="0" customWidth="1"/>
    <col min="11522" max="11522" width="11" style="0" customWidth="1"/>
    <col min="11523" max="11523" width="64.66015625" style="0" customWidth="1"/>
    <col min="11524" max="11524" width="7" style="0" customWidth="1"/>
    <col min="11525" max="11525" width="15" style="0" customWidth="1"/>
    <col min="11526" max="11526" width="16" style="0" customWidth="1"/>
    <col min="11527" max="11527" width="13" style="0" customWidth="1"/>
    <col min="11528" max="11528" width="38" style="0" customWidth="1"/>
    <col min="11529" max="11561" width="13.5" style="0" hidden="1" customWidth="1"/>
    <col min="11562" max="11562" width="2" style="0" customWidth="1"/>
    <col min="11777" max="11777" width="4" style="0" customWidth="1"/>
    <col min="11778" max="11778" width="11" style="0" customWidth="1"/>
    <col min="11779" max="11779" width="64.66015625" style="0" customWidth="1"/>
    <col min="11780" max="11780" width="7" style="0" customWidth="1"/>
    <col min="11781" max="11781" width="15" style="0" customWidth="1"/>
    <col min="11782" max="11782" width="16" style="0" customWidth="1"/>
    <col min="11783" max="11783" width="13" style="0" customWidth="1"/>
    <col min="11784" max="11784" width="38" style="0" customWidth="1"/>
    <col min="11785" max="11817" width="13.5" style="0" hidden="1" customWidth="1"/>
    <col min="11818" max="11818" width="2" style="0" customWidth="1"/>
    <col min="12033" max="12033" width="4" style="0" customWidth="1"/>
    <col min="12034" max="12034" width="11" style="0" customWidth="1"/>
    <col min="12035" max="12035" width="64.66015625" style="0" customWidth="1"/>
    <col min="12036" max="12036" width="7" style="0" customWidth="1"/>
    <col min="12037" max="12037" width="15" style="0" customWidth="1"/>
    <col min="12038" max="12038" width="16" style="0" customWidth="1"/>
    <col min="12039" max="12039" width="13" style="0" customWidth="1"/>
    <col min="12040" max="12040" width="38" style="0" customWidth="1"/>
    <col min="12041" max="12073" width="13.5" style="0" hidden="1" customWidth="1"/>
    <col min="12074" max="12074" width="2" style="0" customWidth="1"/>
    <col min="12289" max="12289" width="4" style="0" customWidth="1"/>
    <col min="12290" max="12290" width="11" style="0" customWidth="1"/>
    <col min="12291" max="12291" width="64.66015625" style="0" customWidth="1"/>
    <col min="12292" max="12292" width="7" style="0" customWidth="1"/>
    <col min="12293" max="12293" width="15" style="0" customWidth="1"/>
    <col min="12294" max="12294" width="16" style="0" customWidth="1"/>
    <col min="12295" max="12295" width="13" style="0" customWidth="1"/>
    <col min="12296" max="12296" width="38" style="0" customWidth="1"/>
    <col min="12297" max="12329" width="13.5" style="0" hidden="1" customWidth="1"/>
    <col min="12330" max="12330" width="2" style="0" customWidth="1"/>
    <col min="12545" max="12545" width="4" style="0" customWidth="1"/>
    <col min="12546" max="12546" width="11" style="0" customWidth="1"/>
    <col min="12547" max="12547" width="64.66015625" style="0" customWidth="1"/>
    <col min="12548" max="12548" width="7" style="0" customWidth="1"/>
    <col min="12549" max="12549" width="15" style="0" customWidth="1"/>
    <col min="12550" max="12550" width="16" style="0" customWidth="1"/>
    <col min="12551" max="12551" width="13" style="0" customWidth="1"/>
    <col min="12552" max="12552" width="38" style="0" customWidth="1"/>
    <col min="12553" max="12585" width="13.5" style="0" hidden="1" customWidth="1"/>
    <col min="12586" max="12586" width="2" style="0" customWidth="1"/>
    <col min="12801" max="12801" width="4" style="0" customWidth="1"/>
    <col min="12802" max="12802" width="11" style="0" customWidth="1"/>
    <col min="12803" max="12803" width="64.66015625" style="0" customWidth="1"/>
    <col min="12804" max="12804" width="7" style="0" customWidth="1"/>
    <col min="12805" max="12805" width="15" style="0" customWidth="1"/>
    <col min="12806" max="12806" width="16" style="0" customWidth="1"/>
    <col min="12807" max="12807" width="13" style="0" customWidth="1"/>
    <col min="12808" max="12808" width="38" style="0" customWidth="1"/>
    <col min="12809" max="12841" width="13.5" style="0" hidden="1" customWidth="1"/>
    <col min="12842" max="12842" width="2" style="0" customWidth="1"/>
    <col min="13057" max="13057" width="4" style="0" customWidth="1"/>
    <col min="13058" max="13058" width="11" style="0" customWidth="1"/>
    <col min="13059" max="13059" width="64.66015625" style="0" customWidth="1"/>
    <col min="13060" max="13060" width="7" style="0" customWidth="1"/>
    <col min="13061" max="13061" width="15" style="0" customWidth="1"/>
    <col min="13062" max="13062" width="16" style="0" customWidth="1"/>
    <col min="13063" max="13063" width="13" style="0" customWidth="1"/>
    <col min="13064" max="13064" width="38" style="0" customWidth="1"/>
    <col min="13065" max="13097" width="13.5" style="0" hidden="1" customWidth="1"/>
    <col min="13098" max="13098" width="2" style="0" customWidth="1"/>
    <col min="13313" max="13313" width="4" style="0" customWidth="1"/>
    <col min="13314" max="13314" width="11" style="0" customWidth="1"/>
    <col min="13315" max="13315" width="64.66015625" style="0" customWidth="1"/>
    <col min="13316" max="13316" width="7" style="0" customWidth="1"/>
    <col min="13317" max="13317" width="15" style="0" customWidth="1"/>
    <col min="13318" max="13318" width="16" style="0" customWidth="1"/>
    <col min="13319" max="13319" width="13" style="0" customWidth="1"/>
    <col min="13320" max="13320" width="38" style="0" customWidth="1"/>
    <col min="13321" max="13353" width="13.5" style="0" hidden="1" customWidth="1"/>
    <col min="13354" max="13354" width="2" style="0" customWidth="1"/>
    <col min="13569" max="13569" width="4" style="0" customWidth="1"/>
    <col min="13570" max="13570" width="11" style="0" customWidth="1"/>
    <col min="13571" max="13571" width="64.66015625" style="0" customWidth="1"/>
    <col min="13572" max="13572" width="7" style="0" customWidth="1"/>
    <col min="13573" max="13573" width="15" style="0" customWidth="1"/>
    <col min="13574" max="13574" width="16" style="0" customWidth="1"/>
    <col min="13575" max="13575" width="13" style="0" customWidth="1"/>
    <col min="13576" max="13576" width="38" style="0" customWidth="1"/>
    <col min="13577" max="13609" width="13.5" style="0" hidden="1" customWidth="1"/>
    <col min="13610" max="13610" width="2" style="0" customWidth="1"/>
    <col min="13825" max="13825" width="4" style="0" customWidth="1"/>
    <col min="13826" max="13826" width="11" style="0" customWidth="1"/>
    <col min="13827" max="13827" width="64.66015625" style="0" customWidth="1"/>
    <col min="13828" max="13828" width="7" style="0" customWidth="1"/>
    <col min="13829" max="13829" width="15" style="0" customWidth="1"/>
    <col min="13830" max="13830" width="16" style="0" customWidth="1"/>
    <col min="13831" max="13831" width="13" style="0" customWidth="1"/>
    <col min="13832" max="13832" width="38" style="0" customWidth="1"/>
    <col min="13833" max="13865" width="13.5" style="0" hidden="1" customWidth="1"/>
    <col min="13866" max="13866" width="2" style="0" customWidth="1"/>
    <col min="14081" max="14081" width="4" style="0" customWidth="1"/>
    <col min="14082" max="14082" width="11" style="0" customWidth="1"/>
    <col min="14083" max="14083" width="64.66015625" style="0" customWidth="1"/>
    <col min="14084" max="14084" width="7" style="0" customWidth="1"/>
    <col min="14085" max="14085" width="15" style="0" customWidth="1"/>
    <col min="14086" max="14086" width="16" style="0" customWidth="1"/>
    <col min="14087" max="14087" width="13" style="0" customWidth="1"/>
    <col min="14088" max="14088" width="38" style="0" customWidth="1"/>
    <col min="14089" max="14121" width="13.5" style="0" hidden="1" customWidth="1"/>
    <col min="14122" max="14122" width="2" style="0" customWidth="1"/>
    <col min="14337" max="14337" width="4" style="0" customWidth="1"/>
    <col min="14338" max="14338" width="11" style="0" customWidth="1"/>
    <col min="14339" max="14339" width="64.66015625" style="0" customWidth="1"/>
    <col min="14340" max="14340" width="7" style="0" customWidth="1"/>
    <col min="14341" max="14341" width="15" style="0" customWidth="1"/>
    <col min="14342" max="14342" width="16" style="0" customWidth="1"/>
    <col min="14343" max="14343" width="13" style="0" customWidth="1"/>
    <col min="14344" max="14344" width="38" style="0" customWidth="1"/>
    <col min="14345" max="14377" width="13.5" style="0" hidden="1" customWidth="1"/>
    <col min="14378" max="14378" width="2" style="0" customWidth="1"/>
    <col min="14593" max="14593" width="4" style="0" customWidth="1"/>
    <col min="14594" max="14594" width="11" style="0" customWidth="1"/>
    <col min="14595" max="14595" width="64.66015625" style="0" customWidth="1"/>
    <col min="14596" max="14596" width="7" style="0" customWidth="1"/>
    <col min="14597" max="14597" width="15" style="0" customWidth="1"/>
    <col min="14598" max="14598" width="16" style="0" customWidth="1"/>
    <col min="14599" max="14599" width="13" style="0" customWidth="1"/>
    <col min="14600" max="14600" width="38" style="0" customWidth="1"/>
    <col min="14601" max="14633" width="13.5" style="0" hidden="1" customWidth="1"/>
    <col min="14634" max="14634" width="2" style="0" customWidth="1"/>
    <col min="14849" max="14849" width="4" style="0" customWidth="1"/>
    <col min="14850" max="14850" width="11" style="0" customWidth="1"/>
    <col min="14851" max="14851" width="64.66015625" style="0" customWidth="1"/>
    <col min="14852" max="14852" width="7" style="0" customWidth="1"/>
    <col min="14853" max="14853" width="15" style="0" customWidth="1"/>
    <col min="14854" max="14854" width="16" style="0" customWidth="1"/>
    <col min="14855" max="14855" width="13" style="0" customWidth="1"/>
    <col min="14856" max="14856" width="38" style="0" customWidth="1"/>
    <col min="14857" max="14889" width="13.5" style="0" hidden="1" customWidth="1"/>
    <col min="14890" max="14890" width="2" style="0" customWidth="1"/>
    <col min="15105" max="15105" width="4" style="0" customWidth="1"/>
    <col min="15106" max="15106" width="11" style="0" customWidth="1"/>
    <col min="15107" max="15107" width="64.66015625" style="0" customWidth="1"/>
    <col min="15108" max="15108" width="7" style="0" customWidth="1"/>
    <col min="15109" max="15109" width="15" style="0" customWidth="1"/>
    <col min="15110" max="15110" width="16" style="0" customWidth="1"/>
    <col min="15111" max="15111" width="13" style="0" customWidth="1"/>
    <col min="15112" max="15112" width="38" style="0" customWidth="1"/>
    <col min="15113" max="15145" width="13.5" style="0" hidden="1" customWidth="1"/>
    <col min="15146" max="15146" width="2" style="0" customWidth="1"/>
    <col min="15361" max="15361" width="4" style="0" customWidth="1"/>
    <col min="15362" max="15362" width="11" style="0" customWidth="1"/>
    <col min="15363" max="15363" width="64.66015625" style="0" customWidth="1"/>
    <col min="15364" max="15364" width="7" style="0" customWidth="1"/>
    <col min="15365" max="15365" width="15" style="0" customWidth="1"/>
    <col min="15366" max="15366" width="16" style="0" customWidth="1"/>
    <col min="15367" max="15367" width="13" style="0" customWidth="1"/>
    <col min="15368" max="15368" width="38" style="0" customWidth="1"/>
    <col min="15369" max="15401" width="13.5" style="0" hidden="1" customWidth="1"/>
    <col min="15402" max="15402" width="2" style="0" customWidth="1"/>
    <col min="15617" max="15617" width="4" style="0" customWidth="1"/>
    <col min="15618" max="15618" width="11" style="0" customWidth="1"/>
    <col min="15619" max="15619" width="64.66015625" style="0" customWidth="1"/>
    <col min="15620" max="15620" width="7" style="0" customWidth="1"/>
    <col min="15621" max="15621" width="15" style="0" customWidth="1"/>
    <col min="15622" max="15622" width="16" style="0" customWidth="1"/>
    <col min="15623" max="15623" width="13" style="0" customWidth="1"/>
    <col min="15624" max="15624" width="38" style="0" customWidth="1"/>
    <col min="15625" max="15657" width="13.5" style="0" hidden="1" customWidth="1"/>
    <col min="15658" max="15658" width="2" style="0" customWidth="1"/>
    <col min="15873" max="15873" width="4" style="0" customWidth="1"/>
    <col min="15874" max="15874" width="11" style="0" customWidth="1"/>
    <col min="15875" max="15875" width="64.66015625" style="0" customWidth="1"/>
    <col min="15876" max="15876" width="7" style="0" customWidth="1"/>
    <col min="15877" max="15877" width="15" style="0" customWidth="1"/>
    <col min="15878" max="15878" width="16" style="0" customWidth="1"/>
    <col min="15879" max="15879" width="13" style="0" customWidth="1"/>
    <col min="15880" max="15880" width="38" style="0" customWidth="1"/>
    <col min="15881" max="15913" width="13.5" style="0" hidden="1" customWidth="1"/>
    <col min="15914" max="15914" width="2" style="0" customWidth="1"/>
    <col min="16129" max="16129" width="4" style="0" customWidth="1"/>
    <col min="16130" max="16130" width="11" style="0" customWidth="1"/>
    <col min="16131" max="16131" width="64.66015625" style="0" customWidth="1"/>
    <col min="16132" max="16132" width="7" style="0" customWidth="1"/>
    <col min="16133" max="16133" width="15" style="0" customWidth="1"/>
    <col min="16134" max="16134" width="16" style="0" customWidth="1"/>
    <col min="16135" max="16135" width="13" style="0" customWidth="1"/>
    <col min="16136" max="16136" width="38" style="0" customWidth="1"/>
    <col min="16137" max="16169" width="13.5" style="0" hidden="1" customWidth="1"/>
    <col min="16170" max="16170" width="2" style="0" customWidth="1"/>
  </cols>
  <sheetData>
    <row r="1" spans="1:8" ht="22.8">
      <c r="A1" s="147" t="s">
        <v>59</v>
      </c>
      <c r="B1" s="147"/>
      <c r="C1" s="147"/>
      <c r="D1" s="147"/>
      <c r="E1" s="147"/>
      <c r="F1" s="147"/>
      <c r="G1" s="147"/>
      <c r="H1" s="147"/>
    </row>
    <row r="2" spans="1:9" ht="12.75" customHeight="1">
      <c r="A2" s="148" t="s">
        <v>5</v>
      </c>
      <c r="B2" s="148"/>
      <c r="C2" s="149" t="s">
        <v>121</v>
      </c>
      <c r="D2" s="150" t="s">
        <v>60</v>
      </c>
      <c r="E2" s="150"/>
      <c r="F2" s="150"/>
      <c r="G2" s="151" t="s">
        <v>6</v>
      </c>
      <c r="H2" s="152" t="s">
        <v>61</v>
      </c>
      <c r="I2" s="20"/>
    </row>
    <row r="3" spans="1:9" ht="12" customHeight="1">
      <c r="A3" s="148"/>
      <c r="B3" s="148"/>
      <c r="C3" s="149"/>
      <c r="D3" s="150"/>
      <c r="E3" s="150"/>
      <c r="F3" s="150"/>
      <c r="G3" s="151"/>
      <c r="H3" s="152"/>
      <c r="I3" s="20"/>
    </row>
    <row r="4" spans="1:9" ht="11.25" customHeight="1">
      <c r="A4" s="154" t="s">
        <v>123</v>
      </c>
      <c r="B4" s="154"/>
      <c r="C4" s="155" t="s">
        <v>125</v>
      </c>
      <c r="D4" s="157" t="s">
        <v>62</v>
      </c>
      <c r="E4" s="157"/>
      <c r="F4" s="158"/>
      <c r="G4" s="156" t="s">
        <v>1</v>
      </c>
      <c r="H4" s="159"/>
      <c r="I4" s="20"/>
    </row>
    <row r="5" spans="1:9" ht="7.5" customHeight="1">
      <c r="A5" s="154"/>
      <c r="B5" s="154"/>
      <c r="C5" s="156"/>
      <c r="D5" s="156"/>
      <c r="E5" s="157"/>
      <c r="F5" s="158"/>
      <c r="G5" s="156"/>
      <c r="H5" s="159"/>
      <c r="I5" s="20"/>
    </row>
    <row r="6" spans="1:9" ht="34.5" customHeight="1">
      <c r="A6" s="154" t="s">
        <v>9</v>
      </c>
      <c r="B6" s="154"/>
      <c r="C6" s="156"/>
      <c r="D6" s="157" t="s">
        <v>63</v>
      </c>
      <c r="E6" s="157"/>
      <c r="F6" s="160"/>
      <c r="G6" s="156" t="s">
        <v>10</v>
      </c>
      <c r="H6" s="153"/>
      <c r="I6" s="20"/>
    </row>
    <row r="7" spans="1:9" ht="13.5">
      <c r="A7" s="154"/>
      <c r="B7" s="154"/>
      <c r="C7" s="156"/>
      <c r="D7" s="157"/>
      <c r="E7" s="157"/>
      <c r="F7" s="160"/>
      <c r="G7" s="156"/>
      <c r="H7" s="153"/>
      <c r="I7" s="20"/>
    </row>
    <row r="8" spans="1:9" ht="13.8" thickBot="1">
      <c r="A8" s="163" t="s">
        <v>64</v>
      </c>
      <c r="B8" s="163"/>
      <c r="C8" s="164"/>
      <c r="D8" s="165" t="s">
        <v>65</v>
      </c>
      <c r="E8" s="165"/>
      <c r="F8" s="166"/>
      <c r="G8" s="164" t="s">
        <v>11</v>
      </c>
      <c r="H8" s="162"/>
      <c r="I8" s="20"/>
    </row>
    <row r="9" spans="1:9" ht="13.8" thickBot="1">
      <c r="A9" s="163"/>
      <c r="B9" s="163"/>
      <c r="C9" s="164"/>
      <c r="D9" s="164"/>
      <c r="E9" s="165"/>
      <c r="F9" s="166"/>
      <c r="G9" s="164"/>
      <c r="H9" s="162"/>
      <c r="I9" s="20"/>
    </row>
    <row r="10" spans="1:9" ht="13.8" thickBot="1">
      <c r="A10" s="21" t="s">
        <v>66</v>
      </c>
      <c r="B10" s="22" t="s">
        <v>2</v>
      </c>
      <c r="C10" s="22" t="s">
        <v>67</v>
      </c>
      <c r="D10" s="22" t="s">
        <v>68</v>
      </c>
      <c r="E10" s="23" t="s">
        <v>69</v>
      </c>
      <c r="F10" s="24" t="s">
        <v>70</v>
      </c>
      <c r="G10" s="161" t="s">
        <v>71</v>
      </c>
      <c r="H10" s="161"/>
      <c r="I10" s="25"/>
    </row>
    <row r="11" spans="1:251" ht="13.5">
      <c r="A11" s="26"/>
      <c r="B11" s="27" t="s">
        <v>72</v>
      </c>
      <c r="C11" s="28" t="s">
        <v>73</v>
      </c>
      <c r="D11" s="26"/>
      <c r="E11" s="26"/>
      <c r="F11" s="26"/>
      <c r="G11" s="29"/>
      <c r="H11" s="30">
        <f>SUM(H12:H22)</f>
        <v>0</v>
      </c>
      <c r="I11" s="3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9" s="37" customFormat="1" ht="10.2">
      <c r="A12" s="32">
        <v>1</v>
      </c>
      <c r="B12" s="33">
        <v>11372</v>
      </c>
      <c r="C12" s="34" t="s">
        <v>74</v>
      </c>
      <c r="D12" s="33" t="s">
        <v>75</v>
      </c>
      <c r="E12" s="35">
        <f>E16</f>
        <v>104.4</v>
      </c>
      <c r="F12" s="36"/>
      <c r="H12" s="38">
        <f>E12*F12</f>
        <v>0</v>
      </c>
      <c r="I12" s="36"/>
    </row>
    <row r="13" spans="1:9" s="43" customFormat="1" ht="10.2">
      <c r="A13" s="39"/>
      <c r="B13" s="39"/>
      <c r="C13" s="40" t="s">
        <v>76</v>
      </c>
      <c r="D13" s="39"/>
      <c r="E13" s="41">
        <v>104.4</v>
      </c>
      <c r="F13" s="42"/>
      <c r="H13" s="44"/>
      <c r="I13" s="42"/>
    </row>
    <row r="14" spans="1:9" s="43" customFormat="1" ht="10.2">
      <c r="A14" s="39"/>
      <c r="B14" s="39"/>
      <c r="C14" s="40"/>
      <c r="D14" s="39"/>
      <c r="E14" s="41"/>
      <c r="F14" s="42"/>
      <c r="H14" s="44"/>
      <c r="I14" s="42"/>
    </row>
    <row r="15" spans="1:9" s="43" customFormat="1" ht="10.2">
      <c r="A15" s="39"/>
      <c r="B15" s="39"/>
      <c r="C15" s="40"/>
      <c r="D15" s="39"/>
      <c r="E15" s="41"/>
      <c r="F15" s="42"/>
      <c r="H15" s="44"/>
      <c r="I15" s="42"/>
    </row>
    <row r="16" spans="1:9" s="49" customFormat="1" ht="10.2">
      <c r="A16" s="45"/>
      <c r="B16" s="45"/>
      <c r="C16" s="46" t="s">
        <v>77</v>
      </c>
      <c r="D16" s="45"/>
      <c r="E16" s="47">
        <f>SUM(E13:E15)</f>
        <v>104.4</v>
      </c>
      <c r="F16" s="48"/>
      <c r="H16" s="50"/>
      <c r="I16" s="48"/>
    </row>
    <row r="17" spans="1:9" s="37" customFormat="1" ht="10.2">
      <c r="A17" s="32">
        <v>2</v>
      </c>
      <c r="B17" s="33">
        <v>12922</v>
      </c>
      <c r="C17" s="34" t="s">
        <v>78</v>
      </c>
      <c r="D17" s="33" t="s">
        <v>79</v>
      </c>
      <c r="E17" s="35">
        <v>580</v>
      </c>
      <c r="F17" s="36"/>
      <c r="H17" s="38">
        <f>E17*F17</f>
        <v>0</v>
      </c>
      <c r="I17" s="36"/>
    </row>
    <row r="18" spans="1:9" s="37" customFormat="1" ht="10.2">
      <c r="A18" s="32">
        <v>3</v>
      </c>
      <c r="B18" s="33">
        <v>122737</v>
      </c>
      <c r="C18" s="34" t="s">
        <v>80</v>
      </c>
      <c r="D18" s="33" t="s">
        <v>75</v>
      </c>
      <c r="E18" s="35">
        <f>E19</f>
        <v>435</v>
      </c>
      <c r="F18" s="36"/>
      <c r="H18" s="38">
        <f>E18*F18</f>
        <v>0</v>
      </c>
      <c r="I18" s="36"/>
    </row>
    <row r="19" spans="1:9" s="43" customFormat="1" ht="10.2">
      <c r="A19" s="39"/>
      <c r="B19" s="39"/>
      <c r="C19" s="40" t="s">
        <v>81</v>
      </c>
      <c r="D19" s="39"/>
      <c r="E19" s="41">
        <v>435</v>
      </c>
      <c r="F19" s="42"/>
      <c r="H19" s="44"/>
      <c r="I19" s="42"/>
    </row>
    <row r="20" spans="1:9" s="37" customFormat="1" ht="10.2">
      <c r="A20" s="32">
        <v>4</v>
      </c>
      <c r="B20" s="33">
        <v>18110</v>
      </c>
      <c r="C20" s="34" t="s">
        <v>82</v>
      </c>
      <c r="D20" s="33" t="s">
        <v>79</v>
      </c>
      <c r="E20" s="35">
        <v>1740</v>
      </c>
      <c r="F20" s="36"/>
      <c r="H20" s="38">
        <f>E20*F20</f>
        <v>0</v>
      </c>
      <c r="I20" s="36"/>
    </row>
    <row r="21" spans="1:9" s="37" customFormat="1" ht="20.4">
      <c r="A21" s="32">
        <v>5</v>
      </c>
      <c r="B21" s="33">
        <v>171303</v>
      </c>
      <c r="C21" s="34" t="s">
        <v>83</v>
      </c>
      <c r="D21" s="33" t="s">
        <v>75</v>
      </c>
      <c r="E21" s="35">
        <f>E22</f>
        <v>870</v>
      </c>
      <c r="F21" s="36"/>
      <c r="H21" s="38">
        <f>E21*F21</f>
        <v>0</v>
      </c>
      <c r="I21" s="36"/>
    </row>
    <row r="22" spans="1:9" s="43" customFormat="1" ht="10.2">
      <c r="A22" s="39"/>
      <c r="B22" s="39"/>
      <c r="C22" s="40" t="s">
        <v>84</v>
      </c>
      <c r="D22" s="39"/>
      <c r="E22" s="41">
        <v>870</v>
      </c>
      <c r="F22" s="42"/>
      <c r="H22" s="44"/>
      <c r="I22" s="42"/>
    </row>
    <row r="23" spans="1:251" ht="13.5">
      <c r="A23" s="26"/>
      <c r="B23" s="27">
        <v>5</v>
      </c>
      <c r="C23" s="28" t="s">
        <v>85</v>
      </c>
      <c r="D23" s="26"/>
      <c r="E23" s="26"/>
      <c r="F23" s="26"/>
      <c r="G23" s="51"/>
      <c r="H23" s="52">
        <f>SUM(H24:H33)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9" s="37" customFormat="1" ht="10.2">
      <c r="A24" s="32">
        <v>6</v>
      </c>
      <c r="B24" s="33">
        <v>567303</v>
      </c>
      <c r="C24" s="34" t="s">
        <v>86</v>
      </c>
      <c r="D24" s="33" t="s">
        <v>75</v>
      </c>
      <c r="E24" s="35">
        <f>E25</f>
        <v>295.8</v>
      </c>
      <c r="F24" s="36"/>
      <c r="H24" s="38">
        <f>E24*F24</f>
        <v>0</v>
      </c>
      <c r="I24" s="36"/>
    </row>
    <row r="25" spans="1:9" s="43" customFormat="1" ht="10.2">
      <c r="A25" s="39"/>
      <c r="B25" s="39"/>
      <c r="C25" s="40" t="s">
        <v>87</v>
      </c>
      <c r="D25" s="39"/>
      <c r="E25" s="41">
        <v>295.8</v>
      </c>
      <c r="F25" s="42"/>
      <c r="H25" s="44"/>
      <c r="I25" s="42"/>
    </row>
    <row r="26" spans="1:9" s="37" customFormat="1" ht="10.2">
      <c r="A26" s="32">
        <v>7</v>
      </c>
      <c r="B26" s="33">
        <v>572121</v>
      </c>
      <c r="C26" s="34" t="s">
        <v>88</v>
      </c>
      <c r="D26" s="33" t="s">
        <v>79</v>
      </c>
      <c r="E26" s="35">
        <v>1740</v>
      </c>
      <c r="F26" s="36"/>
      <c r="H26" s="38">
        <f aca="true" t="shared" si="0" ref="H26:H33">E26*F26</f>
        <v>0</v>
      </c>
      <c r="I26" s="36"/>
    </row>
    <row r="27" spans="1:9" s="37" customFormat="1" ht="10.2">
      <c r="A27" s="32">
        <v>8</v>
      </c>
      <c r="B27" s="33">
        <v>12911</v>
      </c>
      <c r="C27" s="34" t="s">
        <v>89</v>
      </c>
      <c r="D27" s="33" t="s">
        <v>79</v>
      </c>
      <c r="E27" s="35">
        <v>2945</v>
      </c>
      <c r="F27" s="36"/>
      <c r="H27" s="38">
        <f t="shared" si="0"/>
        <v>0</v>
      </c>
      <c r="I27" s="36"/>
    </row>
    <row r="28" spans="1:9" s="37" customFormat="1" ht="20.4">
      <c r="A28" s="32">
        <v>9</v>
      </c>
      <c r="B28" s="53" t="s">
        <v>90</v>
      </c>
      <c r="C28" s="34" t="s">
        <v>91</v>
      </c>
      <c r="D28" s="33" t="s">
        <v>79</v>
      </c>
      <c r="E28" s="35">
        <f>E26</f>
        <v>1740</v>
      </c>
      <c r="F28" s="36"/>
      <c r="H28" s="38">
        <f t="shared" si="0"/>
        <v>0</v>
      </c>
      <c r="I28" s="36"/>
    </row>
    <row r="29" spans="1:9" s="37" customFormat="1" ht="13.5" customHeight="1">
      <c r="A29" s="32">
        <v>10</v>
      </c>
      <c r="B29" s="33">
        <v>572211</v>
      </c>
      <c r="C29" s="54" t="s">
        <v>92</v>
      </c>
      <c r="D29" s="33" t="s">
        <v>79</v>
      </c>
      <c r="E29" s="35">
        <v>2945</v>
      </c>
      <c r="F29" s="36"/>
      <c r="H29" s="38">
        <f t="shared" si="0"/>
        <v>0</v>
      </c>
      <c r="I29" s="36"/>
    </row>
    <row r="30" spans="1:9" s="37" customFormat="1" ht="19.5" customHeight="1">
      <c r="A30" s="32">
        <v>11</v>
      </c>
      <c r="B30" s="33" t="s">
        <v>136</v>
      </c>
      <c r="C30" s="34" t="s">
        <v>135</v>
      </c>
      <c r="D30" s="33" t="s">
        <v>79</v>
      </c>
      <c r="E30" s="35">
        <f>E29</f>
        <v>2945</v>
      </c>
      <c r="F30" s="36"/>
      <c r="H30" s="38">
        <f t="shared" si="0"/>
        <v>0</v>
      </c>
      <c r="I30" s="36"/>
    </row>
    <row r="31" spans="1:9" s="37" customFormat="1" ht="13.5" customHeight="1">
      <c r="A31" s="32"/>
      <c r="B31" s="33" t="s">
        <v>133</v>
      </c>
      <c r="C31" s="34" t="s">
        <v>132</v>
      </c>
      <c r="D31" s="33" t="s">
        <v>134</v>
      </c>
      <c r="E31" s="35">
        <v>150</v>
      </c>
      <c r="F31" s="36"/>
      <c r="H31" s="38">
        <f t="shared" si="0"/>
        <v>0</v>
      </c>
      <c r="I31" s="36"/>
    </row>
    <row r="32" spans="1:9" s="37" customFormat="1" ht="13.5" customHeight="1" thickBot="1">
      <c r="A32" s="32"/>
      <c r="B32" s="33">
        <v>572211</v>
      </c>
      <c r="C32" s="54" t="s">
        <v>92</v>
      </c>
      <c r="D32" s="33" t="s">
        <v>53</v>
      </c>
      <c r="E32" s="35">
        <v>2945</v>
      </c>
      <c r="F32" s="36"/>
      <c r="H32" s="38">
        <f t="shared" si="0"/>
        <v>0</v>
      </c>
      <c r="I32" s="36"/>
    </row>
    <row r="33" spans="1:9" s="37" customFormat="1" ht="13.5" customHeight="1">
      <c r="A33" s="32"/>
      <c r="B33" s="33">
        <v>21461</v>
      </c>
      <c r="C33" s="85" t="s">
        <v>117</v>
      </c>
      <c r="D33" s="33" t="s">
        <v>53</v>
      </c>
      <c r="E33" s="35">
        <v>1740</v>
      </c>
      <c r="F33" s="36"/>
      <c r="H33" s="38">
        <f t="shared" si="0"/>
        <v>0</v>
      </c>
      <c r="I33" s="36"/>
    </row>
    <row r="34" spans="1:251" ht="13.5">
      <c r="A34" s="26"/>
      <c r="B34" s="27">
        <v>9</v>
      </c>
      <c r="C34" s="28" t="s">
        <v>93</v>
      </c>
      <c r="D34" s="26"/>
      <c r="E34" s="26"/>
      <c r="F34" s="26"/>
      <c r="G34" s="51"/>
      <c r="H34" s="52">
        <f>SUM(H35:H38)</f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9" s="37" customFormat="1" ht="22.5" customHeight="1">
      <c r="A35" s="32"/>
      <c r="B35" s="33">
        <v>91511</v>
      </c>
      <c r="C35" s="34" t="s">
        <v>94</v>
      </c>
      <c r="D35" s="33" t="s">
        <v>79</v>
      </c>
      <c r="E35" s="35">
        <v>145</v>
      </c>
      <c r="F35" s="36"/>
      <c r="H35" s="38">
        <f>E35*F35</f>
        <v>0</v>
      </c>
      <c r="I35" s="36"/>
    </row>
    <row r="36" spans="1:9" s="37" customFormat="1" ht="10.2">
      <c r="A36" s="32"/>
      <c r="B36" s="33">
        <v>56962</v>
      </c>
      <c r="C36" s="34" t="s">
        <v>95</v>
      </c>
      <c r="D36" s="33" t="s">
        <v>79</v>
      </c>
      <c r="E36" s="35">
        <v>580</v>
      </c>
      <c r="F36" s="36"/>
      <c r="H36" s="38">
        <f>E36*F36</f>
        <v>0</v>
      </c>
      <c r="I36" s="36"/>
    </row>
    <row r="37" spans="1:9" s="37" customFormat="1" ht="10.2">
      <c r="A37" s="32"/>
      <c r="B37" s="33">
        <v>113762</v>
      </c>
      <c r="C37" s="34" t="s">
        <v>118</v>
      </c>
      <c r="D37" s="33" t="s">
        <v>119</v>
      </c>
      <c r="E37" s="35">
        <v>10</v>
      </c>
      <c r="F37" s="36"/>
      <c r="H37" s="38">
        <f aca="true" t="shared" si="1" ref="H37:H38">E37*F37</f>
        <v>0</v>
      </c>
      <c r="I37" s="36"/>
    </row>
    <row r="38" spans="1:45" s="37" customFormat="1" ht="10.2">
      <c r="A38" s="32"/>
      <c r="B38" s="33">
        <v>931312</v>
      </c>
      <c r="C38" s="34" t="s">
        <v>120</v>
      </c>
      <c r="D38" s="33" t="s">
        <v>119</v>
      </c>
      <c r="E38" s="35">
        <v>1176</v>
      </c>
      <c r="F38" s="36"/>
      <c r="H38" s="38">
        <f t="shared" si="1"/>
        <v>0</v>
      </c>
      <c r="I38" s="36"/>
      <c r="AQ38" s="146" t="s">
        <v>131</v>
      </c>
      <c r="AR38" s="146"/>
      <c r="AS38" s="146"/>
    </row>
    <row r="39" spans="1:8" ht="13.5">
      <c r="A39" s="26"/>
      <c r="B39" s="27">
        <v>0</v>
      </c>
      <c r="C39" s="28" t="s">
        <v>96</v>
      </c>
      <c r="D39" s="26"/>
      <c r="E39" s="26"/>
      <c r="F39" s="26"/>
      <c r="G39" s="51"/>
      <c r="H39" s="52">
        <f>SUM(H40:AO48)</f>
        <v>0</v>
      </c>
    </row>
    <row r="40" spans="1:8" s="37" customFormat="1" ht="10.2">
      <c r="A40" s="32"/>
      <c r="B40" s="55">
        <v>0</v>
      </c>
      <c r="C40" s="56" t="s">
        <v>97</v>
      </c>
      <c r="D40" s="32" t="str">
        <f>D21</f>
        <v>M3</v>
      </c>
      <c r="E40" s="57">
        <f>E21</f>
        <v>870</v>
      </c>
      <c r="F40" s="58"/>
      <c r="G40" s="59"/>
      <c r="H40" s="38">
        <f>E40*F40</f>
        <v>0</v>
      </c>
    </row>
    <row r="41" spans="1:8" s="37" customFormat="1" ht="10.2">
      <c r="A41" s="32"/>
      <c r="B41" s="60">
        <v>0</v>
      </c>
      <c r="C41" s="56" t="s">
        <v>98</v>
      </c>
      <c r="D41" s="32" t="s">
        <v>99</v>
      </c>
      <c r="E41" s="57">
        <f>E44</f>
        <v>887.4</v>
      </c>
      <c r="F41" s="58"/>
      <c r="G41" s="59"/>
      <c r="H41" s="38">
        <f>E41*F41</f>
        <v>0</v>
      </c>
    </row>
    <row r="42" spans="1:9" s="43" customFormat="1" ht="10.2">
      <c r="A42" s="39"/>
      <c r="B42" s="39"/>
      <c r="C42" s="40" t="s">
        <v>100</v>
      </c>
      <c r="D42" s="39"/>
      <c r="E42" s="41">
        <f>E17*0.1*1.8</f>
        <v>104.4</v>
      </c>
      <c r="F42" s="42"/>
      <c r="H42" s="44"/>
      <c r="I42" s="42"/>
    </row>
    <row r="43" spans="1:9" s="43" customFormat="1" ht="10.2">
      <c r="A43" s="39"/>
      <c r="B43" s="39"/>
      <c r="C43" s="40" t="s">
        <v>101</v>
      </c>
      <c r="D43" s="39"/>
      <c r="E43" s="41">
        <f>E18*1.8</f>
        <v>783</v>
      </c>
      <c r="F43" s="42"/>
      <c r="H43" s="44"/>
      <c r="I43" s="42"/>
    </row>
    <row r="44" spans="1:9" s="49" customFormat="1" ht="10.2">
      <c r="A44" s="45"/>
      <c r="B44" s="45"/>
      <c r="C44" s="46" t="s">
        <v>77</v>
      </c>
      <c r="D44" s="45"/>
      <c r="E44" s="47">
        <f>E42+E43</f>
        <v>887.4</v>
      </c>
      <c r="F44" s="48"/>
      <c r="H44" s="50"/>
      <c r="I44" s="48"/>
    </row>
    <row r="45" spans="1:9" s="49" customFormat="1" ht="10.2">
      <c r="A45" s="61"/>
      <c r="B45" s="45">
        <v>14132</v>
      </c>
      <c r="C45" s="62" t="s">
        <v>102</v>
      </c>
      <c r="D45" s="45" t="s">
        <v>129</v>
      </c>
      <c r="E45" s="63">
        <v>150</v>
      </c>
      <c r="F45" s="64"/>
      <c r="G45" s="65"/>
      <c r="H45" s="66">
        <f>F45*E45</f>
        <v>0</v>
      </c>
      <c r="I45" s="48"/>
    </row>
    <row r="46" spans="1:9" s="49" customFormat="1" ht="10.2">
      <c r="A46" s="45"/>
      <c r="B46" s="45"/>
      <c r="C46" s="62" t="s">
        <v>103</v>
      </c>
      <c r="D46" s="45"/>
      <c r="E46" s="63"/>
      <c r="F46" s="64"/>
      <c r="G46" s="65"/>
      <c r="H46" s="66"/>
      <c r="I46" s="48"/>
    </row>
    <row r="47" spans="1:8" s="37" customFormat="1" ht="10.2">
      <c r="A47" s="32"/>
      <c r="B47" s="67">
        <v>0</v>
      </c>
      <c r="C47" s="56" t="s">
        <v>104</v>
      </c>
      <c r="D47" s="32" t="s">
        <v>105</v>
      </c>
      <c r="E47" s="57">
        <v>1</v>
      </c>
      <c r="F47" s="58"/>
      <c r="G47" s="59"/>
      <c r="H47" s="38">
        <f>E47*F47</f>
        <v>0</v>
      </c>
    </row>
    <row r="48" spans="1:8" s="37" customFormat="1" ht="10.8" thickBot="1">
      <c r="A48" s="32"/>
      <c r="B48" s="68">
        <v>0</v>
      </c>
      <c r="C48" s="56" t="s">
        <v>106</v>
      </c>
      <c r="D48" s="32" t="s">
        <v>105</v>
      </c>
      <c r="E48" s="57">
        <v>1</v>
      </c>
      <c r="F48" s="58"/>
      <c r="G48" s="59"/>
      <c r="H48" s="38">
        <f>E48*F48</f>
        <v>0</v>
      </c>
    </row>
    <row r="49" spans="1:251" ht="13.8">
      <c r="A49" s="69"/>
      <c r="B49" s="70"/>
      <c r="C49" s="71"/>
      <c r="D49" s="69"/>
      <c r="E49" s="72" t="s">
        <v>107</v>
      </c>
      <c r="F49" s="73"/>
      <c r="G49" s="73"/>
      <c r="H49" s="74">
        <f>H11+H23+H34+H39</f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2">
      <c r="A50"/>
      <c r="B50" s="75"/>
      <c r="C50"/>
      <c r="D50"/>
      <c r="E50" s="76" t="s">
        <v>42</v>
      </c>
      <c r="F50" s="77"/>
      <c r="G50" s="77"/>
      <c r="H50" s="78">
        <f>H49*0.21</f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13.8">
      <c r="A51"/>
      <c r="B51" s="75"/>
      <c r="C51" s="79"/>
      <c r="D51"/>
      <c r="E51" s="80" t="s">
        <v>108</v>
      </c>
      <c r="F51" s="77"/>
      <c r="G51" s="77"/>
      <c r="H51" s="81">
        <f>SUM(H49:H50)</f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4" ht="13.5">
      <c r="C54" s="19" t="s">
        <v>109</v>
      </c>
    </row>
    <row r="55" ht="13.5">
      <c r="C55" s="19" t="s">
        <v>110</v>
      </c>
    </row>
  </sheetData>
  <mergeCells count="27">
    <mergeCell ref="A8:B9"/>
    <mergeCell ref="C8:C9"/>
    <mergeCell ref="D8:E9"/>
    <mergeCell ref="F8:F9"/>
    <mergeCell ref="G8:G9"/>
    <mergeCell ref="C6:C7"/>
    <mergeCell ref="D6:E7"/>
    <mergeCell ref="F6:F7"/>
    <mergeCell ref="G6:G7"/>
    <mergeCell ref="G10:H10"/>
    <mergeCell ref="H8:H9"/>
    <mergeCell ref="AQ38:AS38"/>
    <mergeCell ref="A1:H1"/>
    <mergeCell ref="A2:B3"/>
    <mergeCell ref="C2:C3"/>
    <mergeCell ref="D2:E3"/>
    <mergeCell ref="F2:F3"/>
    <mergeCell ref="G2:G3"/>
    <mergeCell ref="H2:H3"/>
    <mergeCell ref="H6:H7"/>
    <mergeCell ref="A4:B5"/>
    <mergeCell ref="C4:C5"/>
    <mergeCell ref="D4:E5"/>
    <mergeCell ref="F4:F5"/>
    <mergeCell ref="G4:G5"/>
    <mergeCell ref="H4:H5"/>
    <mergeCell ref="A6:B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524A-FEEE-4C5D-9F56-5BAAC32E66C8}">
  <dimension ref="A1:IP73"/>
  <sheetViews>
    <sheetView workbookViewId="0" topLeftCell="A18">
      <selection activeCell="F12" sqref="F12:F49"/>
    </sheetView>
  </sheetViews>
  <sheetFormatPr defaultColWidth="13.5" defaultRowHeight="13.5"/>
  <cols>
    <col min="1" max="1" width="4" style="19" customWidth="1"/>
    <col min="2" max="2" width="11" style="19" customWidth="1"/>
    <col min="3" max="3" width="64.66015625" style="19" customWidth="1"/>
    <col min="4" max="4" width="7" style="19" customWidth="1"/>
    <col min="5" max="5" width="15" style="82" customWidth="1"/>
    <col min="6" max="6" width="16" style="19" customWidth="1"/>
    <col min="7" max="7" width="13" style="19" customWidth="1"/>
    <col min="8" max="8" width="38" style="83" customWidth="1"/>
    <col min="9" max="41" width="13.5" style="19" hidden="1" customWidth="1"/>
    <col min="42" max="42" width="2" style="19" customWidth="1"/>
    <col min="43" max="45" width="13.5" style="19" customWidth="1"/>
    <col min="46" max="46" width="13.5" style="83" customWidth="1"/>
    <col min="47" max="47" width="13.5" style="19" customWidth="1"/>
    <col min="48" max="48" width="13.5" style="83" customWidth="1"/>
    <col min="49" max="250" width="13.5" style="19" customWidth="1"/>
    <col min="256" max="256" width="4" style="0" customWidth="1"/>
    <col min="257" max="257" width="11" style="0" customWidth="1"/>
    <col min="258" max="258" width="64.66015625" style="0" customWidth="1"/>
    <col min="259" max="259" width="7" style="0" customWidth="1"/>
    <col min="260" max="260" width="15" style="0" customWidth="1"/>
    <col min="261" max="261" width="16" style="0" customWidth="1"/>
    <col min="262" max="262" width="13" style="0" customWidth="1"/>
    <col min="263" max="263" width="38" style="0" customWidth="1"/>
    <col min="264" max="296" width="13.5" style="0" hidden="1" customWidth="1"/>
    <col min="297" max="297" width="2" style="0" customWidth="1"/>
    <col min="512" max="512" width="4" style="0" customWidth="1"/>
    <col min="513" max="513" width="11" style="0" customWidth="1"/>
    <col min="514" max="514" width="64.66015625" style="0" customWidth="1"/>
    <col min="515" max="515" width="7" style="0" customWidth="1"/>
    <col min="516" max="516" width="15" style="0" customWidth="1"/>
    <col min="517" max="517" width="16" style="0" customWidth="1"/>
    <col min="518" max="518" width="13" style="0" customWidth="1"/>
    <col min="519" max="519" width="38" style="0" customWidth="1"/>
    <col min="520" max="552" width="13.5" style="0" hidden="1" customWidth="1"/>
    <col min="553" max="553" width="2" style="0" customWidth="1"/>
    <col min="768" max="768" width="4" style="0" customWidth="1"/>
    <col min="769" max="769" width="11" style="0" customWidth="1"/>
    <col min="770" max="770" width="64.66015625" style="0" customWidth="1"/>
    <col min="771" max="771" width="7" style="0" customWidth="1"/>
    <col min="772" max="772" width="15" style="0" customWidth="1"/>
    <col min="773" max="773" width="16" style="0" customWidth="1"/>
    <col min="774" max="774" width="13" style="0" customWidth="1"/>
    <col min="775" max="775" width="38" style="0" customWidth="1"/>
    <col min="776" max="808" width="13.5" style="0" hidden="1" customWidth="1"/>
    <col min="809" max="809" width="2" style="0" customWidth="1"/>
    <col min="1024" max="1024" width="4" style="0" customWidth="1"/>
    <col min="1025" max="1025" width="11" style="0" customWidth="1"/>
    <col min="1026" max="1026" width="64.66015625" style="0" customWidth="1"/>
    <col min="1027" max="1027" width="7" style="0" customWidth="1"/>
    <col min="1028" max="1028" width="15" style="0" customWidth="1"/>
    <col min="1029" max="1029" width="16" style="0" customWidth="1"/>
    <col min="1030" max="1030" width="13" style="0" customWidth="1"/>
    <col min="1031" max="1031" width="38" style="0" customWidth="1"/>
    <col min="1032" max="1064" width="13.5" style="0" hidden="1" customWidth="1"/>
    <col min="1065" max="1065" width="2" style="0" customWidth="1"/>
    <col min="1280" max="1280" width="4" style="0" customWidth="1"/>
    <col min="1281" max="1281" width="11" style="0" customWidth="1"/>
    <col min="1282" max="1282" width="64.66015625" style="0" customWidth="1"/>
    <col min="1283" max="1283" width="7" style="0" customWidth="1"/>
    <col min="1284" max="1284" width="15" style="0" customWidth="1"/>
    <col min="1285" max="1285" width="16" style="0" customWidth="1"/>
    <col min="1286" max="1286" width="13" style="0" customWidth="1"/>
    <col min="1287" max="1287" width="38" style="0" customWidth="1"/>
    <col min="1288" max="1320" width="13.5" style="0" hidden="1" customWidth="1"/>
    <col min="1321" max="1321" width="2" style="0" customWidth="1"/>
    <col min="1536" max="1536" width="4" style="0" customWidth="1"/>
    <col min="1537" max="1537" width="11" style="0" customWidth="1"/>
    <col min="1538" max="1538" width="64.66015625" style="0" customWidth="1"/>
    <col min="1539" max="1539" width="7" style="0" customWidth="1"/>
    <col min="1540" max="1540" width="15" style="0" customWidth="1"/>
    <col min="1541" max="1541" width="16" style="0" customWidth="1"/>
    <col min="1542" max="1542" width="13" style="0" customWidth="1"/>
    <col min="1543" max="1543" width="38" style="0" customWidth="1"/>
    <col min="1544" max="1576" width="13.5" style="0" hidden="1" customWidth="1"/>
    <col min="1577" max="1577" width="2" style="0" customWidth="1"/>
    <col min="1792" max="1792" width="4" style="0" customWidth="1"/>
    <col min="1793" max="1793" width="11" style="0" customWidth="1"/>
    <col min="1794" max="1794" width="64.66015625" style="0" customWidth="1"/>
    <col min="1795" max="1795" width="7" style="0" customWidth="1"/>
    <col min="1796" max="1796" width="15" style="0" customWidth="1"/>
    <col min="1797" max="1797" width="16" style="0" customWidth="1"/>
    <col min="1798" max="1798" width="13" style="0" customWidth="1"/>
    <col min="1799" max="1799" width="38" style="0" customWidth="1"/>
    <col min="1800" max="1832" width="13.5" style="0" hidden="1" customWidth="1"/>
    <col min="1833" max="1833" width="2" style="0" customWidth="1"/>
    <col min="2048" max="2048" width="4" style="0" customWidth="1"/>
    <col min="2049" max="2049" width="11" style="0" customWidth="1"/>
    <col min="2050" max="2050" width="64.66015625" style="0" customWidth="1"/>
    <col min="2051" max="2051" width="7" style="0" customWidth="1"/>
    <col min="2052" max="2052" width="15" style="0" customWidth="1"/>
    <col min="2053" max="2053" width="16" style="0" customWidth="1"/>
    <col min="2054" max="2054" width="13" style="0" customWidth="1"/>
    <col min="2055" max="2055" width="38" style="0" customWidth="1"/>
    <col min="2056" max="2088" width="13.5" style="0" hidden="1" customWidth="1"/>
    <col min="2089" max="2089" width="2" style="0" customWidth="1"/>
    <col min="2304" max="2304" width="4" style="0" customWidth="1"/>
    <col min="2305" max="2305" width="11" style="0" customWidth="1"/>
    <col min="2306" max="2306" width="64.66015625" style="0" customWidth="1"/>
    <col min="2307" max="2307" width="7" style="0" customWidth="1"/>
    <col min="2308" max="2308" width="15" style="0" customWidth="1"/>
    <col min="2309" max="2309" width="16" style="0" customWidth="1"/>
    <col min="2310" max="2310" width="13" style="0" customWidth="1"/>
    <col min="2311" max="2311" width="38" style="0" customWidth="1"/>
    <col min="2312" max="2344" width="13.5" style="0" hidden="1" customWidth="1"/>
    <col min="2345" max="2345" width="2" style="0" customWidth="1"/>
    <col min="2560" max="2560" width="4" style="0" customWidth="1"/>
    <col min="2561" max="2561" width="11" style="0" customWidth="1"/>
    <col min="2562" max="2562" width="64.66015625" style="0" customWidth="1"/>
    <col min="2563" max="2563" width="7" style="0" customWidth="1"/>
    <col min="2564" max="2564" width="15" style="0" customWidth="1"/>
    <col min="2565" max="2565" width="16" style="0" customWidth="1"/>
    <col min="2566" max="2566" width="13" style="0" customWidth="1"/>
    <col min="2567" max="2567" width="38" style="0" customWidth="1"/>
    <col min="2568" max="2600" width="13.5" style="0" hidden="1" customWidth="1"/>
    <col min="2601" max="2601" width="2" style="0" customWidth="1"/>
    <col min="2816" max="2816" width="4" style="0" customWidth="1"/>
    <col min="2817" max="2817" width="11" style="0" customWidth="1"/>
    <col min="2818" max="2818" width="64.66015625" style="0" customWidth="1"/>
    <col min="2819" max="2819" width="7" style="0" customWidth="1"/>
    <col min="2820" max="2820" width="15" style="0" customWidth="1"/>
    <col min="2821" max="2821" width="16" style="0" customWidth="1"/>
    <col min="2822" max="2822" width="13" style="0" customWidth="1"/>
    <col min="2823" max="2823" width="38" style="0" customWidth="1"/>
    <col min="2824" max="2856" width="13.5" style="0" hidden="1" customWidth="1"/>
    <col min="2857" max="2857" width="2" style="0" customWidth="1"/>
    <col min="3072" max="3072" width="4" style="0" customWidth="1"/>
    <col min="3073" max="3073" width="11" style="0" customWidth="1"/>
    <col min="3074" max="3074" width="64.66015625" style="0" customWidth="1"/>
    <col min="3075" max="3075" width="7" style="0" customWidth="1"/>
    <col min="3076" max="3076" width="15" style="0" customWidth="1"/>
    <col min="3077" max="3077" width="16" style="0" customWidth="1"/>
    <col min="3078" max="3078" width="13" style="0" customWidth="1"/>
    <col min="3079" max="3079" width="38" style="0" customWidth="1"/>
    <col min="3080" max="3112" width="13.5" style="0" hidden="1" customWidth="1"/>
    <col min="3113" max="3113" width="2" style="0" customWidth="1"/>
    <col min="3328" max="3328" width="4" style="0" customWidth="1"/>
    <col min="3329" max="3329" width="11" style="0" customWidth="1"/>
    <col min="3330" max="3330" width="64.66015625" style="0" customWidth="1"/>
    <col min="3331" max="3331" width="7" style="0" customWidth="1"/>
    <col min="3332" max="3332" width="15" style="0" customWidth="1"/>
    <col min="3333" max="3333" width="16" style="0" customWidth="1"/>
    <col min="3334" max="3334" width="13" style="0" customWidth="1"/>
    <col min="3335" max="3335" width="38" style="0" customWidth="1"/>
    <col min="3336" max="3368" width="13.5" style="0" hidden="1" customWidth="1"/>
    <col min="3369" max="3369" width="2" style="0" customWidth="1"/>
    <col min="3584" max="3584" width="4" style="0" customWidth="1"/>
    <col min="3585" max="3585" width="11" style="0" customWidth="1"/>
    <col min="3586" max="3586" width="64.66015625" style="0" customWidth="1"/>
    <col min="3587" max="3587" width="7" style="0" customWidth="1"/>
    <col min="3588" max="3588" width="15" style="0" customWidth="1"/>
    <col min="3589" max="3589" width="16" style="0" customWidth="1"/>
    <col min="3590" max="3590" width="13" style="0" customWidth="1"/>
    <col min="3591" max="3591" width="38" style="0" customWidth="1"/>
    <col min="3592" max="3624" width="13.5" style="0" hidden="1" customWidth="1"/>
    <col min="3625" max="3625" width="2" style="0" customWidth="1"/>
    <col min="3840" max="3840" width="4" style="0" customWidth="1"/>
    <col min="3841" max="3841" width="11" style="0" customWidth="1"/>
    <col min="3842" max="3842" width="64.66015625" style="0" customWidth="1"/>
    <col min="3843" max="3843" width="7" style="0" customWidth="1"/>
    <col min="3844" max="3844" width="15" style="0" customWidth="1"/>
    <col min="3845" max="3845" width="16" style="0" customWidth="1"/>
    <col min="3846" max="3846" width="13" style="0" customWidth="1"/>
    <col min="3847" max="3847" width="38" style="0" customWidth="1"/>
    <col min="3848" max="3880" width="13.5" style="0" hidden="1" customWidth="1"/>
    <col min="3881" max="3881" width="2" style="0" customWidth="1"/>
    <col min="4096" max="4096" width="4" style="0" customWidth="1"/>
    <col min="4097" max="4097" width="11" style="0" customWidth="1"/>
    <col min="4098" max="4098" width="64.66015625" style="0" customWidth="1"/>
    <col min="4099" max="4099" width="7" style="0" customWidth="1"/>
    <col min="4100" max="4100" width="15" style="0" customWidth="1"/>
    <col min="4101" max="4101" width="16" style="0" customWidth="1"/>
    <col min="4102" max="4102" width="13" style="0" customWidth="1"/>
    <col min="4103" max="4103" width="38" style="0" customWidth="1"/>
    <col min="4104" max="4136" width="13.5" style="0" hidden="1" customWidth="1"/>
    <col min="4137" max="4137" width="2" style="0" customWidth="1"/>
    <col min="4352" max="4352" width="4" style="0" customWidth="1"/>
    <col min="4353" max="4353" width="11" style="0" customWidth="1"/>
    <col min="4354" max="4354" width="64.66015625" style="0" customWidth="1"/>
    <col min="4355" max="4355" width="7" style="0" customWidth="1"/>
    <col min="4356" max="4356" width="15" style="0" customWidth="1"/>
    <col min="4357" max="4357" width="16" style="0" customWidth="1"/>
    <col min="4358" max="4358" width="13" style="0" customWidth="1"/>
    <col min="4359" max="4359" width="38" style="0" customWidth="1"/>
    <col min="4360" max="4392" width="13.5" style="0" hidden="1" customWidth="1"/>
    <col min="4393" max="4393" width="2" style="0" customWidth="1"/>
    <col min="4608" max="4608" width="4" style="0" customWidth="1"/>
    <col min="4609" max="4609" width="11" style="0" customWidth="1"/>
    <col min="4610" max="4610" width="64.66015625" style="0" customWidth="1"/>
    <col min="4611" max="4611" width="7" style="0" customWidth="1"/>
    <col min="4612" max="4612" width="15" style="0" customWidth="1"/>
    <col min="4613" max="4613" width="16" style="0" customWidth="1"/>
    <col min="4614" max="4614" width="13" style="0" customWidth="1"/>
    <col min="4615" max="4615" width="38" style="0" customWidth="1"/>
    <col min="4616" max="4648" width="13.5" style="0" hidden="1" customWidth="1"/>
    <col min="4649" max="4649" width="2" style="0" customWidth="1"/>
    <col min="4864" max="4864" width="4" style="0" customWidth="1"/>
    <col min="4865" max="4865" width="11" style="0" customWidth="1"/>
    <col min="4866" max="4866" width="64.66015625" style="0" customWidth="1"/>
    <col min="4867" max="4867" width="7" style="0" customWidth="1"/>
    <col min="4868" max="4868" width="15" style="0" customWidth="1"/>
    <col min="4869" max="4869" width="16" style="0" customWidth="1"/>
    <col min="4870" max="4870" width="13" style="0" customWidth="1"/>
    <col min="4871" max="4871" width="38" style="0" customWidth="1"/>
    <col min="4872" max="4904" width="13.5" style="0" hidden="1" customWidth="1"/>
    <col min="4905" max="4905" width="2" style="0" customWidth="1"/>
    <col min="5120" max="5120" width="4" style="0" customWidth="1"/>
    <col min="5121" max="5121" width="11" style="0" customWidth="1"/>
    <col min="5122" max="5122" width="64.66015625" style="0" customWidth="1"/>
    <col min="5123" max="5123" width="7" style="0" customWidth="1"/>
    <col min="5124" max="5124" width="15" style="0" customWidth="1"/>
    <col min="5125" max="5125" width="16" style="0" customWidth="1"/>
    <col min="5126" max="5126" width="13" style="0" customWidth="1"/>
    <col min="5127" max="5127" width="38" style="0" customWidth="1"/>
    <col min="5128" max="5160" width="13.5" style="0" hidden="1" customWidth="1"/>
    <col min="5161" max="5161" width="2" style="0" customWidth="1"/>
    <col min="5376" max="5376" width="4" style="0" customWidth="1"/>
    <col min="5377" max="5377" width="11" style="0" customWidth="1"/>
    <col min="5378" max="5378" width="64.66015625" style="0" customWidth="1"/>
    <col min="5379" max="5379" width="7" style="0" customWidth="1"/>
    <col min="5380" max="5380" width="15" style="0" customWidth="1"/>
    <col min="5381" max="5381" width="16" style="0" customWidth="1"/>
    <col min="5382" max="5382" width="13" style="0" customWidth="1"/>
    <col min="5383" max="5383" width="38" style="0" customWidth="1"/>
    <col min="5384" max="5416" width="13.5" style="0" hidden="1" customWidth="1"/>
    <col min="5417" max="5417" width="2" style="0" customWidth="1"/>
    <col min="5632" max="5632" width="4" style="0" customWidth="1"/>
    <col min="5633" max="5633" width="11" style="0" customWidth="1"/>
    <col min="5634" max="5634" width="64.66015625" style="0" customWidth="1"/>
    <col min="5635" max="5635" width="7" style="0" customWidth="1"/>
    <col min="5636" max="5636" width="15" style="0" customWidth="1"/>
    <col min="5637" max="5637" width="16" style="0" customWidth="1"/>
    <col min="5638" max="5638" width="13" style="0" customWidth="1"/>
    <col min="5639" max="5639" width="38" style="0" customWidth="1"/>
    <col min="5640" max="5672" width="13.5" style="0" hidden="1" customWidth="1"/>
    <col min="5673" max="5673" width="2" style="0" customWidth="1"/>
    <col min="5888" max="5888" width="4" style="0" customWidth="1"/>
    <col min="5889" max="5889" width="11" style="0" customWidth="1"/>
    <col min="5890" max="5890" width="64.66015625" style="0" customWidth="1"/>
    <col min="5891" max="5891" width="7" style="0" customWidth="1"/>
    <col min="5892" max="5892" width="15" style="0" customWidth="1"/>
    <col min="5893" max="5893" width="16" style="0" customWidth="1"/>
    <col min="5894" max="5894" width="13" style="0" customWidth="1"/>
    <col min="5895" max="5895" width="38" style="0" customWidth="1"/>
    <col min="5896" max="5928" width="13.5" style="0" hidden="1" customWidth="1"/>
    <col min="5929" max="5929" width="2" style="0" customWidth="1"/>
    <col min="6144" max="6144" width="4" style="0" customWidth="1"/>
    <col min="6145" max="6145" width="11" style="0" customWidth="1"/>
    <col min="6146" max="6146" width="64.66015625" style="0" customWidth="1"/>
    <col min="6147" max="6147" width="7" style="0" customWidth="1"/>
    <col min="6148" max="6148" width="15" style="0" customWidth="1"/>
    <col min="6149" max="6149" width="16" style="0" customWidth="1"/>
    <col min="6150" max="6150" width="13" style="0" customWidth="1"/>
    <col min="6151" max="6151" width="38" style="0" customWidth="1"/>
    <col min="6152" max="6184" width="13.5" style="0" hidden="1" customWidth="1"/>
    <col min="6185" max="6185" width="2" style="0" customWidth="1"/>
    <col min="6400" max="6400" width="4" style="0" customWidth="1"/>
    <col min="6401" max="6401" width="11" style="0" customWidth="1"/>
    <col min="6402" max="6402" width="64.66015625" style="0" customWidth="1"/>
    <col min="6403" max="6403" width="7" style="0" customWidth="1"/>
    <col min="6404" max="6404" width="15" style="0" customWidth="1"/>
    <col min="6405" max="6405" width="16" style="0" customWidth="1"/>
    <col min="6406" max="6406" width="13" style="0" customWidth="1"/>
    <col min="6407" max="6407" width="38" style="0" customWidth="1"/>
    <col min="6408" max="6440" width="13.5" style="0" hidden="1" customWidth="1"/>
    <col min="6441" max="6441" width="2" style="0" customWidth="1"/>
    <col min="6656" max="6656" width="4" style="0" customWidth="1"/>
    <col min="6657" max="6657" width="11" style="0" customWidth="1"/>
    <col min="6658" max="6658" width="64.66015625" style="0" customWidth="1"/>
    <col min="6659" max="6659" width="7" style="0" customWidth="1"/>
    <col min="6660" max="6660" width="15" style="0" customWidth="1"/>
    <col min="6661" max="6661" width="16" style="0" customWidth="1"/>
    <col min="6662" max="6662" width="13" style="0" customWidth="1"/>
    <col min="6663" max="6663" width="38" style="0" customWidth="1"/>
    <col min="6664" max="6696" width="13.5" style="0" hidden="1" customWidth="1"/>
    <col min="6697" max="6697" width="2" style="0" customWidth="1"/>
    <col min="6912" max="6912" width="4" style="0" customWidth="1"/>
    <col min="6913" max="6913" width="11" style="0" customWidth="1"/>
    <col min="6914" max="6914" width="64.66015625" style="0" customWidth="1"/>
    <col min="6915" max="6915" width="7" style="0" customWidth="1"/>
    <col min="6916" max="6916" width="15" style="0" customWidth="1"/>
    <col min="6917" max="6917" width="16" style="0" customWidth="1"/>
    <col min="6918" max="6918" width="13" style="0" customWidth="1"/>
    <col min="6919" max="6919" width="38" style="0" customWidth="1"/>
    <col min="6920" max="6952" width="13.5" style="0" hidden="1" customWidth="1"/>
    <col min="6953" max="6953" width="2" style="0" customWidth="1"/>
    <col min="7168" max="7168" width="4" style="0" customWidth="1"/>
    <col min="7169" max="7169" width="11" style="0" customWidth="1"/>
    <col min="7170" max="7170" width="64.66015625" style="0" customWidth="1"/>
    <col min="7171" max="7171" width="7" style="0" customWidth="1"/>
    <col min="7172" max="7172" width="15" style="0" customWidth="1"/>
    <col min="7173" max="7173" width="16" style="0" customWidth="1"/>
    <col min="7174" max="7174" width="13" style="0" customWidth="1"/>
    <col min="7175" max="7175" width="38" style="0" customWidth="1"/>
    <col min="7176" max="7208" width="13.5" style="0" hidden="1" customWidth="1"/>
    <col min="7209" max="7209" width="2" style="0" customWidth="1"/>
    <col min="7424" max="7424" width="4" style="0" customWidth="1"/>
    <col min="7425" max="7425" width="11" style="0" customWidth="1"/>
    <col min="7426" max="7426" width="64.66015625" style="0" customWidth="1"/>
    <col min="7427" max="7427" width="7" style="0" customWidth="1"/>
    <col min="7428" max="7428" width="15" style="0" customWidth="1"/>
    <col min="7429" max="7429" width="16" style="0" customWidth="1"/>
    <col min="7430" max="7430" width="13" style="0" customWidth="1"/>
    <col min="7431" max="7431" width="38" style="0" customWidth="1"/>
    <col min="7432" max="7464" width="13.5" style="0" hidden="1" customWidth="1"/>
    <col min="7465" max="7465" width="2" style="0" customWidth="1"/>
    <col min="7680" max="7680" width="4" style="0" customWidth="1"/>
    <col min="7681" max="7681" width="11" style="0" customWidth="1"/>
    <col min="7682" max="7682" width="64.66015625" style="0" customWidth="1"/>
    <col min="7683" max="7683" width="7" style="0" customWidth="1"/>
    <col min="7684" max="7684" width="15" style="0" customWidth="1"/>
    <col min="7685" max="7685" width="16" style="0" customWidth="1"/>
    <col min="7686" max="7686" width="13" style="0" customWidth="1"/>
    <col min="7687" max="7687" width="38" style="0" customWidth="1"/>
    <col min="7688" max="7720" width="13.5" style="0" hidden="1" customWidth="1"/>
    <col min="7721" max="7721" width="2" style="0" customWidth="1"/>
    <col min="7936" max="7936" width="4" style="0" customWidth="1"/>
    <col min="7937" max="7937" width="11" style="0" customWidth="1"/>
    <col min="7938" max="7938" width="64.66015625" style="0" customWidth="1"/>
    <col min="7939" max="7939" width="7" style="0" customWidth="1"/>
    <col min="7940" max="7940" width="15" style="0" customWidth="1"/>
    <col min="7941" max="7941" width="16" style="0" customWidth="1"/>
    <col min="7942" max="7942" width="13" style="0" customWidth="1"/>
    <col min="7943" max="7943" width="38" style="0" customWidth="1"/>
    <col min="7944" max="7976" width="13.5" style="0" hidden="1" customWidth="1"/>
    <col min="7977" max="7977" width="2" style="0" customWidth="1"/>
    <col min="8192" max="8192" width="4" style="0" customWidth="1"/>
    <col min="8193" max="8193" width="11" style="0" customWidth="1"/>
    <col min="8194" max="8194" width="64.66015625" style="0" customWidth="1"/>
    <col min="8195" max="8195" width="7" style="0" customWidth="1"/>
    <col min="8196" max="8196" width="15" style="0" customWidth="1"/>
    <col min="8197" max="8197" width="16" style="0" customWidth="1"/>
    <col min="8198" max="8198" width="13" style="0" customWidth="1"/>
    <col min="8199" max="8199" width="38" style="0" customWidth="1"/>
    <col min="8200" max="8232" width="13.5" style="0" hidden="1" customWidth="1"/>
    <col min="8233" max="8233" width="2" style="0" customWidth="1"/>
    <col min="8448" max="8448" width="4" style="0" customWidth="1"/>
    <col min="8449" max="8449" width="11" style="0" customWidth="1"/>
    <col min="8450" max="8450" width="64.66015625" style="0" customWidth="1"/>
    <col min="8451" max="8451" width="7" style="0" customWidth="1"/>
    <col min="8452" max="8452" width="15" style="0" customWidth="1"/>
    <col min="8453" max="8453" width="16" style="0" customWidth="1"/>
    <col min="8454" max="8454" width="13" style="0" customWidth="1"/>
    <col min="8455" max="8455" width="38" style="0" customWidth="1"/>
    <col min="8456" max="8488" width="13.5" style="0" hidden="1" customWidth="1"/>
    <col min="8489" max="8489" width="2" style="0" customWidth="1"/>
    <col min="8704" max="8704" width="4" style="0" customWidth="1"/>
    <col min="8705" max="8705" width="11" style="0" customWidth="1"/>
    <col min="8706" max="8706" width="64.66015625" style="0" customWidth="1"/>
    <col min="8707" max="8707" width="7" style="0" customWidth="1"/>
    <col min="8708" max="8708" width="15" style="0" customWidth="1"/>
    <col min="8709" max="8709" width="16" style="0" customWidth="1"/>
    <col min="8710" max="8710" width="13" style="0" customWidth="1"/>
    <col min="8711" max="8711" width="38" style="0" customWidth="1"/>
    <col min="8712" max="8744" width="13.5" style="0" hidden="1" customWidth="1"/>
    <col min="8745" max="8745" width="2" style="0" customWidth="1"/>
    <col min="8960" max="8960" width="4" style="0" customWidth="1"/>
    <col min="8961" max="8961" width="11" style="0" customWidth="1"/>
    <col min="8962" max="8962" width="64.66015625" style="0" customWidth="1"/>
    <col min="8963" max="8963" width="7" style="0" customWidth="1"/>
    <col min="8964" max="8964" width="15" style="0" customWidth="1"/>
    <col min="8965" max="8965" width="16" style="0" customWidth="1"/>
    <col min="8966" max="8966" width="13" style="0" customWidth="1"/>
    <col min="8967" max="8967" width="38" style="0" customWidth="1"/>
    <col min="8968" max="9000" width="13.5" style="0" hidden="1" customWidth="1"/>
    <col min="9001" max="9001" width="2" style="0" customWidth="1"/>
    <col min="9216" max="9216" width="4" style="0" customWidth="1"/>
    <col min="9217" max="9217" width="11" style="0" customWidth="1"/>
    <col min="9218" max="9218" width="64.66015625" style="0" customWidth="1"/>
    <col min="9219" max="9219" width="7" style="0" customWidth="1"/>
    <col min="9220" max="9220" width="15" style="0" customWidth="1"/>
    <col min="9221" max="9221" width="16" style="0" customWidth="1"/>
    <col min="9222" max="9222" width="13" style="0" customWidth="1"/>
    <col min="9223" max="9223" width="38" style="0" customWidth="1"/>
    <col min="9224" max="9256" width="13.5" style="0" hidden="1" customWidth="1"/>
    <col min="9257" max="9257" width="2" style="0" customWidth="1"/>
    <col min="9472" max="9472" width="4" style="0" customWidth="1"/>
    <col min="9473" max="9473" width="11" style="0" customWidth="1"/>
    <col min="9474" max="9474" width="64.66015625" style="0" customWidth="1"/>
    <col min="9475" max="9475" width="7" style="0" customWidth="1"/>
    <col min="9476" max="9476" width="15" style="0" customWidth="1"/>
    <col min="9477" max="9477" width="16" style="0" customWidth="1"/>
    <col min="9478" max="9478" width="13" style="0" customWidth="1"/>
    <col min="9479" max="9479" width="38" style="0" customWidth="1"/>
    <col min="9480" max="9512" width="13.5" style="0" hidden="1" customWidth="1"/>
    <col min="9513" max="9513" width="2" style="0" customWidth="1"/>
    <col min="9728" max="9728" width="4" style="0" customWidth="1"/>
    <col min="9729" max="9729" width="11" style="0" customWidth="1"/>
    <col min="9730" max="9730" width="64.66015625" style="0" customWidth="1"/>
    <col min="9731" max="9731" width="7" style="0" customWidth="1"/>
    <col min="9732" max="9732" width="15" style="0" customWidth="1"/>
    <col min="9733" max="9733" width="16" style="0" customWidth="1"/>
    <col min="9734" max="9734" width="13" style="0" customWidth="1"/>
    <col min="9735" max="9735" width="38" style="0" customWidth="1"/>
    <col min="9736" max="9768" width="13.5" style="0" hidden="1" customWidth="1"/>
    <col min="9769" max="9769" width="2" style="0" customWidth="1"/>
    <col min="9984" max="9984" width="4" style="0" customWidth="1"/>
    <col min="9985" max="9985" width="11" style="0" customWidth="1"/>
    <col min="9986" max="9986" width="64.66015625" style="0" customWidth="1"/>
    <col min="9987" max="9987" width="7" style="0" customWidth="1"/>
    <col min="9988" max="9988" width="15" style="0" customWidth="1"/>
    <col min="9989" max="9989" width="16" style="0" customWidth="1"/>
    <col min="9990" max="9990" width="13" style="0" customWidth="1"/>
    <col min="9991" max="9991" width="38" style="0" customWidth="1"/>
    <col min="9992" max="10024" width="13.5" style="0" hidden="1" customWidth="1"/>
    <col min="10025" max="10025" width="2" style="0" customWidth="1"/>
    <col min="10240" max="10240" width="4" style="0" customWidth="1"/>
    <col min="10241" max="10241" width="11" style="0" customWidth="1"/>
    <col min="10242" max="10242" width="64.66015625" style="0" customWidth="1"/>
    <col min="10243" max="10243" width="7" style="0" customWidth="1"/>
    <col min="10244" max="10244" width="15" style="0" customWidth="1"/>
    <col min="10245" max="10245" width="16" style="0" customWidth="1"/>
    <col min="10246" max="10246" width="13" style="0" customWidth="1"/>
    <col min="10247" max="10247" width="38" style="0" customWidth="1"/>
    <col min="10248" max="10280" width="13.5" style="0" hidden="1" customWidth="1"/>
    <col min="10281" max="10281" width="2" style="0" customWidth="1"/>
    <col min="10496" max="10496" width="4" style="0" customWidth="1"/>
    <col min="10497" max="10497" width="11" style="0" customWidth="1"/>
    <col min="10498" max="10498" width="64.66015625" style="0" customWidth="1"/>
    <col min="10499" max="10499" width="7" style="0" customWidth="1"/>
    <col min="10500" max="10500" width="15" style="0" customWidth="1"/>
    <col min="10501" max="10501" width="16" style="0" customWidth="1"/>
    <col min="10502" max="10502" width="13" style="0" customWidth="1"/>
    <col min="10503" max="10503" width="38" style="0" customWidth="1"/>
    <col min="10504" max="10536" width="13.5" style="0" hidden="1" customWidth="1"/>
    <col min="10537" max="10537" width="2" style="0" customWidth="1"/>
    <col min="10752" max="10752" width="4" style="0" customWidth="1"/>
    <col min="10753" max="10753" width="11" style="0" customWidth="1"/>
    <col min="10754" max="10754" width="64.66015625" style="0" customWidth="1"/>
    <col min="10755" max="10755" width="7" style="0" customWidth="1"/>
    <col min="10756" max="10756" width="15" style="0" customWidth="1"/>
    <col min="10757" max="10757" width="16" style="0" customWidth="1"/>
    <col min="10758" max="10758" width="13" style="0" customWidth="1"/>
    <col min="10759" max="10759" width="38" style="0" customWidth="1"/>
    <col min="10760" max="10792" width="13.5" style="0" hidden="1" customWidth="1"/>
    <col min="10793" max="10793" width="2" style="0" customWidth="1"/>
    <col min="11008" max="11008" width="4" style="0" customWidth="1"/>
    <col min="11009" max="11009" width="11" style="0" customWidth="1"/>
    <col min="11010" max="11010" width="64.66015625" style="0" customWidth="1"/>
    <col min="11011" max="11011" width="7" style="0" customWidth="1"/>
    <col min="11012" max="11012" width="15" style="0" customWidth="1"/>
    <col min="11013" max="11013" width="16" style="0" customWidth="1"/>
    <col min="11014" max="11014" width="13" style="0" customWidth="1"/>
    <col min="11015" max="11015" width="38" style="0" customWidth="1"/>
    <col min="11016" max="11048" width="13.5" style="0" hidden="1" customWidth="1"/>
    <col min="11049" max="11049" width="2" style="0" customWidth="1"/>
    <col min="11264" max="11264" width="4" style="0" customWidth="1"/>
    <col min="11265" max="11265" width="11" style="0" customWidth="1"/>
    <col min="11266" max="11266" width="64.66015625" style="0" customWidth="1"/>
    <col min="11267" max="11267" width="7" style="0" customWidth="1"/>
    <col min="11268" max="11268" width="15" style="0" customWidth="1"/>
    <col min="11269" max="11269" width="16" style="0" customWidth="1"/>
    <col min="11270" max="11270" width="13" style="0" customWidth="1"/>
    <col min="11271" max="11271" width="38" style="0" customWidth="1"/>
    <col min="11272" max="11304" width="13.5" style="0" hidden="1" customWidth="1"/>
    <col min="11305" max="11305" width="2" style="0" customWidth="1"/>
    <col min="11520" max="11520" width="4" style="0" customWidth="1"/>
    <col min="11521" max="11521" width="11" style="0" customWidth="1"/>
    <col min="11522" max="11522" width="64.66015625" style="0" customWidth="1"/>
    <col min="11523" max="11523" width="7" style="0" customWidth="1"/>
    <col min="11524" max="11524" width="15" style="0" customWidth="1"/>
    <col min="11525" max="11525" width="16" style="0" customWidth="1"/>
    <col min="11526" max="11526" width="13" style="0" customWidth="1"/>
    <col min="11527" max="11527" width="38" style="0" customWidth="1"/>
    <col min="11528" max="11560" width="13.5" style="0" hidden="1" customWidth="1"/>
    <col min="11561" max="11561" width="2" style="0" customWidth="1"/>
    <col min="11776" max="11776" width="4" style="0" customWidth="1"/>
    <col min="11777" max="11777" width="11" style="0" customWidth="1"/>
    <col min="11778" max="11778" width="64.66015625" style="0" customWidth="1"/>
    <col min="11779" max="11779" width="7" style="0" customWidth="1"/>
    <col min="11780" max="11780" width="15" style="0" customWidth="1"/>
    <col min="11781" max="11781" width="16" style="0" customWidth="1"/>
    <col min="11782" max="11782" width="13" style="0" customWidth="1"/>
    <col min="11783" max="11783" width="38" style="0" customWidth="1"/>
    <col min="11784" max="11816" width="13.5" style="0" hidden="1" customWidth="1"/>
    <col min="11817" max="11817" width="2" style="0" customWidth="1"/>
    <col min="12032" max="12032" width="4" style="0" customWidth="1"/>
    <col min="12033" max="12033" width="11" style="0" customWidth="1"/>
    <col min="12034" max="12034" width="64.66015625" style="0" customWidth="1"/>
    <col min="12035" max="12035" width="7" style="0" customWidth="1"/>
    <col min="12036" max="12036" width="15" style="0" customWidth="1"/>
    <col min="12037" max="12037" width="16" style="0" customWidth="1"/>
    <col min="12038" max="12038" width="13" style="0" customWidth="1"/>
    <col min="12039" max="12039" width="38" style="0" customWidth="1"/>
    <col min="12040" max="12072" width="13.5" style="0" hidden="1" customWidth="1"/>
    <col min="12073" max="12073" width="2" style="0" customWidth="1"/>
    <col min="12288" max="12288" width="4" style="0" customWidth="1"/>
    <col min="12289" max="12289" width="11" style="0" customWidth="1"/>
    <col min="12290" max="12290" width="64.66015625" style="0" customWidth="1"/>
    <col min="12291" max="12291" width="7" style="0" customWidth="1"/>
    <col min="12292" max="12292" width="15" style="0" customWidth="1"/>
    <col min="12293" max="12293" width="16" style="0" customWidth="1"/>
    <col min="12294" max="12294" width="13" style="0" customWidth="1"/>
    <col min="12295" max="12295" width="38" style="0" customWidth="1"/>
    <col min="12296" max="12328" width="13.5" style="0" hidden="1" customWidth="1"/>
    <col min="12329" max="12329" width="2" style="0" customWidth="1"/>
    <col min="12544" max="12544" width="4" style="0" customWidth="1"/>
    <col min="12545" max="12545" width="11" style="0" customWidth="1"/>
    <col min="12546" max="12546" width="64.66015625" style="0" customWidth="1"/>
    <col min="12547" max="12547" width="7" style="0" customWidth="1"/>
    <col min="12548" max="12548" width="15" style="0" customWidth="1"/>
    <col min="12549" max="12549" width="16" style="0" customWidth="1"/>
    <col min="12550" max="12550" width="13" style="0" customWidth="1"/>
    <col min="12551" max="12551" width="38" style="0" customWidth="1"/>
    <col min="12552" max="12584" width="13.5" style="0" hidden="1" customWidth="1"/>
    <col min="12585" max="12585" width="2" style="0" customWidth="1"/>
    <col min="12800" max="12800" width="4" style="0" customWidth="1"/>
    <col min="12801" max="12801" width="11" style="0" customWidth="1"/>
    <col min="12802" max="12802" width="64.66015625" style="0" customWidth="1"/>
    <col min="12803" max="12803" width="7" style="0" customWidth="1"/>
    <col min="12804" max="12804" width="15" style="0" customWidth="1"/>
    <col min="12805" max="12805" width="16" style="0" customWidth="1"/>
    <col min="12806" max="12806" width="13" style="0" customWidth="1"/>
    <col min="12807" max="12807" width="38" style="0" customWidth="1"/>
    <col min="12808" max="12840" width="13.5" style="0" hidden="1" customWidth="1"/>
    <col min="12841" max="12841" width="2" style="0" customWidth="1"/>
    <col min="13056" max="13056" width="4" style="0" customWidth="1"/>
    <col min="13057" max="13057" width="11" style="0" customWidth="1"/>
    <col min="13058" max="13058" width="64.66015625" style="0" customWidth="1"/>
    <col min="13059" max="13059" width="7" style="0" customWidth="1"/>
    <col min="13060" max="13060" width="15" style="0" customWidth="1"/>
    <col min="13061" max="13061" width="16" style="0" customWidth="1"/>
    <col min="13062" max="13062" width="13" style="0" customWidth="1"/>
    <col min="13063" max="13063" width="38" style="0" customWidth="1"/>
    <col min="13064" max="13096" width="13.5" style="0" hidden="1" customWidth="1"/>
    <col min="13097" max="13097" width="2" style="0" customWidth="1"/>
    <col min="13312" max="13312" width="4" style="0" customWidth="1"/>
    <col min="13313" max="13313" width="11" style="0" customWidth="1"/>
    <col min="13314" max="13314" width="64.66015625" style="0" customWidth="1"/>
    <col min="13315" max="13315" width="7" style="0" customWidth="1"/>
    <col min="13316" max="13316" width="15" style="0" customWidth="1"/>
    <col min="13317" max="13317" width="16" style="0" customWidth="1"/>
    <col min="13318" max="13318" width="13" style="0" customWidth="1"/>
    <col min="13319" max="13319" width="38" style="0" customWidth="1"/>
    <col min="13320" max="13352" width="13.5" style="0" hidden="1" customWidth="1"/>
    <col min="13353" max="13353" width="2" style="0" customWidth="1"/>
    <col min="13568" max="13568" width="4" style="0" customWidth="1"/>
    <col min="13569" max="13569" width="11" style="0" customWidth="1"/>
    <col min="13570" max="13570" width="64.66015625" style="0" customWidth="1"/>
    <col min="13571" max="13571" width="7" style="0" customWidth="1"/>
    <col min="13572" max="13572" width="15" style="0" customWidth="1"/>
    <col min="13573" max="13573" width="16" style="0" customWidth="1"/>
    <col min="13574" max="13574" width="13" style="0" customWidth="1"/>
    <col min="13575" max="13575" width="38" style="0" customWidth="1"/>
    <col min="13576" max="13608" width="13.5" style="0" hidden="1" customWidth="1"/>
    <col min="13609" max="13609" width="2" style="0" customWidth="1"/>
    <col min="13824" max="13824" width="4" style="0" customWidth="1"/>
    <col min="13825" max="13825" width="11" style="0" customWidth="1"/>
    <col min="13826" max="13826" width="64.66015625" style="0" customWidth="1"/>
    <col min="13827" max="13827" width="7" style="0" customWidth="1"/>
    <col min="13828" max="13828" width="15" style="0" customWidth="1"/>
    <col min="13829" max="13829" width="16" style="0" customWidth="1"/>
    <col min="13830" max="13830" width="13" style="0" customWidth="1"/>
    <col min="13831" max="13831" width="38" style="0" customWidth="1"/>
    <col min="13832" max="13864" width="13.5" style="0" hidden="1" customWidth="1"/>
    <col min="13865" max="13865" width="2" style="0" customWidth="1"/>
    <col min="14080" max="14080" width="4" style="0" customWidth="1"/>
    <col min="14081" max="14081" width="11" style="0" customWidth="1"/>
    <col min="14082" max="14082" width="64.66015625" style="0" customWidth="1"/>
    <col min="14083" max="14083" width="7" style="0" customWidth="1"/>
    <col min="14084" max="14084" width="15" style="0" customWidth="1"/>
    <col min="14085" max="14085" width="16" style="0" customWidth="1"/>
    <col min="14086" max="14086" width="13" style="0" customWidth="1"/>
    <col min="14087" max="14087" width="38" style="0" customWidth="1"/>
    <col min="14088" max="14120" width="13.5" style="0" hidden="1" customWidth="1"/>
    <col min="14121" max="14121" width="2" style="0" customWidth="1"/>
    <col min="14336" max="14336" width="4" style="0" customWidth="1"/>
    <col min="14337" max="14337" width="11" style="0" customWidth="1"/>
    <col min="14338" max="14338" width="64.66015625" style="0" customWidth="1"/>
    <col min="14339" max="14339" width="7" style="0" customWidth="1"/>
    <col min="14340" max="14340" width="15" style="0" customWidth="1"/>
    <col min="14341" max="14341" width="16" style="0" customWidth="1"/>
    <col min="14342" max="14342" width="13" style="0" customWidth="1"/>
    <col min="14343" max="14343" width="38" style="0" customWidth="1"/>
    <col min="14344" max="14376" width="13.5" style="0" hidden="1" customWidth="1"/>
    <col min="14377" max="14377" width="2" style="0" customWidth="1"/>
    <col min="14592" max="14592" width="4" style="0" customWidth="1"/>
    <col min="14593" max="14593" width="11" style="0" customWidth="1"/>
    <col min="14594" max="14594" width="64.66015625" style="0" customWidth="1"/>
    <col min="14595" max="14595" width="7" style="0" customWidth="1"/>
    <col min="14596" max="14596" width="15" style="0" customWidth="1"/>
    <col min="14597" max="14597" width="16" style="0" customWidth="1"/>
    <col min="14598" max="14598" width="13" style="0" customWidth="1"/>
    <col min="14599" max="14599" width="38" style="0" customWidth="1"/>
    <col min="14600" max="14632" width="13.5" style="0" hidden="1" customWidth="1"/>
    <col min="14633" max="14633" width="2" style="0" customWidth="1"/>
    <col min="14848" max="14848" width="4" style="0" customWidth="1"/>
    <col min="14849" max="14849" width="11" style="0" customWidth="1"/>
    <col min="14850" max="14850" width="64.66015625" style="0" customWidth="1"/>
    <col min="14851" max="14851" width="7" style="0" customWidth="1"/>
    <col min="14852" max="14852" width="15" style="0" customWidth="1"/>
    <col min="14853" max="14853" width="16" style="0" customWidth="1"/>
    <col min="14854" max="14854" width="13" style="0" customWidth="1"/>
    <col min="14855" max="14855" width="38" style="0" customWidth="1"/>
    <col min="14856" max="14888" width="13.5" style="0" hidden="1" customWidth="1"/>
    <col min="14889" max="14889" width="2" style="0" customWidth="1"/>
    <col min="15104" max="15104" width="4" style="0" customWidth="1"/>
    <col min="15105" max="15105" width="11" style="0" customWidth="1"/>
    <col min="15106" max="15106" width="64.66015625" style="0" customWidth="1"/>
    <col min="15107" max="15107" width="7" style="0" customWidth="1"/>
    <col min="15108" max="15108" width="15" style="0" customWidth="1"/>
    <col min="15109" max="15109" width="16" style="0" customWidth="1"/>
    <col min="15110" max="15110" width="13" style="0" customWidth="1"/>
    <col min="15111" max="15111" width="38" style="0" customWidth="1"/>
    <col min="15112" max="15144" width="13.5" style="0" hidden="1" customWidth="1"/>
    <col min="15145" max="15145" width="2" style="0" customWidth="1"/>
    <col min="15360" max="15360" width="4" style="0" customWidth="1"/>
    <col min="15361" max="15361" width="11" style="0" customWidth="1"/>
    <col min="15362" max="15362" width="64.66015625" style="0" customWidth="1"/>
    <col min="15363" max="15363" width="7" style="0" customWidth="1"/>
    <col min="15364" max="15364" width="15" style="0" customWidth="1"/>
    <col min="15365" max="15365" width="16" style="0" customWidth="1"/>
    <col min="15366" max="15366" width="13" style="0" customWidth="1"/>
    <col min="15367" max="15367" width="38" style="0" customWidth="1"/>
    <col min="15368" max="15400" width="13.5" style="0" hidden="1" customWidth="1"/>
    <col min="15401" max="15401" width="2" style="0" customWidth="1"/>
    <col min="15616" max="15616" width="4" style="0" customWidth="1"/>
    <col min="15617" max="15617" width="11" style="0" customWidth="1"/>
    <col min="15618" max="15618" width="64.66015625" style="0" customWidth="1"/>
    <col min="15619" max="15619" width="7" style="0" customWidth="1"/>
    <col min="15620" max="15620" width="15" style="0" customWidth="1"/>
    <col min="15621" max="15621" width="16" style="0" customWidth="1"/>
    <col min="15622" max="15622" width="13" style="0" customWidth="1"/>
    <col min="15623" max="15623" width="38" style="0" customWidth="1"/>
    <col min="15624" max="15656" width="13.5" style="0" hidden="1" customWidth="1"/>
    <col min="15657" max="15657" width="2" style="0" customWidth="1"/>
    <col min="15872" max="15872" width="4" style="0" customWidth="1"/>
    <col min="15873" max="15873" width="11" style="0" customWidth="1"/>
    <col min="15874" max="15874" width="64.66015625" style="0" customWidth="1"/>
    <col min="15875" max="15875" width="7" style="0" customWidth="1"/>
    <col min="15876" max="15876" width="15" style="0" customWidth="1"/>
    <col min="15877" max="15877" width="16" style="0" customWidth="1"/>
    <col min="15878" max="15878" width="13" style="0" customWidth="1"/>
    <col min="15879" max="15879" width="38" style="0" customWidth="1"/>
    <col min="15880" max="15912" width="13.5" style="0" hidden="1" customWidth="1"/>
    <col min="15913" max="15913" width="2" style="0" customWidth="1"/>
    <col min="16128" max="16128" width="4" style="0" customWidth="1"/>
    <col min="16129" max="16129" width="11" style="0" customWidth="1"/>
    <col min="16130" max="16130" width="64.66015625" style="0" customWidth="1"/>
    <col min="16131" max="16131" width="7" style="0" customWidth="1"/>
    <col min="16132" max="16132" width="15" style="0" customWidth="1"/>
    <col min="16133" max="16133" width="16" style="0" customWidth="1"/>
    <col min="16134" max="16134" width="13" style="0" customWidth="1"/>
    <col min="16135" max="16135" width="38" style="0" customWidth="1"/>
    <col min="16136" max="16168" width="13.5" style="0" hidden="1" customWidth="1"/>
    <col min="16169" max="16169" width="2" style="0" customWidth="1"/>
  </cols>
  <sheetData>
    <row r="1" spans="1:8" ht="22.8">
      <c r="A1" s="147" t="s">
        <v>59</v>
      </c>
      <c r="B1" s="147"/>
      <c r="C1" s="147"/>
      <c r="D1" s="147"/>
      <c r="E1" s="147"/>
      <c r="F1" s="147"/>
      <c r="G1" s="147"/>
      <c r="H1" s="147"/>
    </row>
    <row r="2" spans="1:9" ht="12.75" customHeight="1">
      <c r="A2" s="148" t="s">
        <v>5</v>
      </c>
      <c r="B2" s="148"/>
      <c r="C2" s="149" t="s">
        <v>111</v>
      </c>
      <c r="D2" s="150" t="s">
        <v>60</v>
      </c>
      <c r="E2" s="150"/>
      <c r="F2" s="150"/>
      <c r="G2" s="151" t="s">
        <v>6</v>
      </c>
      <c r="H2" s="152" t="s">
        <v>61</v>
      </c>
      <c r="I2" s="20"/>
    </row>
    <row r="3" spans="1:9" ht="12" customHeight="1">
      <c r="A3" s="148"/>
      <c r="B3" s="148"/>
      <c r="C3" s="149"/>
      <c r="D3" s="150"/>
      <c r="E3" s="150"/>
      <c r="F3" s="150"/>
      <c r="G3" s="151"/>
      <c r="H3" s="152"/>
      <c r="I3" s="20"/>
    </row>
    <row r="4" spans="1:9" ht="11.25" customHeight="1">
      <c r="A4" s="154" t="s">
        <v>123</v>
      </c>
      <c r="B4" s="154"/>
      <c r="C4" s="155" t="s">
        <v>124</v>
      </c>
      <c r="D4" s="157" t="s">
        <v>62</v>
      </c>
      <c r="E4" s="157"/>
      <c r="F4" s="158"/>
      <c r="G4" s="156" t="s">
        <v>1</v>
      </c>
      <c r="H4" s="159"/>
      <c r="I4" s="20"/>
    </row>
    <row r="5" spans="1:9" ht="7.5" customHeight="1">
      <c r="A5" s="154"/>
      <c r="B5" s="154"/>
      <c r="C5" s="156"/>
      <c r="D5" s="156"/>
      <c r="E5" s="157"/>
      <c r="F5" s="158"/>
      <c r="G5" s="156"/>
      <c r="H5" s="159"/>
      <c r="I5" s="20"/>
    </row>
    <row r="6" spans="1:9" ht="34.5" customHeight="1">
      <c r="A6" s="154" t="s">
        <v>9</v>
      </c>
      <c r="B6" s="154"/>
      <c r="C6" s="156"/>
      <c r="D6" s="157" t="s">
        <v>63</v>
      </c>
      <c r="E6" s="157"/>
      <c r="F6" s="160"/>
      <c r="G6" s="156" t="s">
        <v>10</v>
      </c>
      <c r="H6" s="153"/>
      <c r="I6" s="20"/>
    </row>
    <row r="7" spans="1:9" ht="13.5">
      <c r="A7" s="154"/>
      <c r="B7" s="154"/>
      <c r="C7" s="156"/>
      <c r="D7" s="157"/>
      <c r="E7" s="157"/>
      <c r="F7" s="160"/>
      <c r="G7" s="156"/>
      <c r="H7" s="153"/>
      <c r="I7" s="20"/>
    </row>
    <row r="8" spans="1:9" ht="13.8" thickBot="1">
      <c r="A8" s="163" t="s">
        <v>64</v>
      </c>
      <c r="B8" s="163"/>
      <c r="C8" s="164"/>
      <c r="D8" s="165" t="s">
        <v>65</v>
      </c>
      <c r="E8" s="165"/>
      <c r="F8" s="166"/>
      <c r="G8" s="164" t="s">
        <v>11</v>
      </c>
      <c r="H8" s="162"/>
      <c r="I8" s="20"/>
    </row>
    <row r="9" spans="1:9" ht="13.8" thickBot="1">
      <c r="A9" s="163"/>
      <c r="B9" s="163"/>
      <c r="C9" s="164"/>
      <c r="D9" s="164"/>
      <c r="E9" s="165"/>
      <c r="F9" s="166"/>
      <c r="G9" s="164"/>
      <c r="H9" s="162"/>
      <c r="I9" s="20"/>
    </row>
    <row r="10" spans="1:9" ht="13.8" thickBot="1">
      <c r="A10" s="21" t="s">
        <v>66</v>
      </c>
      <c r="B10" s="22" t="s">
        <v>2</v>
      </c>
      <c r="C10" s="22" t="s">
        <v>67</v>
      </c>
      <c r="D10" s="22" t="s">
        <v>68</v>
      </c>
      <c r="E10" s="23" t="s">
        <v>69</v>
      </c>
      <c r="F10" s="24" t="s">
        <v>70</v>
      </c>
      <c r="G10" s="161" t="s">
        <v>71</v>
      </c>
      <c r="H10" s="161"/>
      <c r="I10" s="25"/>
    </row>
    <row r="11" spans="1:250" ht="13.5">
      <c r="A11" s="26"/>
      <c r="B11" s="27" t="s">
        <v>72</v>
      </c>
      <c r="C11" s="28" t="s">
        <v>73</v>
      </c>
      <c r="D11" s="26"/>
      <c r="E11" s="26"/>
      <c r="F11" s="26"/>
      <c r="G11" s="29"/>
      <c r="H11" s="30">
        <f>SUM(H12:H22)</f>
        <v>0</v>
      </c>
      <c r="I11" s="3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88"/>
      <c r="AU11" t="s">
        <v>123</v>
      </c>
      <c r="AV11" s="88" t="s">
        <v>156</v>
      </c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48" s="37" customFormat="1" ht="10.2">
      <c r="A12" s="32">
        <v>1</v>
      </c>
      <c r="B12" s="33">
        <v>11372</v>
      </c>
      <c r="C12" s="34" t="s">
        <v>74</v>
      </c>
      <c r="D12" s="33" t="s">
        <v>75</v>
      </c>
      <c r="E12" s="35">
        <f>E16</f>
        <v>113</v>
      </c>
      <c r="F12" s="36"/>
      <c r="H12" s="38">
        <f>E12*F12</f>
        <v>0</v>
      </c>
      <c r="I12" s="36"/>
      <c r="AT12" s="89"/>
      <c r="AV12" s="89"/>
    </row>
    <row r="13" spans="1:48" s="43" customFormat="1" ht="10.2">
      <c r="A13" s="39"/>
      <c r="B13" s="39"/>
      <c r="C13" s="40" t="s">
        <v>114</v>
      </c>
      <c r="D13" s="39"/>
      <c r="E13" s="41">
        <v>113</v>
      </c>
      <c r="F13" s="42"/>
      <c r="H13" s="44"/>
      <c r="I13" s="42"/>
      <c r="AT13" s="90"/>
      <c r="AV13" s="90"/>
    </row>
    <row r="14" spans="1:48" s="43" customFormat="1" ht="10.2">
      <c r="A14" s="39"/>
      <c r="B14" s="39"/>
      <c r="C14" s="40"/>
      <c r="D14" s="39"/>
      <c r="E14" s="41"/>
      <c r="F14" s="42"/>
      <c r="H14" s="44"/>
      <c r="I14" s="42"/>
      <c r="AT14" s="90"/>
      <c r="AV14" s="90"/>
    </row>
    <row r="15" spans="1:48" s="43" customFormat="1" ht="10.2">
      <c r="A15" s="39"/>
      <c r="B15" s="39"/>
      <c r="C15" s="40"/>
      <c r="D15" s="39"/>
      <c r="E15" s="41"/>
      <c r="F15" s="42"/>
      <c r="H15" s="44"/>
      <c r="I15" s="42"/>
      <c r="AT15" s="90"/>
      <c r="AV15" s="90" t="s">
        <v>147</v>
      </c>
    </row>
    <row r="16" spans="1:48" s="49" customFormat="1" ht="10.2">
      <c r="A16" s="45"/>
      <c r="B16" s="45"/>
      <c r="C16" s="46" t="s">
        <v>77</v>
      </c>
      <c r="D16" s="45"/>
      <c r="E16" s="47">
        <f>SUM(E13:E15)</f>
        <v>113</v>
      </c>
      <c r="F16" s="48"/>
      <c r="H16" s="50"/>
      <c r="I16" s="48"/>
      <c r="AT16" s="91"/>
      <c r="AV16" s="91"/>
    </row>
    <row r="17" spans="1:48" s="37" customFormat="1" ht="10.2">
      <c r="A17" s="32">
        <v>2</v>
      </c>
      <c r="B17" s="33">
        <v>12922</v>
      </c>
      <c r="C17" s="34" t="s">
        <v>78</v>
      </c>
      <c r="D17" s="33" t="s">
        <v>79</v>
      </c>
      <c r="E17" s="35">
        <v>2200</v>
      </c>
      <c r="F17" s="36"/>
      <c r="H17" s="38">
        <f>E17*F17</f>
        <v>0</v>
      </c>
      <c r="I17" s="36"/>
      <c r="AT17" s="89"/>
      <c r="AV17" s="89">
        <f>F17*550</f>
        <v>0</v>
      </c>
    </row>
    <row r="18" spans="1:48" s="37" customFormat="1" ht="10.2">
      <c r="A18" s="32">
        <v>3</v>
      </c>
      <c r="B18" s="33">
        <v>122738</v>
      </c>
      <c r="C18" s="34" t="s">
        <v>80</v>
      </c>
      <c r="D18" s="33" t="s">
        <v>75</v>
      </c>
      <c r="E18" s="92">
        <v>250</v>
      </c>
      <c r="F18" s="36"/>
      <c r="H18" s="38">
        <f>E18*F18</f>
        <v>0</v>
      </c>
      <c r="I18" s="36"/>
      <c r="AT18" s="89"/>
      <c r="AV18" s="89">
        <f>F18*125</f>
        <v>0</v>
      </c>
    </row>
    <row r="19" spans="1:48" s="43" customFormat="1" ht="10.2">
      <c r="A19" s="39"/>
      <c r="B19" s="39"/>
      <c r="C19" s="40" t="s">
        <v>146</v>
      </c>
      <c r="D19" s="39"/>
      <c r="E19" s="41">
        <v>70</v>
      </c>
      <c r="F19" s="42"/>
      <c r="H19" s="44"/>
      <c r="I19" s="42"/>
      <c r="AT19" s="90"/>
      <c r="AV19" s="90"/>
    </row>
    <row r="20" spans="1:48" s="37" customFormat="1" ht="10.2">
      <c r="A20" s="32">
        <v>4</v>
      </c>
      <c r="B20" s="33">
        <v>18110</v>
      </c>
      <c r="C20" s="34" t="s">
        <v>82</v>
      </c>
      <c r="D20" s="33" t="s">
        <v>79</v>
      </c>
      <c r="E20" s="92">
        <v>1000</v>
      </c>
      <c r="F20" s="36"/>
      <c r="H20" s="38">
        <f>E20*F20</f>
        <v>0</v>
      </c>
      <c r="I20" s="36"/>
      <c r="AT20" s="89"/>
      <c r="AV20" s="89">
        <f>F20*500</f>
        <v>0</v>
      </c>
    </row>
    <row r="21" spans="1:48" s="37" customFormat="1" ht="20.4">
      <c r="A21" s="32">
        <v>5</v>
      </c>
      <c r="B21" s="33">
        <v>171303</v>
      </c>
      <c r="C21" s="34" t="s">
        <v>83</v>
      </c>
      <c r="D21" s="33" t="s">
        <v>75</v>
      </c>
      <c r="E21" s="92">
        <v>500</v>
      </c>
      <c r="F21" s="36"/>
      <c r="H21" s="38">
        <f>E21*F21</f>
        <v>0</v>
      </c>
      <c r="I21" s="36"/>
      <c r="AT21" s="89"/>
      <c r="AV21" s="89">
        <f>F21*250</f>
        <v>0</v>
      </c>
    </row>
    <row r="22" spans="1:48" s="43" customFormat="1" ht="10.2">
      <c r="A22" s="39"/>
      <c r="B22" s="39"/>
      <c r="C22" s="40" t="s">
        <v>145</v>
      </c>
      <c r="D22" s="39"/>
      <c r="E22" s="41">
        <v>250</v>
      </c>
      <c r="F22" s="42"/>
      <c r="H22" s="44"/>
      <c r="I22" s="42"/>
      <c r="AT22" s="90"/>
      <c r="AV22" s="90"/>
    </row>
    <row r="23" spans="1:250" ht="13.5">
      <c r="A23" s="26"/>
      <c r="B23" s="27">
        <v>5</v>
      </c>
      <c r="C23" s="28" t="s">
        <v>85</v>
      </c>
      <c r="D23" s="26"/>
      <c r="E23" s="26"/>
      <c r="F23" s="26"/>
      <c r="G23" s="51"/>
      <c r="H23" s="52">
        <f>SUM(H24:H33)</f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88"/>
      <c r="AU23"/>
      <c r="AV23" s="88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48" s="37" customFormat="1" ht="10.2">
      <c r="A24" s="32">
        <v>6</v>
      </c>
      <c r="B24" s="33">
        <v>567303</v>
      </c>
      <c r="C24" s="34" t="s">
        <v>86</v>
      </c>
      <c r="D24" s="33" t="s">
        <v>75</v>
      </c>
      <c r="E24" s="35">
        <v>170</v>
      </c>
      <c r="F24" s="36"/>
      <c r="H24" s="38">
        <f>E24*F24</f>
        <v>0</v>
      </c>
      <c r="I24" s="36"/>
      <c r="AT24" s="89"/>
      <c r="AV24" s="89">
        <f>85*F24</f>
        <v>0</v>
      </c>
    </row>
    <row r="25" spans="1:48" s="43" customFormat="1" ht="10.2">
      <c r="A25" s="39"/>
      <c r="B25" s="39"/>
      <c r="C25" s="40" t="s">
        <v>154</v>
      </c>
      <c r="D25" s="39"/>
      <c r="E25" s="41">
        <v>85</v>
      </c>
      <c r="F25" s="42"/>
      <c r="H25" s="44"/>
      <c r="I25" s="42"/>
      <c r="AT25" s="90"/>
      <c r="AV25" s="90"/>
    </row>
    <row r="26" spans="1:48" s="37" customFormat="1" ht="10.2">
      <c r="A26" s="32">
        <v>7</v>
      </c>
      <c r="B26" s="33">
        <v>572121</v>
      </c>
      <c r="C26" s="34" t="s">
        <v>88</v>
      </c>
      <c r="D26" s="33" t="s">
        <v>79</v>
      </c>
      <c r="E26" s="35">
        <v>1000</v>
      </c>
      <c r="F26" s="36"/>
      <c r="H26" s="38">
        <f aca="true" t="shared" si="0" ref="H26:H33">E26*F26</f>
        <v>0</v>
      </c>
      <c r="I26" s="36"/>
      <c r="AT26" s="89"/>
      <c r="AV26" s="89">
        <f>F26*500</f>
        <v>0</v>
      </c>
    </row>
    <row r="27" spans="1:48" s="37" customFormat="1" ht="10.2">
      <c r="A27" s="32">
        <v>8</v>
      </c>
      <c r="B27" s="33">
        <v>12911</v>
      </c>
      <c r="C27" s="34" t="s">
        <v>89</v>
      </c>
      <c r="D27" s="33" t="s">
        <v>79</v>
      </c>
      <c r="E27" s="35">
        <v>16220</v>
      </c>
      <c r="F27" s="36"/>
      <c r="H27" s="38">
        <f t="shared" si="0"/>
        <v>0</v>
      </c>
      <c r="I27" s="36"/>
      <c r="AQ27" s="37" t="s">
        <v>138</v>
      </c>
      <c r="AT27" s="89"/>
      <c r="AV27" s="89">
        <f>F27*E71</f>
        <v>0</v>
      </c>
    </row>
    <row r="28" spans="1:48" s="37" customFormat="1" ht="20.4">
      <c r="A28" s="32">
        <v>9</v>
      </c>
      <c r="B28" s="53" t="s">
        <v>90</v>
      </c>
      <c r="C28" s="34" t="s">
        <v>91</v>
      </c>
      <c r="D28" s="33" t="s">
        <v>79</v>
      </c>
      <c r="E28" s="35">
        <v>1000</v>
      </c>
      <c r="F28" s="36"/>
      <c r="H28" s="38">
        <f t="shared" si="0"/>
        <v>0</v>
      </c>
      <c r="I28" s="36"/>
      <c r="AT28" s="89"/>
      <c r="AV28" s="89">
        <f>F28*500</f>
        <v>0</v>
      </c>
    </row>
    <row r="29" spans="1:48" s="37" customFormat="1" ht="13.5" customHeight="1">
      <c r="A29" s="32">
        <v>10</v>
      </c>
      <c r="B29" s="33">
        <v>572211</v>
      </c>
      <c r="C29" s="54" t="s">
        <v>92</v>
      </c>
      <c r="D29" s="33" t="s">
        <v>79</v>
      </c>
      <c r="E29" s="35">
        <v>16220</v>
      </c>
      <c r="F29" s="36"/>
      <c r="H29" s="38">
        <f t="shared" si="0"/>
        <v>0</v>
      </c>
      <c r="I29" s="36"/>
      <c r="AT29" s="89"/>
      <c r="AV29" s="89">
        <f>F29*E71</f>
        <v>0</v>
      </c>
    </row>
    <row r="30" spans="1:48" s="37" customFormat="1" ht="19.5" customHeight="1">
      <c r="A30" s="32">
        <v>11</v>
      </c>
      <c r="B30" s="33" t="s">
        <v>136</v>
      </c>
      <c r="C30" s="34" t="s">
        <v>135</v>
      </c>
      <c r="D30" s="33" t="s">
        <v>79</v>
      </c>
      <c r="E30" s="35">
        <v>16220</v>
      </c>
      <c r="F30" s="36"/>
      <c r="H30" s="38">
        <f t="shared" si="0"/>
        <v>0</v>
      </c>
      <c r="I30" s="36"/>
      <c r="AT30" s="89"/>
      <c r="AV30" s="89">
        <f>F30*E71</f>
        <v>0</v>
      </c>
    </row>
    <row r="31" spans="1:48" s="37" customFormat="1" ht="12.75" customHeight="1">
      <c r="A31" s="32"/>
      <c r="B31" s="33" t="s">
        <v>133</v>
      </c>
      <c r="C31" s="34" t="s">
        <v>132</v>
      </c>
      <c r="D31" s="33" t="s">
        <v>134</v>
      </c>
      <c r="E31" s="35">
        <v>614.8</v>
      </c>
      <c r="F31" s="36"/>
      <c r="H31" s="38">
        <f t="shared" si="0"/>
        <v>0</v>
      </c>
      <c r="I31" s="36"/>
      <c r="AT31" s="89"/>
      <c r="AV31" s="89">
        <f>F31*E72</f>
        <v>0</v>
      </c>
    </row>
    <row r="32" spans="1:48" s="37" customFormat="1" ht="15" customHeight="1" thickBot="1">
      <c r="A32" s="32"/>
      <c r="B32" s="33">
        <v>572211</v>
      </c>
      <c r="C32" s="54" t="s">
        <v>92</v>
      </c>
      <c r="D32" s="33" t="s">
        <v>53</v>
      </c>
      <c r="E32" s="35">
        <v>16220</v>
      </c>
      <c r="F32" s="36"/>
      <c r="H32" s="38">
        <f t="shared" si="0"/>
        <v>0</v>
      </c>
      <c r="I32" s="36"/>
      <c r="AT32" s="89"/>
      <c r="AV32" s="89">
        <f>F32*E71</f>
        <v>0</v>
      </c>
    </row>
    <row r="33" spans="1:48" s="37" customFormat="1" ht="12" customHeight="1">
      <c r="A33" s="32">
        <v>12</v>
      </c>
      <c r="B33" s="33">
        <v>21461</v>
      </c>
      <c r="C33" s="85" t="s">
        <v>117</v>
      </c>
      <c r="D33" s="33" t="s">
        <v>53</v>
      </c>
      <c r="E33" s="35">
        <v>1000</v>
      </c>
      <c r="F33" s="36"/>
      <c r="H33" s="38">
        <f t="shared" si="0"/>
        <v>0</v>
      </c>
      <c r="I33" s="36"/>
      <c r="AT33" s="89"/>
      <c r="AV33" s="89">
        <f>F33*500</f>
        <v>0</v>
      </c>
    </row>
    <row r="34" spans="1:250" ht="13.5">
      <c r="A34" s="26"/>
      <c r="B34" s="27">
        <v>9</v>
      </c>
      <c r="C34" s="28" t="s">
        <v>93</v>
      </c>
      <c r="D34" s="26"/>
      <c r="E34" s="26"/>
      <c r="F34" s="26"/>
      <c r="G34" s="51"/>
      <c r="H34" s="52">
        <f>SUM(H35:H36)</f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 s="88"/>
      <c r="AU34"/>
      <c r="AV34" s="88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48" s="37" customFormat="1" ht="22.5" customHeight="1">
      <c r="A35" s="32"/>
      <c r="B35" s="33">
        <v>91511</v>
      </c>
      <c r="C35" s="34" t="s">
        <v>94</v>
      </c>
      <c r="D35" s="33" t="s">
        <v>79</v>
      </c>
      <c r="E35" s="35">
        <v>727.5</v>
      </c>
      <c r="F35" s="36"/>
      <c r="H35" s="38">
        <f>E35*F35</f>
        <v>0</v>
      </c>
      <c r="I35" s="36"/>
      <c r="AT35" s="89"/>
      <c r="AV35" s="89">
        <f>F35*275</f>
        <v>0</v>
      </c>
    </row>
    <row r="36" spans="1:48" s="37" customFormat="1" ht="10.2">
      <c r="A36" s="32"/>
      <c r="B36" s="33">
        <v>56962</v>
      </c>
      <c r="C36" s="34" t="s">
        <v>95</v>
      </c>
      <c r="D36" s="33" t="s">
        <v>79</v>
      </c>
      <c r="E36" s="35">
        <v>1455</v>
      </c>
      <c r="F36" s="36"/>
      <c r="H36" s="38">
        <f>E36*F36</f>
        <v>0</v>
      </c>
      <c r="I36" s="36"/>
      <c r="AT36" s="89"/>
      <c r="AV36" s="89">
        <f>F36*550</f>
        <v>0</v>
      </c>
    </row>
    <row r="37" spans="1:48" s="37" customFormat="1" ht="10.2">
      <c r="A37" s="32"/>
      <c r="B37" s="33">
        <v>113762</v>
      </c>
      <c r="C37" s="34" t="s">
        <v>118</v>
      </c>
      <c r="D37" s="33" t="s">
        <v>119</v>
      </c>
      <c r="E37" s="35">
        <v>90</v>
      </c>
      <c r="F37" s="36"/>
      <c r="H37" s="38">
        <f aca="true" t="shared" si="1" ref="H37:H39">E37*F37</f>
        <v>0</v>
      </c>
      <c r="I37" s="36"/>
      <c r="AT37" s="89"/>
      <c r="AV37" s="89"/>
    </row>
    <row r="38" spans="1:48" s="37" customFormat="1" ht="10.2">
      <c r="A38" s="32"/>
      <c r="B38" s="33">
        <v>931312</v>
      </c>
      <c r="C38" s="34" t="s">
        <v>120</v>
      </c>
      <c r="D38" s="33" t="s">
        <v>119</v>
      </c>
      <c r="E38" s="35">
        <v>300</v>
      </c>
      <c r="F38" s="36"/>
      <c r="H38" s="38">
        <f t="shared" si="1"/>
        <v>0</v>
      </c>
      <c r="I38" s="36"/>
      <c r="AQ38" s="146" t="s">
        <v>130</v>
      </c>
      <c r="AR38" s="146"/>
      <c r="AS38" s="146"/>
      <c r="AT38" s="89"/>
      <c r="AV38" s="89"/>
    </row>
    <row r="39" spans="1:48" s="37" customFormat="1" ht="11.25" customHeight="1">
      <c r="A39" s="32"/>
      <c r="B39" s="33" t="s">
        <v>128</v>
      </c>
      <c r="C39" s="34" t="s">
        <v>127</v>
      </c>
      <c r="D39" s="33" t="s">
        <v>119</v>
      </c>
      <c r="E39" s="35">
        <v>190</v>
      </c>
      <c r="F39" s="36"/>
      <c r="H39" s="38">
        <f t="shared" si="1"/>
        <v>0</v>
      </c>
      <c r="I39" s="36"/>
      <c r="AT39" s="89"/>
      <c r="AV39" s="89"/>
    </row>
    <row r="40" spans="1:8" ht="13.5">
      <c r="A40" s="26"/>
      <c r="B40" s="27">
        <v>0</v>
      </c>
      <c r="C40" s="28" t="s">
        <v>96</v>
      </c>
      <c r="D40" s="26"/>
      <c r="E40" s="26"/>
      <c r="F40" s="26"/>
      <c r="G40" s="51"/>
      <c r="H40" s="52">
        <f>SUM(H41:AO49)</f>
        <v>0</v>
      </c>
    </row>
    <row r="41" spans="1:48" s="37" customFormat="1" ht="10.2">
      <c r="A41" s="32"/>
      <c r="B41" s="55">
        <v>0</v>
      </c>
      <c r="C41" s="56" t="s">
        <v>97</v>
      </c>
      <c r="D41" s="32" t="str">
        <f>D21</f>
        <v>M3</v>
      </c>
      <c r="E41" s="92">
        <v>500</v>
      </c>
      <c r="F41" s="58"/>
      <c r="G41" s="59"/>
      <c r="H41" s="38">
        <f>E41*F41</f>
        <v>0</v>
      </c>
      <c r="AT41" s="89"/>
      <c r="AV41" s="89">
        <f>F41*250</f>
        <v>0</v>
      </c>
    </row>
    <row r="42" spans="1:48" s="37" customFormat="1" ht="10.2">
      <c r="A42" s="32"/>
      <c r="B42" s="60">
        <v>0</v>
      </c>
      <c r="C42" s="56" t="s">
        <v>98</v>
      </c>
      <c r="D42" s="32" t="s">
        <v>99</v>
      </c>
      <c r="E42" s="57">
        <v>720</v>
      </c>
      <c r="F42" s="58"/>
      <c r="G42" s="59"/>
      <c r="H42" s="38">
        <f>E42*F42</f>
        <v>0</v>
      </c>
      <c r="AT42" s="89"/>
      <c r="AV42" s="89">
        <f>F42*198</f>
        <v>0</v>
      </c>
    </row>
    <row r="43" spans="1:50" s="43" customFormat="1" ht="10.2">
      <c r="A43" s="39"/>
      <c r="B43" s="39"/>
      <c r="C43" s="40" t="s">
        <v>115</v>
      </c>
      <c r="D43" s="39"/>
      <c r="E43" s="41">
        <f>E17*0.1*1.8</f>
        <v>396</v>
      </c>
      <c r="F43" s="42"/>
      <c r="H43" s="44"/>
      <c r="I43" s="42"/>
      <c r="AT43" s="90"/>
      <c r="AV43" s="90"/>
      <c r="AW43" s="43" t="s">
        <v>152</v>
      </c>
      <c r="AX43" s="43" t="s">
        <v>153</v>
      </c>
    </row>
    <row r="44" spans="1:48" s="43" customFormat="1" ht="10.2">
      <c r="A44" s="39"/>
      <c r="B44" s="39"/>
      <c r="C44" s="40" t="s">
        <v>116</v>
      </c>
      <c r="D44" s="39"/>
      <c r="E44" s="41">
        <f>E18*1.8</f>
        <v>450</v>
      </c>
      <c r="F44" s="42"/>
      <c r="H44" s="44"/>
      <c r="I44" s="42"/>
      <c r="AT44" s="90"/>
      <c r="AV44" s="90"/>
    </row>
    <row r="45" spans="1:48" s="49" customFormat="1" ht="10.2">
      <c r="A45" s="45"/>
      <c r="B45" s="45"/>
      <c r="C45" s="46" t="s">
        <v>77</v>
      </c>
      <c r="D45" s="45"/>
      <c r="E45" s="47">
        <f>E43+E44</f>
        <v>846</v>
      </c>
      <c r="F45" s="48"/>
      <c r="H45" s="50"/>
      <c r="I45" s="48"/>
      <c r="AT45" s="91"/>
      <c r="AV45" s="91"/>
    </row>
    <row r="46" spans="1:48" s="49" customFormat="1" ht="13.5">
      <c r="A46" s="61"/>
      <c r="B46" s="45">
        <v>89923</v>
      </c>
      <c r="C46" s="18" t="s">
        <v>55</v>
      </c>
      <c r="D46" s="45"/>
      <c r="E46" s="63">
        <v>4</v>
      </c>
      <c r="F46" s="64"/>
      <c r="G46" s="65"/>
      <c r="H46" s="66">
        <f>F46*E46</f>
        <v>0</v>
      </c>
      <c r="I46" s="48"/>
      <c r="AT46" s="91"/>
      <c r="AV46" s="91"/>
    </row>
    <row r="47" spans="1:48" s="49" customFormat="1" ht="17.25" customHeight="1">
      <c r="A47" s="45"/>
      <c r="B47" s="87">
        <v>0</v>
      </c>
      <c r="C47" s="86" t="s">
        <v>126</v>
      </c>
      <c r="D47" s="45"/>
      <c r="E47" s="63">
        <v>1</v>
      </c>
      <c r="F47" s="64"/>
      <c r="G47" s="65"/>
      <c r="H47" s="66">
        <f>F47*E47</f>
        <v>0</v>
      </c>
      <c r="I47" s="48"/>
      <c r="AT47" s="91"/>
      <c r="AV47" s="91"/>
    </row>
    <row r="48" spans="1:48" s="37" customFormat="1" ht="10.2">
      <c r="A48" s="32"/>
      <c r="B48" s="67">
        <v>0</v>
      </c>
      <c r="C48" s="56" t="s">
        <v>104</v>
      </c>
      <c r="D48" s="32" t="s">
        <v>105</v>
      </c>
      <c r="E48" s="57">
        <v>1</v>
      </c>
      <c r="F48" s="58"/>
      <c r="G48" s="59"/>
      <c r="H48" s="38">
        <f>E48*F48</f>
        <v>0</v>
      </c>
      <c r="AT48" s="89"/>
      <c r="AV48" s="89"/>
    </row>
    <row r="49" spans="1:48" s="37" customFormat="1" ht="10.8" thickBot="1">
      <c r="A49" s="32"/>
      <c r="B49" s="68">
        <v>0</v>
      </c>
      <c r="C49" s="56" t="s">
        <v>106</v>
      </c>
      <c r="D49" s="32" t="s">
        <v>105</v>
      </c>
      <c r="E49" s="57">
        <v>1</v>
      </c>
      <c r="F49" s="58"/>
      <c r="G49" s="59"/>
      <c r="H49" s="38">
        <f>E49*F49</f>
        <v>0</v>
      </c>
      <c r="AT49" s="89"/>
      <c r="AV49" s="89"/>
    </row>
    <row r="50" spans="1:250" ht="13.8">
      <c r="A50" s="69"/>
      <c r="B50" s="70"/>
      <c r="C50" s="71"/>
      <c r="D50" s="69"/>
      <c r="E50" s="72" t="s">
        <v>107</v>
      </c>
      <c r="F50" s="73"/>
      <c r="G50" s="73"/>
      <c r="H50" s="74">
        <f>H11+H23+H34+H40</f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 s="88"/>
      <c r="AU50"/>
      <c r="AV50" s="88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2">
      <c r="A51"/>
      <c r="B51" s="75"/>
      <c r="C51"/>
      <c r="D51"/>
      <c r="E51" s="76" t="s">
        <v>42</v>
      </c>
      <c r="F51" s="77"/>
      <c r="G51" s="77"/>
      <c r="H51" s="78">
        <f>H50*0.21</f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 s="88"/>
      <c r="AU51"/>
      <c r="AV51" s="88">
        <f>SUM(AV17:AV50)</f>
        <v>0</v>
      </c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13.8">
      <c r="A52"/>
      <c r="B52" s="75"/>
      <c r="C52" s="79"/>
      <c r="D52"/>
      <c r="E52" s="80" t="s">
        <v>108</v>
      </c>
      <c r="F52" s="77"/>
      <c r="G52" s="77"/>
      <c r="H52" s="81">
        <f>SUM(H50:H51)</f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 s="88"/>
      <c r="AU52"/>
      <c r="AV52" s="88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5" ht="13.5">
      <c r="C55" s="84" t="s">
        <v>112</v>
      </c>
    </row>
    <row r="56" ht="13.5">
      <c r="C56" s="84" t="s">
        <v>113</v>
      </c>
    </row>
    <row r="59" ht="13.5">
      <c r="C59" s="19" t="s">
        <v>139</v>
      </c>
    </row>
    <row r="60" ht="13.5">
      <c r="C60" s="19" t="s">
        <v>140</v>
      </c>
    </row>
    <row r="61" spans="3:5" ht="13.5">
      <c r="C61" s="19" t="s">
        <v>142</v>
      </c>
      <c r="E61" s="82">
        <v>7800</v>
      </c>
    </row>
    <row r="62" spans="3:5" ht="13.5">
      <c r="C62" s="19" t="s">
        <v>143</v>
      </c>
      <c r="E62" s="82">
        <v>312</v>
      </c>
    </row>
    <row r="63" ht="13.5">
      <c r="C63" s="19" t="s">
        <v>141</v>
      </c>
    </row>
    <row r="64" spans="3:5" ht="13.5">
      <c r="C64" s="19" t="s">
        <v>155</v>
      </c>
      <c r="E64" s="82">
        <v>500</v>
      </c>
    </row>
    <row r="66" ht="13.5">
      <c r="C66" s="19" t="s">
        <v>144</v>
      </c>
    </row>
    <row r="69" ht="13.5">
      <c r="C69" s="93" t="s">
        <v>147</v>
      </c>
    </row>
    <row r="70" ht="13.5">
      <c r="C70" s="19" t="s">
        <v>148</v>
      </c>
    </row>
    <row r="71" spans="3:5" ht="13.5">
      <c r="C71" s="19" t="s">
        <v>149</v>
      </c>
      <c r="E71" s="82">
        <v>5610</v>
      </c>
    </row>
    <row r="72" spans="3:5" ht="13.5">
      <c r="C72" s="19" t="s">
        <v>150</v>
      </c>
      <c r="E72" s="82">
        <v>224.4</v>
      </c>
    </row>
    <row r="73" ht="13.5">
      <c r="C73" s="19" t="s">
        <v>151</v>
      </c>
    </row>
  </sheetData>
  <mergeCells count="27">
    <mergeCell ref="A8:B9"/>
    <mergeCell ref="C8:C9"/>
    <mergeCell ref="D8:E9"/>
    <mergeCell ref="F8:F9"/>
    <mergeCell ref="G8:G9"/>
    <mergeCell ref="C6:C7"/>
    <mergeCell ref="D6:E7"/>
    <mergeCell ref="F6:F7"/>
    <mergeCell ref="G6:G7"/>
    <mergeCell ref="G10:H10"/>
    <mergeCell ref="H8:H9"/>
    <mergeCell ref="AQ38:AS38"/>
    <mergeCell ref="A1:H1"/>
    <mergeCell ref="A2:B3"/>
    <mergeCell ref="C2:C3"/>
    <mergeCell ref="D2:E3"/>
    <mergeCell ref="F2:F3"/>
    <mergeCell ref="G2:G3"/>
    <mergeCell ref="H2:H3"/>
    <mergeCell ref="H6:H7"/>
    <mergeCell ref="A4:B5"/>
    <mergeCell ref="C4:C5"/>
    <mergeCell ref="D4:E5"/>
    <mergeCell ref="F4:F5"/>
    <mergeCell ref="G4:G5"/>
    <mergeCell ref="H4:H5"/>
    <mergeCell ref="A6:B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Drozenová Dagmar</cp:lastModifiedBy>
  <cp:lastPrinted>2023-08-21T11:02:37Z</cp:lastPrinted>
  <dcterms:created xsi:type="dcterms:W3CDTF">2018-09-19T12:52:30Z</dcterms:created>
  <dcterms:modified xsi:type="dcterms:W3CDTF">2024-01-18T08:01:47Z</dcterms:modified>
  <cp:category/>
  <cp:version/>
  <cp:contentType/>
  <cp:contentStatus/>
</cp:coreProperties>
</file>