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65428" yWindow="65428" windowWidth="23256" windowHeight="12456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<sst xmlns="http://schemas.openxmlformats.org/spreadsheetml/2006/main" count="145" uniqueCount="119">
  <si>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</si>
  <si>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</si>
  <si>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</si>
  <si>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</si>
  <si>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</si>
  <si>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</si>
  <si>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</si>
  <si>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</si>
  <si>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</si>
  <si>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</si>
  <si>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</si>
  <si>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</si>
  <si>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</si>
  <si>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</si>
  <si>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</si>
  <si>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</si>
  <si>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</si>
  <si>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</si>
  <si>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</si>
  <si>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</si>
  <si>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</si>
  <si>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</si>
  <si>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</si>
  <si>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</si>
  <si>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</si>
  <si>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</si>
  <si>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</si>
  <si>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</si>
  <si>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</si>
  <si>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</si>
  <si>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</si>
  <si>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</si>
  <si>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</si>
  <si>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</si>
  <si>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</si>
  <si>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</si>
  <si>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</si>
  <si>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</si>
  <si>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</si>
  <si>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</si>
  <si>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</si>
  <si>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</si>
  <si>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</si>
  <si>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</si>
  <si>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</si>
  <si>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</si>
  <si>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</si>
  <si>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</si>
  <si>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</si>
  <si>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</si>
  <si>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</si>
  <si>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</si>
  <si>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VODOROVNÉ DOPRAVNÍ ZNAČENÍ BARVOU HLADKÉ - DODÁVKA A POKLÁDKA</t>
  </si>
  <si>
    <t>M3</t>
  </si>
  <si>
    <t>574A44</t>
  </si>
  <si>
    <t>574C06</t>
  </si>
  <si>
    <t>OČIŠTĚNÍ ASFALTOVÝCH VOZOVEK ZAMETENÍM (samosběr)</t>
  </si>
  <si>
    <t>ŘEZÁNÍ ASFALTOVÉHO KRYTU VOZOVEK TL. DO 50MM</t>
  </si>
  <si>
    <t>KPL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</si>
  <si>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</si>
  <si>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</si>
  <si>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</si>
  <si>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</si>
  <si>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</si>
  <si>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</si>
  <si>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</si>
  <si>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</si>
  <si>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</si>
  <si>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</si>
  <si>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</si>
  <si>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</si>
  <si>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</si>
  <si>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</si>
  <si>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</si>
  <si>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</si>
  <si>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</si>
  <si>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</si>
  <si>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</si>
  <si>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</si>
  <si>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</si>
  <si>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>KSÚS Středočeského kraje příspěvková organizace</t>
  </si>
  <si>
    <t>2x,t.j.po zametení a po vyrovnávce</t>
  </si>
  <si>
    <t>FRÉZOVÁNÍ ZPEVNĚNÝCH PLOCH ASFALTOVÝCH, ODVOZ DO 20 KM</t>
  </si>
  <si>
    <t>SPOJOVACÍ POSTŘIK Z EMULZE DO 1 KG/M2</t>
  </si>
  <si>
    <t>FRÉZOVÁNÍ DRÁŽKY PRŮŘEZU DO 10 MM,HL.DO 20 MM V ASFALTOVÉ VOZOVCE</t>
  </si>
  <si>
    <t>TĚSNĚNÍ DILATAČ. SPAR ASF. ZÁLIVKOU</t>
  </si>
  <si>
    <t>ZPEVNĚNÍ KRAJNIC Z RECYKLOVANÉHO MATERIÁLU TL. DO 100MM</t>
  </si>
  <si>
    <t>VÝŠKOVÁ ÚPRAVA ŠACHET A VPUSTÍ</t>
  </si>
  <si>
    <t>KS</t>
  </si>
  <si>
    <t>BM</t>
  </si>
  <si>
    <t>T</t>
  </si>
  <si>
    <t>R položka</t>
  </si>
  <si>
    <t>zdroj financování:</t>
  </si>
  <si>
    <t>kapitola 12</t>
  </si>
  <si>
    <t>Opravy 2024</t>
  </si>
  <si>
    <t>DIO včetně zajištění,zjištění a vytyčení inž.sítí</t>
  </si>
  <si>
    <t>029113</t>
  </si>
  <si>
    <t>OSTAT POŽADAVKY - GEODETICKÉ ZAMĚŘENÍ - CELKY</t>
  </si>
  <si>
    <t>Zdroj položek/cen: www.sfdi.cz (OTSKP 2023)</t>
  </si>
  <si>
    <t>silnice č.II/107 ,km 17,047-19,526</t>
  </si>
  <si>
    <t>m2</t>
  </si>
  <si>
    <t>reprofilace povrchu nebo frézování do 5 cm (upřesnění před stavbou)</t>
  </si>
  <si>
    <t>vyrovnávka cca 4 cm na určených místech  (upřesnění po vyfrézování)</t>
  </si>
  <si>
    <t>v místě 1 kus podélný odvodňovací žlab</t>
  </si>
  <si>
    <t xml:space="preserve">seříznutí krajnice s odhozem do příkopu a následné čištění příkopu </t>
  </si>
  <si>
    <t>II/107 Kamenice-Čakovice</t>
  </si>
  <si>
    <t>Čakovice, Týnec nad Sázavou</t>
  </si>
  <si>
    <t>ASFALTOVÝ BETON PRO LOŽNÍ VRSTVY ACL 16+,</t>
  </si>
  <si>
    <t>ASFALTOVÝ BETON PRO OBRUSNÉ VRSTVY ACO 11+, TL. 50MM</t>
  </si>
  <si>
    <t>ROCBINDA</t>
  </si>
  <si>
    <t>ČIŠTĚNÍ KRAJNIC OD NÁNOSU TL. DO 100MM
Součástí položky je vodorovná a svislá doprava, přemístění, přeložení, manipulace s materiálem a uložení na skládku. Nezahrnuje poplatek za skládku.</t>
  </si>
  <si>
    <t>ČIŠTĚNÍ PŘÍKOPŮ DO 0,5 M3/M S ODVOZEM NA SKLÁDKU
Součástí položky je vodorovná a svislá doprava, přemístění, přeložení, manipulace s materiálem a uložení na skládku. Nezahrnuje poplatek za skládku,</t>
  </si>
  <si>
    <t>015111</t>
  </si>
  <si>
    <t>POPLATKY ZA LIKVIDACI ODPADŮ NEKONTAMINOVANÝCH - 17 05 04  VYTĚŽENÉ ZEMINY A HORNINY -  I. TŘÍDA TĚŽITELNOSTI</t>
  </si>
  <si>
    <t xml:space="preserve">VODOROVNÉ DOPRAVNÍ ZNAČENÍ PLASTEM HLADKÉ - DODÁVKA A POKLÁDKA vč.předznačení - přechod pro chodce atd.,  plast, retroreflexní </t>
  </si>
  <si>
    <t>Bezpečnostní barevný povrch vozovek červený pro podklad asfaltový</t>
  </si>
  <si>
    <t>R-915241111</t>
  </si>
  <si>
    <t>Ing. Aleš Čermák, Ph.D., MBA, ředitel</t>
  </si>
  <si>
    <t>7/2024 - 9/2024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</si>
</sst>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00000"/>
  </numFmts>
  <fonts count="22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vertical="center"/>
      <protection/>
    </xf>
    <xf numFmtId="4" fontId="3" fillId="0" borderId="3" xfId="0" applyNumberFormat="1" applyFont="1" applyBorder="1" applyAlignment="1" applyProtection="1">
      <alignment horizontal="right"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49" fontId="3" fillId="0" borderId="3" xfId="0" applyNumberFormat="1" applyFont="1" applyBorder="1" applyAlignment="1" applyProtection="1">
      <alignment horizontal="right" vertical="center"/>
      <protection/>
    </xf>
    <xf numFmtId="49" fontId="3" fillId="0" borderId="4" xfId="0" applyNumberFormat="1" applyFont="1" applyBorder="1" applyAlignment="1" applyProtection="1">
      <alignment horizontal="right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49" fontId="4" fillId="0" borderId="8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4" fontId="2" fillId="0" borderId="3" xfId="0" applyNumberFormat="1" applyFont="1" applyBorder="1" applyAlignment="1" applyProtection="1">
      <alignment vertical="center"/>
      <protection/>
    </xf>
    <xf numFmtId="4" fontId="1" fillId="0" borderId="4" xfId="0" applyNumberFormat="1" applyFont="1" applyBorder="1" applyAlignment="1" applyProtection="1">
      <alignment vertical="center"/>
      <protection locked="0"/>
    </xf>
    <xf numFmtId="4" fontId="2" fillId="0" borderId="4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 locked="0"/>
    </xf>
    <xf numFmtId="1" fontId="1" fillId="0" borderId="8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3" xfId="0" applyFont="1" applyFill="1" applyBorder="1" applyAlignment="1" applyProtection="1">
      <alignment horizontal="right" vertical="center"/>
      <protection/>
    </xf>
    <xf numFmtId="0" fontId="10" fillId="3" borderId="14" xfId="0" applyFont="1" applyFill="1" applyBorder="1" applyAlignment="1" applyProtection="1">
      <alignment horizontal="right" vertical="center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10" fillId="3" borderId="14" xfId="0" applyFont="1" applyFill="1" applyBorder="1" applyAlignment="1" applyProtection="1">
      <alignment vertical="center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1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4" fontId="2" fillId="0" borderId="9" xfId="0" applyNumberFormat="1" applyFont="1" applyBorder="1" applyAlignment="1" applyProtection="1">
      <alignment vertical="center"/>
      <protection/>
    </xf>
    <xf numFmtId="4" fontId="1" fillId="0" borderId="9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" fontId="1" fillId="0" borderId="20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10" fillId="0" borderId="19" xfId="0" applyNumberFormat="1" applyFont="1" applyBorder="1" applyAlignment="1" applyProtection="1">
      <alignment vertical="center"/>
      <protection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/>
    </xf>
    <xf numFmtId="4" fontId="1" fillId="0" borderId="12" xfId="0" applyNumberFormat="1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vertical="top" wrapText="1"/>
      <protection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/>
      <protection locked="0"/>
    </xf>
    <xf numFmtId="4" fontId="2" fillId="4" borderId="4" xfId="0" applyNumberFormat="1" applyFont="1" applyFill="1" applyBorder="1" applyAlignment="1" applyProtection="1">
      <alignment vertical="center"/>
      <protection/>
    </xf>
    <xf numFmtId="4" fontId="1" fillId="4" borderId="4" xfId="0" applyNumberFormat="1" applyFont="1" applyFill="1" applyBorder="1" applyAlignment="1" applyProtection="1">
      <alignment vertical="center"/>
      <protection locked="0"/>
    </xf>
    <xf numFmtId="4" fontId="2" fillId="4" borderId="3" xfId="0" applyNumberFormat="1" applyFont="1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horizontal="center" vertical="top"/>
      <protection/>
    </xf>
    <xf numFmtId="0" fontId="0" fillId="4" borderId="4" xfId="0" applyFill="1" applyBorder="1" applyAlignment="1" applyProtection="1">
      <alignment horizontal="center" vertical="top"/>
      <protection/>
    </xf>
    <xf numFmtId="0" fontId="0" fillId="4" borderId="4" xfId="0" applyFill="1" applyBorder="1" applyAlignment="1" applyProtection="1">
      <alignment vertical="top"/>
      <protection/>
    </xf>
    <xf numFmtId="0" fontId="21" fillId="4" borderId="4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left" vertical="center"/>
      <protection/>
    </xf>
    <xf numFmtId="49" fontId="2" fillId="0" borderId="8" xfId="0" applyNumberFormat="1" applyFont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/>
      <protection/>
    </xf>
    <xf numFmtId="49" fontId="20" fillId="0" borderId="25" xfId="0" applyNumberFormat="1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4" fontId="2" fillId="0" borderId="3" xfId="0" applyNumberFormat="1" applyFont="1" applyBorder="1" applyAlignment="1" applyProtection="1">
      <alignment horizontal="left" vertical="center"/>
      <protection/>
    </xf>
    <xf numFmtId="14" fontId="2" fillId="0" borderId="4" xfId="0" applyNumberFormat="1" applyFont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49" fontId="4" fillId="0" borderId="8" xfId="0" applyNumberFormat="1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49" fontId="4" fillId="0" borderId="4" xfId="0" applyNumberFormat="1" applyFont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19" fillId="5" borderId="25" xfId="0" applyNumberFormat="1" applyFont="1" applyFill="1" applyBorder="1" applyAlignment="1" applyProtection="1">
      <alignment horizontal="center" vertical="center"/>
      <protection/>
    </xf>
    <xf numFmtId="0" fontId="19" fillId="5" borderId="28" xfId="0" applyFont="1" applyFill="1" applyBorder="1" applyAlignment="1" applyProtection="1">
      <alignment horizontal="center" vertical="center"/>
      <protection/>
    </xf>
    <xf numFmtId="0" fontId="19" fillId="5" borderId="26" xfId="0" applyFont="1" applyFill="1" applyBorder="1" applyAlignment="1" applyProtection="1">
      <alignment horizontal="center" vertical="center"/>
      <protection/>
    </xf>
    <xf numFmtId="0" fontId="19" fillId="5" borderId="33" xfId="0" applyFont="1" applyFill="1" applyBorder="1" applyAlignment="1" applyProtection="1">
      <alignment horizontal="center" vertical="center"/>
      <protection/>
    </xf>
    <xf numFmtId="49" fontId="19" fillId="0" borderId="34" xfId="0" applyNumberFormat="1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29" xfId="0" applyFont="1" applyBorder="1" applyAlignment="1" applyProtection="1">
      <alignment horizontal="left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49" fontId="19" fillId="0" borderId="35" xfId="0" applyNumberFormat="1" applyFont="1" applyBorder="1" applyAlignment="1" applyProtection="1">
      <alignment horizontal="left" vertical="center"/>
      <protection/>
    </xf>
    <xf numFmtId="0" fontId="19" fillId="0" borderId="31" xfId="0" applyFont="1" applyBorder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left" vertical="center"/>
      <protection/>
    </xf>
    <xf numFmtId="0" fontId="19" fillId="0" borderId="36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 topLeftCell="A1">
      <selection activeCell="A1" sqref="A1:I1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65" customHeight="1" thickBot="1">
      <c r="A1" s="104" t="s">
        <v>48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47</v>
      </c>
      <c r="B2" s="107"/>
      <c r="C2" s="110" t="s">
        <v>105</v>
      </c>
      <c r="D2" s="111"/>
      <c r="E2" s="114" t="s">
        <v>46</v>
      </c>
      <c r="F2" s="110" t="s">
        <v>80</v>
      </c>
      <c r="G2" s="115"/>
      <c r="H2" s="114" t="s">
        <v>39</v>
      </c>
      <c r="I2" s="118" t="s">
        <v>45</v>
      </c>
    </row>
    <row r="3" spans="1:9" ht="10.5">
      <c r="A3" s="108"/>
      <c r="B3" s="109"/>
      <c r="C3" s="112"/>
      <c r="D3" s="113"/>
      <c r="E3" s="109"/>
      <c r="F3" s="116"/>
      <c r="G3" s="117"/>
      <c r="H3" s="109"/>
      <c r="I3" s="119"/>
    </row>
    <row r="4" spans="1:9" ht="10.5">
      <c r="A4" s="121" t="s">
        <v>44</v>
      </c>
      <c r="B4" s="109"/>
      <c r="C4" s="127" t="s">
        <v>94</v>
      </c>
      <c r="D4" s="128"/>
      <c r="E4" s="126" t="s">
        <v>43</v>
      </c>
      <c r="F4" s="126"/>
      <c r="G4" s="109"/>
      <c r="H4" s="126" t="s">
        <v>39</v>
      </c>
      <c r="I4" s="120"/>
    </row>
    <row r="5" spans="1:9" ht="10.5">
      <c r="A5" s="108"/>
      <c r="B5" s="109"/>
      <c r="C5" s="129"/>
      <c r="D5" s="130"/>
      <c r="E5" s="109"/>
      <c r="F5" s="109"/>
      <c r="G5" s="109"/>
      <c r="H5" s="109"/>
      <c r="I5" s="119"/>
    </row>
    <row r="6" spans="1:9" ht="13.2" customHeight="1">
      <c r="A6" s="121" t="s">
        <v>42</v>
      </c>
      <c r="B6" s="109"/>
      <c r="C6" s="122" t="s">
        <v>106</v>
      </c>
      <c r="D6" s="123"/>
      <c r="E6" s="126" t="s">
        <v>40</v>
      </c>
      <c r="F6" s="126"/>
      <c r="G6" s="109"/>
      <c r="H6" s="126" t="s">
        <v>39</v>
      </c>
      <c r="I6" s="120"/>
    </row>
    <row r="7" spans="1:9" ht="10.5">
      <c r="A7" s="108"/>
      <c r="B7" s="109"/>
      <c r="C7" s="124"/>
      <c r="D7" s="125"/>
      <c r="E7" s="109"/>
      <c r="F7" s="109"/>
      <c r="G7" s="109"/>
      <c r="H7" s="109"/>
      <c r="I7" s="119"/>
    </row>
    <row r="8" spans="1:9" ht="10.5">
      <c r="A8" s="121" t="s">
        <v>38</v>
      </c>
      <c r="B8" s="109"/>
      <c r="C8" s="134" t="s">
        <v>118</v>
      </c>
      <c r="D8" s="132"/>
      <c r="E8" s="126" t="s">
        <v>37</v>
      </c>
      <c r="F8" s="109"/>
      <c r="G8" s="109"/>
      <c r="H8" s="126" t="s">
        <v>36</v>
      </c>
      <c r="I8" s="120"/>
    </row>
    <row r="9" spans="1:9" ht="10.5">
      <c r="A9" s="108"/>
      <c r="B9" s="109"/>
      <c r="C9" s="132"/>
      <c r="D9" s="132"/>
      <c r="E9" s="109"/>
      <c r="F9" s="109"/>
      <c r="G9" s="109"/>
      <c r="H9" s="109"/>
      <c r="I9" s="119"/>
    </row>
    <row r="10" spans="1:9" ht="10.5">
      <c r="A10" s="121" t="s">
        <v>92</v>
      </c>
      <c r="B10" s="109"/>
      <c r="C10" s="131" t="s">
        <v>93</v>
      </c>
      <c r="D10" s="132"/>
      <c r="E10" s="126" t="s">
        <v>35</v>
      </c>
      <c r="F10" s="126"/>
      <c r="G10" s="109"/>
      <c r="H10" s="126" t="s">
        <v>34</v>
      </c>
      <c r="I10" s="133"/>
    </row>
    <row r="11" spans="1:9" ht="10.5">
      <c r="A11" s="108"/>
      <c r="B11" s="109"/>
      <c r="C11" s="132"/>
      <c r="D11" s="132"/>
      <c r="E11" s="109"/>
      <c r="F11" s="109"/>
      <c r="G11" s="109"/>
      <c r="H11" s="109"/>
      <c r="I11" s="119"/>
    </row>
    <row r="12" spans="1:9" ht="23.4" customHeight="1" thickBot="1">
      <c r="A12" s="135" t="s">
        <v>33</v>
      </c>
      <c r="B12" s="136"/>
      <c r="C12" s="136"/>
      <c r="D12" s="136"/>
      <c r="E12" s="136"/>
      <c r="F12" s="136"/>
      <c r="G12" s="136"/>
      <c r="H12" s="136"/>
      <c r="I12" s="137"/>
    </row>
    <row r="13" spans="1:9" ht="26.4" customHeight="1">
      <c r="A13" s="17" t="s">
        <v>32</v>
      </c>
      <c r="B13" s="138" t="s">
        <v>31</v>
      </c>
      <c r="C13" s="139"/>
      <c r="D13" s="16" t="s">
        <v>30</v>
      </c>
      <c r="E13" s="138" t="s">
        <v>29</v>
      </c>
      <c r="F13" s="139"/>
      <c r="G13" s="16" t="s">
        <v>28</v>
      </c>
      <c r="H13" s="138" t="s">
        <v>27</v>
      </c>
      <c r="I13" s="140"/>
    </row>
    <row r="14" spans="1:9" ht="15.15" customHeight="1">
      <c r="A14" s="14" t="s">
        <v>26</v>
      </c>
      <c r="B14" s="13" t="s">
        <v>16</v>
      </c>
      <c r="C14" s="10">
        <f>SUM(rozpočet!G29)</f>
        <v>0</v>
      </c>
      <c r="D14" s="141" t="s">
        <v>25</v>
      </c>
      <c r="E14" s="142"/>
      <c r="F14" s="10">
        <v>0</v>
      </c>
      <c r="G14" s="141" t="s">
        <v>24</v>
      </c>
      <c r="H14" s="142"/>
      <c r="I14" s="9">
        <v>0</v>
      </c>
    </row>
    <row r="15" spans="1:11" ht="15.15" customHeight="1">
      <c r="A15" s="14"/>
      <c r="B15" s="13" t="s">
        <v>14</v>
      </c>
      <c r="C15" s="10">
        <v>0</v>
      </c>
      <c r="D15" s="141" t="s">
        <v>23</v>
      </c>
      <c r="E15" s="142"/>
      <c r="F15" s="10">
        <v>0</v>
      </c>
      <c r="G15" s="141" t="s">
        <v>22</v>
      </c>
      <c r="H15" s="142"/>
      <c r="I15" s="9">
        <v>0</v>
      </c>
      <c r="K15" s="15"/>
    </row>
    <row r="16" spans="1:9" ht="15.15" customHeight="1">
      <c r="A16" s="14" t="s">
        <v>21</v>
      </c>
      <c r="B16" s="13" t="s">
        <v>16</v>
      </c>
      <c r="C16" s="10">
        <v>0</v>
      </c>
      <c r="D16" s="141" t="s">
        <v>20</v>
      </c>
      <c r="E16" s="142"/>
      <c r="F16" s="10">
        <v>0</v>
      </c>
      <c r="G16" s="141" t="s">
        <v>19</v>
      </c>
      <c r="H16" s="142"/>
      <c r="I16" s="9">
        <v>0</v>
      </c>
    </row>
    <row r="17" spans="1:9" ht="15.15" customHeight="1">
      <c r="A17" s="14"/>
      <c r="B17" s="13" t="s">
        <v>14</v>
      </c>
      <c r="C17" s="10">
        <v>0</v>
      </c>
      <c r="D17" s="141"/>
      <c r="E17" s="142"/>
      <c r="F17" s="12"/>
      <c r="G17" s="141" t="s">
        <v>18</v>
      </c>
      <c r="H17" s="142"/>
      <c r="I17" s="9">
        <v>0</v>
      </c>
    </row>
    <row r="18" spans="1:9" ht="15.15" customHeight="1">
      <c r="A18" s="14" t="s">
        <v>17</v>
      </c>
      <c r="B18" s="13" t="s">
        <v>16</v>
      </c>
      <c r="C18" s="10">
        <v>0</v>
      </c>
      <c r="D18" s="141"/>
      <c r="E18" s="142"/>
      <c r="F18" s="12"/>
      <c r="G18" s="141" t="s">
        <v>15</v>
      </c>
      <c r="H18" s="142"/>
      <c r="I18" s="9">
        <v>0</v>
      </c>
    </row>
    <row r="19" spans="1:9" ht="15.15" customHeight="1">
      <c r="A19" s="14"/>
      <c r="B19" s="13" t="s">
        <v>14</v>
      </c>
      <c r="C19" s="10">
        <v>0</v>
      </c>
      <c r="D19" s="141"/>
      <c r="E19" s="142"/>
      <c r="F19" s="12"/>
      <c r="G19" s="141" t="s">
        <v>13</v>
      </c>
      <c r="H19" s="142"/>
      <c r="I19" s="9">
        <v>0</v>
      </c>
    </row>
    <row r="20" spans="1:9" ht="15.15" customHeight="1">
      <c r="A20" s="143" t="s">
        <v>12</v>
      </c>
      <c r="B20" s="144"/>
      <c r="C20" s="10">
        <v>0</v>
      </c>
      <c r="D20" s="141"/>
      <c r="E20" s="142"/>
      <c r="F20" s="12"/>
      <c r="G20" s="141"/>
      <c r="H20" s="142"/>
      <c r="I20" s="11"/>
    </row>
    <row r="21" spans="1:9" ht="15.15" customHeight="1">
      <c r="A21" s="143" t="s">
        <v>11</v>
      </c>
      <c r="B21" s="144"/>
      <c r="C21" s="10">
        <v>0</v>
      </c>
      <c r="D21" s="141"/>
      <c r="E21" s="142"/>
      <c r="F21" s="12"/>
      <c r="G21" s="141"/>
      <c r="H21" s="142"/>
      <c r="I21" s="11"/>
    </row>
    <row r="22" spans="1:9" ht="16.65" customHeight="1">
      <c r="A22" s="143" t="s">
        <v>10</v>
      </c>
      <c r="B22" s="144"/>
      <c r="C22" s="10">
        <f>SUM(C14:C21)</f>
        <v>0</v>
      </c>
      <c r="D22" s="145" t="s">
        <v>9</v>
      </c>
      <c r="E22" s="144"/>
      <c r="F22" s="10">
        <f>SUM(F14:F21)</f>
        <v>0</v>
      </c>
      <c r="G22" s="145" t="s">
        <v>8</v>
      </c>
      <c r="H22" s="144"/>
      <c r="I22" s="9">
        <f>SUM(I14:I21)</f>
        <v>0</v>
      </c>
    </row>
    <row r="23" spans="1:9" ht="10.5">
      <c r="A23" s="8"/>
      <c r="B23" s="7"/>
      <c r="C23" s="7"/>
      <c r="D23" s="7"/>
      <c r="E23" s="7"/>
      <c r="F23" s="7"/>
      <c r="G23" s="7"/>
      <c r="H23" s="7"/>
      <c r="I23" s="6"/>
    </row>
    <row r="24" spans="1:9" ht="15.15" customHeight="1">
      <c r="A24" s="146" t="s">
        <v>7</v>
      </c>
      <c r="B24" s="147"/>
      <c r="C24" s="5">
        <v>0</v>
      </c>
      <c r="I24" s="2"/>
    </row>
    <row r="25" spans="1:9" ht="15.15" customHeight="1">
      <c r="A25" s="146" t="s">
        <v>6</v>
      </c>
      <c r="B25" s="147"/>
      <c r="C25" s="5">
        <v>0</v>
      </c>
      <c r="D25" s="148" t="s">
        <v>5</v>
      </c>
      <c r="E25" s="147"/>
      <c r="F25" s="5">
        <f>ROUND(C25*(14/100),2)</f>
        <v>0</v>
      </c>
      <c r="G25" s="148" t="s">
        <v>4</v>
      </c>
      <c r="H25" s="147"/>
      <c r="I25" s="4">
        <f>SUM(C24:C26)</f>
        <v>0</v>
      </c>
    </row>
    <row r="26" spans="1:9" ht="15.15" customHeight="1">
      <c r="A26" s="146" t="s">
        <v>3</v>
      </c>
      <c r="B26" s="147"/>
      <c r="C26" s="5">
        <f>C22+F22*I22</f>
        <v>0</v>
      </c>
      <c r="D26" s="148" t="s">
        <v>2</v>
      </c>
      <c r="E26" s="147"/>
      <c r="F26" s="5">
        <f>ROUND(C26*(21/100),2)</f>
        <v>0</v>
      </c>
      <c r="G26" s="148" t="s">
        <v>1</v>
      </c>
      <c r="H26" s="147"/>
      <c r="I26" s="4">
        <f>SUM(F25:F26)+I25</f>
        <v>0</v>
      </c>
    </row>
    <row r="27" spans="1:9" ht="10.5">
      <c r="A27" s="3"/>
      <c r="I27" s="2"/>
    </row>
    <row r="28" spans="1:9" ht="14.4" customHeight="1">
      <c r="A28" s="149"/>
      <c r="B28" s="150"/>
      <c r="C28" s="151"/>
      <c r="D28" s="158" t="s">
        <v>46</v>
      </c>
      <c r="E28" s="159"/>
      <c r="F28" s="160"/>
      <c r="G28" s="158" t="s">
        <v>40</v>
      </c>
      <c r="H28" s="159"/>
      <c r="I28" s="161"/>
    </row>
    <row r="29" spans="1:9" ht="14.4" customHeight="1">
      <c r="A29" s="152"/>
      <c r="B29" s="153"/>
      <c r="C29" s="154"/>
      <c r="D29" s="162" t="s">
        <v>117</v>
      </c>
      <c r="E29" s="163"/>
      <c r="F29" s="164"/>
      <c r="G29" s="162"/>
      <c r="H29" s="163"/>
      <c r="I29" s="165"/>
    </row>
    <row r="30" spans="1:9" ht="14.4" customHeight="1">
      <c r="A30" s="152"/>
      <c r="B30" s="153"/>
      <c r="C30" s="154"/>
      <c r="D30" s="162"/>
      <c r="E30" s="163"/>
      <c r="F30" s="164"/>
      <c r="G30" s="162"/>
      <c r="H30" s="163"/>
      <c r="I30" s="165"/>
    </row>
    <row r="31" spans="1:9" ht="14.4" customHeight="1">
      <c r="A31" s="152"/>
      <c r="B31" s="153"/>
      <c r="C31" s="154"/>
      <c r="D31" s="162"/>
      <c r="E31" s="163"/>
      <c r="F31" s="164"/>
      <c r="G31" s="162"/>
      <c r="H31" s="163"/>
      <c r="I31" s="165"/>
    </row>
    <row r="32" spans="1:9" ht="25.5" customHeight="1" thickBot="1">
      <c r="A32" s="155"/>
      <c r="B32" s="156"/>
      <c r="C32" s="157"/>
      <c r="D32" s="166" t="s">
        <v>0</v>
      </c>
      <c r="E32" s="167"/>
      <c r="F32" s="168"/>
      <c r="G32" s="166" t="s">
        <v>0</v>
      </c>
      <c r="H32" s="167"/>
      <c r="I32" s="169"/>
    </row>
  </sheetData>
  <mergeCells count="74"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showGridLines="0" workbookViewId="0" topLeftCell="A1">
      <selection activeCell="A1" sqref="A1:G1"/>
    </sheetView>
  </sheetViews>
  <sheetFormatPr defaultColWidth="10.5" defaultRowHeight="12" customHeight="1"/>
  <cols>
    <col min="1" max="1" width="3.66015625" style="18" customWidth="1"/>
    <col min="2" max="2" width="17.83203125" style="24" customWidth="1"/>
    <col min="3" max="3" width="92.33203125" style="23" customWidth="1"/>
    <col min="4" max="4" width="10.16015625" style="23" customWidth="1"/>
    <col min="5" max="5" width="15.33203125" style="23" customWidth="1"/>
    <col min="6" max="6" width="17.16015625" style="22" customWidth="1"/>
    <col min="7" max="7" width="18.66015625" style="21" customWidth="1"/>
    <col min="8" max="8" width="14.33203125" style="20" customWidth="1"/>
    <col min="9" max="9" width="10.5" style="19" customWidth="1"/>
    <col min="10" max="10" width="61.5" style="18" customWidth="1"/>
    <col min="11" max="16384" width="10.5" style="18" customWidth="1"/>
  </cols>
  <sheetData>
    <row r="1" spans="1:8" ht="27.75" customHeight="1">
      <c r="A1" s="171" t="s">
        <v>79</v>
      </c>
      <c r="B1" s="171"/>
      <c r="C1" s="171"/>
      <c r="D1" s="171"/>
      <c r="E1" s="171"/>
      <c r="F1" s="171"/>
      <c r="G1" s="171"/>
      <c r="H1" s="64"/>
    </row>
    <row r="2" spans="2:8" ht="12.75" customHeight="1">
      <c r="B2" s="50" t="s">
        <v>78</v>
      </c>
      <c r="C2" s="53" t="s">
        <v>105</v>
      </c>
      <c r="D2" s="63" t="s">
        <v>41</v>
      </c>
      <c r="E2" s="61"/>
      <c r="F2" s="61"/>
      <c r="G2" s="61"/>
      <c r="H2" s="60"/>
    </row>
    <row r="3" spans="2:8" ht="12.75" customHeight="1">
      <c r="B3" s="50" t="s">
        <v>77</v>
      </c>
      <c r="C3" s="53" t="s">
        <v>99</v>
      </c>
      <c r="D3" s="61"/>
      <c r="E3" s="61"/>
      <c r="F3" s="52"/>
      <c r="G3" s="61"/>
      <c r="H3" s="60"/>
    </row>
    <row r="4" spans="2:8" ht="13.5" customHeight="1">
      <c r="B4" s="50" t="s">
        <v>76</v>
      </c>
      <c r="C4" s="53" t="s">
        <v>106</v>
      </c>
      <c r="D4" s="62"/>
      <c r="E4" s="61"/>
      <c r="F4" s="61"/>
      <c r="G4" s="61"/>
      <c r="H4" s="60"/>
    </row>
    <row r="5" spans="2:8" ht="1.5" customHeight="1">
      <c r="B5" s="59"/>
      <c r="C5" s="49"/>
      <c r="D5" s="58"/>
      <c r="E5" s="57"/>
      <c r="F5" s="56"/>
      <c r="G5" s="55"/>
      <c r="H5" s="54"/>
    </row>
    <row r="6" spans="2:8" ht="20.25" customHeight="1">
      <c r="B6" s="50" t="s">
        <v>75</v>
      </c>
      <c r="C6" s="53" t="s">
        <v>74</v>
      </c>
      <c r="D6" s="51"/>
      <c r="E6" s="52"/>
      <c r="F6" s="52"/>
      <c r="G6" s="52"/>
      <c r="H6" s="47"/>
    </row>
    <row r="7" spans="2:8" ht="12.75" customHeight="1">
      <c r="B7" s="50" t="s">
        <v>73</v>
      </c>
      <c r="C7" s="50" t="s">
        <v>72</v>
      </c>
      <c r="D7" s="51"/>
      <c r="E7" s="51" t="s">
        <v>71</v>
      </c>
      <c r="F7" s="172"/>
      <c r="G7" s="172"/>
      <c r="H7" s="47"/>
    </row>
    <row r="8" spans="2:8" ht="12.75" customHeight="1">
      <c r="B8" s="50"/>
      <c r="C8" s="49"/>
      <c r="D8" s="48"/>
      <c r="E8" s="48" t="s">
        <v>70</v>
      </c>
      <c r="F8" s="173"/>
      <c r="G8" s="173"/>
      <c r="H8" s="47"/>
    </row>
    <row r="9" ht="11.25" customHeight="1" thickBot="1"/>
    <row r="10" spans="1:10" s="25" customFormat="1" ht="21" thickBot="1">
      <c r="A10" s="67" t="s">
        <v>69</v>
      </c>
      <c r="B10" s="46" t="s">
        <v>68</v>
      </c>
      <c r="C10" s="45" t="s">
        <v>67</v>
      </c>
      <c r="D10" s="44" t="s">
        <v>66</v>
      </c>
      <c r="E10" s="43" t="s">
        <v>65</v>
      </c>
      <c r="F10" s="43" t="s">
        <v>64</v>
      </c>
      <c r="G10" s="42" t="s">
        <v>63</v>
      </c>
      <c r="H10" s="41" t="s">
        <v>62</v>
      </c>
      <c r="I10" s="40" t="s">
        <v>61</v>
      </c>
      <c r="J10" s="32" t="s">
        <v>60</v>
      </c>
    </row>
    <row r="11" spans="1:10" s="25" customFormat="1" ht="13.2">
      <c r="A11" s="68" t="s">
        <v>59</v>
      </c>
      <c r="B11" s="81" t="s">
        <v>91</v>
      </c>
      <c r="C11" s="69" t="s">
        <v>95</v>
      </c>
      <c r="D11" s="69" t="s">
        <v>58</v>
      </c>
      <c r="E11" s="70">
        <v>1</v>
      </c>
      <c r="F11" s="71"/>
      <c r="G11" s="72">
        <f aca="true" t="shared" si="0" ref="G11:G28">F11*E11</f>
        <v>0</v>
      </c>
      <c r="H11" s="34"/>
      <c r="I11" s="33"/>
      <c r="J11" s="33"/>
    </row>
    <row r="12" spans="1:10" s="25" customFormat="1" ht="13.2">
      <c r="A12" s="39">
        <v>2</v>
      </c>
      <c r="B12" s="82">
        <v>113728</v>
      </c>
      <c r="C12" s="38" t="s">
        <v>82</v>
      </c>
      <c r="D12" s="38" t="s">
        <v>53</v>
      </c>
      <c r="E12" s="37">
        <v>240</v>
      </c>
      <c r="F12" s="36"/>
      <c r="G12" s="35">
        <f t="shared" si="0"/>
        <v>0</v>
      </c>
      <c r="H12" s="34"/>
      <c r="I12" s="33"/>
      <c r="J12" s="32"/>
    </row>
    <row r="13" spans="1:10" s="25" customFormat="1" ht="13.2">
      <c r="A13" s="39">
        <v>3</v>
      </c>
      <c r="B13" s="82">
        <v>919111</v>
      </c>
      <c r="C13" s="38" t="s">
        <v>57</v>
      </c>
      <c r="D13" s="38" t="s">
        <v>50</v>
      </c>
      <c r="E13" s="37">
        <v>40</v>
      </c>
      <c r="F13" s="36"/>
      <c r="G13" s="35">
        <f t="shared" si="0"/>
        <v>0</v>
      </c>
      <c r="H13" s="34"/>
      <c r="I13" s="33"/>
      <c r="J13" s="32" t="s">
        <v>101</v>
      </c>
    </row>
    <row r="14" spans="1:10" s="25" customFormat="1" ht="13.2">
      <c r="A14" s="39">
        <v>4</v>
      </c>
      <c r="B14" s="82">
        <v>93818</v>
      </c>
      <c r="C14" s="38" t="s">
        <v>56</v>
      </c>
      <c r="D14" s="38" t="s">
        <v>51</v>
      </c>
      <c r="E14" s="37">
        <v>14900</v>
      </c>
      <c r="F14" s="36"/>
      <c r="G14" s="35">
        <f t="shared" si="0"/>
        <v>0</v>
      </c>
      <c r="H14" s="34"/>
      <c r="I14" s="33"/>
      <c r="J14" s="32"/>
    </row>
    <row r="15" spans="1:10" s="25" customFormat="1" ht="13.2">
      <c r="A15" s="39">
        <v>5</v>
      </c>
      <c r="B15" s="82" t="s">
        <v>55</v>
      </c>
      <c r="C15" s="38" t="s">
        <v>107</v>
      </c>
      <c r="D15" s="38" t="s">
        <v>53</v>
      </c>
      <c r="E15" s="37">
        <v>110</v>
      </c>
      <c r="F15" s="36"/>
      <c r="G15" s="35">
        <f t="shared" si="0"/>
        <v>0</v>
      </c>
      <c r="H15" s="34"/>
      <c r="I15" s="33"/>
      <c r="J15" s="32"/>
    </row>
    <row r="16" spans="1:10" s="25" customFormat="1" ht="13.2">
      <c r="A16" s="39">
        <v>6</v>
      </c>
      <c r="B16" s="82" t="s">
        <v>54</v>
      </c>
      <c r="C16" s="38" t="s">
        <v>108</v>
      </c>
      <c r="D16" s="38" t="s">
        <v>51</v>
      </c>
      <c r="E16" s="37">
        <v>13900</v>
      </c>
      <c r="F16" s="36"/>
      <c r="G16" s="35">
        <f t="shared" si="0"/>
        <v>0</v>
      </c>
      <c r="H16" s="34"/>
      <c r="I16" s="33"/>
      <c r="J16" s="32" t="s">
        <v>102</v>
      </c>
    </row>
    <row r="17" spans="1:10" s="25" customFormat="1" ht="13.2">
      <c r="A17" s="39">
        <v>7</v>
      </c>
      <c r="B17" s="82">
        <v>572223</v>
      </c>
      <c r="C17" s="38" t="s">
        <v>83</v>
      </c>
      <c r="D17" s="38" t="s">
        <v>51</v>
      </c>
      <c r="E17" s="37">
        <v>14900</v>
      </c>
      <c r="F17" s="36"/>
      <c r="G17" s="35">
        <f t="shared" si="0"/>
        <v>0</v>
      </c>
      <c r="H17" s="34"/>
      <c r="I17" s="33"/>
      <c r="J17" s="32"/>
    </row>
    <row r="18" spans="1:10" s="25" customFormat="1" ht="13.2">
      <c r="A18" s="39">
        <v>8</v>
      </c>
      <c r="B18" s="82">
        <v>89921</v>
      </c>
      <c r="C18" s="38" t="s">
        <v>87</v>
      </c>
      <c r="D18" s="38" t="s">
        <v>88</v>
      </c>
      <c r="E18" s="37">
        <v>8</v>
      </c>
      <c r="F18" s="36"/>
      <c r="G18" s="35">
        <f>F18*E18</f>
        <v>0</v>
      </c>
      <c r="H18" s="34"/>
      <c r="I18" s="33"/>
      <c r="J18" s="32" t="s">
        <v>81</v>
      </c>
    </row>
    <row r="19" spans="1:10" s="25" customFormat="1" ht="13.2">
      <c r="A19" s="39">
        <v>9</v>
      </c>
      <c r="B19" s="83">
        <v>113761</v>
      </c>
      <c r="C19" s="38" t="s">
        <v>84</v>
      </c>
      <c r="D19" s="38" t="s">
        <v>50</v>
      </c>
      <c r="E19" s="37">
        <v>220</v>
      </c>
      <c r="F19" s="36"/>
      <c r="G19" s="35">
        <f t="shared" si="0"/>
        <v>0</v>
      </c>
      <c r="H19" s="34"/>
      <c r="I19" s="33"/>
      <c r="J19" s="32" t="s">
        <v>103</v>
      </c>
    </row>
    <row r="20" spans="1:10" s="25" customFormat="1" ht="13.2">
      <c r="A20" s="39">
        <v>10</v>
      </c>
      <c r="B20" s="82">
        <v>931311</v>
      </c>
      <c r="C20" s="38" t="s">
        <v>85</v>
      </c>
      <c r="D20" s="38" t="s">
        <v>50</v>
      </c>
      <c r="E20" s="37">
        <v>220</v>
      </c>
      <c r="F20" s="36"/>
      <c r="G20" s="35">
        <f t="shared" si="0"/>
        <v>0</v>
      </c>
      <c r="H20" s="34"/>
      <c r="I20" s="33"/>
      <c r="J20" s="32"/>
    </row>
    <row r="21" spans="1:10" s="25" customFormat="1" ht="39.6">
      <c r="A21" s="39">
        <v>11</v>
      </c>
      <c r="B21" s="94">
        <v>12922</v>
      </c>
      <c r="C21" s="95" t="s">
        <v>110</v>
      </c>
      <c r="D21" s="96" t="s">
        <v>51</v>
      </c>
      <c r="E21" s="97">
        <v>1200</v>
      </c>
      <c r="F21" s="98"/>
      <c r="G21" s="99">
        <f t="shared" si="0"/>
        <v>0</v>
      </c>
      <c r="H21" s="100"/>
      <c r="I21" s="101"/>
      <c r="J21" s="102"/>
    </row>
    <row r="22" spans="1:10" s="25" customFormat="1" ht="13.2">
      <c r="A22" s="39">
        <v>12</v>
      </c>
      <c r="B22" s="83">
        <v>56962</v>
      </c>
      <c r="C22" s="38" t="s">
        <v>86</v>
      </c>
      <c r="D22" s="38" t="s">
        <v>51</v>
      </c>
      <c r="E22" s="37">
        <v>1700</v>
      </c>
      <c r="F22" s="36"/>
      <c r="G22" s="35">
        <f t="shared" si="0"/>
        <v>0</v>
      </c>
      <c r="H22" s="34"/>
      <c r="I22" s="33"/>
      <c r="J22" s="32" t="s">
        <v>104</v>
      </c>
    </row>
    <row r="23" spans="1:10" s="25" customFormat="1" ht="39.6">
      <c r="A23" s="39">
        <v>13</v>
      </c>
      <c r="B23" s="83">
        <v>12932</v>
      </c>
      <c r="C23" s="91" t="s">
        <v>111</v>
      </c>
      <c r="D23" s="38" t="s">
        <v>89</v>
      </c>
      <c r="E23" s="37">
        <v>1200</v>
      </c>
      <c r="F23" s="36"/>
      <c r="G23" s="35">
        <f t="shared" si="0"/>
        <v>0</v>
      </c>
      <c r="H23" s="34"/>
      <c r="I23" s="33"/>
      <c r="J23" s="32"/>
    </row>
    <row r="24" spans="1:10" s="25" customFormat="1" ht="26.4">
      <c r="A24" s="39">
        <v>14</v>
      </c>
      <c r="B24" s="92" t="s">
        <v>112</v>
      </c>
      <c r="C24" s="91" t="s">
        <v>113</v>
      </c>
      <c r="D24" s="38" t="s">
        <v>90</v>
      </c>
      <c r="E24" s="37">
        <v>900</v>
      </c>
      <c r="F24" s="36"/>
      <c r="G24" s="35">
        <f t="shared" si="0"/>
        <v>0</v>
      </c>
      <c r="H24" s="34"/>
      <c r="I24" s="33"/>
      <c r="J24" s="32"/>
    </row>
    <row r="25" spans="1:10" s="25" customFormat="1" ht="27.6">
      <c r="A25" s="39">
        <v>15</v>
      </c>
      <c r="B25" s="84">
        <v>915211</v>
      </c>
      <c r="C25" s="93" t="s">
        <v>114</v>
      </c>
      <c r="D25" s="85" t="s">
        <v>100</v>
      </c>
      <c r="E25" s="37">
        <v>14</v>
      </c>
      <c r="F25" s="36"/>
      <c r="G25" s="35">
        <f aca="true" t="shared" si="1" ref="G25:G26">F25*E25</f>
        <v>0</v>
      </c>
      <c r="H25" s="34"/>
      <c r="I25" s="33"/>
      <c r="J25" s="32"/>
    </row>
    <row r="26" spans="1:10" s="25" customFormat="1" ht="13.8">
      <c r="A26" s="39">
        <v>16</v>
      </c>
      <c r="B26" s="94" t="s">
        <v>116</v>
      </c>
      <c r="C26" s="103" t="s">
        <v>115</v>
      </c>
      <c r="D26" s="96" t="s">
        <v>100</v>
      </c>
      <c r="E26" s="97">
        <v>120</v>
      </c>
      <c r="F26" s="98"/>
      <c r="G26" s="99">
        <f t="shared" si="1"/>
        <v>0</v>
      </c>
      <c r="H26" s="100"/>
      <c r="I26" s="101"/>
      <c r="J26" s="102" t="s">
        <v>109</v>
      </c>
    </row>
    <row r="27" spans="1:10" s="25" customFormat="1" ht="13.2">
      <c r="A27" s="39">
        <v>17</v>
      </c>
      <c r="B27" s="83">
        <v>915111</v>
      </c>
      <c r="C27" s="38" t="s">
        <v>52</v>
      </c>
      <c r="D27" s="38" t="s">
        <v>51</v>
      </c>
      <c r="E27" s="37">
        <v>795</v>
      </c>
      <c r="F27" s="36"/>
      <c r="G27" s="35">
        <f t="shared" si="0"/>
        <v>0</v>
      </c>
      <c r="H27" s="34"/>
      <c r="I27" s="33"/>
      <c r="J27" s="32"/>
    </row>
    <row r="28" spans="1:9" s="25" customFormat="1" ht="13.8" thickBot="1">
      <c r="A28" s="75">
        <v>18</v>
      </c>
      <c r="B28" s="86" t="s">
        <v>96</v>
      </c>
      <c r="C28" s="87" t="s">
        <v>97</v>
      </c>
      <c r="D28" s="87" t="s">
        <v>88</v>
      </c>
      <c r="E28" s="88">
        <v>1</v>
      </c>
      <c r="F28" s="89"/>
      <c r="G28" s="90">
        <f t="shared" si="0"/>
        <v>0</v>
      </c>
      <c r="H28" s="26"/>
      <c r="I28" s="26"/>
    </row>
    <row r="29" spans="1:9" s="25" customFormat="1" ht="15">
      <c r="A29" s="76"/>
      <c r="B29" s="77"/>
      <c r="C29" s="78" t="s">
        <v>4</v>
      </c>
      <c r="D29" s="78"/>
      <c r="E29" s="78"/>
      <c r="F29" s="79" t="s">
        <v>41</v>
      </c>
      <c r="G29" s="80">
        <f>SUM(G11:G28)</f>
        <v>0</v>
      </c>
      <c r="H29" s="26"/>
      <c r="I29" s="26"/>
    </row>
    <row r="30" spans="1:9" s="25" customFormat="1" ht="15">
      <c r="A30" s="73"/>
      <c r="B30" s="65"/>
      <c r="C30" s="31" t="s">
        <v>2</v>
      </c>
      <c r="D30" s="31"/>
      <c r="E30" s="31"/>
      <c r="F30" s="10" t="s">
        <v>41</v>
      </c>
      <c r="G30" s="30">
        <f>G29*0.21</f>
        <v>0</v>
      </c>
      <c r="H30" s="26"/>
      <c r="I30" s="26"/>
    </row>
    <row r="31" spans="1:9" s="25" customFormat="1" ht="15.6" thickBot="1">
      <c r="A31" s="74"/>
      <c r="B31" s="66"/>
      <c r="C31" s="29" t="s">
        <v>49</v>
      </c>
      <c r="D31" s="29"/>
      <c r="E31" s="29"/>
      <c r="F31" s="28" t="s">
        <v>41</v>
      </c>
      <c r="G31" s="27">
        <f>G30+G29</f>
        <v>0</v>
      </c>
      <c r="H31" s="26"/>
      <c r="I31" s="26"/>
    </row>
    <row r="32" spans="8:10" ht="24" customHeight="1">
      <c r="H32" s="26"/>
      <c r="I32" s="26"/>
      <c r="J32" s="25"/>
    </row>
    <row r="33" spans="2:10" ht="12" customHeight="1">
      <c r="B33" s="170" t="s">
        <v>98</v>
      </c>
      <c r="C33" s="170"/>
      <c r="H33" s="26"/>
      <c r="I33" s="26"/>
      <c r="J33" s="25"/>
    </row>
    <row r="34" spans="8:10" ht="12" customHeight="1">
      <c r="H34" s="26"/>
      <c r="I34" s="26"/>
      <c r="J34" s="25"/>
    </row>
    <row r="35" spans="8:10" ht="12" customHeight="1">
      <c r="H35" s="26"/>
      <c r="I35" s="26"/>
      <c r="J35" s="25"/>
    </row>
    <row r="36" spans="8:10" ht="12" customHeight="1">
      <c r="H36" s="26"/>
      <c r="I36" s="26"/>
      <c r="J36" s="25"/>
    </row>
    <row r="37" spans="8:10" ht="12" customHeight="1">
      <c r="H37" s="26"/>
      <c r="I37" s="26"/>
      <c r="J37" s="25"/>
    </row>
  </sheetData>
  <mergeCells count="4">
    <mergeCell ref="B33:C33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Drozenová Dagmar</cp:lastModifiedBy>
  <cp:lastPrinted>2023-12-04T06:14:24Z</cp:lastPrinted>
  <dcterms:created xsi:type="dcterms:W3CDTF">2019-02-15T16:16:44Z</dcterms:created>
  <dcterms:modified xsi:type="dcterms:W3CDTF">2024-01-08T06:11:46Z</dcterms:modified>
  <cp:category/>
  <cp:version/>
  <cp:contentType/>
  <cp:contentStatus/>
</cp:coreProperties>
</file>