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josef_raboch_ksus_cz/Documents/Documents/TSU/OPRAVY 2024/III-1154 Ořech/Rozpočet/"/>
    </mc:Choice>
  </mc:AlternateContent>
  <xr:revisionPtr revIDLastSave="0" documentId="14_{8D873D5C-3570-46C6-94DA-94FB093917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" sheetId="1" r:id="rId1"/>
    <sheet name="rozpoč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2" l="1"/>
  <c r="G28" i="2" l="1"/>
  <c r="G27" i="2"/>
  <c r="G12" i="2"/>
  <c r="G11" i="2"/>
  <c r="G10" i="2"/>
  <c r="G14" i="2" l="1"/>
  <c r="G13" i="2"/>
  <c r="G9" i="2"/>
  <c r="G29" i="2"/>
  <c r="G26" i="2"/>
  <c r="G25" i="2"/>
  <c r="G24" i="2"/>
  <c r="G23" i="2"/>
  <c r="G22" i="2"/>
  <c r="G21" i="2"/>
  <c r="G20" i="2"/>
  <c r="G18" i="2"/>
  <c r="G17" i="2"/>
  <c r="G16" i="2"/>
  <c r="G15" i="2"/>
  <c r="I24" i="1" l="1"/>
  <c r="I22" i="1"/>
  <c r="G30" i="2" l="1"/>
  <c r="G31" i="2" s="1"/>
  <c r="G32" i="2" s="1"/>
  <c r="C14" i="1" l="1"/>
  <c r="C22" i="1" s="1"/>
  <c r="C25" i="1" s="1"/>
  <c r="F25" i="1" s="1"/>
  <c r="I25" i="1" s="1"/>
</calcChain>
</file>

<file path=xl/sharedStrings.xml><?xml version="1.0" encoding="utf-8"?>
<sst xmlns="http://schemas.openxmlformats.org/spreadsheetml/2006/main" count="156" uniqueCount="103">
  <si>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</si>
  <si>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</si>
  <si>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</si>
  <si>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</si>
  <si>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</si>
  <si>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</si>
  <si>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Rozpočet - cenová nabídka</t>
  </si>
  <si>
    <t>Projektant:</t>
  </si>
  <si>
    <t xml:space="preserve"> </t>
  </si>
  <si>
    <t>Položkový soupis prací</t>
  </si>
  <si>
    <t>poř.číslo</t>
  </si>
  <si>
    <t>čís.položky</t>
  </si>
  <si>
    <t>popis položky</t>
  </si>
  <si>
    <t>Lokalita:</t>
  </si>
  <si>
    <t>m.jednotka</t>
  </si>
  <si>
    <t>množství</t>
  </si>
  <si>
    <t>jedn.cena</t>
  </si>
  <si>
    <t>Cena celkem</t>
  </si>
  <si>
    <t>Zhotovitel:</t>
  </si>
  <si>
    <t>t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</si>
  <si>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</si>
  <si>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</si>
  <si>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</si>
  <si>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</si>
  <si>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</si>
  <si>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</si>
  <si>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</si>
  <si>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</si>
  <si>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</si>
  <si>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</si>
  <si>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</si>
  <si>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</si>
  <si>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</si>
  <si>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</si>
  <si>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</si>
  <si>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</si>
  <si>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m3</t>
  </si>
  <si>
    <t>Práce přesčas</t>
  </si>
  <si>
    <t>m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</si>
  <si>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</si>
  <si>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</si>
  <si>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</si>
  <si>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</si>
  <si>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</si>
  <si>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</si>
  <si>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</si>
  <si>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</si>
  <si>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Provozní vlivy</t>
  </si>
  <si>
    <t>"M"</t>
  </si>
  <si>
    <t>Ostatní-DIO</t>
  </si>
  <si>
    <t>NUS z rozpočtu</t>
  </si>
  <si>
    <t>Ostatní materiál</t>
  </si>
  <si>
    <t>Přesun hmot a sutí</t>
  </si>
  <si>
    <t>ZRN celkem</t>
  </si>
  <si>
    <t>DPH 21%</t>
  </si>
  <si>
    <t>DN celkem</t>
  </si>
  <si>
    <t>NUS celkem</t>
  </si>
  <si>
    <t>Základ 0%</t>
  </si>
  <si>
    <t>Celkem s DPH</t>
  </si>
  <si>
    <t>DPH 0%</t>
  </si>
  <si>
    <t>Celkem bez DPH</t>
  </si>
  <si>
    <t>Základ 21%</t>
  </si>
  <si>
    <t>Celkem včetně DPH</t>
  </si>
  <si>
    <t>Objednatel</t>
  </si>
  <si>
    <t>Zhotovitel</t>
  </si>
  <si>
    <t>Datum, razítko a podpis</t>
  </si>
  <si>
    <t>00066001</t>
  </si>
  <si>
    <t>bm</t>
  </si>
  <si>
    <t>ČIŠTĚNÍ VOZOVEK SAMOSBĚREM</t>
  </si>
  <si>
    <t>ŘEZÁNÍ ASFALT. KRYTU</t>
  </si>
  <si>
    <t>ČIŠTĚNÍ KRAJNIC OD NÁNOSU TL. DO 100 MM S ODVOZEM NA SKLÁDKU</t>
  </si>
  <si>
    <t xml:space="preserve">ZPEVNĚNÍ KRAJNIC Z RECYKLÁTU DO TL. 100MM  </t>
  </si>
  <si>
    <t>agregovaná pol.</t>
  </si>
  <si>
    <t>POPLATKY ZA LIKVIDACI ODPADU NEKONTAMINOVANÝCH</t>
  </si>
  <si>
    <t>FRÉZOVÁNÍ DRÁŽKY PRŮŘEZU DO 200MM2 V ASFALTOVÉ VOZOVCE</t>
  </si>
  <si>
    <t>TĚSNĚNÍ DILATAČ SPAR ASF ZÁLIVKOU PRŮŘ DO 200MM2</t>
  </si>
  <si>
    <t>souvislá oprava  komunikace</t>
  </si>
  <si>
    <t>SPOJOVACÍ POSTŘIK ZE SIL. EMULZE DO 0,5KG/M2</t>
  </si>
  <si>
    <t>014132</t>
  </si>
  <si>
    <t>OSTATNÍ POŽADAVKY - DIO, GEODETICKÉ ZAMĚŘENÍ SKUTEČNÉHO PROVEDENÍ před a po dokončení včetně zaměření zesílení konstrukce , ZJIŠTENÍ A VYTYČENÍ INŽ. SÍTÍ, provedení vzorkování a zkoušení na přítomnost PAU dle vyhl. Č. 283/2023</t>
  </si>
  <si>
    <t>součet</t>
  </si>
  <si>
    <t xml:space="preserve">574A44  </t>
  </si>
  <si>
    <t>ASFALTOVÝ BETON PRO OBRUSNÉ VRSTVY ACO 11+,  tl. 50 mm</t>
  </si>
  <si>
    <t xml:space="preserve">ODKOPÁVKY A PROKOPÁVKY OBECNÉ TŘ. I, ODVOZ DO 20KM </t>
  </si>
  <si>
    <t>SPOJOVACÍ POSTŘIK Z EMULZE DO 1,0KG/M2</t>
  </si>
  <si>
    <t xml:space="preserve">Název akce : III/1154 Ořech  </t>
  </si>
  <si>
    <t xml:space="preserve">staničení silnice III/1154  v km 2,485 - 1,585, délka úseku 0,900km </t>
  </si>
  <si>
    <t>POPLATKY ZA LIKVIDACŮ ODPADŮ NEBEZPEČNÝCH -   vybourané obalované kamenivo kontaminované dehtem  (ZAS- T3)</t>
  </si>
  <si>
    <t>ASFALTOVÝ BETON PRO PODKLADNÍ VRSTVY   ACP 16+,  tl. 70mm</t>
  </si>
  <si>
    <t>574E66</t>
  </si>
  <si>
    <t>VOZOVKOVÉ VRSTVY ZE ŠTĚRKODRTI ŠDA , tl. 200mm</t>
  </si>
  <si>
    <t>FRÉZOVÁNÍ ZPEVNĚNÝCH PLOCH ASFALTOVÝCH, v tl. 40mm,  ODVOZ DO 20KM</t>
  </si>
  <si>
    <t>113728A</t>
  </si>
  <si>
    <t xml:space="preserve">FRÉZOVÁNÍ ZPEVNĚNÝCH PLOCH ASFALTOVÝCH - BEZ DOPRAVY - dofrézování vozovky tl. průměrně 70mm, mat. který může obsahovat dehet ve třídě ZAS-T3 </t>
  </si>
  <si>
    <t>11372B</t>
  </si>
  <si>
    <t>FRÉZOVÁNÍ ZPEVNĚNÝCH PLOCH ASFALTOVÝCH - DOPRAVA - 30KM (nebezpečný odpad)</t>
  </si>
  <si>
    <t>tkm</t>
  </si>
  <si>
    <t xml:space="preserve">VODOR DOPRAV ZNAČ PLASTEM STRUKTURÁLNÍ NEHLUČNÉ - DOD A POKLÁDKA - vodící proužek 12,5;  </t>
  </si>
  <si>
    <t>VDZ - 12,5 ,   BARVOU, ZÁKLADNÍ  včetně navazujícího úseku silnice III/1154 mezi uzl. body</t>
  </si>
  <si>
    <t>III/1154 Ořech</t>
  </si>
  <si>
    <t xml:space="preserve">III/1154  v km 2,485 - 1,585, délka úseku 0,900km </t>
  </si>
  <si>
    <t>VÝSPRAVA TRHLIN ASFALTOVOU ZÁLIVKOU MODIFIK</t>
  </si>
  <si>
    <t xml:space="preserve">      577A2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</si>
</sst>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;\-#,##0.00;\-#"/>
  </numFmts>
  <fonts count="25" x14ac:knownFonts="1">
    <font>
      <sz val="8"/>
      <color rgb="FF000000"/>
      <name val="Open Sans"/>
    </font>
    <font>
      <sz val="24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name val="Open Sans"/>
    </font>
    <font>
      <sz val="14"/>
      <color rgb="FF000000"/>
      <name val="Arial"/>
      <family val="2"/>
      <charset val="238"/>
    </font>
    <font>
      <sz val="8"/>
      <name val="Open Sans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</font>
    <font>
      <sz val="12"/>
      <color indexed="8"/>
      <name val="Book Antiqua"/>
      <family val="1"/>
      <charset val="238"/>
    </font>
    <font>
      <sz val="12"/>
      <color rgb="FFFF0000"/>
      <name val="Arial"/>
      <family val="2"/>
      <charset val="238"/>
    </font>
    <font>
      <sz val="8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4">
    <xf numFmtId="0" fontId="0" fillId="0" borderId="0" xfId="0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vertical="top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0" xfId="0" applyFont="1"/>
    <xf numFmtId="0" fontId="7" fillId="0" borderId="1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top"/>
    </xf>
    <xf numFmtId="0" fontId="10" fillId="0" borderId="0" xfId="0" applyFont="1" applyAlignment="1">
      <alignment wrapText="1"/>
    </xf>
    <xf numFmtId="0" fontId="13" fillId="0" borderId="9" xfId="0" applyFont="1" applyBorder="1" applyAlignment="1">
      <alignment wrapText="1"/>
    </xf>
    <xf numFmtId="165" fontId="14" fillId="0" borderId="0" xfId="0" applyNumberFormat="1" applyFont="1"/>
    <xf numFmtId="0" fontId="15" fillId="0" borderId="9" xfId="0" applyFont="1" applyBorder="1" applyAlignment="1">
      <alignment vertical="center"/>
    </xf>
    <xf numFmtId="0" fontId="12" fillId="0" borderId="22" xfId="0" applyFont="1" applyBorder="1" applyAlignment="1">
      <alignment horizontal="center" vertical="center"/>
    </xf>
    <xf numFmtId="49" fontId="17" fillId="2" borderId="23" xfId="0" applyNumberFormat="1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9" fillId="0" borderId="0" xfId="0" applyFont="1"/>
    <xf numFmtId="49" fontId="7" fillId="0" borderId="27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left" vertical="center"/>
    </xf>
    <xf numFmtId="4" fontId="8" fillId="0" borderId="23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right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right" vertical="center"/>
    </xf>
    <xf numFmtId="49" fontId="8" fillId="0" borderId="29" xfId="0" applyNumberFormat="1" applyFont="1" applyBorder="1" applyAlignment="1">
      <alignment horizontal="right" vertical="center"/>
    </xf>
    <xf numFmtId="2" fontId="8" fillId="0" borderId="37" xfId="0" applyNumberFormat="1" applyFont="1" applyBorder="1"/>
    <xf numFmtId="4" fontId="7" fillId="2" borderId="39" xfId="0" applyNumberFormat="1" applyFont="1" applyFill="1" applyBorder="1" applyAlignment="1">
      <alignment horizontal="right" vertical="center"/>
    </xf>
    <xf numFmtId="49" fontId="8" fillId="0" borderId="45" xfId="0" applyNumberFormat="1" applyFont="1" applyBorder="1" applyAlignment="1">
      <alignment horizontal="left" vertical="center"/>
    </xf>
    <xf numFmtId="0" fontId="5" fillId="0" borderId="46" xfId="0" applyFont="1" applyBorder="1" applyAlignment="1">
      <alignment vertical="top"/>
    </xf>
    <xf numFmtId="49" fontId="22" fillId="0" borderId="13" xfId="0" applyNumberFormat="1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12" fillId="0" borderId="53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4" fontId="12" fillId="0" borderId="16" xfId="0" applyNumberFormat="1" applyFont="1" applyBorder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164" fontId="12" fillId="0" borderId="26" xfId="0" applyNumberFormat="1" applyFont="1" applyBorder="1" applyAlignment="1">
      <alignment horizontal="center" vertical="center"/>
    </xf>
    <xf numFmtId="4" fontId="12" fillId="0" borderId="27" xfId="0" applyNumberFormat="1" applyFont="1" applyBorder="1" applyAlignment="1">
      <alignment horizontal="center" vertical="center"/>
    </xf>
    <xf numFmtId="164" fontId="12" fillId="0" borderId="54" xfId="0" applyNumberFormat="1" applyFont="1" applyBorder="1" applyAlignment="1">
      <alignment horizontal="center" vertical="center"/>
    </xf>
    <xf numFmtId="4" fontId="12" fillId="0" borderId="29" xfId="0" applyNumberFormat="1" applyFont="1" applyBorder="1" applyAlignment="1">
      <alignment horizontal="center" vertical="center"/>
    </xf>
    <xf numFmtId="164" fontId="12" fillId="0" borderId="30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164" fontId="11" fillId="0" borderId="20" xfId="0" applyNumberFormat="1" applyFont="1" applyBorder="1" applyAlignment="1">
      <alignment horizontal="center" vertical="top"/>
    </xf>
    <xf numFmtId="164" fontId="12" fillId="0" borderId="26" xfId="0" applyNumberFormat="1" applyFont="1" applyBorder="1" applyAlignment="1">
      <alignment horizontal="center" vertical="top"/>
    </xf>
    <xf numFmtId="164" fontId="11" fillId="0" borderId="30" xfId="0" applyNumberFormat="1" applyFont="1" applyBorder="1" applyAlignment="1">
      <alignment horizontal="center" vertical="top"/>
    </xf>
    <xf numFmtId="0" fontId="12" fillId="3" borderId="23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left" vertical="center" wrapText="1"/>
    </xf>
    <xf numFmtId="4" fontId="12" fillId="3" borderId="23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top"/>
    </xf>
    <xf numFmtId="2" fontId="8" fillId="0" borderId="0" xfId="0" applyNumberFormat="1" applyFont="1" applyAlignment="1">
      <alignment vertical="top"/>
    </xf>
    <xf numFmtId="2" fontId="7" fillId="0" borderId="11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top"/>
    </xf>
    <xf numFmtId="1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164" fontId="12" fillId="0" borderId="16" xfId="0" applyNumberFormat="1" applyFont="1" applyBorder="1" applyAlignment="1">
      <alignment horizontal="center" vertical="center"/>
    </xf>
    <xf numFmtId="164" fontId="12" fillId="0" borderId="23" xfId="0" applyNumberFormat="1" applyFont="1" applyBorder="1" applyAlignment="1">
      <alignment horizontal="center" vertical="center"/>
    </xf>
    <xf numFmtId="164" fontId="12" fillId="0" borderId="27" xfId="0" applyNumberFormat="1" applyFont="1" applyBorder="1" applyAlignment="1">
      <alignment horizontal="center" vertical="center"/>
    </xf>
    <xf numFmtId="164" fontId="12" fillId="0" borderId="29" xfId="0" applyNumberFormat="1" applyFont="1" applyBorder="1" applyAlignment="1">
      <alignment horizontal="center" vertical="center"/>
    </xf>
    <xf numFmtId="49" fontId="12" fillId="3" borderId="23" xfId="0" applyNumberFormat="1" applyFont="1" applyFill="1" applyBorder="1" applyAlignment="1">
      <alignment horizontal="center" vertical="center"/>
    </xf>
    <xf numFmtId="49" fontId="20" fillId="0" borderId="47" xfId="0" applyNumberFormat="1" applyFont="1" applyBorder="1" applyAlignment="1">
      <alignment horizontal="left" vertical="center"/>
    </xf>
    <xf numFmtId="0" fontId="5" fillId="0" borderId="48" xfId="0" applyFont="1" applyBorder="1" applyAlignment="1">
      <alignment vertical="top"/>
    </xf>
    <xf numFmtId="0" fontId="5" fillId="0" borderId="49" xfId="0" applyFont="1" applyBorder="1" applyAlignment="1">
      <alignment vertical="top"/>
    </xf>
    <xf numFmtId="49" fontId="8" fillId="0" borderId="42" xfId="0" applyNumberFormat="1" applyFont="1" applyBorder="1" applyAlignment="1">
      <alignment horizontal="left" vertical="center"/>
    </xf>
    <xf numFmtId="0" fontId="5" fillId="0" borderId="43" xfId="0" applyFont="1" applyBorder="1" applyAlignment="1">
      <alignment vertical="top"/>
    </xf>
    <xf numFmtId="0" fontId="5" fillId="0" borderId="44" xfId="0" applyFont="1" applyBorder="1" applyAlignment="1">
      <alignment vertical="top"/>
    </xf>
    <xf numFmtId="49" fontId="20" fillId="0" borderId="42" xfId="0" applyNumberFormat="1" applyFont="1" applyBorder="1" applyAlignment="1">
      <alignment horizontal="left" vertical="center"/>
    </xf>
    <xf numFmtId="49" fontId="8" fillId="0" borderId="45" xfId="0" applyNumberFormat="1" applyFont="1" applyBorder="1" applyAlignment="1">
      <alignment horizontal="left" vertical="center"/>
    </xf>
    <xf numFmtId="0" fontId="0" fillId="0" borderId="0" xfId="0" applyAlignment="1">
      <alignment vertical="top"/>
    </xf>
    <xf numFmtId="0" fontId="5" fillId="0" borderId="46" xfId="0" applyFont="1" applyBorder="1" applyAlignment="1">
      <alignment vertical="top"/>
    </xf>
    <xf numFmtId="49" fontId="22" fillId="0" borderId="50" xfId="0" applyNumberFormat="1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0" fontId="22" fillId="0" borderId="52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49" fontId="6" fillId="2" borderId="3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49" fontId="9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7" fillId="0" borderId="24" xfId="0" applyNumberFormat="1" applyFont="1" applyBorder="1" applyAlignment="1">
      <alignment horizontal="left" vertical="center"/>
    </xf>
    <xf numFmtId="0" fontId="5" fillId="0" borderId="25" xfId="0" applyFont="1" applyBorder="1" applyAlignment="1">
      <alignment vertical="top"/>
    </xf>
    <xf numFmtId="49" fontId="7" fillId="2" borderId="24" xfId="0" applyNumberFormat="1" applyFont="1" applyFill="1" applyBorder="1" applyAlignment="1">
      <alignment horizontal="left" vertical="center"/>
    </xf>
    <xf numFmtId="0" fontId="5" fillId="0" borderId="38" xfId="0" applyFont="1" applyBorder="1" applyAlignment="1">
      <alignment vertical="top"/>
    </xf>
    <xf numFmtId="49" fontId="7" fillId="0" borderId="31" xfId="0" applyNumberFormat="1" applyFont="1" applyBorder="1" applyAlignment="1">
      <alignment horizontal="left" vertical="center"/>
    </xf>
    <xf numFmtId="0" fontId="5" fillId="0" borderId="32" xfId="0" applyFont="1" applyBorder="1" applyAlignment="1">
      <alignment vertical="top"/>
    </xf>
    <xf numFmtId="49" fontId="16" fillId="0" borderId="0" xfId="0" applyNumberFormat="1" applyFont="1" applyAlignment="1">
      <alignment horizontal="center" vertical="center"/>
    </xf>
    <xf numFmtId="49" fontId="8" fillId="0" borderId="24" xfId="0" applyNumberFormat="1" applyFont="1" applyBorder="1" applyAlignment="1">
      <alignment horizontal="left" vertical="center"/>
    </xf>
    <xf numFmtId="0" fontId="5" fillId="0" borderId="19" xfId="0" applyFont="1" applyBorder="1" applyAlignment="1">
      <alignment vertical="top"/>
    </xf>
    <xf numFmtId="14" fontId="3" fillId="2" borderId="17" xfId="0" applyNumberFormat="1" applyFont="1" applyFill="1" applyBorder="1" applyAlignment="1">
      <alignment horizontal="left"/>
    </xf>
    <xf numFmtId="0" fontId="5" fillId="0" borderId="21" xfId="0" applyFont="1" applyBorder="1" applyAlignment="1">
      <alignment vertical="top"/>
    </xf>
    <xf numFmtId="49" fontId="3" fillId="0" borderId="6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21" fillId="0" borderId="5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top"/>
    </xf>
    <xf numFmtId="0" fontId="5" fillId="0" borderId="18" xfId="0" applyFont="1" applyBorder="1" applyAlignment="1">
      <alignment vertical="top"/>
    </xf>
    <xf numFmtId="49" fontId="18" fillId="0" borderId="24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top"/>
    </xf>
    <xf numFmtId="49" fontId="24" fillId="2" borderId="12" xfId="0" applyNumberFormat="1" applyFont="1" applyFill="1" applyBorder="1" applyAlignment="1">
      <alignment horizontal="left" vertical="center" wrapText="1"/>
    </xf>
    <xf numFmtId="0" fontId="5" fillId="0" borderId="13" xfId="0" applyFont="1" applyBorder="1" applyAlignment="1">
      <alignment vertical="top"/>
    </xf>
    <xf numFmtId="49" fontId="11" fillId="2" borderId="12" xfId="0" applyNumberFormat="1" applyFont="1" applyFill="1" applyBorder="1" applyAlignment="1">
      <alignment horizontal="left" vertical="center"/>
    </xf>
    <xf numFmtId="49" fontId="8" fillId="0" borderId="31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11" fillId="0" borderId="33" xfId="0" applyFont="1" applyBorder="1" applyAlignment="1">
      <alignment horizontal="left" vertical="top"/>
    </xf>
    <xf numFmtId="0" fontId="5" fillId="0" borderId="34" xfId="0" applyFont="1" applyBorder="1" applyAlignment="1">
      <alignment vertical="top"/>
    </xf>
    <xf numFmtId="0" fontId="11" fillId="0" borderId="35" xfId="0" applyFont="1" applyBorder="1" applyAlignment="1">
      <alignment horizontal="left" vertical="top"/>
    </xf>
    <xf numFmtId="0" fontId="5" fillId="0" borderId="36" xfId="0" applyFont="1" applyBorder="1" applyAlignment="1">
      <alignment vertical="top"/>
    </xf>
    <xf numFmtId="0" fontId="11" fillId="0" borderId="40" xfId="0" applyFont="1" applyBorder="1" applyAlignment="1">
      <alignment horizontal="left" vertical="top"/>
    </xf>
    <xf numFmtId="0" fontId="5" fillId="0" borderId="41" xfId="0" applyFont="1" applyBorder="1" applyAlignment="1">
      <alignment vertical="top"/>
    </xf>
    <xf numFmtId="0" fontId="8" fillId="0" borderId="0" xfId="0" applyFont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2</xdr:col>
      <xdr:colOff>871202</xdr:colOff>
      <xdr:row>29</xdr:row>
      <xdr:rowOff>16822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2625"/>
          <a:ext cx="2719052" cy="664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tabSelected="1" workbookViewId="0">
      <selection activeCell="E4" sqref="E4:E5"/>
    </sheetView>
  </sheetViews>
  <sheetFormatPr defaultColWidth="16.83203125" defaultRowHeight="15" customHeight="1" x14ac:dyDescent="0.25"/>
  <cols>
    <col min="1" max="1" width="14" customWidth="1"/>
    <col min="2" max="2" width="18.33203125" customWidth="1"/>
    <col min="3" max="3" width="23.1640625" customWidth="1"/>
    <col min="4" max="4" width="14" customWidth="1"/>
    <col min="5" max="5" width="20.6640625" customWidth="1"/>
    <col min="6" max="6" width="23.6640625" customWidth="1"/>
    <col min="7" max="7" width="24.1640625" customWidth="1"/>
    <col min="8" max="8" width="18" customWidth="1"/>
    <col min="9" max="9" width="30.33203125" customWidth="1"/>
    <col min="10" max="10" width="43.1640625" customWidth="1"/>
    <col min="11" max="26" width="15.6640625" customWidth="1"/>
  </cols>
  <sheetData>
    <row r="1" spans="1:26" ht="22.5" customHeight="1" x14ac:dyDescent="0.25">
      <c r="A1" s="104" t="s">
        <v>0</v>
      </c>
      <c r="B1" s="75"/>
      <c r="C1" s="75"/>
      <c r="D1" s="75"/>
      <c r="E1" s="75"/>
      <c r="F1" s="75"/>
      <c r="G1" s="75"/>
      <c r="H1" s="75"/>
      <c r="I1" s="75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25">
      <c r="A2" s="81" t="s">
        <v>1</v>
      </c>
      <c r="B2" s="82"/>
      <c r="C2" s="84" t="s">
        <v>99</v>
      </c>
      <c r="D2" s="85"/>
      <c r="E2" s="89" t="s">
        <v>2</v>
      </c>
      <c r="F2" s="90" t="s">
        <v>3</v>
      </c>
      <c r="G2" s="82"/>
      <c r="H2" s="89" t="s">
        <v>4</v>
      </c>
      <c r="I2" s="105" t="s">
        <v>66</v>
      </c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" customHeight="1" x14ac:dyDescent="0.25">
      <c r="A3" s="83"/>
      <c r="B3" s="75"/>
      <c r="C3" s="86"/>
      <c r="D3" s="87"/>
      <c r="E3" s="75"/>
      <c r="F3" s="75"/>
      <c r="G3" s="75"/>
      <c r="H3" s="75"/>
      <c r="I3" s="10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25">
      <c r="A4" s="103" t="s">
        <v>5</v>
      </c>
      <c r="B4" s="75"/>
      <c r="C4" s="88" t="s">
        <v>76</v>
      </c>
      <c r="D4" s="75"/>
      <c r="E4" s="91" t="s">
        <v>7</v>
      </c>
      <c r="F4" s="91"/>
      <c r="G4" s="75"/>
      <c r="H4" s="91" t="s">
        <v>4</v>
      </c>
      <c r="I4" s="109" t="s">
        <v>8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5">
      <c r="A5" s="83"/>
      <c r="B5" s="75"/>
      <c r="C5" s="75"/>
      <c r="D5" s="75"/>
      <c r="E5" s="75"/>
      <c r="F5" s="75"/>
      <c r="G5" s="75"/>
      <c r="H5" s="75"/>
      <c r="I5" s="110"/>
      <c r="J5" s="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5">
      <c r="A6" s="103" t="s">
        <v>13</v>
      </c>
      <c r="B6" s="75"/>
      <c r="C6" s="111" t="s">
        <v>100</v>
      </c>
      <c r="D6" s="112"/>
      <c r="E6" s="91" t="s">
        <v>18</v>
      </c>
      <c r="F6" s="113"/>
      <c r="G6" s="112"/>
      <c r="H6" s="91" t="s">
        <v>4</v>
      </c>
      <c r="I6" s="109"/>
      <c r="J6" s="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25">
      <c r="A7" s="83"/>
      <c r="B7" s="75"/>
      <c r="C7" s="86"/>
      <c r="D7" s="87"/>
      <c r="E7" s="75"/>
      <c r="F7" s="86"/>
      <c r="G7" s="87"/>
      <c r="H7" s="75"/>
      <c r="I7" s="110"/>
      <c r="J7" s="1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103" t="s">
        <v>20</v>
      </c>
      <c r="B8" s="75"/>
      <c r="C8" s="91"/>
      <c r="D8" s="75"/>
      <c r="E8" s="91" t="s">
        <v>21</v>
      </c>
      <c r="F8" s="91"/>
      <c r="G8" s="75"/>
      <c r="H8" s="91" t="s">
        <v>22</v>
      </c>
      <c r="I8" s="13"/>
      <c r="J8" s="1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83"/>
      <c r="B9" s="75"/>
      <c r="C9" s="75"/>
      <c r="D9" s="75"/>
      <c r="E9" s="75"/>
      <c r="F9" s="75"/>
      <c r="G9" s="75"/>
      <c r="H9" s="75"/>
      <c r="I9" s="15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103" t="s">
        <v>23</v>
      </c>
      <c r="B10" s="75"/>
      <c r="C10" s="91" t="s">
        <v>8</v>
      </c>
      <c r="D10" s="75"/>
      <c r="E10" s="91" t="s">
        <v>24</v>
      </c>
      <c r="F10" s="91"/>
      <c r="G10" s="75"/>
      <c r="H10" s="91" t="s">
        <v>25</v>
      </c>
      <c r="I10" s="101">
        <v>44105</v>
      </c>
      <c r="J10" s="1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5">
      <c r="A11" s="107"/>
      <c r="B11" s="100"/>
      <c r="C11" s="100"/>
      <c r="D11" s="100"/>
      <c r="E11" s="100"/>
      <c r="F11" s="100"/>
      <c r="G11" s="100"/>
      <c r="H11" s="100"/>
      <c r="I11" s="102"/>
      <c r="J11" s="1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98" t="s">
        <v>26</v>
      </c>
      <c r="B12" s="75"/>
      <c r="C12" s="75"/>
      <c r="D12" s="75"/>
      <c r="E12" s="75"/>
      <c r="F12" s="75"/>
      <c r="G12" s="75"/>
      <c r="H12" s="75"/>
      <c r="I12" s="75"/>
      <c r="J12" s="1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">
      <c r="A13" s="17" t="s">
        <v>27</v>
      </c>
      <c r="B13" s="108" t="s">
        <v>28</v>
      </c>
      <c r="C13" s="93"/>
      <c r="D13" s="17" t="s">
        <v>30</v>
      </c>
      <c r="E13" s="108" t="s">
        <v>31</v>
      </c>
      <c r="F13" s="93"/>
      <c r="G13" s="17" t="s">
        <v>32</v>
      </c>
      <c r="H13" s="108" t="s">
        <v>33</v>
      </c>
      <c r="I13" s="93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29.25" customHeight="1" x14ac:dyDescent="0.2">
      <c r="A14" s="20" t="s">
        <v>34</v>
      </c>
      <c r="B14" s="21" t="s">
        <v>35</v>
      </c>
      <c r="C14" s="22">
        <f>rozpočet!G30</f>
        <v>0</v>
      </c>
      <c r="D14" s="99" t="s">
        <v>37</v>
      </c>
      <c r="E14" s="93"/>
      <c r="F14" s="22">
        <v>0</v>
      </c>
      <c r="G14" s="99" t="s">
        <v>39</v>
      </c>
      <c r="H14" s="93"/>
      <c r="I14" s="22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29.25" customHeight="1" x14ac:dyDescent="0.2">
      <c r="A15" s="23" t="s">
        <v>8</v>
      </c>
      <c r="B15" s="21" t="s">
        <v>41</v>
      </c>
      <c r="C15" s="22">
        <v>0</v>
      </c>
      <c r="D15" s="99" t="s">
        <v>42</v>
      </c>
      <c r="E15" s="93"/>
      <c r="F15" s="22">
        <v>0</v>
      </c>
      <c r="G15" s="99" t="s">
        <v>43</v>
      </c>
      <c r="H15" s="93"/>
      <c r="I15" s="22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8" customHeight="1" x14ac:dyDescent="0.2">
      <c r="A16" s="20" t="s">
        <v>44</v>
      </c>
      <c r="B16" s="21" t="s">
        <v>35</v>
      </c>
      <c r="C16" s="22">
        <v>0</v>
      </c>
      <c r="D16" s="99" t="s">
        <v>45</v>
      </c>
      <c r="E16" s="93"/>
      <c r="F16" s="22">
        <v>0</v>
      </c>
      <c r="G16" s="99" t="s">
        <v>46</v>
      </c>
      <c r="H16" s="93"/>
      <c r="I16" s="22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6.5" customHeight="1" x14ac:dyDescent="0.2">
      <c r="A17" s="23" t="s">
        <v>8</v>
      </c>
      <c r="B17" s="21" t="s">
        <v>41</v>
      </c>
      <c r="C17" s="22">
        <v>0</v>
      </c>
      <c r="D17" s="99" t="s">
        <v>8</v>
      </c>
      <c r="E17" s="93"/>
      <c r="F17" s="24" t="s">
        <v>8</v>
      </c>
      <c r="G17" s="99" t="s">
        <v>47</v>
      </c>
      <c r="H17" s="93"/>
      <c r="I17" s="22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6.5" customHeight="1" x14ac:dyDescent="0.2">
      <c r="A18" s="20" t="s">
        <v>48</v>
      </c>
      <c r="B18" s="21" t="s">
        <v>35</v>
      </c>
      <c r="C18" s="22">
        <v>0</v>
      </c>
      <c r="D18" s="99" t="s">
        <v>8</v>
      </c>
      <c r="E18" s="93"/>
      <c r="F18" s="24" t="s">
        <v>8</v>
      </c>
      <c r="G18" s="99" t="s">
        <v>49</v>
      </c>
      <c r="H18" s="93"/>
      <c r="I18" s="22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6.5" customHeight="1" x14ac:dyDescent="0.2">
      <c r="A19" s="23" t="s">
        <v>8</v>
      </c>
      <c r="B19" s="21" t="s">
        <v>41</v>
      </c>
      <c r="C19" s="22">
        <v>0</v>
      </c>
      <c r="D19" s="99" t="s">
        <v>8</v>
      </c>
      <c r="E19" s="93"/>
      <c r="F19" s="24" t="s">
        <v>8</v>
      </c>
      <c r="G19" s="99" t="s">
        <v>50</v>
      </c>
      <c r="H19" s="93"/>
      <c r="I19" s="22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3.5" customHeight="1" x14ac:dyDescent="0.2">
      <c r="A20" s="92" t="s">
        <v>51</v>
      </c>
      <c r="B20" s="93"/>
      <c r="C20" s="22">
        <v>0</v>
      </c>
      <c r="D20" s="99" t="s">
        <v>8</v>
      </c>
      <c r="E20" s="93"/>
      <c r="F20" s="24" t="s">
        <v>8</v>
      </c>
      <c r="G20" s="99" t="s">
        <v>8</v>
      </c>
      <c r="H20" s="93"/>
      <c r="I20" s="24" t="s">
        <v>8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3.5" customHeight="1" x14ac:dyDescent="0.2">
      <c r="A21" s="96" t="s">
        <v>52</v>
      </c>
      <c r="B21" s="97"/>
      <c r="C21" s="27">
        <v>0</v>
      </c>
      <c r="D21" s="114" t="s">
        <v>8</v>
      </c>
      <c r="E21" s="97"/>
      <c r="F21" s="28" t="s">
        <v>8</v>
      </c>
      <c r="G21" s="114" t="s">
        <v>8</v>
      </c>
      <c r="H21" s="97"/>
      <c r="I21" s="28" t="s">
        <v>8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20.25" customHeight="1" x14ac:dyDescent="0.2">
      <c r="A22" s="92" t="s">
        <v>53</v>
      </c>
      <c r="B22" s="93"/>
      <c r="C22" s="22">
        <f>SUM(C14:C21)</f>
        <v>0</v>
      </c>
      <c r="D22" s="92" t="s">
        <v>55</v>
      </c>
      <c r="E22" s="93"/>
      <c r="F22" s="22">
        <v>0</v>
      </c>
      <c r="G22" s="92" t="s">
        <v>56</v>
      </c>
      <c r="H22" s="93"/>
      <c r="I22" s="29">
        <f>SUM(I14:I19)</f>
        <v>0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5" customHeight="1" x14ac:dyDescent="0.2">
      <c r="A24" s="94" t="s">
        <v>57</v>
      </c>
      <c r="B24" s="95"/>
      <c r="C24" s="30">
        <v>0</v>
      </c>
      <c r="D24" s="94" t="s">
        <v>59</v>
      </c>
      <c r="E24" s="95"/>
      <c r="F24" s="30">
        <v>0</v>
      </c>
      <c r="G24" s="94" t="s">
        <v>60</v>
      </c>
      <c r="H24" s="95"/>
      <c r="I24" s="30">
        <f>C24</f>
        <v>0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3.5" customHeight="1" x14ac:dyDescent="0.2">
      <c r="A25" s="94" t="s">
        <v>61</v>
      </c>
      <c r="B25" s="95"/>
      <c r="C25" s="30">
        <f>C22+I22</f>
        <v>0</v>
      </c>
      <c r="D25" s="94" t="s">
        <v>54</v>
      </c>
      <c r="E25" s="95"/>
      <c r="F25" s="30">
        <f>(C25*0.21)</f>
        <v>0</v>
      </c>
      <c r="G25" s="94" t="s">
        <v>62</v>
      </c>
      <c r="H25" s="95"/>
      <c r="I25" s="30">
        <f>SUM(C25:F25)</f>
        <v>0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3.5" customHeight="1" x14ac:dyDescent="0.2">
      <c r="A26" s="70" t="s">
        <v>8</v>
      </c>
      <c r="B26" s="71"/>
      <c r="C26" s="72"/>
      <c r="D26" s="73" t="s">
        <v>63</v>
      </c>
      <c r="E26" s="71"/>
      <c r="F26" s="72"/>
      <c r="G26" s="70" t="s">
        <v>64</v>
      </c>
      <c r="H26" s="71"/>
      <c r="I26" s="72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3.5" customHeight="1" x14ac:dyDescent="0.2">
      <c r="A27" s="74"/>
      <c r="B27" s="75"/>
      <c r="C27" s="76"/>
      <c r="D27" s="77" t="s">
        <v>8</v>
      </c>
      <c r="E27" s="78"/>
      <c r="F27" s="79"/>
      <c r="G27" s="77" t="s">
        <v>8</v>
      </c>
      <c r="H27" s="78"/>
      <c r="I27" s="80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2" customHeight="1" x14ac:dyDescent="0.2">
      <c r="A28" s="74"/>
      <c r="B28" s="75"/>
      <c r="C28" s="76"/>
      <c r="D28" s="77" t="s">
        <v>8</v>
      </c>
      <c r="E28" s="78"/>
      <c r="F28" s="79"/>
      <c r="G28" s="77" t="s">
        <v>8</v>
      </c>
      <c r="H28" s="78"/>
      <c r="I28" s="80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2" customHeight="1" x14ac:dyDescent="0.2">
      <c r="A29" s="31"/>
      <c r="C29" s="32"/>
      <c r="D29" s="33"/>
      <c r="E29" s="34"/>
      <c r="F29" s="34"/>
      <c r="G29" s="31"/>
      <c r="I29" s="32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2.75" customHeight="1" x14ac:dyDescent="0.2">
      <c r="A30" s="67" t="s">
        <v>8</v>
      </c>
      <c r="B30" s="68"/>
      <c r="C30" s="69"/>
      <c r="D30" s="67" t="s">
        <v>65</v>
      </c>
      <c r="E30" s="68"/>
      <c r="F30" s="69"/>
      <c r="G30" s="67" t="s">
        <v>65</v>
      </c>
      <c r="H30" s="68"/>
      <c r="I30" s="6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6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0.5" customHeight="1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0.5" customHeight="1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.5" customHeight="1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0.5" customHeight="1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0.5" customHeight="1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0.5" customHeight="1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0.5" customHeight="1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.5" customHeight="1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0.5" customHeight="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0.5" customHeight="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.5" customHeight="1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0.5" customHeigh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0.5" customHeight="1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0.5" customHeight="1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0.5" customHeight="1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0.5" customHeight="1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0.5" customHeight="1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0.5" customHeight="1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0.5" customHeight="1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0.5" customHeight="1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0.5" customHeight="1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0.5" customHeight="1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0.5" customHeight="1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0.5" customHeight="1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0.5" customHeight="1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0.5" customHeight="1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0.5" customHeight="1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0.5" customHeight="1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0.5" customHeight="1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0.5" customHeight="1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0.5" customHeight="1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0.5" customHeight="1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0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0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0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0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0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0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0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0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0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0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0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0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0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0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0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0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0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0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0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0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0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0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0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0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0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0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0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0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0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0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0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0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0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0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0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0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0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0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0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0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0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0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0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0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0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0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0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0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0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0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0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0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0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0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0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0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0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0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0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0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0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0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0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0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0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0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0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0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0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0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0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0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0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0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0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0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0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0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0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0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0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0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0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0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0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0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0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0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0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0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0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0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0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0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0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0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0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0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0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0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0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0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0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0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0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0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0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0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0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0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0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0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0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0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0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0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0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0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0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0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0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0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0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0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0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0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0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0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0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0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0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0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0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0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0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0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0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0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0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0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0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0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0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0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0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0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0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0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0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0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0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0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0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0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0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0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0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0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0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0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0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0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0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0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0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0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0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0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0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0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0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0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0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0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0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0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0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0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0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0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0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0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0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0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0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0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0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0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0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0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0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0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0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0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0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0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0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0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0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0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0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0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0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0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0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0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0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0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0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0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0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0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0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0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0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0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0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0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0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0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0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0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0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0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0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0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0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0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0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0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0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0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0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0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0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0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0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0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0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0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0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0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0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0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0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0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0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0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0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0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0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0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0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0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0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0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0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0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0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0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0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0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0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0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0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0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0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0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0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0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0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0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0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0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0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0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0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0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0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0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0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0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0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0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0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0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0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0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0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0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0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0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0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0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0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0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0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0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0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0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0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0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0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0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0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0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0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0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0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0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0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0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0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0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0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0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0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0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0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0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0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0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0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0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0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0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0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0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0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0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0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0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0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0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0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0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0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0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0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0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0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0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0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0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0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0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0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0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0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0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0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0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0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0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0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0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0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0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0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0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0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0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0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0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0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0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0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0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0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0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0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0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0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0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0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0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0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0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0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0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0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0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0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0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0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0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0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0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0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0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0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0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0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0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0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0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0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0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0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0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0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0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0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0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0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0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0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0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0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0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0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0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0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0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0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0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0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0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0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0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0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0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0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0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0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0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0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0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0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0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0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0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0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0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0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0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0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0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0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0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0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0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0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0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0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0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0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0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0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0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0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0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0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0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0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0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0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0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0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0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0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0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0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0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0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0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0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0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0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0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0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0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0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0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0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0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0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0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0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0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0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0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0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0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0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0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0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0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0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0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0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0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0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0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0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0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0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0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0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0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0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0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0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0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0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0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0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0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0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0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0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0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0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0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0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0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0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0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0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0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0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0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0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0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0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0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0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0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0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0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0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0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0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0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0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0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0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0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0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0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0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0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0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0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0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0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0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0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0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0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0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0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0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0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0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0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0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0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0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0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0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0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0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0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0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0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0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0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0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0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0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0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0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0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0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0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0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0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0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0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0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0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0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0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0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0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0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0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0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0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0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0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0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0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0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0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0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0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0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0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0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0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0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0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0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0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0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0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0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0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0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0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0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0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0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0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0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0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0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0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0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0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0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0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0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0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0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0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0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0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0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0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0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0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0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0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0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0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0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0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0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0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0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0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0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0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0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0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0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0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0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0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0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0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0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0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0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0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0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0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0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0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0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0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0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0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0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0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0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0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0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0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0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0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0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0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0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0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0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0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0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0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0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0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0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0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0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0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0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0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0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0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0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0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0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0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0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0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0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0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0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0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0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0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0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0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0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0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0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0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0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0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0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0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0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0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0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0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0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0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0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0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0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0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0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0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0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0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0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0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0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0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0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0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0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0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0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0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0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0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0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0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0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0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0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0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0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0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0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0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0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0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0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0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0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0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0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0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0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0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0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0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0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0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0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0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0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0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0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0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0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0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0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0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0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0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0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0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0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0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0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0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0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0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0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0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0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0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0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0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0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0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0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0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0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0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0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0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0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0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0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0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0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0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0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0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0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0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0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0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0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0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0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0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0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0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0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0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0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0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0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0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0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0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0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0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0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0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0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0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0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0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0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0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0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0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0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0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0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0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0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0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0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0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0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0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0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0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0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0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0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0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0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0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0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0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0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0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0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0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0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0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0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0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0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0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0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0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0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0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0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0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0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0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0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0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0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0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0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0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0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0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0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0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0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0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0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0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0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0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0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0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0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0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0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0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0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0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0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0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0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0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0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0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0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0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0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0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0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0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0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0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0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0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0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0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0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0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0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0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0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0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0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0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0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0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0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0.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0.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0.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3">
    <mergeCell ref="G14:H14"/>
    <mergeCell ref="H13:I13"/>
    <mergeCell ref="G15:H15"/>
    <mergeCell ref="G16:H16"/>
    <mergeCell ref="G17:H17"/>
    <mergeCell ref="D18:E18"/>
    <mergeCell ref="D19:E19"/>
    <mergeCell ref="D20:E20"/>
    <mergeCell ref="D21:E21"/>
    <mergeCell ref="G18:H18"/>
    <mergeCell ref="G19:H19"/>
    <mergeCell ref="G20:H20"/>
    <mergeCell ref="G21:H2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4:B24"/>
    <mergeCell ref="A20:B20"/>
    <mergeCell ref="A21:B21"/>
    <mergeCell ref="A22:B22"/>
    <mergeCell ref="D22:E22"/>
    <mergeCell ref="G22:H22"/>
    <mergeCell ref="G24:H24"/>
    <mergeCell ref="G25:H25"/>
    <mergeCell ref="G27:I27"/>
    <mergeCell ref="D24:E24"/>
    <mergeCell ref="D25:E25"/>
    <mergeCell ref="D27:F27"/>
    <mergeCell ref="A2:B3"/>
    <mergeCell ref="C2:D3"/>
    <mergeCell ref="C4:D5"/>
    <mergeCell ref="E2:E3"/>
    <mergeCell ref="F2:G3"/>
    <mergeCell ref="E4:E5"/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</mergeCells>
  <pageMargins left="0.70866141732283472" right="0.70866141732283472" top="0.78740157480314965" bottom="0.78740157480314965" header="0" footer="0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7"/>
  <sheetViews>
    <sheetView topLeftCell="A6" workbookViewId="0">
      <selection activeCell="F15" sqref="F15"/>
    </sheetView>
  </sheetViews>
  <sheetFormatPr defaultColWidth="16.83203125" defaultRowHeight="15" customHeight="1" x14ac:dyDescent="0.25"/>
  <cols>
    <col min="1" max="1" width="14.33203125" customWidth="1"/>
    <col min="2" max="2" width="15.1640625" customWidth="1"/>
    <col min="3" max="3" width="97.6640625" customWidth="1"/>
    <col min="4" max="4" width="18.5" customWidth="1"/>
    <col min="5" max="5" width="18.5" style="57" customWidth="1"/>
    <col min="6" max="6" width="24.83203125" customWidth="1"/>
    <col min="7" max="7" width="27.6640625" customWidth="1"/>
    <col min="8" max="26" width="10.1640625" customWidth="1"/>
  </cols>
  <sheetData>
    <row r="1" spans="1:26" ht="15.75" x14ac:dyDescent="0.25">
      <c r="A1" s="115" t="s">
        <v>6</v>
      </c>
      <c r="B1" s="75"/>
      <c r="C1" s="75"/>
      <c r="D1" s="75"/>
      <c r="E1" s="75"/>
      <c r="F1" s="75"/>
      <c r="G1" s="75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4"/>
      <c r="B2" s="4"/>
      <c r="C2" s="4"/>
      <c r="D2" s="4"/>
      <c r="E2" s="5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x14ac:dyDescent="0.25">
      <c r="A3" s="116" t="s">
        <v>85</v>
      </c>
      <c r="B3" s="75"/>
      <c r="C3" s="75"/>
      <c r="D3" s="75"/>
      <c r="E3" s="75"/>
      <c r="F3" s="75"/>
      <c r="G3" s="75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123" t="s">
        <v>86</v>
      </c>
      <c r="B4" s="75"/>
      <c r="C4" s="75"/>
      <c r="D4" s="75"/>
      <c r="E4" s="7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4"/>
      <c r="B5" s="4"/>
      <c r="C5" s="4"/>
      <c r="D5" s="4" t="s">
        <v>8</v>
      </c>
      <c r="E5" s="59" t="s">
        <v>8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4" t="s">
        <v>9</v>
      </c>
      <c r="B6" s="4"/>
      <c r="C6" s="4"/>
      <c r="D6" s="4" t="s">
        <v>8</v>
      </c>
      <c r="E6" s="59" t="s">
        <v>8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thickBot="1" x14ac:dyDescent="0.3">
      <c r="A7" s="54"/>
      <c r="B7" s="4"/>
      <c r="C7" s="4"/>
      <c r="D7" s="60" t="s">
        <v>8</v>
      </c>
      <c r="E7" s="58" t="s">
        <v>8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7.75" customHeight="1" thickBot="1" x14ac:dyDescent="0.3">
      <c r="A8" s="5" t="s">
        <v>10</v>
      </c>
      <c r="B8" s="6" t="s">
        <v>11</v>
      </c>
      <c r="C8" s="8" t="s">
        <v>12</v>
      </c>
      <c r="D8" s="6" t="s">
        <v>14</v>
      </c>
      <c r="E8" s="56" t="s">
        <v>15</v>
      </c>
      <c r="F8" s="6" t="s">
        <v>16</v>
      </c>
      <c r="G8" s="9" t="s">
        <v>17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45" customHeight="1" x14ac:dyDescent="0.25">
      <c r="A9" s="10">
        <v>1</v>
      </c>
      <c r="B9" s="11" t="s">
        <v>72</v>
      </c>
      <c r="C9" s="44" t="s">
        <v>79</v>
      </c>
      <c r="D9" s="61" t="s">
        <v>29</v>
      </c>
      <c r="E9" s="37">
        <v>1</v>
      </c>
      <c r="F9" s="62">
        <v>0</v>
      </c>
      <c r="G9" s="38">
        <f t="shared" ref="G9:G14" si="0">SUM(E9*F9)</f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25">
      <c r="A10" s="16">
        <v>2</v>
      </c>
      <c r="B10" s="18">
        <v>113728</v>
      </c>
      <c r="C10" s="45" t="s">
        <v>91</v>
      </c>
      <c r="D10" s="18" t="s">
        <v>36</v>
      </c>
      <c r="E10" s="53">
        <v>180</v>
      </c>
      <c r="F10" s="63">
        <v>0</v>
      </c>
      <c r="G10" s="39">
        <f t="shared" si="0"/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30" customHeight="1" x14ac:dyDescent="0.25">
      <c r="A11" s="16">
        <v>3</v>
      </c>
      <c r="B11" s="18" t="s">
        <v>92</v>
      </c>
      <c r="C11" s="45" t="s">
        <v>93</v>
      </c>
      <c r="D11" s="18" t="s">
        <v>36</v>
      </c>
      <c r="E11" s="53">
        <v>189</v>
      </c>
      <c r="F11" s="63">
        <v>0</v>
      </c>
      <c r="G11" s="39">
        <f t="shared" si="0"/>
        <v>0</v>
      </c>
      <c r="H11" s="4"/>
      <c r="I11" s="4" t="s">
        <v>8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30" customHeight="1" x14ac:dyDescent="0.25">
      <c r="A12" s="16">
        <v>4</v>
      </c>
      <c r="B12" s="18" t="s">
        <v>94</v>
      </c>
      <c r="C12" s="45" t="s">
        <v>95</v>
      </c>
      <c r="D12" s="18" t="s">
        <v>96</v>
      </c>
      <c r="E12" s="53">
        <v>5670</v>
      </c>
      <c r="F12" s="63">
        <v>0</v>
      </c>
      <c r="G12" s="39">
        <f t="shared" si="0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6.5" customHeight="1" x14ac:dyDescent="0.25">
      <c r="A13" s="16">
        <v>5</v>
      </c>
      <c r="B13" s="18">
        <v>919111</v>
      </c>
      <c r="C13" s="45" t="s">
        <v>69</v>
      </c>
      <c r="D13" s="18" t="s">
        <v>67</v>
      </c>
      <c r="E13" s="53">
        <v>10</v>
      </c>
      <c r="F13" s="63">
        <v>0</v>
      </c>
      <c r="G13" s="39">
        <f t="shared" si="0"/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1.75" customHeight="1" x14ac:dyDescent="0.25">
      <c r="A14" s="16">
        <v>6</v>
      </c>
      <c r="B14" s="51">
        <v>93818</v>
      </c>
      <c r="C14" s="52" t="s">
        <v>68</v>
      </c>
      <c r="D14" s="18" t="s">
        <v>40</v>
      </c>
      <c r="E14" s="53">
        <v>4500</v>
      </c>
      <c r="F14" s="63">
        <v>0</v>
      </c>
      <c r="G14" s="39">
        <f t="shared" si="0"/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1.75" customHeight="1" x14ac:dyDescent="0.25">
      <c r="A15" s="16">
        <v>7</v>
      </c>
      <c r="B15" s="51">
        <v>122738</v>
      </c>
      <c r="C15" s="52" t="s">
        <v>83</v>
      </c>
      <c r="D15" s="18" t="s">
        <v>36</v>
      </c>
      <c r="E15" s="53">
        <v>540</v>
      </c>
      <c r="F15" s="63">
        <v>0</v>
      </c>
      <c r="G15" s="39">
        <f t="shared" ref="G15:G29" si="1">SUM(E15*F15)</f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1.75" customHeight="1" x14ac:dyDescent="0.25">
      <c r="A16" s="16">
        <v>8</v>
      </c>
      <c r="B16" s="51">
        <v>56334</v>
      </c>
      <c r="C16" s="52" t="s">
        <v>90</v>
      </c>
      <c r="D16" s="18" t="s">
        <v>40</v>
      </c>
      <c r="E16" s="53">
        <v>2700</v>
      </c>
      <c r="F16" s="63">
        <v>0</v>
      </c>
      <c r="G16" s="39">
        <f t="shared" si="1"/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1.75" customHeight="1" x14ac:dyDescent="0.25">
      <c r="A17" s="16">
        <v>9</v>
      </c>
      <c r="B17" s="51">
        <v>572223</v>
      </c>
      <c r="C17" s="52" t="s">
        <v>84</v>
      </c>
      <c r="D17" s="18" t="s">
        <v>40</v>
      </c>
      <c r="E17" s="53">
        <v>2700</v>
      </c>
      <c r="F17" s="63">
        <v>0</v>
      </c>
      <c r="G17" s="39">
        <f t="shared" si="1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8" customHeight="1" x14ac:dyDescent="0.25">
      <c r="A18" s="16">
        <v>10</v>
      </c>
      <c r="B18" s="51">
        <v>5321</v>
      </c>
      <c r="C18" s="52" t="s">
        <v>77</v>
      </c>
      <c r="D18" s="18" t="s">
        <v>40</v>
      </c>
      <c r="E18" s="53">
        <v>4500</v>
      </c>
      <c r="F18" s="63">
        <v>0</v>
      </c>
      <c r="G18" s="39">
        <f t="shared" si="1"/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8" customHeight="1" x14ac:dyDescent="0.25">
      <c r="A19" s="16">
        <v>11</v>
      </c>
      <c r="B19" s="66" t="s">
        <v>102</v>
      </c>
      <c r="C19" s="52" t="s">
        <v>101</v>
      </c>
      <c r="D19" s="18" t="s">
        <v>38</v>
      </c>
      <c r="E19" s="53">
        <v>100</v>
      </c>
      <c r="F19" s="63">
        <v>0</v>
      </c>
      <c r="G19" s="39">
        <f t="shared" si="1"/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1.75" customHeight="1" x14ac:dyDescent="0.25">
      <c r="A20" s="16">
        <v>12</v>
      </c>
      <c r="B20" s="66" t="s">
        <v>89</v>
      </c>
      <c r="C20" s="52" t="s">
        <v>88</v>
      </c>
      <c r="D20" s="18" t="s">
        <v>40</v>
      </c>
      <c r="E20" s="53">
        <v>2700</v>
      </c>
      <c r="F20" s="63">
        <v>0</v>
      </c>
      <c r="G20" s="39">
        <f t="shared" si="1"/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x14ac:dyDescent="0.25">
      <c r="A21" s="16">
        <v>13</v>
      </c>
      <c r="B21" s="51" t="s">
        <v>81</v>
      </c>
      <c r="C21" s="52" t="s">
        <v>82</v>
      </c>
      <c r="D21" s="18" t="s">
        <v>40</v>
      </c>
      <c r="E21" s="53">
        <v>4500</v>
      </c>
      <c r="F21" s="63">
        <v>0</v>
      </c>
      <c r="G21" s="39">
        <f t="shared" si="1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2.5" customHeight="1" x14ac:dyDescent="0.25">
      <c r="A22" s="16">
        <v>14</v>
      </c>
      <c r="B22" s="18">
        <v>113762</v>
      </c>
      <c r="C22" s="45" t="s">
        <v>74</v>
      </c>
      <c r="D22" s="18" t="s">
        <v>38</v>
      </c>
      <c r="E22" s="53">
        <v>10</v>
      </c>
      <c r="F22" s="63">
        <v>0</v>
      </c>
      <c r="G22" s="39">
        <f t="shared" si="1"/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2.5" customHeight="1" x14ac:dyDescent="0.25">
      <c r="A23" s="16">
        <v>15</v>
      </c>
      <c r="B23" s="18">
        <v>931312</v>
      </c>
      <c r="C23" s="45" t="s">
        <v>75</v>
      </c>
      <c r="D23" s="18" t="s">
        <v>38</v>
      </c>
      <c r="E23" s="53">
        <v>10</v>
      </c>
      <c r="F23" s="63">
        <v>0</v>
      </c>
      <c r="G23" s="39">
        <f t="shared" si="1"/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25">
      <c r="A24" s="35">
        <v>16</v>
      </c>
      <c r="B24" s="36">
        <v>12922</v>
      </c>
      <c r="C24" s="46" t="s">
        <v>70</v>
      </c>
      <c r="D24" s="36" t="s">
        <v>40</v>
      </c>
      <c r="E24" s="40">
        <v>878</v>
      </c>
      <c r="F24" s="64">
        <v>0</v>
      </c>
      <c r="G24" s="41">
        <f t="shared" si="1"/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25">
      <c r="A25" s="35">
        <v>17</v>
      </c>
      <c r="B25" s="36">
        <v>56962</v>
      </c>
      <c r="C25" s="46" t="s">
        <v>71</v>
      </c>
      <c r="D25" s="36" t="s">
        <v>40</v>
      </c>
      <c r="E25" s="40">
        <v>878</v>
      </c>
      <c r="F25" s="64">
        <v>0</v>
      </c>
      <c r="G25" s="41">
        <f t="shared" si="1"/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25">
      <c r="A26" s="35">
        <v>18</v>
      </c>
      <c r="B26" s="36">
        <v>15111</v>
      </c>
      <c r="C26" s="46" t="s">
        <v>73</v>
      </c>
      <c r="D26" s="36" t="s">
        <v>19</v>
      </c>
      <c r="E26" s="40">
        <v>111</v>
      </c>
      <c r="F26" s="64">
        <v>0</v>
      </c>
      <c r="G26" s="41">
        <f t="shared" si="1"/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5.5" x14ac:dyDescent="0.25">
      <c r="A27" s="35">
        <v>19</v>
      </c>
      <c r="B27" s="36" t="s">
        <v>78</v>
      </c>
      <c r="C27" s="46" t="s">
        <v>87</v>
      </c>
      <c r="D27" s="36" t="s">
        <v>19</v>
      </c>
      <c r="E27" s="40">
        <v>450</v>
      </c>
      <c r="F27" s="64">
        <v>0</v>
      </c>
      <c r="G27" s="41">
        <f t="shared" si="1"/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25">
      <c r="A28" s="35">
        <v>20</v>
      </c>
      <c r="B28" s="36">
        <v>915111</v>
      </c>
      <c r="C28" s="46" t="s">
        <v>98</v>
      </c>
      <c r="D28" s="36" t="s">
        <v>40</v>
      </c>
      <c r="E28" s="40">
        <v>227.5</v>
      </c>
      <c r="F28" s="64">
        <v>0</v>
      </c>
      <c r="G28" s="41">
        <f t="shared" si="1"/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6.25" thickBot="1" x14ac:dyDescent="0.3">
      <c r="A29" s="25">
        <v>21</v>
      </c>
      <c r="B29" s="26">
        <v>915221</v>
      </c>
      <c r="C29" s="47" t="s">
        <v>97</v>
      </c>
      <c r="D29" s="26" t="s">
        <v>40</v>
      </c>
      <c r="E29" s="42">
        <v>227.5</v>
      </c>
      <c r="F29" s="65">
        <v>0</v>
      </c>
      <c r="G29" s="43">
        <f t="shared" si="1"/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117" t="s">
        <v>80</v>
      </c>
      <c r="D30" s="100"/>
      <c r="E30" s="100"/>
      <c r="F30" s="118"/>
      <c r="G30" s="48">
        <f>SUM(G9:G29)</f>
        <v>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119" t="s">
        <v>54</v>
      </c>
      <c r="D31" s="120"/>
      <c r="E31" s="95"/>
      <c r="F31" s="93"/>
      <c r="G31" s="49">
        <f>G30*0.21</f>
        <v>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thickBot="1" x14ac:dyDescent="0.3">
      <c r="A32" s="4"/>
      <c r="B32" s="4"/>
      <c r="C32" s="121" t="s">
        <v>58</v>
      </c>
      <c r="D32" s="122"/>
      <c r="E32" s="122"/>
      <c r="F32" s="97"/>
      <c r="G32" s="50">
        <f>G30+G31</f>
        <v>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55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55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55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55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55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55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55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55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55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55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55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55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55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55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55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55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55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55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55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55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55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55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55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55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55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55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55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55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55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55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55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55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55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55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55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55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55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55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55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55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55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55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55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55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55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55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55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55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55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55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55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55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55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55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55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55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55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55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55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55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55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55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55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55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55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55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55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55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55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55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55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55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55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55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55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55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55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55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55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55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55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55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55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55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55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55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55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55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55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55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55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55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55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55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55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55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55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55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55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55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55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55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55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55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55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55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55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55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55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55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55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55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55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55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55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55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55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55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55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55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55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55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55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55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55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55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55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55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55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55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55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55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55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55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55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55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55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55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55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55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55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55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55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55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55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55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55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55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55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55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55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55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55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55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55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55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55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55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55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55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55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55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55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55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55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55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55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55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55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55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55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55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55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55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55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55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55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55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55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55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55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55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55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55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55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55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55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55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55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55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55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55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55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55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55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55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55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55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55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55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55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55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55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55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55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55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55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55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55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55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55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55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55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55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55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55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55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55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55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55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55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55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55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55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55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55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55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55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55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55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55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55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55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55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55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55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55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55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55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55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55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55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55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55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55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55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55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55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55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55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55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55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55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55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55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55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55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55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55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55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55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55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55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55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55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55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55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55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55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55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55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55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55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55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55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55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55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55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55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55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55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55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55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55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55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55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55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55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55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55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55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55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55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55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55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55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55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55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55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55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55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55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55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55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55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55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55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55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55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55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55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55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55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55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55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55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55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55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55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55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55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55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55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55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55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55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55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55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55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55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55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55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55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55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55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55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55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55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55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55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55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55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55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55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55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55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55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55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55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55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55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55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55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55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55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55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55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55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55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55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55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55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55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55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55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55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55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55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55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55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55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55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55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55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55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55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55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55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55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55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55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55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55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55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55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55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55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55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55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55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55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55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55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55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55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55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55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55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55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55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55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55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55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55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55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55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55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55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55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55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55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55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55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55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55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55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55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55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55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55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55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55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55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55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55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55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55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55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55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55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55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55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55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55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55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55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55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55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55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55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55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55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55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55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55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55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55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55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55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55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55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55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55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55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55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55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55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55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55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55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55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55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55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55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55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55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55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55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55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55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55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55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55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55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55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55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55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55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55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55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55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55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55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55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55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55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55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55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55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55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55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55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55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55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55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55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55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55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55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55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55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55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55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55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55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55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55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55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55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55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55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55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55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55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55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55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55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55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55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55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55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55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55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55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55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55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55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55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55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55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55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55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55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55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55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55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55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55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55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55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55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55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55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55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55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55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55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55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55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55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55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55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55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55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55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55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55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55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55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55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55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55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55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55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55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55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55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55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55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55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55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55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55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55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55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55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55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55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55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55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55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55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55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55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55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55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55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55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55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55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55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55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55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55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55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55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55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55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55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55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55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55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55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55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55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55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55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55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55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55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55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55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55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55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55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55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55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55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55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55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55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55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55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55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55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55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55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55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55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55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55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55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55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55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55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55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55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55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55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55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55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55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55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55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55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55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55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55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55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55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55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55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55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55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55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55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55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55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55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55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55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55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55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55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55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55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55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55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55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55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55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55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55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55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55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55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55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55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55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55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55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55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55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55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55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55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55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55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55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55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55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55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55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55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55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55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55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55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55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55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55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55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55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55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55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55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55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55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55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55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55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55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55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55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55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55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55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55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55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55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55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55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55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55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55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55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55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55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55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55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55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55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55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55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55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55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55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55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55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55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55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55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55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55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55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55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55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55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55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55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55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55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55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55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55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55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55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55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55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55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55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55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55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55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55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55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55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55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55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55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55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55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55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55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55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55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55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55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55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55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55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55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55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55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55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55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55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55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55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55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55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55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55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55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55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55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55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55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55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55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55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55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55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55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55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55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55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55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55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55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55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55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55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55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55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55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55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55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55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55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55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55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55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55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55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55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55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55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55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55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55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55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55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55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55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55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55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55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55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55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55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55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55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55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55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55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55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55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55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55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55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55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55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55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55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55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55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55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55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55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55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55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55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55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55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55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55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55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55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55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55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55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55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55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55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55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55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55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55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55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55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55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55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55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55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55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55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55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55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55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55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55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55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55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55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55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55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55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55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55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55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55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55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55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55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55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55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55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55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55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55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55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55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55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55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55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55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55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55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55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55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55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55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55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55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55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55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55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55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55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55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55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55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55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55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55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55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55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55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55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55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55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55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55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55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55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55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55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55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55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55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55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55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55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55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55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55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55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55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55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55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55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55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55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55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55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55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55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55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25">
      <c r="A1002" s="4"/>
      <c r="B1002" s="4"/>
      <c r="C1002" s="4"/>
      <c r="D1002" s="4"/>
      <c r="E1002" s="55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 x14ac:dyDescent="0.25">
      <c r="A1003" s="4"/>
      <c r="B1003" s="4"/>
      <c r="C1003" s="4"/>
      <c r="D1003" s="4"/>
      <c r="E1003" s="55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5.75" customHeight="1" x14ac:dyDescent="0.25">
      <c r="A1004" s="4"/>
      <c r="B1004" s="4"/>
      <c r="C1004" s="4"/>
      <c r="D1004" s="4"/>
      <c r="E1004" s="55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5.75" customHeight="1" x14ac:dyDescent="0.25">
      <c r="A1005" s="4"/>
      <c r="B1005" s="4"/>
      <c r="C1005" s="4"/>
      <c r="D1005" s="4"/>
      <c r="E1005" s="55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5.75" customHeight="1" x14ac:dyDescent="0.25">
      <c r="A1006" s="4"/>
      <c r="B1006" s="4"/>
      <c r="C1006" s="4"/>
      <c r="D1006" s="4"/>
      <c r="E1006" s="55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5.75" customHeight="1" x14ac:dyDescent="0.25">
      <c r="A1007" s="4"/>
      <c r="B1007" s="4"/>
      <c r="C1007" s="4"/>
      <c r="D1007" s="4"/>
      <c r="E1007" s="55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</sheetData>
  <mergeCells count="6">
    <mergeCell ref="A1:G1"/>
    <mergeCell ref="A3:G3"/>
    <mergeCell ref="C30:F30"/>
    <mergeCell ref="C31:F31"/>
    <mergeCell ref="C32:F32"/>
    <mergeCell ref="A4:E4"/>
  </mergeCells>
  <phoneticPr fontId="24" type="noConversion"/>
  <pageMargins left="0.70866141732283472" right="0.70866141732283472" top="0.78740157480314965" bottom="0.78740157480314965" header="0" footer="0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Josef Raboch</cp:lastModifiedBy>
  <cp:lastPrinted>2023-06-19T18:30:43Z</cp:lastPrinted>
  <dcterms:created xsi:type="dcterms:W3CDTF">2019-06-03T13:28:04Z</dcterms:created>
  <dcterms:modified xsi:type="dcterms:W3CDTF">2023-12-29T07:24:13Z</dcterms:modified>
</cp:coreProperties>
</file>