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'rozpočet'!$A$2:$F$30</definedName>
  </definedNames>
  <calcPr fullCalcOnLoad="1"/>
</workbook>
</file>

<file path=xl/sharedStrings.xml><?xml version="1.0" encoding="utf-8"?>
<sst xmlns="http://schemas.openxmlformats.org/spreadsheetml/2006/main" count="175" uniqueCount="119">
  <si>
    <t>MJ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</si>
  <si>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</si>
  <si>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</si>
  <si>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</si>
  <si>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</si>
  <si>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</si>
  <si>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</si>
  <si>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</si>
  <si>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</si>
  <si>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</si>
  <si>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</si>
  <si>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</si>
  <si>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</si>
  <si>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</si>
  <si>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</si>
  <si>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</si>
  <si>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</si>
  <si>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</si>
  <si>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</si>
  <si>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</si>
  <si>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</si>
  <si>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</si>
  <si>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</si>
  <si>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</si>
  <si>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</si>
  <si>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</si>
  <si>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</si>
  <si>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</si>
  <si>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</si>
  <si>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</si>
  <si>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</si>
  <si>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</si>
  <si>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</si>
  <si>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</si>
  <si>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</si>
  <si>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</si>
  <si>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</si>
  <si>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</si>
  <si>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</si>
  <si>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</si>
  <si>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</si>
  <si>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</si>
  <si>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</si>
  <si>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</si>
  <si>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</si>
  <si>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</si>
  <si>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</si>
  <si>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</si>
  <si>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</si>
  <si>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</si>
  <si>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</si>
  <si>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</si>
  <si>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</si>
  <si>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</si>
  <si>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</si>
  <si>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</si>
  <si>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</si>
  <si>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Objednatel</t>
  </si>
  <si>
    <t>Zhotovitel</t>
  </si>
  <si>
    <t>Datum, razítko a podpis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</si>
  <si>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</si>
  <si>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</si>
  <si>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</si>
  <si>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</si>
  <si>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</si>
  <si>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</si>
  <si>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</si>
  <si>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 xml:space="preserve">zpevnění krajnic z recyklátu do tl. 100mm  </t>
  </si>
  <si>
    <t>poplatky za likvidaci odpadu nekontaminovaných</t>
  </si>
  <si>
    <t xml:space="preserve">výšková úprava šachty, vpusti </t>
  </si>
  <si>
    <t xml:space="preserve">řezání asfaltového krytu vozovek do 50mm </t>
  </si>
  <si>
    <t>výšková úprava  krycích hrnců</t>
  </si>
  <si>
    <t>hmotnost              t</t>
  </si>
  <si>
    <t>hmotnost  celkem</t>
  </si>
  <si>
    <t>čištění krajnic od nánosu  tl do 100 mm s odvozem na skládku</t>
  </si>
  <si>
    <t>čištění příkopu do 0,25m3/m s odvozem na skládku</t>
  </si>
  <si>
    <t xml:space="preserve">Sanace  hl. 35cm    - agregovaná položka                  </t>
  </si>
  <si>
    <t>SEPARAČNÍ GEOTEXTILIE</t>
  </si>
  <si>
    <t>VOZOVKOVÉ VRSTVY ZE ŠTĚRKODRTI TL.  150MM</t>
  </si>
  <si>
    <t>SPOJOVACÍ POSTŘIK Z EMULZE DO 0,5KG/M2</t>
  </si>
  <si>
    <t>015130</t>
  </si>
  <si>
    <t>Číslo položky   OTSKP</t>
  </si>
  <si>
    <t xml:space="preserve">Celkem sanace   </t>
  </si>
  <si>
    <t>Ztěsnění dilatačních spar asf. zálivkou  průřezu do 100mm2</t>
  </si>
  <si>
    <t>015111</t>
  </si>
  <si>
    <t>574E07</t>
  </si>
  <si>
    <t>ASFALTOVÝ BETON PRO LOŽNÍ VRSTVY ACL 22+,22S - TL. 80MM</t>
  </si>
  <si>
    <t>574C08</t>
  </si>
  <si>
    <t>574C46</t>
  </si>
  <si>
    <t xml:space="preserve">asfalt. beton pro obrusné vrstvy ACO 11+   tl. 50 mm,  </t>
  </si>
  <si>
    <t xml:space="preserve">asfalt. beton pro ložní vrstvy ACL 16+ tl. 50 mm,  </t>
  </si>
  <si>
    <t>oprava povrchu vozovky</t>
  </si>
  <si>
    <t>KSÚS - Krajská správa a údržba silnic Středočeského kraje, příspěvková organizace</t>
  </si>
  <si>
    <t>00066001/CZ00066001</t>
  </si>
  <si>
    <t>Termín stavby:</t>
  </si>
  <si>
    <t>ZO za KSUSSK</t>
  </si>
  <si>
    <t>Pospis ZO</t>
  </si>
  <si>
    <t>Zdroj financování</t>
  </si>
  <si>
    <t>Ing.Aleš Čermák Ph. D. MBA, ředitel</t>
  </si>
  <si>
    <t>Datum, razítko a podpis:</t>
  </si>
  <si>
    <t xml:space="preserve">  </t>
  </si>
  <si>
    <t>spojovací postřik ze sil. emulze do 1,0kg/m2                                                2x</t>
  </si>
  <si>
    <t>čištění vozovek samosběrem                                                                          3x</t>
  </si>
  <si>
    <t>ODKOPÁVKY A PROKOPÁVKY OBECNÉ TŘ. III, ODVOZ DO 20KM     (1390x0,35)</t>
  </si>
  <si>
    <t>POPLATKY ZA LIKVIDACŮ ODPADŮ NEKONTAMINOVANÝCH - 17 03 02 VYBOURANÝ ASFALTOVÝ BETON BEZ DEHTU     (1390x0,35x2,0)</t>
  </si>
  <si>
    <t>Odstranění obrub z krajníků,odvoz do 5km</t>
  </si>
  <si>
    <t>Obruby z beton krajníků vodící proužky bílé 250x500x8</t>
  </si>
  <si>
    <t>ASFALTOVÝ BETON PRO PODKLADNÍ VRSTVY ACP 16+,16S - TL. 120MM  60mm+60mm</t>
  </si>
  <si>
    <t>frézování  asfalt. ploch, do 10cm,odvoz do 20km</t>
  </si>
  <si>
    <r>
      <t xml:space="preserve">Objednatel:   </t>
    </r>
    <r>
      <rPr>
        <b/>
        <sz val="10"/>
        <rFont val="Arial CE"/>
        <family val="0"/>
      </rPr>
      <t>Krajská správa a údržba silnic Středočeského kraje, příspěvková organizace</t>
    </r>
  </si>
  <si>
    <t xml:space="preserve"> II/329 Radim </t>
  </si>
  <si>
    <t xml:space="preserve">Stavba:  II/329 Radim </t>
  </si>
  <si>
    <t xml:space="preserve">VDZ vodící proužky 25cm, V2 -12,5 , přechod pro chodce atd.,  plast, retroreflexní </t>
  </si>
  <si>
    <t>VDZ vodící proužky 25cm, V2 -12,5 , přechod pro chodce atd., barva</t>
  </si>
  <si>
    <t xml:space="preserve"> II/329 staničení: 3,420 km - 4,890 km po křižovatku s III/3294</t>
  </si>
  <si>
    <t>Objekt: silnice č. II/329 km staničení 3,420 - 4,890 po křiž. III/3294</t>
  </si>
  <si>
    <t>Objekt: silnice č. II/329 km staničení 3,420 - 4,890  po křiž III/3294</t>
  </si>
  <si>
    <t xml:space="preserve">Datum: </t>
  </si>
  <si>
    <t>Holan Petr, Kratochvíl Vladimír, Milan Havránek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</si>
</sst>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###\ ###\ ##0.000"/>
    <numFmt numFmtId="178" formatCode="###\ ###\ ##0.00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2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8" fillId="0" borderId="15" xfId="0" applyFont="1" applyBorder="1" applyAlignment="1" applyProtection="1">
      <alignment vertical="top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1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8" fillId="0" borderId="21" xfId="0" applyFont="1" applyBorder="1" applyAlignment="1" applyProtection="1">
      <alignment horizontal="center" vertical="top"/>
      <protection/>
    </xf>
    <xf numFmtId="2" fontId="18" fillId="0" borderId="15" xfId="0" applyNumberFormat="1" applyFont="1" applyBorder="1" applyAlignment="1" applyProtection="1">
      <alignment horizontal="center" vertical="top"/>
      <protection/>
    </xf>
    <xf numFmtId="3" fontId="18" fillId="0" borderId="15" xfId="0" applyNumberFormat="1" applyFont="1" applyBorder="1" applyAlignment="1" applyProtection="1">
      <alignment vertical="top"/>
      <protection/>
    </xf>
    <xf numFmtId="0" fontId="18" fillId="0" borderId="15" xfId="0" applyFont="1" applyBorder="1" applyAlignment="1" applyProtection="1">
      <alignment horizontal="center" vertical="top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3" fontId="18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2" xfId="0" applyBorder="1" applyAlignment="1" applyProtection="1">
      <alignment horizontal="center" vertical="top"/>
      <protection/>
    </xf>
    <xf numFmtId="3" fontId="0" fillId="0" borderId="22" xfId="0" applyNumberFormat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3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25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horizontal="right" vertical="top"/>
      <protection/>
    </xf>
    <xf numFmtId="4" fontId="10" fillId="0" borderId="23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7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7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5" xfId="0" applyNumberFormat="1" applyFont="1" applyBorder="1" applyAlignment="1" applyProtection="1">
      <alignment horizontal="right" vertical="center"/>
      <protection/>
    </xf>
    <xf numFmtId="4" fontId="17" fillId="0" borderId="28" xfId="0" applyNumberFormat="1" applyFon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horizontal="center" vertical="center"/>
      <protection/>
    </xf>
    <xf numFmtId="4" fontId="17" fillId="0" borderId="29" xfId="0" applyNumberFormat="1" applyFont="1" applyBorder="1" applyAlignment="1" applyProtection="1">
      <alignment horizontal="right" vertical="top"/>
      <protection/>
    </xf>
    <xf numFmtId="4" fontId="19" fillId="0" borderId="30" xfId="0" applyNumberFormat="1" applyFont="1" applyBorder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vertical="top" wrapText="1"/>
      <protection/>
    </xf>
    <xf numFmtId="0" fontId="19" fillId="0" borderId="29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9" fontId="15" fillId="34" borderId="15" xfId="45" applyNumberFormat="1" applyFont="1" applyFill="1" applyBorder="1" applyAlignment="1">
      <alignment horizontal="center" vertical="center"/>
      <protection/>
    </xf>
    <xf numFmtId="49" fontId="17" fillId="0" borderId="20" xfId="45" applyNumberFormat="1" applyFont="1" applyBorder="1" applyAlignment="1">
      <alignment horizontal="left" vertical="center"/>
      <protection/>
    </xf>
    <xf numFmtId="49" fontId="9" fillId="0" borderId="15" xfId="45" applyNumberFormat="1" applyFont="1" applyBorder="1" applyAlignment="1">
      <alignment horizontal="left" vertical="center"/>
      <protection/>
    </xf>
    <xf numFmtId="4" fontId="9" fillId="0" borderId="15" xfId="45" applyNumberFormat="1" applyFont="1" applyBorder="1" applyAlignment="1">
      <alignment horizontal="right" vertical="center"/>
      <protection/>
    </xf>
    <xf numFmtId="49" fontId="17" fillId="0" borderId="27" xfId="45" applyNumberFormat="1" applyFont="1" applyBorder="1" applyAlignment="1">
      <alignment horizontal="left" vertical="center"/>
      <protection/>
    </xf>
    <xf numFmtId="49" fontId="9" fillId="0" borderId="15" xfId="45" applyNumberFormat="1" applyFont="1" applyBorder="1" applyAlignment="1">
      <alignment horizontal="right" vertical="center"/>
      <protection/>
    </xf>
    <xf numFmtId="4" fontId="17" fillId="0" borderId="15" xfId="45" applyNumberFormat="1" applyFont="1" applyBorder="1" applyAlignment="1">
      <alignment horizontal="right" vertical="center"/>
      <protection/>
    </xf>
    <xf numFmtId="0" fontId="12" fillId="0" borderId="32" xfId="45" applyFont="1" applyBorder="1" applyAlignment="1">
      <alignment vertical="center"/>
      <protection/>
    </xf>
    <xf numFmtId="0" fontId="12" fillId="0" borderId="22" xfId="45" applyFont="1" applyBorder="1" applyAlignment="1">
      <alignment vertical="center"/>
      <protection/>
    </xf>
    <xf numFmtId="4" fontId="17" fillId="34" borderId="21" xfId="45" applyNumberFormat="1" applyFont="1" applyFill="1" applyBorder="1" applyAlignment="1">
      <alignment horizontal="right" vertical="center"/>
      <protection/>
    </xf>
    <xf numFmtId="0" fontId="12" fillId="0" borderId="33" xfId="45" applyFont="1" applyBorder="1" applyAlignment="1">
      <alignment vertical="center"/>
      <protection/>
    </xf>
    <xf numFmtId="0" fontId="12" fillId="0" borderId="34" xfId="45" applyFont="1" applyBorder="1" applyAlignment="1">
      <alignment vertical="center"/>
      <protection/>
    </xf>
    <xf numFmtId="0" fontId="12" fillId="0" borderId="35" xfId="45" applyFont="1" applyBorder="1" applyAlignment="1">
      <alignment vertical="center"/>
      <protection/>
    </xf>
    <xf numFmtId="49" fontId="11" fillId="0" borderId="34" xfId="45" applyNumberFormat="1" applyFont="1" applyBorder="1" applyAlignment="1">
      <alignment horizontal="center" vertical="center"/>
      <protection/>
    </xf>
    <xf numFmtId="0" fontId="11" fillId="0" borderId="34" xfId="45" applyFont="1" applyBorder="1" applyAlignment="1">
      <alignment horizontal="center" vertical="center"/>
      <protection/>
    </xf>
    <xf numFmtId="49" fontId="12" fillId="0" borderId="15" xfId="45" applyNumberFormat="1" applyFont="1" applyBorder="1" applyAlignment="1">
      <alignment horizontal="left" vertical="center"/>
      <protection/>
    </xf>
    <xf numFmtId="0" fontId="12" fillId="0" borderId="15" xfId="45" applyFont="1" applyBorder="1" applyAlignment="1">
      <alignment horizontal="left" vertical="center"/>
      <protection/>
    </xf>
    <xf numFmtId="49" fontId="13" fillId="33" borderId="15" xfId="45" applyNumberFormat="1" applyFont="1" applyFill="1" applyBorder="1" applyAlignment="1">
      <alignment horizontal="center" vertical="center" wrapText="1"/>
      <protection/>
    </xf>
    <xf numFmtId="0" fontId="13" fillId="33" borderId="15" xfId="45" applyFont="1" applyFill="1" applyBorder="1" applyAlignment="1">
      <alignment horizontal="center" vertical="center" wrapText="1"/>
      <protection/>
    </xf>
    <xf numFmtId="49" fontId="13" fillId="35" borderId="15" xfId="45" applyNumberFormat="1" applyFont="1" applyFill="1" applyBorder="1" applyAlignment="1">
      <alignment horizontal="left" vertical="center" wrapText="1"/>
      <protection/>
    </xf>
    <xf numFmtId="0" fontId="13" fillId="35" borderId="15" xfId="45" applyFont="1" applyFill="1" applyBorder="1" applyAlignment="1">
      <alignment horizontal="left" vertical="center" wrapText="1"/>
      <protection/>
    </xf>
    <xf numFmtId="0" fontId="13" fillId="0" borderId="15" xfId="45" applyFont="1" applyBorder="1" applyAlignment="1">
      <alignment horizontal="center" vertical="center"/>
      <protection/>
    </xf>
    <xf numFmtId="14" fontId="12" fillId="0" borderId="15" xfId="45" applyNumberFormat="1" applyFont="1" applyBorder="1" applyAlignment="1">
      <alignment horizontal="left" vertical="center"/>
      <protection/>
    </xf>
    <xf numFmtId="14" fontId="22" fillId="33" borderId="15" xfId="45" applyNumberFormat="1" applyFont="1" applyFill="1" applyBorder="1" applyAlignment="1">
      <alignment horizontal="center" vertical="center"/>
      <protection/>
    </xf>
    <xf numFmtId="0" fontId="22" fillId="33" borderId="15" xfId="45" applyFont="1" applyFill="1" applyBorder="1" applyAlignment="1">
      <alignment horizontal="center" vertical="center"/>
      <protection/>
    </xf>
    <xf numFmtId="49" fontId="14" fillId="0" borderId="32" xfId="45" applyNumberFormat="1" applyFont="1" applyBorder="1" applyAlignment="1">
      <alignment horizontal="center" vertical="center"/>
      <protection/>
    </xf>
    <xf numFmtId="0" fontId="14" fillId="0" borderId="32" xfId="45" applyFont="1" applyBorder="1" applyAlignment="1">
      <alignment horizontal="center" vertical="center"/>
      <protection/>
    </xf>
    <xf numFmtId="49" fontId="16" fillId="0" borderId="36" xfId="45" applyNumberFormat="1" applyFont="1" applyBorder="1" applyAlignment="1">
      <alignment horizontal="left" vertical="center"/>
      <protection/>
    </xf>
    <xf numFmtId="0" fontId="16" fillId="0" borderId="21" xfId="45" applyFont="1" applyBorder="1" applyAlignment="1">
      <alignment horizontal="left" vertical="center"/>
      <protection/>
    </xf>
    <xf numFmtId="49" fontId="9" fillId="0" borderId="36" xfId="45" applyNumberFormat="1" applyFont="1" applyBorder="1" applyAlignment="1">
      <alignment horizontal="left" vertical="center"/>
      <protection/>
    </xf>
    <xf numFmtId="0" fontId="9" fillId="0" borderId="21" xfId="45" applyFont="1" applyBorder="1" applyAlignment="1">
      <alignment horizontal="left" vertical="center"/>
      <protection/>
    </xf>
    <xf numFmtId="49" fontId="17" fillId="0" borderId="36" xfId="45" applyNumberFormat="1" applyFont="1" applyBorder="1" applyAlignment="1">
      <alignment horizontal="left" vertical="center"/>
      <protection/>
    </xf>
    <xf numFmtId="0" fontId="17" fillId="0" borderId="21" xfId="45" applyFont="1" applyBorder="1" applyAlignment="1">
      <alignment horizontal="left" vertical="center"/>
      <protection/>
    </xf>
    <xf numFmtId="49" fontId="17" fillId="34" borderId="36" xfId="45" applyNumberFormat="1" applyFont="1" applyFill="1" applyBorder="1" applyAlignment="1">
      <alignment horizontal="left" vertical="center"/>
      <protection/>
    </xf>
    <xf numFmtId="0" fontId="17" fillId="34" borderId="32" xfId="45" applyFont="1" applyFill="1" applyBorder="1" applyAlignment="1">
      <alignment horizontal="left" vertical="center"/>
      <protection/>
    </xf>
    <xf numFmtId="49" fontId="9" fillId="0" borderId="37" xfId="45" applyNumberFormat="1" applyFont="1" applyBorder="1" applyAlignment="1">
      <alignment horizontal="center" vertical="center"/>
      <protection/>
    </xf>
    <xf numFmtId="49" fontId="9" fillId="0" borderId="38" xfId="45" applyNumberFormat="1" applyFont="1" applyBorder="1" applyAlignment="1">
      <alignment horizontal="center" vertical="center"/>
      <protection/>
    </xf>
    <xf numFmtId="49" fontId="9" fillId="0" borderId="39" xfId="45" applyNumberFormat="1" applyFont="1" applyBorder="1" applyAlignment="1">
      <alignment horizontal="center" vertical="center"/>
      <protection/>
    </xf>
    <xf numFmtId="49" fontId="9" fillId="0" borderId="40" xfId="45" applyNumberFormat="1" applyFont="1" applyBorder="1" applyAlignment="1">
      <alignment horizontal="center" vertical="center"/>
      <protection/>
    </xf>
    <xf numFmtId="49" fontId="9" fillId="0" borderId="0" xfId="45" applyNumberFormat="1" applyFont="1" applyAlignment="1">
      <alignment horizontal="center" vertical="center"/>
      <protection/>
    </xf>
    <xf numFmtId="49" fontId="9" fillId="0" borderId="41" xfId="45" applyNumberFormat="1" applyFont="1" applyBorder="1" applyAlignment="1">
      <alignment horizontal="center" vertical="center"/>
      <protection/>
    </xf>
    <xf numFmtId="49" fontId="9" fillId="0" borderId="42" xfId="45" applyNumberFormat="1" applyFont="1" applyBorder="1" applyAlignment="1">
      <alignment horizontal="center" vertical="center"/>
      <protection/>
    </xf>
    <xf numFmtId="49" fontId="9" fillId="0" borderId="43" xfId="45" applyNumberFormat="1" applyFont="1" applyBorder="1" applyAlignment="1">
      <alignment horizontal="center" vertical="center"/>
      <protection/>
    </xf>
    <xf numFmtId="49" fontId="9" fillId="0" borderId="44" xfId="45" applyNumberFormat="1" applyFont="1" applyBorder="1" applyAlignment="1">
      <alignment horizontal="center" vertical="center"/>
      <protection/>
    </xf>
    <xf numFmtId="49" fontId="9" fillId="35" borderId="37" xfId="45" applyNumberFormat="1" applyFont="1" applyFill="1" applyBorder="1" applyAlignment="1">
      <alignment horizontal="center" vertical="center"/>
      <protection/>
    </xf>
    <xf numFmtId="0" fontId="9" fillId="35" borderId="38" xfId="45" applyFont="1" applyFill="1" applyBorder="1" applyAlignment="1">
      <alignment horizontal="center" vertical="center"/>
      <protection/>
    </xf>
    <xf numFmtId="0" fontId="9" fillId="35" borderId="39" xfId="45" applyFont="1" applyFill="1" applyBorder="1" applyAlignment="1">
      <alignment horizontal="center" vertical="center"/>
      <protection/>
    </xf>
    <xf numFmtId="49" fontId="23" fillId="0" borderId="40" xfId="45" applyNumberFormat="1" applyFont="1" applyBorder="1" applyAlignment="1">
      <alignment horizontal="left" vertical="center" wrapText="1"/>
      <protection/>
    </xf>
    <xf numFmtId="0" fontId="23" fillId="0" borderId="0" xfId="45" applyFont="1" applyAlignment="1">
      <alignment horizontal="left" vertical="center" wrapText="1"/>
      <protection/>
    </xf>
    <xf numFmtId="0" fontId="23" fillId="0" borderId="41" xfId="45" applyFont="1" applyBorder="1" applyAlignment="1">
      <alignment horizontal="left" vertical="center" wrapText="1"/>
      <protection/>
    </xf>
    <xf numFmtId="49" fontId="9" fillId="0" borderId="40" xfId="45" applyNumberFormat="1" applyFont="1" applyBorder="1" applyAlignment="1">
      <alignment horizontal="left" vertical="center"/>
      <protection/>
    </xf>
    <xf numFmtId="0" fontId="9" fillId="0" borderId="0" xfId="45" applyFont="1" applyAlignment="1">
      <alignment horizontal="left" vertical="center"/>
      <protection/>
    </xf>
    <xf numFmtId="0" fontId="9" fillId="0" borderId="41" xfId="45" applyFont="1" applyBorder="1" applyAlignment="1">
      <alignment horizontal="left" vertical="center"/>
      <protection/>
    </xf>
    <xf numFmtId="49" fontId="9" fillId="0" borderId="42" xfId="45" applyNumberFormat="1" applyFont="1" applyBorder="1" applyAlignment="1">
      <alignment horizontal="left" vertical="center"/>
      <protection/>
    </xf>
    <xf numFmtId="0" fontId="9" fillId="0" borderId="43" xfId="45" applyFont="1" applyBorder="1" applyAlignment="1">
      <alignment horizontal="left" vertical="center"/>
      <protection/>
    </xf>
    <xf numFmtId="0" fontId="9" fillId="0" borderId="44" xfId="45" applyFont="1" applyBorder="1" applyAlignment="1">
      <alignment horizontal="left" vertical="center"/>
      <protection/>
    </xf>
    <xf numFmtId="49" fontId="16" fillId="0" borderId="40" xfId="45" applyNumberFormat="1" applyFont="1" applyBorder="1" applyAlignment="1">
      <alignment horizontal="left" vertical="center"/>
      <protection/>
    </xf>
    <xf numFmtId="0" fontId="16" fillId="0" borderId="0" xfId="45" applyFont="1" applyAlignment="1">
      <alignment horizontal="left" vertical="center"/>
      <protection/>
    </xf>
    <xf numFmtId="0" fontId="16" fillId="0" borderId="41" xfId="45" applyFont="1" applyBorder="1" applyAlignment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1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27</xdr:row>
      <xdr:rowOff>66675</xdr:rowOff>
    </xdr:from>
    <xdr:to>
      <xdr:col>2</xdr:col>
      <xdr:colOff>1190625</xdr:colOff>
      <xdr:row>31</xdr:row>
      <xdr:rowOff>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14950"/>
          <a:ext cx="2466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8" sqref="F8:G9"/>
    </sheetView>
  </sheetViews>
  <sheetFormatPr defaultColWidth="13.33203125" defaultRowHeight="10.5"/>
  <cols>
    <col min="1" max="1" width="13.33203125" style="39" customWidth="1"/>
    <col min="2" max="2" width="11.83203125" style="39" customWidth="1"/>
    <col min="3" max="3" width="25.33203125" style="39" customWidth="1"/>
    <col min="4" max="4" width="11.83203125" style="39" customWidth="1"/>
    <col min="5" max="5" width="16.33203125" style="39" customWidth="1"/>
    <col min="6" max="6" width="26.33203125" style="39" customWidth="1"/>
    <col min="7" max="8" width="13.83203125" style="39" customWidth="1"/>
    <col min="9" max="9" width="26.16015625" style="39" customWidth="1"/>
    <col min="10" max="10" width="13.33203125" style="39" customWidth="1"/>
    <col min="11" max="11" width="13.66015625" style="39" bestFit="1" customWidth="1"/>
    <col min="12" max="16384" width="13.33203125" style="39" customWidth="1"/>
  </cols>
  <sheetData>
    <row r="1" spans="1:9" ht="28.5" customHeight="1">
      <c r="A1" s="149" t="s">
        <v>16</v>
      </c>
      <c r="B1" s="150"/>
      <c r="C1" s="150"/>
      <c r="D1" s="150"/>
      <c r="E1" s="150"/>
      <c r="F1" s="150"/>
      <c r="G1" s="150"/>
      <c r="H1" s="150"/>
      <c r="I1" s="150"/>
    </row>
    <row r="2" spans="1:10" ht="12.75" customHeight="1">
      <c r="A2" s="151" t="s">
        <v>17</v>
      </c>
      <c r="B2" s="152"/>
      <c r="C2" s="153" t="s">
        <v>110</v>
      </c>
      <c r="D2" s="154"/>
      <c r="E2" s="151" t="s">
        <v>18</v>
      </c>
      <c r="F2" s="155" t="s">
        <v>92</v>
      </c>
      <c r="G2" s="156"/>
      <c r="H2" s="151" t="s">
        <v>19</v>
      </c>
      <c r="I2" s="151" t="s">
        <v>93</v>
      </c>
      <c r="J2" s="40"/>
    </row>
    <row r="3" spans="1:10" ht="12.75">
      <c r="A3" s="152"/>
      <c r="B3" s="152"/>
      <c r="C3" s="154"/>
      <c r="D3" s="154"/>
      <c r="E3" s="152"/>
      <c r="F3" s="156"/>
      <c r="G3" s="156"/>
      <c r="H3" s="152"/>
      <c r="I3" s="152"/>
      <c r="J3" s="40"/>
    </row>
    <row r="4" spans="1:10" ht="12.75">
      <c r="A4" s="151" t="s">
        <v>20</v>
      </c>
      <c r="B4" s="152"/>
      <c r="C4" s="151" t="s">
        <v>91</v>
      </c>
      <c r="D4" s="152"/>
      <c r="E4" s="151" t="s">
        <v>21</v>
      </c>
      <c r="F4" s="151"/>
      <c r="G4" s="152"/>
      <c r="H4" s="151" t="s">
        <v>19</v>
      </c>
      <c r="I4" s="151"/>
      <c r="J4" s="40"/>
    </row>
    <row r="5" spans="1:10" ht="12.75">
      <c r="A5" s="152"/>
      <c r="B5" s="152"/>
      <c r="C5" s="152"/>
      <c r="D5" s="152"/>
      <c r="E5" s="152"/>
      <c r="F5" s="152"/>
      <c r="G5" s="152"/>
      <c r="H5" s="152"/>
      <c r="I5" s="152"/>
      <c r="J5" s="40"/>
    </row>
    <row r="6" spans="1:10" ht="12.75" customHeight="1">
      <c r="A6" s="151" t="s">
        <v>22</v>
      </c>
      <c r="B6" s="152"/>
      <c r="C6" s="153" t="s">
        <v>114</v>
      </c>
      <c r="D6" s="154"/>
      <c r="E6" s="151" t="s">
        <v>23</v>
      </c>
      <c r="F6" s="153"/>
      <c r="G6" s="157"/>
      <c r="H6" s="151" t="s">
        <v>19</v>
      </c>
      <c r="I6" s="151"/>
      <c r="J6" s="40"/>
    </row>
    <row r="7" spans="1:10" ht="12.75">
      <c r="A7" s="152"/>
      <c r="B7" s="152"/>
      <c r="C7" s="154"/>
      <c r="D7" s="154"/>
      <c r="E7" s="152"/>
      <c r="F7" s="157"/>
      <c r="G7" s="157"/>
      <c r="H7" s="152"/>
      <c r="I7" s="152"/>
      <c r="J7" s="40"/>
    </row>
    <row r="8" spans="1:10" ht="12.75">
      <c r="A8" s="151" t="s">
        <v>94</v>
      </c>
      <c r="B8" s="152"/>
      <c r="C8" s="158"/>
      <c r="D8" s="152"/>
      <c r="E8" s="151" t="s">
        <v>95</v>
      </c>
      <c r="F8" s="158" t="s">
        <v>118</v>
      </c>
      <c r="G8" s="152"/>
      <c r="H8" s="151" t="s">
        <v>96</v>
      </c>
      <c r="I8" s="151" t="s">
        <v>4</v>
      </c>
      <c r="J8" s="40"/>
    </row>
    <row r="9" spans="1:10" ht="12.75">
      <c r="A9" s="152"/>
      <c r="B9" s="152"/>
      <c r="C9" s="152"/>
      <c r="D9" s="152"/>
      <c r="E9" s="152"/>
      <c r="F9" s="152"/>
      <c r="G9" s="152"/>
      <c r="H9" s="152"/>
      <c r="I9" s="152"/>
      <c r="J9" s="40"/>
    </row>
    <row r="10" spans="1:10" ht="12.75">
      <c r="A10" s="151" t="s">
        <v>97</v>
      </c>
      <c r="B10" s="152"/>
      <c r="C10" s="151"/>
      <c r="D10" s="152"/>
      <c r="E10" s="151" t="s">
        <v>24</v>
      </c>
      <c r="F10" s="151"/>
      <c r="G10" s="152"/>
      <c r="H10" s="151" t="s">
        <v>25</v>
      </c>
      <c r="I10" s="159"/>
      <c r="J10" s="40"/>
    </row>
    <row r="11" spans="1:10" ht="12.75">
      <c r="A11" s="152"/>
      <c r="B11" s="152"/>
      <c r="C11" s="152"/>
      <c r="D11" s="152"/>
      <c r="E11" s="152"/>
      <c r="F11" s="152"/>
      <c r="G11" s="152"/>
      <c r="H11" s="152"/>
      <c r="I11" s="160"/>
      <c r="J11" s="40"/>
    </row>
    <row r="12" spans="1:9" ht="23.25" customHeight="1">
      <c r="A12" s="161" t="s">
        <v>26</v>
      </c>
      <c r="B12" s="162"/>
      <c r="C12" s="162"/>
      <c r="D12" s="162"/>
      <c r="E12" s="162"/>
      <c r="F12" s="162"/>
      <c r="G12" s="162"/>
      <c r="H12" s="162"/>
      <c r="I12" s="162"/>
    </row>
    <row r="13" spans="1:10" ht="26.25" customHeight="1">
      <c r="A13" s="136" t="s">
        <v>27</v>
      </c>
      <c r="B13" s="163" t="s">
        <v>28</v>
      </c>
      <c r="C13" s="164"/>
      <c r="D13" s="136" t="s">
        <v>29</v>
      </c>
      <c r="E13" s="163" t="s">
        <v>30</v>
      </c>
      <c r="F13" s="164"/>
      <c r="G13" s="136" t="s">
        <v>31</v>
      </c>
      <c r="H13" s="163" t="s">
        <v>32</v>
      </c>
      <c r="I13" s="164"/>
      <c r="J13" s="40"/>
    </row>
    <row r="14" spans="1:10" ht="15" customHeight="1">
      <c r="A14" s="137" t="s">
        <v>33</v>
      </c>
      <c r="B14" s="138" t="s">
        <v>34</v>
      </c>
      <c r="C14" s="139">
        <v>0</v>
      </c>
      <c r="D14" s="165" t="s">
        <v>35</v>
      </c>
      <c r="E14" s="166"/>
      <c r="F14" s="139">
        <v>0</v>
      </c>
      <c r="G14" s="165" t="s">
        <v>36</v>
      </c>
      <c r="H14" s="166"/>
      <c r="I14" s="139">
        <v>0</v>
      </c>
      <c r="J14" s="40"/>
    </row>
    <row r="15" spans="1:11" ht="15" customHeight="1">
      <c r="A15" s="140"/>
      <c r="B15" s="138" t="s">
        <v>37</v>
      </c>
      <c r="C15" s="139">
        <f>rozpočet!F27</f>
        <v>0</v>
      </c>
      <c r="D15" s="165" t="s">
        <v>38</v>
      </c>
      <c r="E15" s="166"/>
      <c r="F15" s="139">
        <v>0</v>
      </c>
      <c r="G15" s="165" t="s">
        <v>39</v>
      </c>
      <c r="H15" s="166"/>
      <c r="I15" s="139">
        <v>0</v>
      </c>
      <c r="J15" s="40"/>
      <c r="K15" s="42"/>
    </row>
    <row r="16" spans="1:10" ht="15" customHeight="1">
      <c r="A16" s="137" t="s">
        <v>40</v>
      </c>
      <c r="B16" s="138" t="s">
        <v>34</v>
      </c>
      <c r="C16" s="139">
        <v>0</v>
      </c>
      <c r="D16" s="165" t="s">
        <v>41</v>
      </c>
      <c r="E16" s="166"/>
      <c r="F16" s="139">
        <v>0</v>
      </c>
      <c r="G16" s="165" t="s">
        <v>42</v>
      </c>
      <c r="H16" s="166"/>
      <c r="I16" s="139">
        <v>0</v>
      </c>
      <c r="J16" s="40"/>
    </row>
    <row r="17" spans="1:10" ht="15" customHeight="1">
      <c r="A17" s="140"/>
      <c r="B17" s="138" t="s">
        <v>37</v>
      </c>
      <c r="C17" s="139">
        <v>0</v>
      </c>
      <c r="D17" s="165"/>
      <c r="E17" s="166"/>
      <c r="F17" s="141"/>
      <c r="G17" s="165" t="s">
        <v>43</v>
      </c>
      <c r="H17" s="166"/>
      <c r="I17" s="139">
        <v>0</v>
      </c>
      <c r="J17" s="40"/>
    </row>
    <row r="18" spans="1:10" ht="15" customHeight="1">
      <c r="A18" s="137" t="s">
        <v>44</v>
      </c>
      <c r="B18" s="138" t="s">
        <v>34</v>
      </c>
      <c r="C18" s="139">
        <v>0</v>
      </c>
      <c r="D18" s="165"/>
      <c r="E18" s="166"/>
      <c r="F18" s="141"/>
      <c r="G18" s="165" t="s">
        <v>45</v>
      </c>
      <c r="H18" s="166"/>
      <c r="I18" s="139">
        <v>0</v>
      </c>
      <c r="J18" s="40"/>
    </row>
    <row r="19" spans="1:10" ht="15" customHeight="1">
      <c r="A19" s="140"/>
      <c r="B19" s="138" t="s">
        <v>37</v>
      </c>
      <c r="C19" s="139">
        <v>0</v>
      </c>
      <c r="D19" s="165"/>
      <c r="E19" s="166"/>
      <c r="F19" s="141"/>
      <c r="G19" s="165" t="s">
        <v>46</v>
      </c>
      <c r="H19" s="166"/>
      <c r="I19" s="139">
        <v>0</v>
      </c>
      <c r="J19" s="40"/>
    </row>
    <row r="20" spans="1:10" ht="15" customHeight="1">
      <c r="A20" s="167" t="s">
        <v>47</v>
      </c>
      <c r="B20" s="168"/>
      <c r="C20" s="139">
        <v>0</v>
      </c>
      <c r="D20" s="165"/>
      <c r="E20" s="166"/>
      <c r="F20" s="141"/>
      <c r="G20" s="165"/>
      <c r="H20" s="166"/>
      <c r="I20" s="141"/>
      <c r="J20" s="40"/>
    </row>
    <row r="21" spans="1:10" ht="15" customHeight="1">
      <c r="A21" s="167" t="s">
        <v>48</v>
      </c>
      <c r="B21" s="168"/>
      <c r="C21" s="139">
        <v>0</v>
      </c>
      <c r="D21" s="165"/>
      <c r="E21" s="166"/>
      <c r="F21" s="141"/>
      <c r="G21" s="165"/>
      <c r="H21" s="166"/>
      <c r="I21" s="141"/>
      <c r="J21" s="40"/>
    </row>
    <row r="22" spans="1:10" ht="16.5" customHeight="1">
      <c r="A22" s="167" t="s">
        <v>49</v>
      </c>
      <c r="B22" s="168"/>
      <c r="C22" s="142">
        <f>SUM(C14:C21)</f>
        <v>0</v>
      </c>
      <c r="D22" s="167" t="s">
        <v>50</v>
      </c>
      <c r="E22" s="168"/>
      <c r="F22" s="139">
        <v>0</v>
      </c>
      <c r="G22" s="167" t="s">
        <v>51</v>
      </c>
      <c r="H22" s="168"/>
      <c r="I22" s="139">
        <v>0</v>
      </c>
      <c r="J22" s="40"/>
    </row>
    <row r="23" spans="1:9" ht="12.75">
      <c r="A23" s="143"/>
      <c r="B23" s="143"/>
      <c r="C23" s="143"/>
      <c r="D23" s="144"/>
      <c r="E23" s="144"/>
      <c r="F23" s="144"/>
      <c r="G23" s="144"/>
      <c r="H23" s="144"/>
      <c r="I23" s="144"/>
    </row>
    <row r="24" spans="1:9" ht="15" customHeight="1">
      <c r="A24" s="169" t="s">
        <v>52</v>
      </c>
      <c r="B24" s="170"/>
      <c r="C24" s="145">
        <v>0</v>
      </c>
      <c r="D24" s="146"/>
      <c r="E24" s="147"/>
      <c r="F24" s="147"/>
      <c r="G24" s="147"/>
      <c r="H24" s="147"/>
      <c r="I24" s="147"/>
    </row>
    <row r="25" spans="1:10" ht="15" customHeight="1">
      <c r="A25" s="169" t="s">
        <v>53</v>
      </c>
      <c r="B25" s="170"/>
      <c r="C25" s="145">
        <v>0</v>
      </c>
      <c r="D25" s="169" t="s">
        <v>54</v>
      </c>
      <c r="E25" s="170"/>
      <c r="F25" s="145">
        <v>0</v>
      </c>
      <c r="G25" s="169" t="s">
        <v>12</v>
      </c>
      <c r="H25" s="170"/>
      <c r="I25" s="145">
        <f>C26</f>
        <v>0</v>
      </c>
      <c r="J25" s="40"/>
    </row>
    <row r="26" spans="1:10" ht="15" customHeight="1">
      <c r="A26" s="169" t="s">
        <v>55</v>
      </c>
      <c r="B26" s="170"/>
      <c r="C26" s="145">
        <f>C22</f>
        <v>0</v>
      </c>
      <c r="D26" s="169" t="s">
        <v>5</v>
      </c>
      <c r="E26" s="170"/>
      <c r="F26" s="145">
        <f>I26-I25</f>
        <v>0</v>
      </c>
      <c r="G26" s="169" t="s">
        <v>56</v>
      </c>
      <c r="H26" s="170"/>
      <c r="I26" s="145">
        <f>I25*1.21</f>
        <v>0</v>
      </c>
      <c r="J26" s="40"/>
    </row>
    <row r="27" spans="1:9" ht="13.5" thickBot="1">
      <c r="A27" s="148"/>
      <c r="B27" s="148"/>
      <c r="C27" s="148"/>
      <c r="D27" s="148"/>
      <c r="E27" s="148"/>
      <c r="F27" s="148"/>
      <c r="G27" s="148"/>
      <c r="H27" s="148"/>
      <c r="I27" s="148"/>
    </row>
    <row r="28" spans="1:10" ht="14.25" customHeight="1">
      <c r="A28" s="171"/>
      <c r="B28" s="172"/>
      <c r="C28" s="173"/>
      <c r="D28" s="180" t="s">
        <v>57</v>
      </c>
      <c r="E28" s="181"/>
      <c r="F28" s="182"/>
      <c r="G28" s="180" t="s">
        <v>58</v>
      </c>
      <c r="H28" s="181"/>
      <c r="I28" s="182"/>
      <c r="J28" s="40"/>
    </row>
    <row r="29" spans="1:10" ht="14.25" customHeight="1">
      <c r="A29" s="174"/>
      <c r="B29" s="175"/>
      <c r="C29" s="176"/>
      <c r="D29" s="183" t="s">
        <v>4</v>
      </c>
      <c r="E29" s="184"/>
      <c r="F29" s="185"/>
      <c r="G29" s="186"/>
      <c r="H29" s="187"/>
      <c r="I29" s="188"/>
      <c r="J29" s="40"/>
    </row>
    <row r="30" spans="1:10" ht="14.25" customHeight="1">
      <c r="A30" s="174"/>
      <c r="B30" s="175"/>
      <c r="C30" s="176"/>
      <c r="D30" s="183" t="s">
        <v>4</v>
      </c>
      <c r="E30" s="184"/>
      <c r="F30" s="185"/>
      <c r="G30" s="186"/>
      <c r="H30" s="187"/>
      <c r="I30" s="188"/>
      <c r="J30" s="40"/>
    </row>
    <row r="31" spans="1:10" ht="14.25" customHeight="1">
      <c r="A31" s="174"/>
      <c r="B31" s="175"/>
      <c r="C31" s="176"/>
      <c r="D31" s="192" t="s">
        <v>98</v>
      </c>
      <c r="E31" s="193"/>
      <c r="F31" s="194"/>
      <c r="G31" s="192"/>
      <c r="H31" s="193"/>
      <c r="I31" s="194"/>
      <c r="J31" s="40"/>
    </row>
    <row r="32" spans="1:10" ht="14.25" customHeight="1" thickBot="1">
      <c r="A32" s="177"/>
      <c r="B32" s="178"/>
      <c r="C32" s="179"/>
      <c r="D32" s="189" t="s">
        <v>59</v>
      </c>
      <c r="E32" s="190"/>
      <c r="F32" s="191"/>
      <c r="G32" s="189" t="s">
        <v>99</v>
      </c>
      <c r="H32" s="190"/>
      <c r="I32" s="191"/>
      <c r="J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N22" sqref="N2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5" style="5" customWidth="1"/>
    <col min="7" max="7" width="14.33203125" style="54" hidden="1" customWidth="1"/>
    <col min="8" max="8" width="10.5" style="55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12.75" customHeight="1">
      <c r="A1" s="18"/>
      <c r="B1" s="15"/>
      <c r="C1" s="15"/>
      <c r="D1" s="7"/>
      <c r="E1" s="7"/>
      <c r="F1" s="7"/>
      <c r="G1" s="51"/>
      <c r="H1" s="50"/>
    </row>
    <row r="2" spans="1:8" s="6" customFormat="1" ht="1.5" customHeight="1">
      <c r="A2" s="8"/>
      <c r="B2" s="9"/>
      <c r="C2" s="10"/>
      <c r="D2" s="9"/>
      <c r="E2" s="11"/>
      <c r="F2" s="12"/>
      <c r="G2" s="52"/>
      <c r="H2" s="50"/>
    </row>
    <row r="3" spans="1:8" s="6" customFormat="1" ht="20.25" customHeight="1">
      <c r="A3" s="18" t="s">
        <v>111</v>
      </c>
      <c r="B3" s="15"/>
      <c r="C3" s="15"/>
      <c r="D3" s="13"/>
      <c r="E3" s="13"/>
      <c r="F3" s="13"/>
      <c r="G3" s="53"/>
      <c r="H3" s="50"/>
    </row>
    <row r="4" spans="1:8" s="6" customFormat="1" ht="12.75" customHeight="1">
      <c r="A4" s="135" t="s">
        <v>116</v>
      </c>
      <c r="B4" s="7"/>
      <c r="C4" s="15"/>
      <c r="D4" s="13" t="s">
        <v>62</v>
      </c>
      <c r="E4" s="13"/>
      <c r="F4" s="48" t="s">
        <v>4</v>
      </c>
      <c r="G4" s="53" t="s">
        <v>62</v>
      </c>
      <c r="H4" s="50"/>
    </row>
    <row r="5" spans="1:8" s="6" customFormat="1" ht="12.75" customHeight="1">
      <c r="A5" s="13" t="s">
        <v>109</v>
      </c>
      <c r="B5" s="14"/>
      <c r="C5" s="16"/>
      <c r="D5" s="195" t="s">
        <v>117</v>
      </c>
      <c r="E5" s="196"/>
      <c r="F5" s="49" t="s">
        <v>4</v>
      </c>
      <c r="G5" s="53" t="s">
        <v>63</v>
      </c>
      <c r="H5" s="50"/>
    </row>
    <row r="6" ht="24" customHeight="1" thickBot="1"/>
    <row r="7" spans="1:10" s="19" customFormat="1" ht="35.25" customHeight="1" thickBot="1">
      <c r="A7" s="130" t="s">
        <v>81</v>
      </c>
      <c r="B7" s="20" t="s">
        <v>6</v>
      </c>
      <c r="C7" s="21" t="s">
        <v>0</v>
      </c>
      <c r="D7" s="20" t="s">
        <v>7</v>
      </c>
      <c r="E7" s="20" t="s">
        <v>8</v>
      </c>
      <c r="F7" s="22" t="s">
        <v>9</v>
      </c>
      <c r="G7" s="56" t="s">
        <v>72</v>
      </c>
      <c r="H7" s="57" t="s">
        <v>73</v>
      </c>
      <c r="I7" s="44"/>
      <c r="J7" s="44" t="s">
        <v>64</v>
      </c>
    </row>
    <row r="8" spans="1:10" s="19" customFormat="1" ht="15">
      <c r="A8" s="76" t="s">
        <v>10</v>
      </c>
      <c r="B8" s="77" t="s">
        <v>14</v>
      </c>
      <c r="C8" s="78" t="s">
        <v>11</v>
      </c>
      <c r="D8" s="79">
        <v>1</v>
      </c>
      <c r="E8" s="80"/>
      <c r="F8" s="81">
        <f aca="true" t="shared" si="0" ref="F8:F24">E8*D8</f>
        <v>0</v>
      </c>
      <c r="G8" s="58"/>
      <c r="H8" s="59"/>
      <c r="I8" s="60"/>
      <c r="J8" s="44"/>
    </row>
    <row r="9" spans="1:10" s="19" customFormat="1" ht="15">
      <c r="A9" s="82">
        <v>113728</v>
      </c>
      <c r="B9" s="83" t="s">
        <v>108</v>
      </c>
      <c r="C9" s="84" t="s">
        <v>65</v>
      </c>
      <c r="D9" s="85">
        <v>606</v>
      </c>
      <c r="E9" s="75"/>
      <c r="F9" s="86">
        <f t="shared" si="0"/>
        <v>0</v>
      </c>
      <c r="G9" s="61" t="s">
        <v>4</v>
      </c>
      <c r="H9" s="62" t="s">
        <v>4</v>
      </c>
      <c r="I9" s="63"/>
      <c r="J9" s="45"/>
    </row>
    <row r="10" spans="1:10" s="19" customFormat="1" ht="15">
      <c r="A10" s="82">
        <v>919111</v>
      </c>
      <c r="B10" s="83" t="s">
        <v>70</v>
      </c>
      <c r="C10" s="84" t="s">
        <v>15</v>
      </c>
      <c r="D10" s="85">
        <v>90</v>
      </c>
      <c r="E10" s="75"/>
      <c r="F10" s="86">
        <f t="shared" si="0"/>
        <v>0</v>
      </c>
      <c r="G10" s="61"/>
      <c r="H10" s="64"/>
      <c r="I10" s="63"/>
      <c r="J10" s="45" t="s">
        <v>4</v>
      </c>
    </row>
    <row r="11" spans="1:10" s="19" customFormat="1" ht="15">
      <c r="A11" s="82">
        <v>93818</v>
      </c>
      <c r="B11" s="83" t="s">
        <v>102</v>
      </c>
      <c r="C11" s="84" t="s">
        <v>1</v>
      </c>
      <c r="D11" s="85">
        <v>35250</v>
      </c>
      <c r="E11" s="75"/>
      <c r="F11" s="86">
        <f t="shared" si="0"/>
        <v>0</v>
      </c>
      <c r="G11" s="61"/>
      <c r="H11" s="64"/>
      <c r="I11" s="63"/>
      <c r="J11" s="45" t="s">
        <v>4</v>
      </c>
    </row>
    <row r="12" spans="1:10" s="19" customFormat="1" ht="15">
      <c r="A12" s="82">
        <v>572223</v>
      </c>
      <c r="B12" s="83" t="s">
        <v>101</v>
      </c>
      <c r="C12" s="84" t="s">
        <v>1</v>
      </c>
      <c r="D12" s="85">
        <v>23500</v>
      </c>
      <c r="E12" s="75"/>
      <c r="F12" s="86">
        <f t="shared" si="0"/>
        <v>0</v>
      </c>
      <c r="G12" s="61"/>
      <c r="H12" s="64"/>
      <c r="I12" s="63"/>
      <c r="J12" s="45"/>
    </row>
    <row r="13" spans="1:10" s="19" customFormat="1" ht="15">
      <c r="A13" s="82" t="s">
        <v>66</v>
      </c>
      <c r="B13" s="83" t="s">
        <v>89</v>
      </c>
      <c r="C13" s="84" t="s">
        <v>1</v>
      </c>
      <c r="D13" s="85">
        <v>11750</v>
      </c>
      <c r="E13" s="75"/>
      <c r="F13" s="86">
        <f t="shared" si="0"/>
        <v>0</v>
      </c>
      <c r="G13" s="61"/>
      <c r="H13" s="64"/>
      <c r="I13" s="63"/>
      <c r="J13" s="45"/>
    </row>
    <row r="14" spans="1:10" s="43" customFormat="1" ht="15">
      <c r="A14" s="87" t="s">
        <v>88</v>
      </c>
      <c r="B14" s="88" t="s">
        <v>90</v>
      </c>
      <c r="C14" s="84" t="s">
        <v>1</v>
      </c>
      <c r="D14" s="89">
        <v>11750</v>
      </c>
      <c r="E14" s="90"/>
      <c r="F14" s="91">
        <f t="shared" si="0"/>
        <v>0</v>
      </c>
      <c r="G14" s="61"/>
      <c r="H14" s="64"/>
      <c r="I14" s="63"/>
      <c r="J14" s="45"/>
    </row>
    <row r="15" spans="1:10" s="19" customFormat="1" ht="21" customHeight="1">
      <c r="A15" s="82" t="s">
        <v>10</v>
      </c>
      <c r="B15" s="83" t="s">
        <v>60</v>
      </c>
      <c r="C15" s="84" t="s">
        <v>1</v>
      </c>
      <c r="D15" s="85">
        <v>1390</v>
      </c>
      <c r="E15" s="75">
        <f>(sanace!F13)</f>
        <v>0</v>
      </c>
      <c r="F15" s="86">
        <f t="shared" si="0"/>
        <v>0</v>
      </c>
      <c r="G15" s="61"/>
      <c r="H15" s="64"/>
      <c r="I15" s="63"/>
      <c r="J15" s="47" t="s">
        <v>4</v>
      </c>
    </row>
    <row r="16" spans="1:10" s="19" customFormat="1" ht="15">
      <c r="A16" s="82">
        <v>89921</v>
      </c>
      <c r="B16" s="83" t="s">
        <v>69</v>
      </c>
      <c r="C16" s="84" t="s">
        <v>61</v>
      </c>
      <c r="D16" s="85">
        <v>38</v>
      </c>
      <c r="E16" s="75"/>
      <c r="F16" s="86">
        <f t="shared" si="0"/>
        <v>0</v>
      </c>
      <c r="G16" s="65"/>
      <c r="H16" s="66"/>
      <c r="I16" s="67"/>
      <c r="J16" s="46"/>
    </row>
    <row r="17" spans="1:10" s="19" customFormat="1" ht="15">
      <c r="A17" s="82">
        <v>89923</v>
      </c>
      <c r="B17" s="83" t="s">
        <v>71</v>
      </c>
      <c r="C17" s="84" t="s">
        <v>61</v>
      </c>
      <c r="D17" s="85">
        <v>24</v>
      </c>
      <c r="E17" s="75"/>
      <c r="F17" s="86">
        <f t="shared" si="0"/>
        <v>0</v>
      </c>
      <c r="G17" s="61"/>
      <c r="H17" s="64"/>
      <c r="I17" s="63"/>
      <c r="J17" s="47" t="s">
        <v>4</v>
      </c>
    </row>
    <row r="18" spans="1:10" s="19" customFormat="1" ht="15">
      <c r="A18" s="82">
        <v>931311</v>
      </c>
      <c r="B18" s="83" t="s">
        <v>83</v>
      </c>
      <c r="C18" s="84" t="s">
        <v>3</v>
      </c>
      <c r="D18" s="85">
        <v>90</v>
      </c>
      <c r="E18" s="75"/>
      <c r="F18" s="86">
        <f t="shared" si="0"/>
        <v>0</v>
      </c>
      <c r="G18" s="61"/>
      <c r="H18" s="64"/>
      <c r="I18" s="63"/>
      <c r="J18" s="45" t="s">
        <v>4</v>
      </c>
    </row>
    <row r="19" spans="1:10" s="19" customFormat="1" ht="15">
      <c r="A19" s="82">
        <v>12922</v>
      </c>
      <c r="B19" s="83" t="s">
        <v>74</v>
      </c>
      <c r="C19" s="84" t="s">
        <v>1</v>
      </c>
      <c r="D19" s="85">
        <v>120</v>
      </c>
      <c r="E19" s="92"/>
      <c r="F19" s="86">
        <f t="shared" si="0"/>
        <v>0</v>
      </c>
      <c r="G19" s="61">
        <v>0.126</v>
      </c>
      <c r="H19" s="62">
        <f>D19*G19</f>
        <v>15.120000000000001</v>
      </c>
      <c r="I19" s="63"/>
      <c r="J19" s="45"/>
    </row>
    <row r="20" spans="1:10" s="19" customFormat="1" ht="15">
      <c r="A20" s="82">
        <v>56962</v>
      </c>
      <c r="B20" s="83" t="s">
        <v>67</v>
      </c>
      <c r="C20" s="84" t="s">
        <v>1</v>
      </c>
      <c r="D20" s="85">
        <v>500</v>
      </c>
      <c r="E20" s="92"/>
      <c r="F20" s="86">
        <f t="shared" si="0"/>
        <v>0</v>
      </c>
      <c r="G20" s="61"/>
      <c r="H20" s="64"/>
      <c r="I20" s="63"/>
      <c r="J20" s="45"/>
    </row>
    <row r="21" spans="1:10" s="19" customFormat="1" ht="15">
      <c r="A21" s="82">
        <v>12931</v>
      </c>
      <c r="B21" s="83" t="s">
        <v>75</v>
      </c>
      <c r="C21" s="84" t="s">
        <v>3</v>
      </c>
      <c r="D21" s="85">
        <v>750</v>
      </c>
      <c r="E21" s="92"/>
      <c r="F21" s="86">
        <f>E21*D21</f>
        <v>0</v>
      </c>
      <c r="G21" s="61">
        <v>0.3</v>
      </c>
      <c r="H21" s="62">
        <f>D21*G21</f>
        <v>225</v>
      </c>
      <c r="I21" s="63"/>
      <c r="J21" s="45"/>
    </row>
    <row r="22" spans="1:10" s="19" customFormat="1" ht="15">
      <c r="A22" s="93" t="s">
        <v>84</v>
      </c>
      <c r="B22" s="83" t="s">
        <v>68</v>
      </c>
      <c r="C22" s="84" t="s">
        <v>2</v>
      </c>
      <c r="D22" s="85">
        <v>876</v>
      </c>
      <c r="E22" s="92"/>
      <c r="F22" s="86">
        <f t="shared" si="0"/>
        <v>0</v>
      </c>
      <c r="G22" s="61"/>
      <c r="H22" s="64"/>
      <c r="I22" s="63"/>
      <c r="J22" s="45"/>
    </row>
    <row r="23" spans="1:10" s="19" customFormat="1" ht="15">
      <c r="A23" s="94">
        <v>915111</v>
      </c>
      <c r="B23" s="95" t="s">
        <v>113</v>
      </c>
      <c r="C23" s="96" t="s">
        <v>1</v>
      </c>
      <c r="D23" s="38">
        <v>920</v>
      </c>
      <c r="E23" s="97"/>
      <c r="F23" s="98">
        <f t="shared" si="0"/>
        <v>0</v>
      </c>
      <c r="G23" s="58"/>
      <c r="H23" s="59"/>
      <c r="I23" s="60"/>
      <c r="J23" s="44"/>
    </row>
    <row r="24" spans="1:10" s="19" customFormat="1" ht="15.75" thickBot="1">
      <c r="A24" s="99">
        <v>915211</v>
      </c>
      <c r="B24" s="100" t="s">
        <v>112</v>
      </c>
      <c r="C24" s="101" t="s">
        <v>1</v>
      </c>
      <c r="D24" s="102">
        <v>920</v>
      </c>
      <c r="E24" s="103"/>
      <c r="F24" s="104">
        <f t="shared" si="0"/>
        <v>0</v>
      </c>
      <c r="G24" s="72"/>
      <c r="H24" s="72"/>
      <c r="I24" s="73"/>
      <c r="J24" s="74" t="s">
        <v>4</v>
      </c>
    </row>
    <row r="25" spans="1:10" s="19" customFormat="1" ht="15.75" thickBot="1">
      <c r="A25" s="99">
        <v>113544</v>
      </c>
      <c r="B25" s="100" t="s">
        <v>105</v>
      </c>
      <c r="C25" s="101" t="s">
        <v>3</v>
      </c>
      <c r="D25" s="102">
        <v>100</v>
      </c>
      <c r="E25" s="103"/>
      <c r="F25" s="104">
        <f>E25*D25</f>
        <v>0</v>
      </c>
      <c r="G25" s="69"/>
      <c r="H25" s="69"/>
      <c r="I25" s="70"/>
      <c r="J25" s="71"/>
    </row>
    <row r="26" spans="1:12" s="19" customFormat="1" ht="15.75" thickBot="1">
      <c r="A26" s="99">
        <v>91723</v>
      </c>
      <c r="B26" s="100" t="s">
        <v>106</v>
      </c>
      <c r="C26" s="101" t="s">
        <v>3</v>
      </c>
      <c r="D26" s="102">
        <v>100</v>
      </c>
      <c r="E26" s="103"/>
      <c r="F26" s="104">
        <f>E26*D26</f>
        <v>0</v>
      </c>
      <c r="G26" s="69"/>
      <c r="H26" s="69"/>
      <c r="I26" s="70"/>
      <c r="J26" s="71"/>
      <c r="L26" s="19" t="s">
        <v>4</v>
      </c>
    </row>
    <row r="27" spans="1:10" s="19" customFormat="1" ht="15">
      <c r="A27" s="105"/>
      <c r="B27" s="106" t="s">
        <v>12</v>
      </c>
      <c r="C27" s="106"/>
      <c r="D27" s="106" t="s">
        <v>100</v>
      </c>
      <c r="E27" s="107" t="s">
        <v>4</v>
      </c>
      <c r="F27" s="108">
        <f>SUM(F8:F24)</f>
        <v>0</v>
      </c>
      <c r="G27" s="69"/>
      <c r="H27" s="69"/>
      <c r="I27" s="70"/>
      <c r="J27" s="71"/>
    </row>
    <row r="28" spans="1:10" s="19" customFormat="1" ht="15">
      <c r="A28" s="29"/>
      <c r="B28" s="27" t="s">
        <v>5</v>
      </c>
      <c r="C28" s="27"/>
      <c r="D28" s="27"/>
      <c r="E28" s="30" t="s">
        <v>4</v>
      </c>
      <c r="F28" s="31">
        <f>F27*0.21</f>
        <v>0</v>
      </c>
      <c r="G28" s="69"/>
      <c r="H28" s="69"/>
      <c r="I28" s="70"/>
      <c r="J28" s="71"/>
    </row>
    <row r="29" spans="1:10" s="19" customFormat="1" ht="15">
      <c r="A29" s="32"/>
      <c r="B29" s="33" t="s">
        <v>13</v>
      </c>
      <c r="C29" s="33"/>
      <c r="D29" s="33"/>
      <c r="E29" s="34" t="s">
        <v>4</v>
      </c>
      <c r="F29" s="35">
        <f>F28+F27</f>
        <v>0</v>
      </c>
      <c r="G29" s="69"/>
      <c r="H29" s="69"/>
      <c r="I29" s="70"/>
      <c r="J29" s="71"/>
    </row>
    <row r="30" spans="7:10" ht="24" customHeight="1">
      <c r="G30" s="69"/>
      <c r="H30" s="69"/>
      <c r="I30" s="70"/>
      <c r="J30" s="71"/>
    </row>
    <row r="31" spans="7:10" ht="12" customHeight="1">
      <c r="G31" s="69"/>
      <c r="H31" s="69"/>
      <c r="I31" s="70"/>
      <c r="J31" s="71"/>
    </row>
    <row r="32" spans="7:10" ht="12" customHeight="1">
      <c r="G32" s="69"/>
      <c r="H32" s="69"/>
      <c r="I32" s="70"/>
      <c r="J32" s="71"/>
    </row>
    <row r="33" spans="7:10" ht="12" customHeight="1">
      <c r="G33" s="68"/>
      <c r="H33" s="68"/>
      <c r="I33" s="19"/>
      <c r="J33" s="19"/>
    </row>
    <row r="34" spans="7:10" ht="12" customHeight="1">
      <c r="G34" s="68"/>
      <c r="H34" s="68"/>
      <c r="I34" s="19"/>
      <c r="J34" s="19"/>
    </row>
    <row r="35" spans="7:10" ht="12" customHeight="1">
      <c r="G35" s="68"/>
      <c r="H35" s="68"/>
      <c r="I35" s="19"/>
      <c r="J35" s="19"/>
    </row>
  </sheetData>
  <sheetProtection/>
  <mergeCells count="1">
    <mergeCell ref="D5:E5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E6" sqref="E6:E12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197" t="s">
        <v>4</v>
      </c>
      <c r="B1" s="197"/>
      <c r="C1" s="197"/>
      <c r="D1" s="197"/>
      <c r="E1" s="197"/>
      <c r="F1" s="197"/>
      <c r="G1" s="197"/>
    </row>
    <row r="2" spans="1:7" s="6" customFormat="1" ht="21.75" customHeight="1">
      <c r="A2" s="109" t="s">
        <v>76</v>
      </c>
      <c r="B2" s="7"/>
      <c r="C2" s="18" t="s">
        <v>4</v>
      </c>
      <c r="D2" s="7"/>
      <c r="E2" s="7"/>
      <c r="F2" s="7"/>
      <c r="G2" s="7"/>
    </row>
    <row r="3" spans="1:7" s="6" customFormat="1" ht="21.75" customHeight="1">
      <c r="A3" s="109" t="s">
        <v>115</v>
      </c>
      <c r="B3" s="7"/>
      <c r="C3" s="18"/>
      <c r="D3" s="7"/>
      <c r="E3" s="7"/>
      <c r="F3" s="7"/>
      <c r="G3" s="7"/>
    </row>
    <row r="4" spans="1:7" s="6" customFormat="1" ht="12.75" customHeight="1" thickBot="1">
      <c r="A4" s="17" t="s">
        <v>4</v>
      </c>
      <c r="B4" s="7"/>
      <c r="C4" s="7"/>
      <c r="D4" s="7"/>
      <c r="E4" s="13"/>
      <c r="F4" s="7"/>
      <c r="G4" s="7"/>
    </row>
    <row r="5" spans="1:6" s="19" customFormat="1" ht="35.25" customHeight="1" thickBot="1">
      <c r="A5" s="130" t="s">
        <v>81</v>
      </c>
      <c r="B5" s="20" t="s">
        <v>6</v>
      </c>
      <c r="C5" s="21" t="s">
        <v>0</v>
      </c>
      <c r="D5" s="20" t="s">
        <v>7</v>
      </c>
      <c r="E5" s="20" t="s">
        <v>8</v>
      </c>
      <c r="F5" s="22" t="s">
        <v>9</v>
      </c>
    </row>
    <row r="6" spans="1:11" s="19" customFormat="1" ht="15">
      <c r="A6" s="23">
        <v>21461</v>
      </c>
      <c r="B6" s="24" t="s">
        <v>77</v>
      </c>
      <c r="C6" s="25" t="s">
        <v>1</v>
      </c>
      <c r="D6" s="110">
        <v>1</v>
      </c>
      <c r="E6" s="132"/>
      <c r="F6" s="111">
        <f>SUM(D6*E6)</f>
        <v>0</v>
      </c>
      <c r="I6" s="112"/>
      <c r="K6" s="113"/>
    </row>
    <row r="7" spans="1:11" s="117" customFormat="1" ht="30">
      <c r="A7" s="129" t="s">
        <v>80</v>
      </c>
      <c r="B7" s="114" t="s">
        <v>104</v>
      </c>
      <c r="C7" s="28" t="s">
        <v>2</v>
      </c>
      <c r="D7" s="115">
        <v>0.7</v>
      </c>
      <c r="E7" s="41"/>
      <c r="F7" s="116">
        <f aca="true" t="shared" si="0" ref="F7:F12">SUM(D7*E7)</f>
        <v>0</v>
      </c>
      <c r="I7" s="118"/>
      <c r="K7" s="119"/>
    </row>
    <row r="8" spans="1:11" s="19" customFormat="1" ht="15">
      <c r="A8" s="26">
        <v>122938</v>
      </c>
      <c r="B8" s="27" t="s">
        <v>103</v>
      </c>
      <c r="C8" s="28" t="s">
        <v>65</v>
      </c>
      <c r="D8" s="115">
        <v>0.35</v>
      </c>
      <c r="E8" s="41"/>
      <c r="F8" s="116">
        <f t="shared" si="0"/>
        <v>0</v>
      </c>
      <c r="I8" s="112"/>
      <c r="K8" s="113"/>
    </row>
    <row r="9" spans="1:11" s="19" customFormat="1" ht="15">
      <c r="A9" s="26">
        <v>56333</v>
      </c>
      <c r="B9" s="27" t="s">
        <v>78</v>
      </c>
      <c r="C9" s="28" t="s">
        <v>1</v>
      </c>
      <c r="D9" s="115">
        <v>1</v>
      </c>
      <c r="E9" s="41"/>
      <c r="F9" s="116">
        <f t="shared" si="0"/>
        <v>0</v>
      </c>
      <c r="I9" s="112"/>
      <c r="K9" s="113"/>
    </row>
    <row r="10" spans="1:11" s="19" customFormat="1" ht="15">
      <c r="A10" s="129" t="s">
        <v>85</v>
      </c>
      <c r="B10" s="27" t="s">
        <v>107</v>
      </c>
      <c r="C10" s="28" t="s">
        <v>65</v>
      </c>
      <c r="D10" s="120">
        <v>0.12</v>
      </c>
      <c r="E10" s="41"/>
      <c r="F10" s="116">
        <f t="shared" si="0"/>
        <v>0</v>
      </c>
      <c r="I10" s="112"/>
      <c r="K10" s="113"/>
    </row>
    <row r="11" spans="1:11" s="19" customFormat="1" ht="15">
      <c r="A11" s="26">
        <v>572213</v>
      </c>
      <c r="B11" s="27" t="s">
        <v>79</v>
      </c>
      <c r="C11" s="28" t="s">
        <v>1</v>
      </c>
      <c r="D11" s="115">
        <v>1</v>
      </c>
      <c r="E11" s="41"/>
      <c r="F11" s="116">
        <f t="shared" si="0"/>
        <v>0</v>
      </c>
      <c r="I11" s="112"/>
      <c r="K11" s="113"/>
    </row>
    <row r="12" spans="1:11" s="19" customFormat="1" ht="15.75" thickBot="1">
      <c r="A12" s="134" t="s">
        <v>87</v>
      </c>
      <c r="B12" s="36" t="s">
        <v>86</v>
      </c>
      <c r="C12" s="37" t="s">
        <v>65</v>
      </c>
      <c r="D12" s="121">
        <v>0.08</v>
      </c>
      <c r="E12" s="133"/>
      <c r="F12" s="122">
        <f t="shared" si="0"/>
        <v>0</v>
      </c>
      <c r="I12" s="112"/>
      <c r="K12" s="113"/>
    </row>
    <row r="13" spans="1:6" s="128" customFormat="1" ht="16.5" thickBot="1">
      <c r="A13" s="123"/>
      <c r="B13" s="124" t="s">
        <v>82</v>
      </c>
      <c r="C13" s="125" t="s">
        <v>1</v>
      </c>
      <c r="D13" s="131">
        <v>1</v>
      </c>
      <c r="E13" s="126" t="s">
        <v>4</v>
      </c>
      <c r="F13" s="127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2023-08-24T05:54:12Z</cp:lastPrinted>
  <dcterms:created xsi:type="dcterms:W3CDTF">2014-05-16T09:31:30Z</dcterms:created>
  <dcterms:modified xsi:type="dcterms:W3CDTF">2023-12-16T07:18:36Z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92436493</vt:i4>
  </property>
  <property fmtid="{D5CDD505-2E9C-101B-9397-08002B2CF9AE}" pid="3" name="_NewReviewCycle">
    <vt:lpwstr/>
  </property>
  <property fmtid="{D5CDD505-2E9C-101B-9397-08002B2CF9AE}" pid="4" name="_EmailSubject">
    <vt:lpwstr>II-329 Radim</vt:lpwstr>
  </property>
  <property fmtid="{D5CDD505-2E9C-101B-9397-08002B2CF9AE}" pid="5" name="_AuthorEmail">
    <vt:lpwstr>petr.holan@ksus.cz</vt:lpwstr>
  </property>
  <property fmtid="{D5CDD505-2E9C-101B-9397-08002B2CF9AE}" pid="6" name="_AuthorEmailDisplayName">
    <vt:lpwstr>Petr Holan</vt:lpwstr>
  </property>
  <property fmtid="{D5CDD505-2E9C-101B-9397-08002B2CF9AE}" pid="7" name="_ReviewingToolsShownOnce">
    <vt:lpwstr/>
  </property>
</Properties>
</file>