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ksus\dataii\Verejne\PROVOZNÍ ÚSEK\Opravy 2024\Benešov\CMS Tloskov\II-105 Lešany-Netvořice\"/>
    </mc:Choice>
  </mc:AlternateContent>
  <xr:revisionPtr revIDLastSave="0" documentId="13_ncr:1_{40F26749-8F8B-474B-A550-932BCECE72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rycí list rozpočtu" sheetId="1" r:id="rId1"/>
    <sheet name="rozpočet" sheetId="2" r:id="rId2"/>
  </sheets>
  <definedNames>
    <definedName name="_xlnm.Print_Area" localSheetId="0">'Krycí list rozpočtu'!$A$1:$I$32</definedName>
    <definedName name="_xlnm.Print_Area" localSheetId="1">rozpočet!$A$1:$G$30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2" l="1"/>
  <c r="G25" i="2"/>
  <c r="G20" i="2"/>
  <c r="G21" i="2" l="1"/>
  <c r="G23" i="2" l="1"/>
  <c r="G19" i="2" l="1"/>
  <c r="G18" i="2"/>
  <c r="G24" i="2" l="1"/>
  <c r="G17" i="2"/>
  <c r="G16" i="2"/>
  <c r="G15" i="2"/>
  <c r="G14" i="2"/>
  <c r="G13" i="2"/>
  <c r="G12" i="2"/>
  <c r="G11" i="2"/>
  <c r="G26" i="2" l="1"/>
  <c r="G27" i="2" s="1"/>
  <c r="G28" i="2" s="1"/>
  <c r="F22" i="1"/>
  <c r="I22" i="1"/>
  <c r="F25" i="1"/>
  <c r="C14" i="1" l="1"/>
  <c r="C22" i="1" s="1"/>
  <c r="C26" i="1" s="1"/>
  <c r="I25" i="1" s="1"/>
  <c r="F26" i="1" l="1"/>
  <c r="I26" i="1" s="1"/>
</calcChain>
</file>

<file path=xl/sharedStrings.xml><?xml version="1.0" encoding="utf-8"?>
<sst xmlns="http://schemas.openxmlformats.org/spreadsheetml/2006/main" count="132" uniqueCount="107">
  <si>
    <t>Datum, razítko a podpis</t>
  </si>
  <si>
    <t>Celkem včetně DPH</t>
  </si>
  <si>
    <t>DPH 21%</t>
  </si>
  <si>
    <t>Základ 21%</t>
  </si>
  <si>
    <t>Celkem bez DPH</t>
  </si>
  <si>
    <t>DPH 15%</t>
  </si>
  <si>
    <t>Základ 15%</t>
  </si>
  <si>
    <t>Základ 0%</t>
  </si>
  <si>
    <t>NUS celkem</t>
  </si>
  <si>
    <t>DN celkem</t>
  </si>
  <si>
    <t>ZRN celkem</t>
  </si>
  <si>
    <t>Přesun hmot a sutí</t>
  </si>
  <si>
    <t>Ostatní materiál</t>
  </si>
  <si>
    <t>NUS z rozpočtu</t>
  </si>
  <si>
    <t>Montáž</t>
  </si>
  <si>
    <t>Ostatní</t>
  </si>
  <si>
    <t>Dodávky</t>
  </si>
  <si>
    <t>"M"</t>
  </si>
  <si>
    <t>Provozní vlivy</t>
  </si>
  <si>
    <t>Územní vlivy</t>
  </si>
  <si>
    <t>Kulturní památka</t>
  </si>
  <si>
    <t>PSV</t>
  </si>
  <si>
    <t>Mimostav. doprava</t>
  </si>
  <si>
    <t>Bez pevné podl.</t>
  </si>
  <si>
    <t>Zařízení staveniště</t>
  </si>
  <si>
    <t>Práce přesčas</t>
  </si>
  <si>
    <t>HSV</t>
  </si>
  <si>
    <t>Náklady na umístění stavby (NUS)</t>
  </si>
  <si>
    <t>C</t>
  </si>
  <si>
    <t>Doplňkové náklady</t>
  </si>
  <si>
    <t>B</t>
  </si>
  <si>
    <t>Základní rozpočtové náklady</t>
  </si>
  <si>
    <t>A</t>
  </si>
  <si>
    <t>Rozpočtové náklady v Kč</t>
  </si>
  <si>
    <t>Datum:</t>
  </si>
  <si>
    <t>Zpracoval:</t>
  </si>
  <si>
    <t>IČ/DIČ:</t>
  </si>
  <si>
    <t>Zhotovitel:</t>
  </si>
  <si>
    <t xml:space="preserve"> </t>
  </si>
  <si>
    <t>Lokalita:</t>
  </si>
  <si>
    <t>Projektant:</t>
  </si>
  <si>
    <t>Druh stavby:</t>
  </si>
  <si>
    <t>00066001</t>
  </si>
  <si>
    <t>Objednatel:</t>
  </si>
  <si>
    <t>Krycí list rozpočtu</t>
  </si>
  <si>
    <t>Celkem vč. DPH</t>
  </si>
  <si>
    <t>M</t>
  </si>
  <si>
    <t>M2</t>
  </si>
  <si>
    <t>M3</t>
  </si>
  <si>
    <t>FRÉZOVÁNÍ DRÁŽKY PRŮŘEZU DO 200MM2 V ASFALTOVÉ VOZOVCE</t>
  </si>
  <si>
    <t>SPOJOVACÍ POSTŘIK Z EMULZE DO 0,5KG/M2</t>
  </si>
  <si>
    <t>ASFALTOVÝ BETON PRO OBRUSNÉ VRSTVY ACO 11+, 11S TL. 50MM</t>
  </si>
  <si>
    <t>574A44</t>
  </si>
  <si>
    <t>FRÉZOVÁNÍ ZPEVNĚNÝCH PLOCH ASFALTOVÝCH, ODVOZ DO 5KM</t>
  </si>
  <si>
    <t>KPL</t>
  </si>
  <si>
    <t>02710</t>
  </si>
  <si>
    <t>1</t>
  </si>
  <si>
    <t>poznámky</t>
  </si>
  <si>
    <t>hmotnost  celkem</t>
  </si>
  <si>
    <t>hmotnost              t</t>
  </si>
  <si>
    <t>Celkem Kč</t>
  </si>
  <si>
    <t>Kč/MJ</t>
  </si>
  <si>
    <t>Výměra</t>
  </si>
  <si>
    <t>MJ</t>
  </si>
  <si>
    <t>Popis položky</t>
  </si>
  <si>
    <t>Číslo položky</t>
  </si>
  <si>
    <t>Č.</t>
  </si>
  <si>
    <t xml:space="preserve">Datum:   </t>
  </si>
  <si>
    <t xml:space="preserve">Zpracoval:   </t>
  </si>
  <si>
    <t>………………..</t>
  </si>
  <si>
    <t xml:space="preserve">Zhotovitel: </t>
  </si>
  <si>
    <t>Krajská správa a údržba silnic Středočeského kraje, příspěvková organizace</t>
  </si>
  <si>
    <r>
      <t>Objednatel:</t>
    </r>
    <r>
      <rPr>
        <b/>
        <sz val="9"/>
        <rFont val="Arial CE"/>
        <family val="2"/>
        <charset val="238"/>
      </rPr>
      <t/>
    </r>
  </si>
  <si>
    <t>Místo (lokalita):</t>
  </si>
  <si>
    <t xml:space="preserve">Objekt:                       </t>
  </si>
  <si>
    <t xml:space="preserve">Stavba:    </t>
  </si>
  <si>
    <t xml:space="preserve">ROZPOČET  </t>
  </si>
  <si>
    <t>KSÚS Středočeského kraje příspěvková organizace</t>
  </si>
  <si>
    <t>OČIŠTĚNÍ ASFALT VOZOVEK ZAMETENÍM</t>
  </si>
  <si>
    <t>ZPEVNĚNÍ KRAJNIC Z RECYKLOVANÉHO MATERIÁLU TL DO 150MM</t>
  </si>
  <si>
    <t>TĚSNĚNÍ DILATAČ SPAR ASF ZÁLIVKOU PRŮŘ DO 200MM2</t>
  </si>
  <si>
    <t xml:space="preserve">Název stavby: </t>
  </si>
  <si>
    <t>93818</t>
  </si>
  <si>
    <t>572213</t>
  </si>
  <si>
    <t>SMĚROVÉ SLOUPKY Z PLAST HMOT VČETNĚ ODRAZNÉHO PÁSKU</t>
  </si>
  <si>
    <t>574C06</t>
  </si>
  <si>
    <t>ASFALTOVÝ BETON PRO LOŽNÍ VRSTVY ACL 16+, 16S</t>
  </si>
  <si>
    <t xml:space="preserve">II/105 Lešany - Netvořice </t>
  </si>
  <si>
    <t>Opravy 2024</t>
  </si>
  <si>
    <t xml:space="preserve">silnice II/105, 16,250 - 17,750 km </t>
  </si>
  <si>
    <t>Lešany, Maskovice, Netvořice</t>
  </si>
  <si>
    <t>II/105, 16,250 - 18,750 km</t>
  </si>
  <si>
    <t>Ing. Aleš Čermák, Ph.D., MBA, ředitel</t>
  </si>
  <si>
    <t>Termín výstavby:</t>
  </si>
  <si>
    <t>Zdroj financování:</t>
  </si>
  <si>
    <t>ZO za KSÚS:</t>
  </si>
  <si>
    <t>Podpis ZO:</t>
  </si>
  <si>
    <t>kapitola 12</t>
  </si>
  <si>
    <t>VODOROVNÉ DOPRAVNÍ ZNAČENÍ PLASTEM HLADKÉ - DODÁVKA A POKLÁDKA</t>
  </si>
  <si>
    <t>Květen 2024</t>
  </si>
  <si>
    <t>POMOC PRÁCE ZŘÍZ NEBO ZAJIŠŤ OBJÍŽĎKY A PŘÍSTUP CESTY (DIR a DIO včetně realizace)</t>
  </si>
  <si>
    <t>VODOROVNÉ DOPRAVNÍ ZNAČENÍ BARVOU HLADKÉ - DODÁVKA A POKLÁDKA</t>
  </si>
  <si>
    <t>ODSTRANĚNÍ KRYTU ZPEVNĚNÝCH PLOCH S ASFALT POJIVEM, ODVOZ DO 8KM, (včetně skládkovného)</t>
  </si>
  <si>
    <t>ŘEZÁNÍ ASFALTOVÉHO KRYTU VOZOVEK TL DO 50MM</t>
  </si>
  <si>
    <t>KS</t>
  </si>
  <si>
    <t>029113</t>
  </si>
  <si>
    <t>OSTAT POŽADAVKY - GEODETICKÉ ZAMĚŘENÍ - CELKY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</si>
</sst>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;\-#,##0.000"/>
    <numFmt numFmtId="165" formatCode="00000"/>
    <numFmt numFmtId="166" formatCode="#,##0.000"/>
    <numFmt numFmtId="167" formatCode="[$-405]mmmm\ yy;@"/>
  </numFmts>
  <fonts count="28" x14ac:knownFonts="1">
    <font>
      <sz val="8"/>
      <name val="MS Sans Serif"/>
      <charset val="1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24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Arial CE"/>
      <family val="2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b/>
      <sz val="9"/>
      <name val="Arial CE"/>
      <charset val="238"/>
    </font>
    <font>
      <b/>
      <sz val="10"/>
      <name val="Arial CE"/>
      <family val="2"/>
      <charset val="238"/>
    </font>
    <font>
      <b/>
      <sz val="14"/>
      <name val="Arial"/>
      <family val="2"/>
      <charset val="238"/>
    </font>
    <font>
      <sz val="12"/>
      <color indexed="8"/>
      <name val="Book Antiqua"/>
      <family val="1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167">
    <xf numFmtId="0" fontId="0" fillId="0" borderId="0" xfId="0" applyAlignment="1">
      <protection locked="0"/>
    </xf>
    <xf numFmtId="0" fontId="1" fillId="0" borderId="0" xfId="0" applyFont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1" fillId="0" borderId="9" xfId="0" applyFont="1" applyBorder="1" applyAlignment="1" applyProtection="1">
      <alignment vertical="center"/>
    </xf>
    <xf numFmtId="4" fontId="3" fillId="2" borderId="14" xfId="0" applyNumberFormat="1" applyFont="1" applyFill="1" applyBorder="1" applyAlignment="1" applyProtection="1">
      <alignment horizontal="right" vertical="center"/>
    </xf>
    <xf numFmtId="4" fontId="3" fillId="2" borderId="15" xfId="0" applyNumberFormat="1" applyFont="1" applyFill="1" applyBorder="1" applyAlignment="1" applyProtection="1">
      <alignment horizontal="right" vertical="center"/>
    </xf>
    <xf numFmtId="0" fontId="1" fillId="0" borderId="17" xfId="0" applyFont="1" applyBorder="1" applyAlignment="1" applyProtection="1">
      <alignment vertical="center"/>
    </xf>
    <xf numFmtId="0" fontId="1" fillId="0" borderId="18" xfId="0" applyFont="1" applyBorder="1" applyAlignment="1" applyProtection="1">
      <alignment vertical="center"/>
    </xf>
    <xf numFmtId="0" fontId="1" fillId="0" borderId="19" xfId="0" applyFont="1" applyBorder="1" applyAlignment="1" applyProtection="1">
      <alignment vertical="center"/>
    </xf>
    <xf numFmtId="4" fontId="2" fillId="0" borderId="14" xfId="0" applyNumberFormat="1" applyFont="1" applyBorder="1" applyAlignment="1" applyProtection="1">
      <alignment horizontal="right" vertical="center"/>
    </xf>
    <xf numFmtId="4" fontId="2" fillId="0" borderId="15" xfId="0" applyNumberFormat="1" applyFont="1" applyBorder="1" applyAlignment="1" applyProtection="1">
      <alignment horizontal="right" vertical="center"/>
    </xf>
    <xf numFmtId="49" fontId="2" fillId="0" borderId="14" xfId="0" applyNumberFormat="1" applyFont="1" applyBorder="1" applyAlignment="1" applyProtection="1">
      <alignment horizontal="right" vertical="center"/>
    </xf>
    <xf numFmtId="49" fontId="2" fillId="0" borderId="15" xfId="0" applyNumberFormat="1" applyFont="1" applyBorder="1" applyAlignment="1" applyProtection="1">
      <alignment horizontal="right" vertical="center"/>
    </xf>
    <xf numFmtId="49" fontId="2" fillId="0" borderId="15" xfId="0" applyNumberFormat="1" applyFont="1" applyBorder="1" applyAlignment="1" applyProtection="1">
      <alignment horizontal="left" vertical="center"/>
    </xf>
    <xf numFmtId="49" fontId="3" fillId="0" borderId="16" xfId="0" applyNumberFormat="1" applyFont="1" applyBorder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49" fontId="5" fillId="2" borderId="21" xfId="0" applyNumberFormat="1" applyFont="1" applyFill="1" applyBorder="1" applyAlignment="1" applyProtection="1">
      <alignment horizontal="center" vertical="center"/>
    </xf>
    <xf numFmtId="49" fontId="5" fillId="2" borderId="22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 vertical="top"/>
      <protection locked="0"/>
    </xf>
    <xf numFmtId="0" fontId="0" fillId="0" borderId="0" xfId="0" applyAlignment="1">
      <alignment horizontal="center" vertical="top"/>
      <protection locked="0"/>
    </xf>
    <xf numFmtId="39" fontId="0" fillId="0" borderId="0" xfId="0" applyNumberFormat="1" applyAlignment="1">
      <alignment horizontal="center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164" fontId="0" fillId="0" borderId="0" xfId="0" applyNumberFormat="1" applyAlignment="1">
      <alignment horizontal="right" vertical="top"/>
      <protection locked="0"/>
    </xf>
    <xf numFmtId="0" fontId="0" fillId="0" borderId="0" xfId="0" applyAlignment="1">
      <alignment horizontal="left" vertical="top" wrapText="1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center" vertical="top"/>
    </xf>
    <xf numFmtId="4" fontId="9" fillId="0" borderId="25" xfId="0" applyNumberFormat="1" applyFont="1" applyBorder="1" applyAlignment="1" applyProtection="1">
      <alignment vertical="center"/>
    </xf>
    <xf numFmtId="4" fontId="2" fillId="0" borderId="26" xfId="0" applyNumberFormat="1" applyFont="1" applyBorder="1" applyAlignment="1" applyProtection="1">
      <alignment horizontal="right" vertical="center"/>
    </xf>
    <xf numFmtId="0" fontId="9" fillId="0" borderId="26" xfId="0" applyFont="1" applyBorder="1" applyAlignment="1" applyProtection="1">
      <alignment vertical="center"/>
    </xf>
    <xf numFmtId="4" fontId="2" fillId="0" borderId="27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4" fontId="9" fillId="0" borderId="14" xfId="0" applyNumberFormat="1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4" fontId="2" fillId="0" borderId="16" xfId="0" applyNumberFormat="1" applyFont="1" applyBorder="1" applyAlignment="1" applyProtection="1">
      <alignment vertical="center"/>
    </xf>
    <xf numFmtId="4" fontId="9" fillId="0" borderId="28" xfId="0" applyNumberFormat="1" applyFont="1" applyBorder="1" applyAlignment="1" applyProtection="1">
      <alignment vertical="center"/>
    </xf>
    <xf numFmtId="4" fontId="2" fillId="0" borderId="29" xfId="0" applyNumberFormat="1" applyFont="1" applyBorder="1" applyAlignment="1" applyProtection="1">
      <alignment horizontal="right" vertical="center"/>
    </xf>
    <xf numFmtId="0" fontId="9" fillId="0" borderId="29" xfId="0" applyFont="1" applyBorder="1" applyAlignment="1" applyProtection="1">
      <alignment vertical="center"/>
    </xf>
    <xf numFmtId="4" fontId="2" fillId="0" borderId="30" xfId="0" applyNumberFormat="1" applyFont="1" applyBorder="1" applyAlignment="1" applyProtection="1">
      <alignment vertical="center"/>
    </xf>
    <xf numFmtId="0" fontId="0" fillId="0" borderId="15" xfId="0" applyBorder="1" applyAlignment="1" applyProtection="1">
      <alignment vertical="top"/>
    </xf>
    <xf numFmtId="0" fontId="0" fillId="0" borderId="15" xfId="0" applyBorder="1" applyAlignment="1" applyProtection="1">
      <alignment horizontal="center" vertical="top"/>
    </xf>
    <xf numFmtId="0" fontId="0" fillId="0" borderId="16" xfId="0" applyBorder="1" applyAlignment="1" applyProtection="1">
      <alignment horizontal="center" vertical="top"/>
    </xf>
    <xf numFmtId="1" fontId="10" fillId="0" borderId="16" xfId="0" applyNumberFormat="1" applyFont="1" applyBorder="1" applyAlignment="1">
      <alignment horizontal="left" vertical="center"/>
      <protection locked="0"/>
    </xf>
    <xf numFmtId="1" fontId="10" fillId="0" borderId="19" xfId="0" applyNumberFormat="1" applyFont="1" applyBorder="1" applyAlignment="1">
      <alignment horizontal="left" vertical="center"/>
      <protection locked="0"/>
    </xf>
    <xf numFmtId="0" fontId="0" fillId="0" borderId="15" xfId="0" applyBorder="1" applyAlignment="1" applyProtection="1">
      <alignment horizontal="center" vertical="top" wrapText="1"/>
    </xf>
    <xf numFmtId="0" fontId="0" fillId="0" borderId="16" xfId="0" applyBorder="1" applyAlignment="1" applyProtection="1">
      <alignment horizontal="center" vertical="top" wrapText="1"/>
    </xf>
    <xf numFmtId="0" fontId="9" fillId="3" borderId="31" xfId="0" applyFont="1" applyFill="1" applyBorder="1" applyAlignment="1" applyProtection="1">
      <alignment horizontal="right" vertical="center"/>
    </xf>
    <xf numFmtId="0" fontId="9" fillId="3" borderId="32" xfId="0" applyFont="1" applyFill="1" applyBorder="1" applyAlignment="1" applyProtection="1">
      <alignment horizontal="right" vertical="center"/>
    </xf>
    <xf numFmtId="0" fontId="9" fillId="3" borderId="32" xfId="0" applyFont="1" applyFill="1" applyBorder="1" applyAlignment="1" applyProtection="1">
      <alignment horizontal="left" vertical="center"/>
    </xf>
    <xf numFmtId="0" fontId="9" fillId="3" borderId="32" xfId="0" applyFont="1" applyFill="1" applyBorder="1" applyAlignment="1" applyProtection="1">
      <alignment vertical="center"/>
    </xf>
    <xf numFmtId="0" fontId="9" fillId="3" borderId="33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left"/>
    </xf>
    <xf numFmtId="39" fontId="16" fillId="0" borderId="0" xfId="0" applyNumberFormat="1" applyFont="1" applyAlignment="1" applyProtection="1">
      <alignment horizontal="center" vertical="top"/>
    </xf>
    <xf numFmtId="39" fontId="16" fillId="0" borderId="0" xfId="0" applyNumberFormat="1" applyFont="1" applyAlignment="1" applyProtection="1">
      <alignment horizontal="right" vertical="top"/>
    </xf>
    <xf numFmtId="164" fontId="17" fillId="0" borderId="0" xfId="0" applyNumberFormat="1" applyFont="1" applyAlignment="1" applyProtection="1">
      <alignment horizontal="right" vertical="top"/>
    </xf>
    <xf numFmtId="0" fontId="16" fillId="0" borderId="0" xfId="0" applyFont="1" applyAlignment="1" applyProtection="1">
      <alignment horizontal="left" vertical="top" wrapText="1"/>
    </xf>
    <xf numFmtId="0" fontId="18" fillId="0" borderId="0" xfId="0" applyFont="1" applyAlignment="1" applyProtection="1">
      <alignment horizontal="left" vertical="top" wrapText="1"/>
    </xf>
    <xf numFmtId="37" fontId="14" fillId="0" borderId="0" xfId="0" applyNumberFormat="1" applyFont="1" applyAlignment="1" applyProtection="1">
      <alignment horizontal="center" vertical="top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/>
    </xf>
    <xf numFmtId="0" fontId="21" fillId="0" borderId="0" xfId="0" applyFont="1" applyAlignment="1" applyProtection="1">
      <alignment vertical="center"/>
    </xf>
    <xf numFmtId="49" fontId="23" fillId="0" borderId="15" xfId="0" applyNumberFormat="1" applyFont="1" applyBorder="1" applyAlignment="1">
      <alignment horizontal="left" vertical="center"/>
      <protection locked="0"/>
    </xf>
    <xf numFmtId="0" fontId="23" fillId="0" borderId="15" xfId="0" applyFont="1" applyBorder="1" applyAlignment="1">
      <alignment vertical="center"/>
      <protection locked="0"/>
    </xf>
    <xf numFmtId="164" fontId="17" fillId="0" borderId="15" xfId="0" applyNumberFormat="1" applyFont="1" applyBorder="1" applyAlignment="1">
      <alignment horizontal="right" vertical="center"/>
      <protection locked="0"/>
    </xf>
    <xf numFmtId="39" fontId="18" fillId="0" borderId="15" xfId="0" applyNumberFormat="1" applyFont="1" applyBorder="1" applyAlignment="1">
      <alignment horizontal="right" vertical="center"/>
      <protection locked="0"/>
    </xf>
    <xf numFmtId="165" fontId="23" fillId="0" borderId="15" xfId="0" applyNumberFormat="1" applyFont="1" applyBorder="1" applyAlignment="1">
      <alignment horizontal="left" vertical="center"/>
      <protection locked="0"/>
    </xf>
    <xf numFmtId="0" fontId="25" fillId="0" borderId="15" xfId="0" applyFont="1" applyBorder="1" applyAlignment="1">
      <alignment horizontal="left" vertical="center" wrapText="1"/>
      <protection locked="0"/>
    </xf>
    <xf numFmtId="0" fontId="23" fillId="0" borderId="15" xfId="0" applyFont="1" applyBorder="1" applyAlignment="1">
      <alignment horizontal="left" vertical="center"/>
      <protection locked="0"/>
    </xf>
    <xf numFmtId="0" fontId="23" fillId="0" borderId="15" xfId="0" applyFont="1" applyBorder="1" applyAlignment="1">
      <alignment vertical="center" wrapText="1"/>
      <protection locked="0"/>
    </xf>
    <xf numFmtId="166" fontId="24" fillId="0" borderId="15" xfId="0" applyNumberFormat="1" applyFont="1" applyBorder="1" applyAlignment="1">
      <alignment vertical="center"/>
      <protection locked="0"/>
    </xf>
    <xf numFmtId="0" fontId="23" fillId="0" borderId="15" xfId="0" applyFont="1" applyBorder="1" applyAlignment="1">
      <alignment horizontal="left" vertical="center" wrapText="1"/>
      <protection locked="0"/>
    </xf>
    <xf numFmtId="0" fontId="27" fillId="0" borderId="0" xfId="0" applyFont="1" applyAlignment="1">
      <protection locked="0"/>
    </xf>
    <xf numFmtId="49" fontId="8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49" fontId="1" fillId="0" borderId="22" xfId="0" applyNumberFormat="1" applyFont="1" applyBorder="1" applyAlignment="1" applyProtection="1">
      <alignment horizontal="left" vertical="center"/>
    </xf>
    <xf numFmtId="0" fontId="1" fillId="0" borderId="21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49" fontId="7" fillId="0" borderId="21" xfId="0" applyNumberFormat="1" applyFont="1" applyBorder="1" applyAlignment="1" applyProtection="1">
      <alignment horizontal="center" vertical="center" wrapText="1"/>
    </xf>
    <xf numFmtId="49" fontId="7" fillId="0" borderId="15" xfId="0" applyNumberFormat="1" applyFont="1" applyBorder="1" applyAlignment="1" applyProtection="1">
      <alignment horizontal="center" vertical="center" wrapText="1"/>
    </xf>
    <xf numFmtId="49" fontId="1" fillId="0" borderId="21" xfId="0" applyNumberFormat="1" applyFont="1" applyBorder="1" applyAlignment="1" applyProtection="1">
      <alignment horizontal="left" vertical="center"/>
    </xf>
    <xf numFmtId="49" fontId="7" fillId="0" borderId="34" xfId="0" applyNumberFormat="1" applyFont="1" applyBorder="1" applyAlignment="1" applyProtection="1">
      <alignment horizontal="center" vertical="center" wrapText="1"/>
    </xf>
    <xf numFmtId="0" fontId="7" fillId="0" borderId="33" xfId="0" applyFont="1" applyBorder="1" applyAlignment="1" applyProtection="1">
      <alignment horizontal="center" vertical="center" wrapText="1"/>
    </xf>
    <xf numFmtId="0" fontId="7" fillId="0" borderId="24" xfId="0" applyFont="1" applyBorder="1" applyAlignment="1" applyProtection="1">
      <alignment horizontal="center" vertical="center" wrapText="1"/>
    </xf>
    <xf numFmtId="0" fontId="7" fillId="0" borderId="23" xfId="0" applyFont="1" applyBorder="1" applyAlignment="1" applyProtection="1">
      <alignment horizontal="center" vertical="center" wrapText="1"/>
    </xf>
    <xf numFmtId="49" fontId="1" fillId="0" borderId="20" xfId="0" applyNumberFormat="1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49" fontId="1" fillId="0" borderId="14" xfId="0" applyNumberFormat="1" applyFont="1" applyBorder="1" applyAlignment="1" applyProtection="1">
      <alignment horizontal="left" vertical="center"/>
    </xf>
    <xf numFmtId="49" fontId="1" fillId="0" borderId="16" xfId="0" applyNumberFormat="1" applyFont="1" applyBorder="1" applyAlignment="1" applyProtection="1">
      <alignment horizontal="left" vertical="center"/>
    </xf>
    <xf numFmtId="49" fontId="7" fillId="0" borderId="29" xfId="0" applyNumberFormat="1" applyFont="1" applyBorder="1" applyAlignment="1" applyProtection="1">
      <alignment horizontal="center" vertical="center" wrapText="1"/>
    </xf>
    <xf numFmtId="49" fontId="1" fillId="0" borderId="15" xfId="0" applyNumberFormat="1" applyFont="1" applyBorder="1" applyAlignment="1" applyProtection="1">
      <alignment horizontal="left" vertical="center"/>
    </xf>
    <xf numFmtId="49" fontId="26" fillId="0" borderId="11" xfId="0" applyNumberFormat="1" applyFont="1" applyBorder="1" applyAlignment="1" applyProtection="1">
      <alignment horizontal="center" vertical="center"/>
    </xf>
    <xf numFmtId="0" fontId="26" fillId="0" borderId="12" xfId="0" applyFont="1" applyBorder="1" applyAlignment="1" applyProtection="1">
      <alignment horizontal="center" vertical="center"/>
    </xf>
    <xf numFmtId="0" fontId="26" fillId="0" borderId="24" xfId="0" applyFont="1" applyBorder="1" applyAlignment="1" applyProtection="1">
      <alignment horizontal="center" vertical="center"/>
    </xf>
    <xf numFmtId="0" fontId="26" fillId="0" borderId="23" xfId="0" applyFont="1" applyBorder="1" applyAlignment="1" applyProtection="1">
      <alignment horizontal="center" vertical="center"/>
    </xf>
    <xf numFmtId="49" fontId="1" fillId="0" borderId="15" xfId="0" applyNumberFormat="1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167" fontId="1" fillId="0" borderId="14" xfId="0" applyNumberFormat="1" applyFont="1" applyBorder="1" applyAlignment="1" applyProtection="1">
      <alignment horizontal="left" vertical="center"/>
    </xf>
    <xf numFmtId="49" fontId="6" fillId="0" borderId="9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49" fontId="4" fillId="0" borderId="21" xfId="0" applyNumberFormat="1" applyFont="1" applyBorder="1" applyAlignment="1" applyProtection="1">
      <alignment horizontal="left" vertical="center"/>
    </xf>
    <xf numFmtId="0" fontId="4" fillId="0" borderId="21" xfId="0" applyFont="1" applyBorder="1" applyAlignment="1" applyProtection="1">
      <alignment horizontal="left" vertical="center"/>
    </xf>
    <xf numFmtId="0" fontId="4" fillId="0" borderId="20" xfId="0" applyFont="1" applyBorder="1" applyAlignment="1" applyProtection="1">
      <alignment horizontal="left" vertical="center"/>
    </xf>
    <xf numFmtId="49" fontId="2" fillId="0" borderId="15" xfId="0" applyNumberFormat="1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/>
    </xf>
    <xf numFmtId="49" fontId="3" fillId="0" borderId="16" xfId="0" applyNumberFormat="1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</xf>
    <xf numFmtId="49" fontId="3" fillId="0" borderId="15" xfId="0" applyNumberFormat="1" applyFont="1" applyBorder="1" applyAlignment="1" applyProtection="1">
      <alignment horizontal="left" vertical="center"/>
    </xf>
    <xf numFmtId="49" fontId="3" fillId="2" borderId="16" xfId="0" applyNumberFormat="1" applyFont="1" applyFill="1" applyBorder="1" applyAlignment="1" applyProtection="1">
      <alignment horizontal="left" vertical="center"/>
    </xf>
    <xf numFmtId="0" fontId="3" fillId="2" borderId="15" xfId="0" applyFont="1" applyFill="1" applyBorder="1" applyAlignment="1" applyProtection="1">
      <alignment horizontal="left" vertical="center"/>
    </xf>
    <xf numFmtId="49" fontId="3" fillId="2" borderId="15" xfId="0" applyNumberFormat="1" applyFont="1" applyFill="1" applyBorder="1" applyAlignment="1" applyProtection="1">
      <alignment horizontal="left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left" vertical="center"/>
    </xf>
    <xf numFmtId="0" fontId="2" fillId="0" borderId="36" xfId="0" applyFont="1" applyBorder="1" applyAlignment="1" applyProtection="1">
      <alignment horizontal="left" vertical="center"/>
    </xf>
    <xf numFmtId="0" fontId="2" fillId="0" borderId="37" xfId="0" applyFont="1" applyBorder="1" applyAlignment="1" applyProtection="1">
      <alignment horizontal="left" vertical="center"/>
    </xf>
    <xf numFmtId="49" fontId="22" fillId="0" borderId="35" xfId="0" applyNumberFormat="1" applyFont="1" applyBorder="1" applyAlignment="1" applyProtection="1">
      <alignment horizontal="left" vertical="center"/>
    </xf>
    <xf numFmtId="0" fontId="22" fillId="0" borderId="36" xfId="0" applyFont="1" applyBorder="1" applyAlignment="1" applyProtection="1">
      <alignment horizontal="left" vertical="center"/>
    </xf>
    <xf numFmtId="0" fontId="22" fillId="0" borderId="37" xfId="0" applyFont="1" applyBorder="1" applyAlignment="1" applyProtection="1">
      <alignment horizontal="left" vertical="center"/>
    </xf>
    <xf numFmtId="49" fontId="2" fillId="0" borderId="9" xfId="0" applyNumberFormat="1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49" fontId="22" fillId="0" borderId="7" xfId="0" applyNumberFormat="1" applyFont="1" applyBorder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" fillId="0" borderId="5" xfId="0" applyNumberFormat="1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49" fontId="22" fillId="0" borderId="3" xfId="0" applyNumberFormat="1" applyFont="1" applyBorder="1" applyAlignment="1" applyProtection="1">
      <alignment horizontal="left" vertical="center"/>
    </xf>
    <xf numFmtId="0" fontId="22" fillId="0" borderId="2" xfId="0" applyFont="1" applyBorder="1" applyAlignment="1" applyProtection="1">
      <alignment horizontal="left" vertical="center"/>
    </xf>
    <xf numFmtId="0" fontId="22" fillId="0" borderId="1" xfId="0" applyFont="1" applyBorder="1" applyAlignment="1" applyProtection="1">
      <alignment horizontal="left" vertical="center"/>
    </xf>
    <xf numFmtId="0" fontId="0" fillId="0" borderId="0" xfId="0" applyAlignment="1">
      <alignment horizontal="left" vertical="center" wrapText="1"/>
      <protection locked="0"/>
    </xf>
    <xf numFmtId="0" fontId="2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14" fontId="12" fillId="0" borderId="0" xfId="0" applyNumberFormat="1" applyFont="1" applyAlignment="1" applyProtection="1">
      <alignment horizontal="left" vertical="center"/>
    </xf>
    <xf numFmtId="49" fontId="23" fillId="0" borderId="38" xfId="0" applyNumberFormat="1" applyFont="1" applyBorder="1" applyAlignment="1">
      <alignment horizontal="left" vertical="center"/>
      <protection locked="0"/>
    </xf>
    <xf numFmtId="0" fontId="23" fillId="0" borderId="38" xfId="0" applyFont="1" applyBorder="1" applyAlignment="1">
      <alignment vertical="center" wrapText="1"/>
      <protection locked="0"/>
    </xf>
    <xf numFmtId="0" fontId="23" fillId="0" borderId="38" xfId="0" applyFont="1" applyBorder="1" applyAlignment="1">
      <alignment vertical="center"/>
      <protection locked="0"/>
    </xf>
    <xf numFmtId="164" fontId="17" fillId="0" borderId="38" xfId="0" applyNumberFormat="1" applyFont="1" applyBorder="1" applyAlignment="1">
      <alignment horizontal="right" vertical="center"/>
      <protection locked="0"/>
    </xf>
    <xf numFmtId="49" fontId="23" fillId="0" borderId="4" xfId="0" applyNumberFormat="1" applyFont="1" applyBorder="1" applyAlignment="1">
      <alignment horizontal="left" vertical="center"/>
      <protection locked="0"/>
    </xf>
    <xf numFmtId="0" fontId="23" fillId="0" borderId="39" xfId="0" applyFont="1" applyBorder="1" applyAlignment="1">
      <alignment vertical="center"/>
      <protection locked="0"/>
    </xf>
    <xf numFmtId="164" fontId="17" fillId="0" borderId="39" xfId="0" applyNumberFormat="1" applyFont="1" applyBorder="1" applyAlignment="1">
      <alignment horizontal="right" vertical="center"/>
      <protection locked="0"/>
    </xf>
    <xf numFmtId="0" fontId="9" fillId="3" borderId="40" xfId="0" applyFont="1" applyFill="1" applyBorder="1" applyAlignment="1" applyProtection="1">
      <alignment vertical="center"/>
    </xf>
    <xf numFmtId="1" fontId="10" fillId="0" borderId="41" xfId="0" applyNumberFormat="1" applyFont="1" applyBorder="1" applyAlignment="1">
      <alignment horizontal="left" vertical="center"/>
      <protection locked="0"/>
    </xf>
    <xf numFmtId="39" fontId="18" fillId="0" borderId="38" xfId="0" applyNumberFormat="1" applyFont="1" applyBorder="1" applyAlignment="1">
      <alignment horizontal="right" vertical="center"/>
      <protection locked="0"/>
    </xf>
    <xf numFmtId="39" fontId="17" fillId="0" borderId="42" xfId="0" applyNumberFormat="1" applyFont="1" applyBorder="1" applyAlignment="1">
      <alignment horizontal="right" vertical="center"/>
      <protection locked="0"/>
    </xf>
    <xf numFmtId="39" fontId="17" fillId="0" borderId="14" xfId="0" applyNumberFormat="1" applyFont="1" applyBorder="1" applyAlignment="1">
      <alignment horizontal="right" vertical="center"/>
      <protection locked="0"/>
    </xf>
    <xf numFmtId="39" fontId="17" fillId="4" borderId="14" xfId="0" applyNumberFormat="1" applyFont="1" applyFill="1" applyBorder="1" applyAlignment="1">
      <alignment horizontal="right" vertical="center"/>
      <protection locked="0"/>
    </xf>
    <xf numFmtId="1" fontId="10" fillId="0" borderId="27" xfId="0" applyNumberFormat="1" applyFont="1" applyBorder="1" applyAlignment="1">
      <alignment horizontal="left" vertical="center"/>
      <protection locked="0"/>
    </xf>
    <xf numFmtId="39" fontId="18" fillId="0" borderId="39" xfId="0" applyNumberFormat="1" applyFont="1" applyBorder="1" applyAlignment="1">
      <alignment horizontal="right" vertical="center"/>
      <protection locked="0"/>
    </xf>
    <xf numFmtId="39" fontId="17" fillId="0" borderId="43" xfId="0" applyNumberFormat="1" applyFont="1" applyBorder="1" applyAlignment="1">
      <alignment horizontal="righ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31</xdr:row>
      <xdr:rowOff>38100</xdr:rowOff>
    </xdr:to>
    <xdr:pic>
      <xdr:nvPicPr>
        <xdr:cNvPr id="2" name="obrázek 1" descr="C:\Users\jiri.prochazka\Desktop\logo_ksus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workbookViewId="0">
      <selection sqref="A1:I1"/>
    </sheetView>
  </sheetViews>
  <sheetFormatPr defaultColWidth="13.33203125" defaultRowHeight="12.75" x14ac:dyDescent="0.15"/>
  <cols>
    <col min="1" max="1" width="13.33203125" style="1" customWidth="1"/>
    <col min="2" max="2" width="11.83203125" style="1" customWidth="1"/>
    <col min="3" max="3" width="25.33203125" style="1" customWidth="1"/>
    <col min="4" max="4" width="23.5" style="1" customWidth="1"/>
    <col min="5" max="5" width="16.33203125" style="1" customWidth="1"/>
    <col min="6" max="6" width="26.33203125" style="1" customWidth="1"/>
    <col min="7" max="7" width="13.33203125" style="1" customWidth="1"/>
    <col min="8" max="8" width="13.83203125" style="1" customWidth="1"/>
    <col min="9" max="9" width="34.6640625" style="1" customWidth="1"/>
    <col min="10" max="10" width="13.33203125" style="1"/>
    <col min="11" max="11" width="13.6640625" style="1" bestFit="1" customWidth="1"/>
    <col min="12" max="16384" width="13.33203125" style="1"/>
  </cols>
  <sheetData>
    <row r="1" spans="1:11" ht="28.7" customHeight="1" thickBot="1" x14ac:dyDescent="0.2">
      <c r="A1" s="80" t="s">
        <v>44</v>
      </c>
      <c r="B1" s="81"/>
      <c r="C1" s="81"/>
      <c r="D1" s="81"/>
      <c r="E1" s="81"/>
      <c r="F1" s="81"/>
      <c r="G1" s="81"/>
      <c r="H1" s="81"/>
      <c r="I1" s="81"/>
    </row>
    <row r="2" spans="1:11" ht="12.75" customHeight="1" x14ac:dyDescent="0.15">
      <c r="A2" s="82" t="s">
        <v>81</v>
      </c>
      <c r="B2" s="83"/>
      <c r="C2" s="86" t="s">
        <v>87</v>
      </c>
      <c r="D2" s="86"/>
      <c r="E2" s="88" t="s">
        <v>43</v>
      </c>
      <c r="F2" s="89" t="s">
        <v>77</v>
      </c>
      <c r="G2" s="90"/>
      <c r="H2" s="88" t="s">
        <v>36</v>
      </c>
      <c r="I2" s="93" t="s">
        <v>42</v>
      </c>
    </row>
    <row r="3" spans="1:11" x14ac:dyDescent="0.15">
      <c r="A3" s="84"/>
      <c r="B3" s="85"/>
      <c r="C3" s="87"/>
      <c r="D3" s="87"/>
      <c r="E3" s="85"/>
      <c r="F3" s="91"/>
      <c r="G3" s="92"/>
      <c r="H3" s="85"/>
      <c r="I3" s="94"/>
    </row>
    <row r="4" spans="1:11" x14ac:dyDescent="0.15">
      <c r="A4" s="96" t="s">
        <v>41</v>
      </c>
      <c r="B4" s="85"/>
      <c r="C4" s="99" t="s">
        <v>88</v>
      </c>
      <c r="D4" s="100"/>
      <c r="E4" s="98" t="s">
        <v>40</v>
      </c>
      <c r="F4" s="98"/>
      <c r="G4" s="85"/>
      <c r="H4" s="98" t="s">
        <v>36</v>
      </c>
      <c r="I4" s="95"/>
    </row>
    <row r="5" spans="1:11" x14ac:dyDescent="0.15">
      <c r="A5" s="84"/>
      <c r="B5" s="85"/>
      <c r="C5" s="101"/>
      <c r="D5" s="102"/>
      <c r="E5" s="85"/>
      <c r="F5" s="85"/>
      <c r="G5" s="85"/>
      <c r="H5" s="85"/>
      <c r="I5" s="94"/>
    </row>
    <row r="6" spans="1:11" ht="13.15" customHeight="1" x14ac:dyDescent="0.15">
      <c r="A6" s="96" t="s">
        <v>39</v>
      </c>
      <c r="B6" s="85"/>
      <c r="C6" s="97" t="s">
        <v>89</v>
      </c>
      <c r="D6" s="97"/>
      <c r="E6" s="98" t="s">
        <v>37</v>
      </c>
      <c r="F6" s="98"/>
      <c r="G6" s="85"/>
      <c r="H6" s="98" t="s">
        <v>36</v>
      </c>
      <c r="I6" s="95"/>
    </row>
    <row r="7" spans="1:11" x14ac:dyDescent="0.15">
      <c r="A7" s="84"/>
      <c r="B7" s="85"/>
      <c r="C7" s="87"/>
      <c r="D7" s="87"/>
      <c r="E7" s="85"/>
      <c r="F7" s="85"/>
      <c r="G7" s="85"/>
      <c r="H7" s="85"/>
      <c r="I7" s="94"/>
    </row>
    <row r="8" spans="1:11" x14ac:dyDescent="0.15">
      <c r="A8" s="96" t="s">
        <v>93</v>
      </c>
      <c r="B8" s="85"/>
      <c r="C8" s="103" t="s">
        <v>99</v>
      </c>
      <c r="D8" s="103"/>
      <c r="E8" s="98" t="s">
        <v>95</v>
      </c>
      <c r="F8" s="85"/>
      <c r="G8" s="85"/>
      <c r="H8" s="98" t="s">
        <v>96</v>
      </c>
      <c r="I8" s="95"/>
    </row>
    <row r="9" spans="1:11" x14ac:dyDescent="0.15">
      <c r="A9" s="84"/>
      <c r="B9" s="85"/>
      <c r="C9" s="103"/>
      <c r="D9" s="103"/>
      <c r="E9" s="85"/>
      <c r="F9" s="85"/>
      <c r="G9" s="85"/>
      <c r="H9" s="85"/>
      <c r="I9" s="94"/>
    </row>
    <row r="10" spans="1:11" x14ac:dyDescent="0.15">
      <c r="A10" s="96" t="s">
        <v>94</v>
      </c>
      <c r="B10" s="85"/>
      <c r="C10" s="103" t="s">
        <v>97</v>
      </c>
      <c r="D10" s="104"/>
      <c r="E10" s="98" t="s">
        <v>35</v>
      </c>
      <c r="F10" s="98"/>
      <c r="G10" s="85"/>
      <c r="H10" s="98" t="s">
        <v>34</v>
      </c>
      <c r="I10" s="105"/>
    </row>
    <row r="11" spans="1:11" x14ac:dyDescent="0.15">
      <c r="A11" s="84"/>
      <c r="B11" s="85"/>
      <c r="C11" s="104"/>
      <c r="D11" s="104"/>
      <c r="E11" s="85"/>
      <c r="F11" s="85"/>
      <c r="G11" s="85"/>
      <c r="H11" s="85"/>
      <c r="I11" s="105"/>
    </row>
    <row r="12" spans="1:11" ht="23.45" customHeight="1" thickBot="1" x14ac:dyDescent="0.2">
      <c r="A12" s="106" t="s">
        <v>33</v>
      </c>
      <c r="B12" s="107"/>
      <c r="C12" s="107"/>
      <c r="D12" s="107"/>
      <c r="E12" s="107"/>
      <c r="F12" s="107"/>
      <c r="G12" s="107"/>
      <c r="H12" s="107"/>
      <c r="I12" s="108"/>
    </row>
    <row r="13" spans="1:11" ht="26.45" customHeight="1" x14ac:dyDescent="0.15">
      <c r="A13" s="17" t="s">
        <v>32</v>
      </c>
      <c r="B13" s="109" t="s">
        <v>31</v>
      </c>
      <c r="C13" s="110"/>
      <c r="D13" s="16" t="s">
        <v>30</v>
      </c>
      <c r="E13" s="109" t="s">
        <v>29</v>
      </c>
      <c r="F13" s="110"/>
      <c r="G13" s="16" t="s">
        <v>28</v>
      </c>
      <c r="H13" s="109" t="s">
        <v>27</v>
      </c>
      <c r="I13" s="111"/>
    </row>
    <row r="14" spans="1:11" ht="15.2" customHeight="1" x14ac:dyDescent="0.15">
      <c r="A14" s="14" t="s">
        <v>26</v>
      </c>
      <c r="B14" s="13" t="s">
        <v>16</v>
      </c>
      <c r="C14" s="10">
        <f>SUM(rozpočet!G26)</f>
        <v>0</v>
      </c>
      <c r="D14" s="112" t="s">
        <v>25</v>
      </c>
      <c r="E14" s="113"/>
      <c r="F14" s="10">
        <v>0</v>
      </c>
      <c r="G14" s="112" t="s">
        <v>24</v>
      </c>
      <c r="H14" s="113"/>
      <c r="I14" s="9">
        <v>0</v>
      </c>
    </row>
    <row r="15" spans="1:11" ht="15.2" customHeight="1" x14ac:dyDescent="0.15">
      <c r="A15" s="14"/>
      <c r="B15" s="13" t="s">
        <v>14</v>
      </c>
      <c r="C15" s="10">
        <v>0</v>
      </c>
      <c r="D15" s="112" t="s">
        <v>23</v>
      </c>
      <c r="E15" s="113"/>
      <c r="F15" s="10">
        <v>0</v>
      </c>
      <c r="G15" s="112" t="s">
        <v>22</v>
      </c>
      <c r="H15" s="113"/>
      <c r="I15" s="9">
        <v>0</v>
      </c>
      <c r="K15" s="15"/>
    </row>
    <row r="16" spans="1:11" ht="15.2" customHeight="1" x14ac:dyDescent="0.15">
      <c r="A16" s="14" t="s">
        <v>21</v>
      </c>
      <c r="B16" s="13" t="s">
        <v>16</v>
      </c>
      <c r="C16" s="10">
        <v>0</v>
      </c>
      <c r="D16" s="112" t="s">
        <v>20</v>
      </c>
      <c r="E16" s="113"/>
      <c r="F16" s="10">
        <v>0</v>
      </c>
      <c r="G16" s="112" t="s">
        <v>19</v>
      </c>
      <c r="H16" s="113"/>
      <c r="I16" s="9">
        <v>0</v>
      </c>
    </row>
    <row r="17" spans="1:9" ht="15.2" customHeight="1" x14ac:dyDescent="0.15">
      <c r="A17" s="14"/>
      <c r="B17" s="13" t="s">
        <v>14</v>
      </c>
      <c r="C17" s="10">
        <v>0</v>
      </c>
      <c r="D17" s="112"/>
      <c r="E17" s="113"/>
      <c r="F17" s="12"/>
      <c r="G17" s="112" t="s">
        <v>18</v>
      </c>
      <c r="H17" s="113"/>
      <c r="I17" s="9">
        <v>0</v>
      </c>
    </row>
    <row r="18" spans="1:9" ht="15.2" customHeight="1" x14ac:dyDescent="0.15">
      <c r="A18" s="14" t="s">
        <v>17</v>
      </c>
      <c r="B18" s="13" t="s">
        <v>16</v>
      </c>
      <c r="C18" s="10">
        <v>0</v>
      </c>
      <c r="D18" s="112"/>
      <c r="E18" s="113"/>
      <c r="F18" s="12"/>
      <c r="G18" s="112" t="s">
        <v>15</v>
      </c>
      <c r="H18" s="113"/>
      <c r="I18" s="9">
        <v>0</v>
      </c>
    </row>
    <row r="19" spans="1:9" ht="15.2" customHeight="1" x14ac:dyDescent="0.15">
      <c r="A19" s="14"/>
      <c r="B19" s="13" t="s">
        <v>14</v>
      </c>
      <c r="C19" s="10">
        <v>0</v>
      </c>
      <c r="D19" s="112"/>
      <c r="E19" s="113"/>
      <c r="F19" s="12"/>
      <c r="G19" s="112" t="s">
        <v>13</v>
      </c>
      <c r="H19" s="113"/>
      <c r="I19" s="9">
        <v>0</v>
      </c>
    </row>
    <row r="20" spans="1:9" ht="15.2" customHeight="1" x14ac:dyDescent="0.15">
      <c r="A20" s="114" t="s">
        <v>12</v>
      </c>
      <c r="B20" s="115"/>
      <c r="C20" s="10">
        <v>0</v>
      </c>
      <c r="D20" s="112"/>
      <c r="E20" s="113"/>
      <c r="F20" s="12"/>
      <c r="G20" s="112"/>
      <c r="H20" s="113"/>
      <c r="I20" s="11"/>
    </row>
    <row r="21" spans="1:9" ht="15.2" customHeight="1" x14ac:dyDescent="0.15">
      <c r="A21" s="114" t="s">
        <v>11</v>
      </c>
      <c r="B21" s="115"/>
      <c r="C21" s="10">
        <v>0</v>
      </c>
      <c r="D21" s="112"/>
      <c r="E21" s="113"/>
      <c r="F21" s="12"/>
      <c r="G21" s="112"/>
      <c r="H21" s="113"/>
      <c r="I21" s="11"/>
    </row>
    <row r="22" spans="1:9" ht="16.7" customHeight="1" x14ac:dyDescent="0.15">
      <c r="A22" s="114" t="s">
        <v>10</v>
      </c>
      <c r="B22" s="115"/>
      <c r="C22" s="10">
        <f>SUM(C14:C21)</f>
        <v>0</v>
      </c>
      <c r="D22" s="116" t="s">
        <v>9</v>
      </c>
      <c r="E22" s="115"/>
      <c r="F22" s="10">
        <f>SUM(F14:F21)</f>
        <v>0</v>
      </c>
      <c r="G22" s="116" t="s">
        <v>8</v>
      </c>
      <c r="H22" s="115"/>
      <c r="I22" s="9">
        <f>SUM(I14:I21)</f>
        <v>0</v>
      </c>
    </row>
    <row r="23" spans="1:9" x14ac:dyDescent="0.15">
      <c r="A23" s="8"/>
      <c r="B23" s="7"/>
      <c r="C23" s="7"/>
      <c r="D23" s="7"/>
      <c r="E23" s="7"/>
      <c r="F23" s="7"/>
      <c r="G23" s="7"/>
      <c r="H23" s="7"/>
      <c r="I23" s="6"/>
    </row>
    <row r="24" spans="1:9" ht="15.2" customHeight="1" x14ac:dyDescent="0.15">
      <c r="A24" s="117" t="s">
        <v>7</v>
      </c>
      <c r="B24" s="118"/>
      <c r="C24" s="5">
        <v>0</v>
      </c>
      <c r="I24" s="2"/>
    </row>
    <row r="25" spans="1:9" ht="15.2" customHeight="1" x14ac:dyDescent="0.15">
      <c r="A25" s="117" t="s">
        <v>6</v>
      </c>
      <c r="B25" s="118"/>
      <c r="C25" s="5">
        <v>0</v>
      </c>
      <c r="D25" s="119" t="s">
        <v>5</v>
      </c>
      <c r="E25" s="118"/>
      <c r="F25" s="5">
        <f>ROUND(C25*(14/100),2)</f>
        <v>0</v>
      </c>
      <c r="G25" s="119" t="s">
        <v>4</v>
      </c>
      <c r="H25" s="118"/>
      <c r="I25" s="4">
        <f>SUM(C24:C26)</f>
        <v>0</v>
      </c>
    </row>
    <row r="26" spans="1:9" ht="15.2" customHeight="1" x14ac:dyDescent="0.15">
      <c r="A26" s="117" t="s">
        <v>3</v>
      </c>
      <c r="B26" s="118"/>
      <c r="C26" s="5">
        <f>C22+F22*I22</f>
        <v>0</v>
      </c>
      <c r="D26" s="119" t="s">
        <v>2</v>
      </c>
      <c r="E26" s="118"/>
      <c r="F26" s="5">
        <f>ROUND(C26*(21/100),2)</f>
        <v>0</v>
      </c>
      <c r="G26" s="119" t="s">
        <v>1</v>
      </c>
      <c r="H26" s="118"/>
      <c r="I26" s="4">
        <f>SUM(F25:F26)+I25</f>
        <v>0</v>
      </c>
    </row>
    <row r="27" spans="1:9" ht="13.5" thickBot="1" x14ac:dyDescent="0.2">
      <c r="A27" s="3"/>
      <c r="I27" s="2"/>
    </row>
    <row r="28" spans="1:9" ht="14.45" customHeight="1" x14ac:dyDescent="0.15">
      <c r="A28" s="120"/>
      <c r="B28" s="121"/>
      <c r="C28" s="122"/>
      <c r="D28" s="129" t="s">
        <v>43</v>
      </c>
      <c r="E28" s="130"/>
      <c r="F28" s="131"/>
      <c r="G28" s="132" t="s">
        <v>37</v>
      </c>
      <c r="H28" s="133"/>
      <c r="I28" s="134"/>
    </row>
    <row r="29" spans="1:9" ht="14.45" customHeight="1" x14ac:dyDescent="0.15">
      <c r="A29" s="123"/>
      <c r="B29" s="124"/>
      <c r="C29" s="125"/>
      <c r="D29" s="135" t="s">
        <v>92</v>
      </c>
      <c r="E29" s="136"/>
      <c r="F29" s="137"/>
      <c r="G29" s="138"/>
      <c r="H29" s="139"/>
      <c r="I29" s="140"/>
    </row>
    <row r="30" spans="1:9" ht="14.45" customHeight="1" x14ac:dyDescent="0.15">
      <c r="A30" s="123"/>
      <c r="B30" s="124"/>
      <c r="C30" s="125"/>
      <c r="D30" s="135"/>
      <c r="E30" s="136"/>
      <c r="F30" s="137"/>
      <c r="G30" s="138"/>
      <c r="H30" s="139"/>
      <c r="I30" s="140"/>
    </row>
    <row r="31" spans="1:9" ht="14.45" customHeight="1" x14ac:dyDescent="0.15">
      <c r="A31" s="123"/>
      <c r="B31" s="124"/>
      <c r="C31" s="125"/>
      <c r="D31" s="135"/>
      <c r="E31" s="136"/>
      <c r="F31" s="137"/>
      <c r="G31" s="138"/>
      <c r="H31" s="139"/>
      <c r="I31" s="140"/>
    </row>
    <row r="32" spans="1:9" ht="25.5" customHeight="1" thickBot="1" x14ac:dyDescent="0.2">
      <c r="A32" s="126"/>
      <c r="B32" s="127"/>
      <c r="C32" s="128"/>
      <c r="D32" s="141" t="s">
        <v>0</v>
      </c>
      <c r="E32" s="142"/>
      <c r="F32" s="143"/>
      <c r="G32" s="144" t="s">
        <v>0</v>
      </c>
      <c r="H32" s="145"/>
      <c r="I32" s="146"/>
    </row>
  </sheetData>
  <mergeCells count="74">
    <mergeCell ref="A28:C32"/>
    <mergeCell ref="D28:F28"/>
    <mergeCell ref="G28:I28"/>
    <mergeCell ref="D29:F29"/>
    <mergeCell ref="G29:I29"/>
    <mergeCell ref="D32:F32"/>
    <mergeCell ref="G32:I32"/>
    <mergeCell ref="D30:F30"/>
    <mergeCell ref="G30:I30"/>
    <mergeCell ref="D31:F31"/>
    <mergeCell ref="G31:I31"/>
    <mergeCell ref="A24:B24"/>
    <mergeCell ref="A25:B25"/>
    <mergeCell ref="D25:E25"/>
    <mergeCell ref="G25:H25"/>
    <mergeCell ref="A26:B26"/>
    <mergeCell ref="D26:E26"/>
    <mergeCell ref="G26:H26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8:I9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4:I5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A1:I1"/>
    <mergeCell ref="A2:B3"/>
    <mergeCell ref="C2:D3"/>
    <mergeCell ref="E2:E3"/>
    <mergeCell ref="F2:G3"/>
    <mergeCell ref="H2:H3"/>
    <mergeCell ref="I2:I3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1"/>
  <sheetViews>
    <sheetView showGridLines="0" zoomScale="120" zoomScaleNormal="120" workbookViewId="0">
      <selection sqref="A1:G1"/>
    </sheetView>
  </sheetViews>
  <sheetFormatPr defaultColWidth="10.5" defaultRowHeight="12" customHeight="1" x14ac:dyDescent="0.15"/>
  <cols>
    <col min="1" max="1" width="3.6640625" style="18" customWidth="1"/>
    <col min="2" max="2" width="17.83203125" style="24" customWidth="1"/>
    <col min="3" max="3" width="92.33203125" style="23" customWidth="1"/>
    <col min="4" max="4" width="10.1640625" style="23" customWidth="1"/>
    <col min="5" max="5" width="15.33203125" style="23" customWidth="1"/>
    <col min="6" max="6" width="17.1640625" style="22" customWidth="1"/>
    <col min="7" max="7" width="25.6640625" style="21" customWidth="1"/>
    <col min="8" max="8" width="14.33203125" style="20" customWidth="1"/>
    <col min="9" max="9" width="10.5" style="19"/>
    <col min="10" max="10" width="75.6640625" style="18" customWidth="1"/>
    <col min="11" max="16384" width="10.5" style="18"/>
  </cols>
  <sheetData>
    <row r="1" spans="1:10" ht="27.75" customHeight="1" x14ac:dyDescent="0.15">
      <c r="A1" s="148" t="s">
        <v>76</v>
      </c>
      <c r="B1" s="148"/>
      <c r="C1" s="148"/>
      <c r="D1" s="148"/>
      <c r="E1" s="148"/>
      <c r="F1" s="148"/>
      <c r="G1" s="148"/>
      <c r="H1" s="68"/>
    </row>
    <row r="2" spans="1:10" ht="12.75" customHeight="1" x14ac:dyDescent="0.2">
      <c r="B2" s="54" t="s">
        <v>75</v>
      </c>
      <c r="C2" s="79" t="s">
        <v>87</v>
      </c>
      <c r="D2" s="67" t="s">
        <v>38</v>
      </c>
      <c r="E2" s="65"/>
      <c r="F2" s="65"/>
      <c r="G2" s="65"/>
      <c r="H2" s="64"/>
    </row>
    <row r="3" spans="1:10" ht="12.75" customHeight="1" x14ac:dyDescent="0.2">
      <c r="B3" s="54" t="s">
        <v>74</v>
      </c>
      <c r="C3" s="57" t="s">
        <v>91</v>
      </c>
      <c r="D3" s="65"/>
      <c r="E3" s="65"/>
      <c r="F3" s="56"/>
      <c r="G3" s="65"/>
      <c r="H3" s="64"/>
    </row>
    <row r="4" spans="1:10" ht="13.5" customHeight="1" x14ac:dyDescent="0.2">
      <c r="B4" s="54" t="s">
        <v>73</v>
      </c>
      <c r="C4" s="57" t="s">
        <v>90</v>
      </c>
      <c r="D4" s="66"/>
      <c r="E4" s="65"/>
      <c r="F4" s="65"/>
      <c r="G4" s="65"/>
      <c r="H4" s="64"/>
    </row>
    <row r="5" spans="1:10" ht="1.5" customHeight="1" x14ac:dyDescent="0.15">
      <c r="B5" s="63"/>
      <c r="C5" s="53"/>
      <c r="D5" s="62"/>
      <c r="E5" s="61"/>
      <c r="F5" s="60"/>
      <c r="G5" s="59"/>
      <c r="H5" s="58"/>
    </row>
    <row r="6" spans="1:10" ht="20.25" customHeight="1" x14ac:dyDescent="0.2">
      <c r="B6" s="54" t="s">
        <v>72</v>
      </c>
      <c r="C6" s="57" t="s">
        <v>71</v>
      </c>
      <c r="D6" s="55"/>
      <c r="E6" s="56"/>
      <c r="F6" s="56"/>
      <c r="G6" s="56"/>
      <c r="H6" s="51"/>
    </row>
    <row r="7" spans="1:10" ht="12.75" customHeight="1" x14ac:dyDescent="0.2">
      <c r="B7" s="54" t="s">
        <v>70</v>
      </c>
      <c r="C7" s="54" t="s">
        <v>69</v>
      </c>
      <c r="D7" s="55"/>
      <c r="E7" s="55" t="s">
        <v>68</v>
      </c>
      <c r="F7" s="149"/>
      <c r="G7" s="149"/>
      <c r="H7" s="51"/>
    </row>
    <row r="8" spans="1:10" ht="12.75" customHeight="1" x14ac:dyDescent="0.2">
      <c r="B8" s="54"/>
      <c r="C8" s="53"/>
      <c r="D8" s="52"/>
      <c r="E8" s="52" t="s">
        <v>67</v>
      </c>
      <c r="F8" s="150"/>
      <c r="G8" s="150"/>
      <c r="H8" s="51"/>
    </row>
    <row r="9" spans="1:10" ht="11.25" customHeight="1" thickBot="1" x14ac:dyDescent="0.2"/>
    <row r="10" spans="1:10" s="25" customFormat="1" ht="21.75" thickBot="1" x14ac:dyDescent="0.2">
      <c r="A10" s="158" t="s">
        <v>66</v>
      </c>
      <c r="B10" s="50" t="s">
        <v>65</v>
      </c>
      <c r="C10" s="49" t="s">
        <v>64</v>
      </c>
      <c r="D10" s="48" t="s">
        <v>63</v>
      </c>
      <c r="E10" s="47" t="s">
        <v>62</v>
      </c>
      <c r="F10" s="47" t="s">
        <v>61</v>
      </c>
      <c r="G10" s="46" t="s">
        <v>60</v>
      </c>
      <c r="H10" s="45" t="s">
        <v>59</v>
      </c>
      <c r="I10" s="44" t="s">
        <v>58</v>
      </c>
      <c r="J10" s="39" t="s">
        <v>57</v>
      </c>
    </row>
    <row r="11" spans="1:10" s="25" customFormat="1" ht="13.5" thickTop="1" x14ac:dyDescent="0.15">
      <c r="A11" s="159" t="s">
        <v>56</v>
      </c>
      <c r="B11" s="151" t="s">
        <v>55</v>
      </c>
      <c r="C11" s="152" t="s">
        <v>100</v>
      </c>
      <c r="D11" s="153" t="s">
        <v>54</v>
      </c>
      <c r="E11" s="154">
        <v>1</v>
      </c>
      <c r="F11" s="160">
        <v>0</v>
      </c>
      <c r="G11" s="161">
        <f t="shared" ref="G11" si="0">SUM(E11*F11)</f>
        <v>0</v>
      </c>
      <c r="H11" s="41"/>
      <c r="I11" s="40"/>
      <c r="J11" s="39"/>
    </row>
    <row r="12" spans="1:10" s="25" customFormat="1" ht="12.75" x14ac:dyDescent="0.15">
      <c r="A12" s="42">
        <v>2</v>
      </c>
      <c r="B12" s="73">
        <v>113724</v>
      </c>
      <c r="C12" s="76" t="s">
        <v>53</v>
      </c>
      <c r="D12" s="70" t="s">
        <v>48</v>
      </c>
      <c r="E12" s="77">
        <v>700</v>
      </c>
      <c r="F12" s="72">
        <v>0</v>
      </c>
      <c r="G12" s="162">
        <f>SUM(E12*F12)</f>
        <v>0</v>
      </c>
      <c r="H12" s="41"/>
      <c r="I12" s="40"/>
      <c r="J12" s="39"/>
    </row>
    <row r="13" spans="1:10" s="25" customFormat="1" ht="22.5" x14ac:dyDescent="0.15">
      <c r="A13" s="42">
        <v>3</v>
      </c>
      <c r="B13" s="73">
        <v>113134</v>
      </c>
      <c r="C13" s="78" t="s">
        <v>102</v>
      </c>
      <c r="D13" s="70" t="s">
        <v>48</v>
      </c>
      <c r="E13" s="71">
        <v>3</v>
      </c>
      <c r="F13" s="72">
        <v>0</v>
      </c>
      <c r="G13" s="162">
        <f>SUM(E13*F13)</f>
        <v>0</v>
      </c>
      <c r="H13" s="41"/>
      <c r="I13" s="40"/>
      <c r="J13" s="39"/>
    </row>
    <row r="14" spans="1:10" s="25" customFormat="1" ht="12.75" x14ac:dyDescent="0.15">
      <c r="A14" s="42">
        <v>4</v>
      </c>
      <c r="B14" s="74">
        <v>919111</v>
      </c>
      <c r="C14" s="76" t="s">
        <v>103</v>
      </c>
      <c r="D14" s="70" t="s">
        <v>46</v>
      </c>
      <c r="E14" s="77">
        <v>150</v>
      </c>
      <c r="F14" s="72">
        <v>0</v>
      </c>
      <c r="G14" s="162">
        <f t="shared" ref="G14:G25" si="1">SUM(E14*F14)</f>
        <v>0</v>
      </c>
      <c r="H14" s="41"/>
      <c r="I14" s="40"/>
      <c r="J14" s="39"/>
    </row>
    <row r="15" spans="1:10" s="25" customFormat="1" ht="12.75" x14ac:dyDescent="0.15">
      <c r="A15" s="42">
        <v>5</v>
      </c>
      <c r="B15" s="69" t="s">
        <v>82</v>
      </c>
      <c r="C15" s="76" t="s">
        <v>78</v>
      </c>
      <c r="D15" s="70" t="s">
        <v>47</v>
      </c>
      <c r="E15" s="71">
        <v>17640</v>
      </c>
      <c r="F15" s="72">
        <v>0</v>
      </c>
      <c r="G15" s="162">
        <f t="shared" si="1"/>
        <v>0</v>
      </c>
      <c r="H15" s="41"/>
      <c r="I15" s="40"/>
      <c r="J15" s="39"/>
    </row>
    <row r="16" spans="1:10" s="25" customFormat="1" ht="12.75" x14ac:dyDescent="0.15">
      <c r="A16" s="43">
        <v>6</v>
      </c>
      <c r="B16" s="69" t="s">
        <v>83</v>
      </c>
      <c r="C16" s="76" t="s">
        <v>50</v>
      </c>
      <c r="D16" s="70" t="s">
        <v>47</v>
      </c>
      <c r="E16" s="71">
        <v>35280</v>
      </c>
      <c r="F16" s="72">
        <v>0</v>
      </c>
      <c r="G16" s="162">
        <f t="shared" si="1"/>
        <v>0</v>
      </c>
      <c r="H16" s="41"/>
      <c r="I16" s="40"/>
      <c r="J16" s="39"/>
    </row>
    <row r="17" spans="1:10" s="25" customFormat="1" ht="12.75" x14ac:dyDescent="0.15">
      <c r="A17" s="43">
        <v>7</v>
      </c>
      <c r="B17" s="73" t="s">
        <v>85</v>
      </c>
      <c r="C17" s="76" t="s">
        <v>86</v>
      </c>
      <c r="D17" s="70" t="s">
        <v>48</v>
      </c>
      <c r="E17" s="77">
        <v>880</v>
      </c>
      <c r="F17" s="72">
        <v>0</v>
      </c>
      <c r="G17" s="162">
        <f t="shared" si="1"/>
        <v>0</v>
      </c>
      <c r="H17" s="41"/>
      <c r="I17" s="40"/>
      <c r="J17" s="39"/>
    </row>
    <row r="18" spans="1:10" s="25" customFormat="1" ht="12.75" x14ac:dyDescent="0.15">
      <c r="A18" s="43">
        <v>8</v>
      </c>
      <c r="B18" s="73" t="s">
        <v>52</v>
      </c>
      <c r="C18" s="76" t="s">
        <v>51</v>
      </c>
      <c r="D18" s="70" t="s">
        <v>47</v>
      </c>
      <c r="E18" s="77">
        <v>17640</v>
      </c>
      <c r="F18" s="72">
        <v>0</v>
      </c>
      <c r="G18" s="162">
        <f t="shared" si="1"/>
        <v>0</v>
      </c>
      <c r="H18" s="41"/>
      <c r="I18" s="40"/>
      <c r="J18" s="39"/>
    </row>
    <row r="19" spans="1:10" s="25" customFormat="1" ht="12.75" x14ac:dyDescent="0.15">
      <c r="A19" s="43">
        <v>9</v>
      </c>
      <c r="B19" s="73">
        <v>56963</v>
      </c>
      <c r="C19" s="76" t="s">
        <v>79</v>
      </c>
      <c r="D19" s="70" t="s">
        <v>47</v>
      </c>
      <c r="E19" s="71">
        <v>3750</v>
      </c>
      <c r="F19" s="72">
        <v>0</v>
      </c>
      <c r="G19" s="162">
        <f t="shared" si="1"/>
        <v>0</v>
      </c>
      <c r="H19" s="41"/>
      <c r="I19" s="40"/>
      <c r="J19" s="39"/>
    </row>
    <row r="20" spans="1:10" s="25" customFormat="1" ht="12.75" x14ac:dyDescent="0.15">
      <c r="A20" s="42">
        <v>10</v>
      </c>
      <c r="B20" s="73">
        <v>113762</v>
      </c>
      <c r="C20" s="76" t="s">
        <v>49</v>
      </c>
      <c r="D20" s="70" t="s">
        <v>46</v>
      </c>
      <c r="E20" s="71">
        <v>150</v>
      </c>
      <c r="F20" s="72">
        <v>0</v>
      </c>
      <c r="G20" s="163">
        <f>SUM(E20*F20)</f>
        <v>0</v>
      </c>
      <c r="H20" s="41"/>
      <c r="I20" s="40"/>
      <c r="J20" s="39"/>
    </row>
    <row r="21" spans="1:10" s="25" customFormat="1" ht="12.75" x14ac:dyDescent="0.15">
      <c r="A21" s="42">
        <v>11</v>
      </c>
      <c r="B21" s="73">
        <v>931312</v>
      </c>
      <c r="C21" s="76" t="s">
        <v>80</v>
      </c>
      <c r="D21" s="70" t="s">
        <v>46</v>
      </c>
      <c r="E21" s="71">
        <v>150</v>
      </c>
      <c r="F21" s="72">
        <v>0</v>
      </c>
      <c r="G21" s="162">
        <f t="shared" si="1"/>
        <v>0</v>
      </c>
      <c r="H21" s="41"/>
      <c r="I21" s="40"/>
      <c r="J21" s="39"/>
    </row>
    <row r="22" spans="1:10" s="25" customFormat="1" ht="12.75" x14ac:dyDescent="0.15">
      <c r="A22" s="42">
        <v>12</v>
      </c>
      <c r="B22" s="73">
        <v>915111</v>
      </c>
      <c r="C22" s="76" t="s">
        <v>101</v>
      </c>
      <c r="D22" s="70" t="s">
        <v>47</v>
      </c>
      <c r="E22" s="71">
        <v>1250</v>
      </c>
      <c r="F22" s="72">
        <v>0</v>
      </c>
      <c r="G22" s="162">
        <f t="shared" si="1"/>
        <v>0</v>
      </c>
      <c r="H22" s="41"/>
      <c r="I22" s="40"/>
      <c r="J22" s="39"/>
    </row>
    <row r="23" spans="1:10" s="25" customFormat="1" ht="12.75" x14ac:dyDescent="0.15">
      <c r="A23" s="42">
        <v>13</v>
      </c>
      <c r="B23" s="75">
        <v>915211</v>
      </c>
      <c r="C23" s="70" t="s">
        <v>98</v>
      </c>
      <c r="D23" s="70" t="s">
        <v>47</v>
      </c>
      <c r="E23" s="71">
        <v>1250</v>
      </c>
      <c r="F23" s="72">
        <v>0</v>
      </c>
      <c r="G23" s="162">
        <f t="shared" si="1"/>
        <v>0</v>
      </c>
      <c r="H23" s="41"/>
      <c r="I23" s="40"/>
      <c r="J23" s="39"/>
    </row>
    <row r="24" spans="1:10" s="25" customFormat="1" ht="12.75" x14ac:dyDescent="0.15">
      <c r="A24" s="42">
        <v>14</v>
      </c>
      <c r="B24" s="75">
        <v>91228</v>
      </c>
      <c r="C24" s="76" t="s">
        <v>84</v>
      </c>
      <c r="D24" s="70" t="s">
        <v>104</v>
      </c>
      <c r="E24" s="71">
        <v>100</v>
      </c>
      <c r="F24" s="72">
        <v>0</v>
      </c>
      <c r="G24" s="162">
        <f t="shared" si="1"/>
        <v>0</v>
      </c>
      <c r="H24" s="41"/>
      <c r="I24" s="40"/>
      <c r="J24" s="39"/>
    </row>
    <row r="25" spans="1:10" s="25" customFormat="1" ht="13.5" thickBot="1" x14ac:dyDescent="0.2">
      <c r="A25" s="164">
        <v>15</v>
      </c>
      <c r="B25" s="155" t="s">
        <v>105</v>
      </c>
      <c r="C25" s="156" t="s">
        <v>106</v>
      </c>
      <c r="D25" s="156" t="s">
        <v>104</v>
      </c>
      <c r="E25" s="157">
        <v>1</v>
      </c>
      <c r="F25" s="165">
        <v>0</v>
      </c>
      <c r="G25" s="166">
        <f t="shared" si="1"/>
        <v>0</v>
      </c>
      <c r="H25" s="41"/>
      <c r="I25" s="40"/>
      <c r="J25" s="39"/>
    </row>
    <row r="26" spans="1:10" s="25" customFormat="1" ht="15" x14ac:dyDescent="0.15">
      <c r="A26" s="31"/>
      <c r="B26" s="38"/>
      <c r="C26" s="37" t="s">
        <v>4</v>
      </c>
      <c r="D26" s="37"/>
      <c r="E26" s="37"/>
      <c r="F26" s="36" t="s">
        <v>38</v>
      </c>
      <c r="G26" s="35">
        <f>SUM(G11:G25)</f>
        <v>0</v>
      </c>
      <c r="H26" s="41"/>
      <c r="I26" s="40"/>
      <c r="J26" s="39"/>
    </row>
    <row r="27" spans="1:10" s="25" customFormat="1" ht="15" x14ac:dyDescent="0.15">
      <c r="A27" s="31"/>
      <c r="B27" s="34"/>
      <c r="C27" s="33" t="s">
        <v>2</v>
      </c>
      <c r="D27" s="33"/>
      <c r="E27" s="33"/>
      <c r="F27" s="10" t="s">
        <v>38</v>
      </c>
      <c r="G27" s="32">
        <f>G26*0.21</f>
        <v>0</v>
      </c>
      <c r="H27" s="41"/>
      <c r="I27" s="40"/>
      <c r="J27" s="39"/>
    </row>
    <row r="28" spans="1:10" s="25" customFormat="1" ht="15.75" thickBot="1" x14ac:dyDescent="0.2">
      <c r="A28" s="31"/>
      <c r="B28" s="30"/>
      <c r="C28" s="29" t="s">
        <v>45</v>
      </c>
      <c r="D28" s="29"/>
      <c r="E28" s="29"/>
      <c r="F28" s="28" t="s">
        <v>38</v>
      </c>
      <c r="G28" s="27">
        <f>G27+G26</f>
        <v>0</v>
      </c>
      <c r="H28" s="41"/>
      <c r="I28" s="40"/>
      <c r="J28" s="39"/>
    </row>
    <row r="29" spans="1:10" s="25" customFormat="1" ht="10.5" x14ac:dyDescent="0.15">
      <c r="A29" s="18"/>
      <c r="B29" s="24"/>
      <c r="C29" s="23"/>
      <c r="D29" s="23"/>
      <c r="E29" s="23"/>
      <c r="F29" s="22"/>
      <c r="G29" s="21"/>
      <c r="H29" s="41"/>
      <c r="I29" s="40"/>
      <c r="J29" s="39"/>
    </row>
    <row r="30" spans="1:10" s="25" customFormat="1" ht="10.5" x14ac:dyDescent="0.15">
      <c r="A30" s="18"/>
      <c r="B30" s="147"/>
      <c r="C30" s="147"/>
      <c r="D30" s="23"/>
      <c r="E30" s="23"/>
      <c r="F30" s="22"/>
      <c r="G30" s="21"/>
      <c r="H30" s="41"/>
      <c r="I30" s="40"/>
      <c r="J30" s="39"/>
    </row>
    <row r="31" spans="1:10" s="25" customFormat="1" ht="10.5" x14ac:dyDescent="0.15">
      <c r="A31" s="18"/>
      <c r="B31" s="24"/>
      <c r="C31" s="23"/>
      <c r="D31" s="23"/>
      <c r="E31" s="23"/>
      <c r="F31" s="22"/>
      <c r="G31" s="21"/>
      <c r="H31" s="41"/>
      <c r="I31" s="40"/>
      <c r="J31" s="39"/>
    </row>
    <row r="32" spans="1:10" s="25" customFormat="1" ht="10.5" x14ac:dyDescent="0.15">
      <c r="A32" s="18"/>
      <c r="B32" s="24"/>
      <c r="C32" s="23"/>
      <c r="D32" s="23"/>
      <c r="E32" s="23"/>
      <c r="F32" s="22"/>
      <c r="G32" s="21"/>
      <c r="H32" s="26"/>
      <c r="I32" s="26"/>
    </row>
    <row r="33" spans="1:10" s="25" customFormat="1" ht="10.5" x14ac:dyDescent="0.15">
      <c r="A33" s="18"/>
      <c r="B33" s="24"/>
      <c r="C33" s="23"/>
      <c r="D33" s="23"/>
      <c r="E33" s="23"/>
      <c r="F33" s="22"/>
      <c r="G33" s="21"/>
      <c r="H33" s="26"/>
      <c r="I33" s="26"/>
    </row>
    <row r="34" spans="1:10" s="25" customFormat="1" ht="10.5" x14ac:dyDescent="0.15">
      <c r="A34" s="18"/>
      <c r="B34" s="24"/>
      <c r="C34" s="23"/>
      <c r="D34" s="23"/>
      <c r="E34" s="23"/>
      <c r="F34" s="22"/>
      <c r="G34" s="21"/>
      <c r="H34" s="26"/>
      <c r="I34" s="26"/>
    </row>
    <row r="35" spans="1:10" s="25" customFormat="1" ht="10.5" x14ac:dyDescent="0.15">
      <c r="A35" s="18"/>
      <c r="B35" s="24"/>
      <c r="C35" s="23"/>
      <c r="D35" s="23"/>
      <c r="E35" s="23"/>
      <c r="F35" s="22"/>
      <c r="G35" s="21"/>
      <c r="H35" s="26"/>
      <c r="I35" s="26"/>
    </row>
    <row r="36" spans="1:10" ht="24" customHeight="1" x14ac:dyDescent="0.15">
      <c r="H36" s="26"/>
      <c r="I36" s="26"/>
      <c r="J36" s="25"/>
    </row>
    <row r="37" spans="1:10" ht="12" customHeight="1" x14ac:dyDescent="0.15">
      <c r="H37" s="26"/>
      <c r="I37" s="26"/>
      <c r="J37" s="25"/>
    </row>
    <row r="38" spans="1:10" ht="12" customHeight="1" x14ac:dyDescent="0.15">
      <c r="H38" s="26"/>
      <c r="I38" s="26"/>
      <c r="J38" s="25"/>
    </row>
    <row r="39" spans="1:10" ht="12" customHeight="1" x14ac:dyDescent="0.15">
      <c r="H39" s="26"/>
      <c r="I39" s="26"/>
      <c r="J39" s="25"/>
    </row>
    <row r="40" spans="1:10" ht="12" customHeight="1" x14ac:dyDescent="0.15">
      <c r="H40" s="26"/>
      <c r="I40" s="26"/>
      <c r="J40" s="25"/>
    </row>
    <row r="41" spans="1:10" ht="12" customHeight="1" x14ac:dyDescent="0.15">
      <c r="H41" s="26"/>
      <c r="I41" s="26"/>
      <c r="J41" s="25"/>
    </row>
  </sheetData>
  <mergeCells count="4">
    <mergeCell ref="B30:C30"/>
    <mergeCell ref="A1:G1"/>
    <mergeCell ref="F7:G7"/>
    <mergeCell ref="F8:G8"/>
  </mergeCells>
  <pageMargins left="0.39370079040527345" right="0.39370079040527345" top="0.7874015808105469" bottom="0.7874015808105469" header="0" footer="0"/>
  <pageSetup paperSize="9" scale="96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Krycí list rozpočtu</vt:lpstr>
      <vt:lpstr>rozpočet</vt:lpstr>
      <vt:lpstr>'Krycí list rozpočtu'!Oblast_tisku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milan.jonszta</dc:creator>
  <cp:lastModifiedBy>Milan Jonszta</cp:lastModifiedBy>
  <cp:lastPrinted>2023-03-23T05:40:26Z</cp:lastPrinted>
  <dcterms:created xsi:type="dcterms:W3CDTF">2019-02-15T16:16:44Z</dcterms:created>
  <dcterms:modified xsi:type="dcterms:W3CDTF">2024-01-09T06:44:34Z</dcterms:modified>
</cp:coreProperties>
</file>