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2023/VZ-68/"/>
    </mc:Choice>
  </mc:AlternateContent>
  <xr:revisionPtr revIDLastSave="3" documentId="8_{7F93E8E6-1064-427F-9A96-3C9EDDE9522B}" xr6:coauthVersionLast="47" xr6:coauthVersionMax="47" xr10:uidLastSave="{E4ED4779-B245-4A1B-AE1F-8141A82E8A3D}"/>
  <bookViews>
    <workbookView xWindow="-108" yWindow="-108" windowWidth="23256" windowHeight="12456" activeTab="1" xr2:uid="{00000000-000D-0000-FFFF-FFFF00000000}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0" i="2"/>
  <c r="G21" i="2" l="1"/>
  <c r="G22" i="2" l="1"/>
  <c r="G19" i="2" l="1"/>
  <c r="G18" i="2"/>
  <c r="G23" i="2" l="1"/>
  <c r="G17" i="2"/>
  <c r="G16" i="2"/>
  <c r="G15" i="2"/>
  <c r="G14" i="2"/>
  <c r="G13" i="2"/>
  <c r="G12" i="2"/>
  <c r="G11" i="2"/>
  <c r="G25" i="2" l="1"/>
  <c r="G26" i="2"/>
  <c r="G27" i="2" s="1"/>
  <c r="F22" i="1"/>
  <c r="I22" i="1"/>
  <c r="F25" i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<sst xmlns="http://schemas.openxmlformats.org/spreadsheetml/2006/main" count="130" uniqueCount="106">
  <si>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</si>
  <si>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</si>
  <si>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</si>
  <si>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</si>
  <si>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</si>
  <si>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</si>
  <si>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</si>
  <si>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</si>
  <si>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</si>
  <si>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</si>
  <si>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</si>
  <si>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</si>
  <si>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</si>
  <si>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</si>
  <si>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</si>
  <si>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</si>
  <si>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</si>
  <si>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</si>
  <si>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</si>
  <si>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</si>
  <si>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</si>
  <si>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</si>
  <si>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</si>
  <si>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</si>
  <si>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</si>
  <si>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</si>
  <si>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</si>
  <si>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</si>
  <si>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</si>
  <si>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</si>
  <si>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</si>
  <si>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</si>
  <si>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</si>
  <si>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</si>
  <si>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</si>
  <si>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</si>
  <si>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</si>
  <si>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</si>
  <si>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</si>
  <si>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</si>
  <si>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</si>
  <si>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</si>
  <si>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</si>
  <si>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</si>
  <si>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</si>
  <si>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Celkem vč. DPH</t>
  </si>
  <si>
    <t>M</t>
  </si>
  <si>
    <t>M2</t>
  </si>
  <si>
    <t>M3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</si>
  <si>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</si>
  <si>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</si>
  <si>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</si>
  <si>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</si>
  <si>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</si>
  <si>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</si>
  <si>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</si>
  <si>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</si>
  <si>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</si>
  <si>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</si>
  <si>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</si>
  <si>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</si>
  <si>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</si>
  <si>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</si>
  <si>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</si>
  <si>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</si>
  <si>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</si>
  <si>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</si>
  <si>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</si>
  <si>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</si>
  <si>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</si>
  <si>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</si>
  <si>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</si>
  <si>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</si>
  <si>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</si>
  <si>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</si>
  <si>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</si>
  <si>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</si>
  <si>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>KSÚS Středočeského kraje příspěvková organizace</t>
  </si>
  <si>
    <t>POMOC PRÁCE ZŘÍZ NEBO ZAJIŠŤ OBJÍŽĎKY A PŘÍSTUP CESTY</t>
  </si>
  <si>
    <t>ŘEZÁNÍ ASFALTOVÉHO KRYTU VOZOVEK TL DO 100MM</t>
  </si>
  <si>
    <t>OČIŠTĚNÍ ASFALT VOZOVEK ZAMETENÍM</t>
  </si>
  <si>
    <t>ZPEVNĚNÍ KRAJNIC Z RECYKLOVANÉHO MATERIÁLU TL DO 150MM</t>
  </si>
  <si>
    <t>TĚSNĚNÍ DILATAČ SPAR ASF ZÁLIVKOU PRŮŘ DO 200MM2</t>
  </si>
  <si>
    <t xml:space="preserve">Název stavby: </t>
  </si>
  <si>
    <t>93818</t>
  </si>
  <si>
    <t>572213</t>
  </si>
  <si>
    <t>ODSTRANĚNÍ KRYTU ZPEVNĚNÝCH PLOCH S ASFALT. POJIVEM, ODVOZ DO 16 KM</t>
  </si>
  <si>
    <t>SMĚROVÉ SLOUPKY Z PLAST HMOT VČETNĚ ODRAZNÉHO PÁSKU</t>
  </si>
  <si>
    <t>ks</t>
  </si>
  <si>
    <t>574C06</t>
  </si>
  <si>
    <t>ASFALTOVÝ BETON PRO LOŽNÍ VRSTVY ACL 16+, 16S</t>
  </si>
  <si>
    <t xml:space="preserve">II/105 Lešany - Netvořice </t>
  </si>
  <si>
    <t>Opravy 2024</t>
  </si>
  <si>
    <t xml:space="preserve">silnice II/105, 16,250 - 17,750 km </t>
  </si>
  <si>
    <t>Lešany, Maskovice, Netvořice</t>
  </si>
  <si>
    <t>II/105, 16,250 - 18,750 km</t>
  </si>
  <si>
    <t>Ing. Aleš Čermák, Ph.D., MBA, ředitel</t>
  </si>
  <si>
    <t>Termín výstavby:</t>
  </si>
  <si>
    <t>Zdroj financování:</t>
  </si>
  <si>
    <t>ZO za KSÚS:</t>
  </si>
  <si>
    <t>Podpis ZO:</t>
  </si>
  <si>
    <t>kapitola 12</t>
  </si>
  <si>
    <t>VODOROVNÉ DOPRAVNÍ ZNAČENÍ PLASTEM HLADKÉ - DODÁVKA A POKLÁDKA</t>
  </si>
  <si>
    <t>Květen 2024</t>
  </si>
  <si>
    <t>029113</t>
  </si>
  <si>
    <t>OSTAT POŽADAVKY - GEODETICKÉ ZAMĚŘENÍ - CELKY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</si>
</sst>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00000"/>
    <numFmt numFmtId="166" formatCode="#,##0.000"/>
    <numFmt numFmtId="167" formatCode="[$-405]mmmm\ yy;@"/>
  </numFmts>
  <fonts count="28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62">
    <xf numFmtId="0" fontId="0" fillId="0" borderId="0" xfId="0" applyAlignment="1"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" fontId="3" fillId="2" borderId="14" xfId="0" applyNumberFormat="1" applyFont="1" applyFill="1" applyBorder="1" applyAlignment="1" applyProtection="1">
      <alignment horizontal="right"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4" fontId="2" fillId="0" borderId="14" xfId="0" applyNumberFormat="1" applyFont="1" applyBorder="1" applyAlignment="1" applyProtection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/>
    </xf>
    <xf numFmtId="49" fontId="2" fillId="0" borderId="14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4" fontId="9" fillId="0" borderId="25" xfId="0" applyNumberFormat="1" applyFont="1" applyBorder="1" applyAlignment="1" applyProtection="1">
      <alignment vertical="center"/>
    </xf>
    <xf numFmtId="4" fontId="2" fillId="0" borderId="26" xfId="0" applyNumberFormat="1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4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vertical="center"/>
    </xf>
    <xf numFmtId="4" fontId="9" fillId="0" borderId="28" xfId="0" applyNumberFormat="1" applyFont="1" applyBorder="1" applyAlignment="1" applyProtection="1">
      <alignment vertical="center"/>
    </xf>
    <xf numFmtId="4" fontId="2" fillId="0" borderId="29" xfId="0" applyNumberFormat="1" applyFont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vertical="center"/>
    </xf>
    <xf numFmtId="0" fontId="0" fillId="0" borderId="15" xfId="0" applyBorder="1" applyAlignment="1" applyProtection="1">
      <alignment vertical="top"/>
    </xf>
    <xf numFmtId="0" fontId="0" fillId="0" borderId="15" xfId="0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</xf>
    <xf numFmtId="1" fontId="10" fillId="0" borderId="16" xfId="0" applyNumberFormat="1" applyFont="1" applyBorder="1" applyAlignment="1">
      <alignment horizontal="left" vertical="center"/>
      <protection locked="0"/>
    </xf>
    <xf numFmtId="1" fontId="10" fillId="0" borderId="19" xfId="0" applyNumberFormat="1" applyFont="1" applyBorder="1" applyAlignment="1">
      <alignment horizontal="left" vertical="center"/>
      <protection locked="0"/>
    </xf>
    <xf numFmtId="1" fontId="10" fillId="0" borderId="30" xfId="0" applyNumberFormat="1" applyFont="1" applyBorder="1" applyAlignment="1">
      <alignment horizontal="left" vertical="center"/>
      <protection locked="0"/>
    </xf>
    <xf numFmtId="0" fontId="0" fillId="0" borderId="15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 wrapText="1"/>
    </xf>
    <xf numFmtId="0" fontId="9" fillId="3" borderId="31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left" vertical="center"/>
    </xf>
    <xf numFmtId="0" fontId="9" fillId="3" borderId="32" xfId="0" applyFont="1" applyFill="1" applyBorder="1" applyAlignment="1" applyProtection="1">
      <alignment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5" xfId="0" applyNumberFormat="1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/>
      <protection locked="0"/>
    </xf>
    <xf numFmtId="164" fontId="17" fillId="0" borderId="15" xfId="0" applyNumberFormat="1" applyFont="1" applyBorder="1" applyAlignment="1">
      <alignment horizontal="right" vertical="center"/>
      <protection locked="0"/>
    </xf>
    <xf numFmtId="39" fontId="18" fillId="0" borderId="15" xfId="0" applyNumberFormat="1" applyFont="1" applyBorder="1" applyAlignment="1">
      <alignment horizontal="right" vertical="center"/>
      <protection locked="0"/>
    </xf>
    <xf numFmtId="39" fontId="17" fillId="0" borderId="15" xfId="0" applyNumberFormat="1" applyFont="1" applyBorder="1" applyAlignment="1">
      <alignment horizontal="right" vertical="center"/>
      <protection locked="0"/>
    </xf>
    <xf numFmtId="165" fontId="23" fillId="0" borderId="15" xfId="0" applyNumberFormat="1" applyFont="1" applyBorder="1" applyAlignment="1">
      <alignment horizontal="left" vertical="center"/>
      <protection locked="0"/>
    </xf>
    <xf numFmtId="0" fontId="25" fillId="0" borderId="15" xfId="0" applyFont="1" applyBorder="1" applyAlignment="1">
      <alignment horizontal="left" vertical="center" wrapText="1"/>
      <protection locked="0"/>
    </xf>
    <xf numFmtId="0" fontId="23" fillId="0" borderId="15" xfId="0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 wrapText="1"/>
      <protection locked="0"/>
    </xf>
    <xf numFmtId="166" fontId="24" fillId="0" borderId="15" xfId="0" applyNumberFormat="1" applyFont="1" applyBorder="1" applyAlignment="1">
      <alignment vertical="center"/>
      <protection locked="0"/>
    </xf>
    <xf numFmtId="0" fontId="23" fillId="0" borderId="15" xfId="0" applyFont="1" applyBorder="1" applyAlignment="1">
      <alignment horizontal="left" vertical="center" wrapText="1"/>
      <protection locked="0"/>
    </xf>
    <xf numFmtId="0" fontId="27" fillId="0" borderId="0" xfId="0" applyFont="1" applyAlignment="1">
      <protection locked="0"/>
    </xf>
    <xf numFmtId="1" fontId="10" fillId="0" borderId="36" xfId="0" applyNumberFormat="1" applyFont="1" applyBorder="1" applyAlignment="1">
      <alignment horizontal="left" vertical="center"/>
      <protection locked="0"/>
    </xf>
    <xf numFmtId="39" fontId="17" fillId="4" borderId="15" xfId="0" applyNumberFormat="1" applyFont="1" applyFill="1" applyBorder="1" applyAlignment="1">
      <alignment horizontal="right" vertical="center"/>
      <protection locked="0"/>
    </xf>
    <xf numFmtId="0" fontId="23" fillId="0" borderId="29" xfId="0" applyFont="1" applyBorder="1" applyAlignment="1">
      <alignment vertical="center" wrapText="1"/>
      <protection locked="0"/>
    </xf>
    <xf numFmtId="0" fontId="23" fillId="0" borderId="29" xfId="0" applyFont="1" applyBorder="1" applyAlignment="1">
      <alignment vertical="center"/>
      <protection locked="0"/>
    </xf>
    <xf numFmtId="164" fontId="17" fillId="0" borderId="29" xfId="0" applyNumberFormat="1" applyFont="1" applyBorder="1" applyAlignment="1">
      <alignment horizontal="right" vertical="center"/>
      <protection locked="0"/>
    </xf>
    <xf numFmtId="39" fontId="18" fillId="0" borderId="29" xfId="0" applyNumberFormat="1" applyFont="1" applyBorder="1" applyAlignment="1">
      <alignment horizontal="right" vertical="center"/>
      <protection locked="0"/>
    </xf>
    <xf numFmtId="39" fontId="17" fillId="0" borderId="24" xfId="0" applyNumberFormat="1" applyFont="1" applyBorder="1" applyAlignment="1">
      <alignment horizontal="right" vertical="center"/>
      <protection locked="0"/>
    </xf>
    <xf numFmtId="1" fontId="10" fillId="0" borderId="15" xfId="0" applyNumberFormat="1" applyFont="1" applyBorder="1" applyAlignment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49" fontId="7" fillId="0" borderId="21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center"/>
    </xf>
    <xf numFmtId="49" fontId="7" fillId="0" borderId="3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49" fontId="1" fillId="0" borderId="20" xfId="0" applyNumberFormat="1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49" fontId="1" fillId="0" borderId="14" xfId="0" applyNumberFormat="1" applyFont="1" applyBorder="1" applyAlignment="1" applyProtection="1">
      <alignment horizontal="left" vertical="center"/>
    </xf>
    <xf numFmtId="49" fontId="1" fillId="0" borderId="16" xfId="0" applyNumberFormat="1" applyFont="1" applyBorder="1" applyAlignment="1" applyProtection="1">
      <alignment horizontal="left" vertical="center"/>
    </xf>
    <xf numFmtId="49" fontId="7" fillId="0" borderId="29" xfId="0" applyNumberFormat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 applyProtection="1">
      <alignment horizontal="left" vertical="center"/>
    </xf>
    <xf numFmtId="49" fontId="26" fillId="0" borderId="11" xfId="0" applyNumberFormat="1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167" fontId="1" fillId="0" borderId="14" xfId="0" applyNumberFormat="1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49" fontId="2" fillId="0" borderId="15" xfId="0" applyNumberFormat="1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37" xfId="0" applyNumberFormat="1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49" fontId="22" fillId="0" borderId="37" xfId="0" applyNumberFormat="1" applyFont="1" applyBorder="1" applyAlignment="1" applyProtection="1">
      <alignment horizontal="left" vertical="center"/>
    </xf>
    <xf numFmtId="0" fontId="22" fillId="0" borderId="38" xfId="0" applyFont="1" applyBorder="1" applyAlignment="1" applyProtection="1">
      <alignment horizontal="left" vertical="center"/>
    </xf>
    <xf numFmtId="0" fontId="22" fillId="0" borderId="39" xfId="0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49" fontId="22" fillId="0" borderId="7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workbookViewId="0">
      <selection sqref="A1:I1"/>
    </sheetView>
  </sheetViews>
  <sheetFormatPr defaultColWidth="13.28515625" defaultRowHeight="13.2" x14ac:dyDescent="0.2"/>
  <cols>
    <col min="1" max="1" width="13.28515625" style="1" customWidth="1"/>
    <col min="2" max="2" width="11.85546875" style="1" customWidth="1"/>
    <col min="3" max="3" width="25.28515625" style="1" customWidth="1"/>
    <col min="4" max="4" width="23.42578125" style="1" customWidth="1"/>
    <col min="5" max="5" width="16.28515625" style="1" customWidth="1"/>
    <col min="6" max="6" width="26.28515625" style="1" customWidth="1"/>
    <col min="7" max="7" width="13.28515625" style="1" customWidth="1"/>
    <col min="8" max="8" width="13.85546875" style="1" customWidth="1"/>
    <col min="9" max="9" width="34.7109375" style="1" customWidth="1"/>
    <col min="10" max="10" width="13.28515625" style="1"/>
    <col min="11" max="11" width="13.7109375" style="1" bestFit="1" customWidth="1"/>
    <col min="12" max="16384" width="13.28515625" style="1"/>
  </cols>
  <sheetData>
    <row r="1" spans="1:11" ht="28.65" customHeight="1" thickBot="1" x14ac:dyDescent="0.25">
      <c r="A1" s="91" t="s">
        <v>44</v>
      </c>
      <c r="B1" s="92"/>
      <c r="C1" s="92"/>
      <c r="D1" s="92"/>
      <c r="E1" s="92"/>
      <c r="F1" s="92"/>
      <c r="G1" s="92"/>
      <c r="H1" s="92"/>
      <c r="I1" s="92"/>
    </row>
    <row r="2" spans="1:11" ht="12.75" customHeight="1" x14ac:dyDescent="0.2">
      <c r="A2" s="93" t="s">
        <v>83</v>
      </c>
      <c r="B2" s="94"/>
      <c r="C2" s="97" t="s">
        <v>91</v>
      </c>
      <c r="D2" s="97"/>
      <c r="E2" s="99" t="s">
        <v>43</v>
      </c>
      <c r="F2" s="100" t="s">
        <v>77</v>
      </c>
      <c r="G2" s="101"/>
      <c r="H2" s="99" t="s">
        <v>36</v>
      </c>
      <c r="I2" s="104" t="s">
        <v>42</v>
      </c>
    </row>
    <row r="3" spans="1:11" x14ac:dyDescent="0.2">
      <c r="A3" s="95"/>
      <c r="B3" s="96"/>
      <c r="C3" s="98"/>
      <c r="D3" s="98"/>
      <c r="E3" s="96"/>
      <c r="F3" s="102"/>
      <c r="G3" s="103"/>
      <c r="H3" s="96"/>
      <c r="I3" s="105"/>
    </row>
    <row r="4" spans="1:11" x14ac:dyDescent="0.2">
      <c r="A4" s="107" t="s">
        <v>41</v>
      </c>
      <c r="B4" s="96"/>
      <c r="C4" s="110" t="s">
        <v>92</v>
      </c>
      <c r="D4" s="111"/>
      <c r="E4" s="109" t="s">
        <v>40</v>
      </c>
      <c r="F4" s="109"/>
      <c r="G4" s="96"/>
      <c r="H4" s="109" t="s">
        <v>36</v>
      </c>
      <c r="I4" s="106"/>
    </row>
    <row r="5" spans="1:11" x14ac:dyDescent="0.2">
      <c r="A5" s="95"/>
      <c r="B5" s="96"/>
      <c r="C5" s="112"/>
      <c r="D5" s="113"/>
      <c r="E5" s="96"/>
      <c r="F5" s="96"/>
      <c r="G5" s="96"/>
      <c r="H5" s="96"/>
      <c r="I5" s="105"/>
    </row>
    <row r="6" spans="1:11" ht="13.2" customHeight="1" x14ac:dyDescent="0.2">
      <c r="A6" s="107" t="s">
        <v>39</v>
      </c>
      <c r="B6" s="96"/>
      <c r="C6" s="108" t="s">
        <v>93</v>
      </c>
      <c r="D6" s="108"/>
      <c r="E6" s="109" t="s">
        <v>37</v>
      </c>
      <c r="F6" s="109"/>
      <c r="G6" s="96"/>
      <c r="H6" s="109" t="s">
        <v>36</v>
      </c>
      <c r="I6" s="106"/>
    </row>
    <row r="7" spans="1:11" x14ac:dyDescent="0.2">
      <c r="A7" s="95"/>
      <c r="B7" s="96"/>
      <c r="C7" s="98"/>
      <c r="D7" s="98"/>
      <c r="E7" s="96"/>
      <c r="F7" s="96"/>
      <c r="G7" s="96"/>
      <c r="H7" s="96"/>
      <c r="I7" s="105"/>
    </row>
    <row r="8" spans="1:11" x14ac:dyDescent="0.2">
      <c r="A8" s="107" t="s">
        <v>97</v>
      </c>
      <c r="B8" s="96"/>
      <c r="C8" s="114" t="s">
        <v>103</v>
      </c>
      <c r="D8" s="114"/>
      <c r="E8" s="109" t="s">
        <v>99</v>
      </c>
      <c r="F8" s="96"/>
      <c r="G8" s="96"/>
      <c r="H8" s="109" t="s">
        <v>100</v>
      </c>
      <c r="I8" s="106"/>
    </row>
    <row r="9" spans="1:11" x14ac:dyDescent="0.2">
      <c r="A9" s="95"/>
      <c r="B9" s="96"/>
      <c r="C9" s="114"/>
      <c r="D9" s="114"/>
      <c r="E9" s="96"/>
      <c r="F9" s="96"/>
      <c r="G9" s="96"/>
      <c r="H9" s="96"/>
      <c r="I9" s="105"/>
    </row>
    <row r="10" spans="1:11" x14ac:dyDescent="0.2">
      <c r="A10" s="107" t="s">
        <v>98</v>
      </c>
      <c r="B10" s="96"/>
      <c r="C10" s="114" t="s">
        <v>101</v>
      </c>
      <c r="D10" s="115"/>
      <c r="E10" s="109" t="s">
        <v>35</v>
      </c>
      <c r="F10" s="109"/>
      <c r="G10" s="96"/>
      <c r="H10" s="109" t="s">
        <v>34</v>
      </c>
      <c r="I10" s="116"/>
    </row>
    <row r="11" spans="1:11" x14ac:dyDescent="0.2">
      <c r="A11" s="95"/>
      <c r="B11" s="96"/>
      <c r="C11" s="115"/>
      <c r="D11" s="115"/>
      <c r="E11" s="96"/>
      <c r="F11" s="96"/>
      <c r="G11" s="96"/>
      <c r="H11" s="96"/>
      <c r="I11" s="116"/>
    </row>
    <row r="12" spans="1:11" ht="23.4" customHeight="1" thickBot="1" x14ac:dyDescent="0.25">
      <c r="A12" s="117" t="s">
        <v>33</v>
      </c>
      <c r="B12" s="118"/>
      <c r="C12" s="118"/>
      <c r="D12" s="118"/>
      <c r="E12" s="118"/>
      <c r="F12" s="118"/>
      <c r="G12" s="118"/>
      <c r="H12" s="118"/>
      <c r="I12" s="119"/>
    </row>
    <row r="13" spans="1:11" ht="26.4" customHeight="1" x14ac:dyDescent="0.2">
      <c r="A13" s="17" t="s">
        <v>32</v>
      </c>
      <c r="B13" s="120" t="s">
        <v>31</v>
      </c>
      <c r="C13" s="121"/>
      <c r="D13" s="16" t="s">
        <v>30</v>
      </c>
      <c r="E13" s="120" t="s">
        <v>29</v>
      </c>
      <c r="F13" s="121"/>
      <c r="G13" s="16" t="s">
        <v>28</v>
      </c>
      <c r="H13" s="120" t="s">
        <v>27</v>
      </c>
      <c r="I13" s="122"/>
    </row>
    <row r="14" spans="1:11" ht="15.15" customHeight="1" x14ac:dyDescent="0.2">
      <c r="A14" s="14" t="s">
        <v>26</v>
      </c>
      <c r="B14" s="13" t="s">
        <v>16</v>
      </c>
      <c r="C14" s="10">
        <f>SUM(rozpočet!G25)</f>
        <v>0</v>
      </c>
      <c r="D14" s="123" t="s">
        <v>25</v>
      </c>
      <c r="E14" s="124"/>
      <c r="F14" s="10">
        <v>0</v>
      </c>
      <c r="G14" s="123" t="s">
        <v>24</v>
      </c>
      <c r="H14" s="124"/>
      <c r="I14" s="9">
        <v>0</v>
      </c>
    </row>
    <row r="15" spans="1:11" ht="15.15" customHeight="1" x14ac:dyDescent="0.2">
      <c r="A15" s="14"/>
      <c r="B15" s="13" t="s">
        <v>14</v>
      </c>
      <c r="C15" s="10">
        <v>0</v>
      </c>
      <c r="D15" s="123" t="s">
        <v>23</v>
      </c>
      <c r="E15" s="124"/>
      <c r="F15" s="10">
        <v>0</v>
      </c>
      <c r="G15" s="123" t="s">
        <v>22</v>
      </c>
      <c r="H15" s="124"/>
      <c r="I15" s="9">
        <v>0</v>
      </c>
      <c r="K15" s="15"/>
    </row>
    <row r="16" spans="1:11" ht="15.15" customHeight="1" x14ac:dyDescent="0.2">
      <c r="A16" s="14" t="s">
        <v>21</v>
      </c>
      <c r="B16" s="13" t="s">
        <v>16</v>
      </c>
      <c r="C16" s="10">
        <v>0</v>
      </c>
      <c r="D16" s="123" t="s">
        <v>20</v>
      </c>
      <c r="E16" s="124"/>
      <c r="F16" s="10">
        <v>0</v>
      </c>
      <c r="G16" s="123" t="s">
        <v>19</v>
      </c>
      <c r="H16" s="124"/>
      <c r="I16" s="9">
        <v>0</v>
      </c>
    </row>
    <row r="17" spans="1:9" ht="15.15" customHeight="1" x14ac:dyDescent="0.2">
      <c r="A17" s="14"/>
      <c r="B17" s="13" t="s">
        <v>14</v>
      </c>
      <c r="C17" s="10">
        <v>0</v>
      </c>
      <c r="D17" s="123"/>
      <c r="E17" s="124"/>
      <c r="F17" s="12"/>
      <c r="G17" s="123" t="s">
        <v>18</v>
      </c>
      <c r="H17" s="124"/>
      <c r="I17" s="9">
        <v>0</v>
      </c>
    </row>
    <row r="18" spans="1:9" ht="15.15" customHeight="1" x14ac:dyDescent="0.2">
      <c r="A18" s="14" t="s">
        <v>17</v>
      </c>
      <c r="B18" s="13" t="s">
        <v>16</v>
      </c>
      <c r="C18" s="10">
        <v>0</v>
      </c>
      <c r="D18" s="123"/>
      <c r="E18" s="124"/>
      <c r="F18" s="12"/>
      <c r="G18" s="123" t="s">
        <v>15</v>
      </c>
      <c r="H18" s="124"/>
      <c r="I18" s="9">
        <v>0</v>
      </c>
    </row>
    <row r="19" spans="1:9" ht="15.15" customHeight="1" x14ac:dyDescent="0.2">
      <c r="A19" s="14"/>
      <c r="B19" s="13" t="s">
        <v>14</v>
      </c>
      <c r="C19" s="10">
        <v>0</v>
      </c>
      <c r="D19" s="123"/>
      <c r="E19" s="124"/>
      <c r="F19" s="12"/>
      <c r="G19" s="123" t="s">
        <v>13</v>
      </c>
      <c r="H19" s="124"/>
      <c r="I19" s="9">
        <v>0</v>
      </c>
    </row>
    <row r="20" spans="1:9" ht="15.15" customHeight="1" x14ac:dyDescent="0.2">
      <c r="A20" s="125" t="s">
        <v>12</v>
      </c>
      <c r="B20" s="126"/>
      <c r="C20" s="10">
        <v>0</v>
      </c>
      <c r="D20" s="123"/>
      <c r="E20" s="124"/>
      <c r="F20" s="12"/>
      <c r="G20" s="123"/>
      <c r="H20" s="124"/>
      <c r="I20" s="11"/>
    </row>
    <row r="21" spans="1:9" ht="15.15" customHeight="1" x14ac:dyDescent="0.2">
      <c r="A21" s="125" t="s">
        <v>11</v>
      </c>
      <c r="B21" s="126"/>
      <c r="C21" s="10">
        <v>0</v>
      </c>
      <c r="D21" s="123"/>
      <c r="E21" s="124"/>
      <c r="F21" s="12"/>
      <c r="G21" s="123"/>
      <c r="H21" s="124"/>
      <c r="I21" s="11"/>
    </row>
    <row r="22" spans="1:9" ht="16.649999999999999" customHeight="1" x14ac:dyDescent="0.2">
      <c r="A22" s="125" t="s">
        <v>10</v>
      </c>
      <c r="B22" s="126"/>
      <c r="C22" s="10">
        <f>SUM(C14:C21)</f>
        <v>0</v>
      </c>
      <c r="D22" s="127" t="s">
        <v>9</v>
      </c>
      <c r="E22" s="126"/>
      <c r="F22" s="10">
        <f>SUM(F14:F21)</f>
        <v>0</v>
      </c>
      <c r="G22" s="127" t="s">
        <v>8</v>
      </c>
      <c r="H22" s="126"/>
      <c r="I22" s="9">
        <f>SUM(I14:I21)</f>
        <v>0</v>
      </c>
    </row>
    <row r="23" spans="1:9" x14ac:dyDescent="0.2">
      <c r="A23" s="8"/>
      <c r="B23" s="7"/>
      <c r="C23" s="7"/>
      <c r="D23" s="7"/>
      <c r="E23" s="7"/>
      <c r="F23" s="7"/>
      <c r="G23" s="7"/>
      <c r="H23" s="7"/>
      <c r="I23" s="6"/>
    </row>
    <row r="24" spans="1:9" ht="15.15" customHeight="1" x14ac:dyDescent="0.2">
      <c r="A24" s="128" t="s">
        <v>7</v>
      </c>
      <c r="B24" s="129"/>
      <c r="C24" s="5">
        <v>0</v>
      </c>
      <c r="I24" s="2"/>
    </row>
    <row r="25" spans="1:9" ht="15.15" customHeight="1" x14ac:dyDescent="0.2">
      <c r="A25" s="128" t="s">
        <v>6</v>
      </c>
      <c r="B25" s="129"/>
      <c r="C25" s="5">
        <v>0</v>
      </c>
      <c r="D25" s="130" t="s">
        <v>5</v>
      </c>
      <c r="E25" s="129"/>
      <c r="F25" s="5">
        <f>ROUND(C25*(14/100),2)</f>
        <v>0</v>
      </c>
      <c r="G25" s="130" t="s">
        <v>4</v>
      </c>
      <c r="H25" s="129"/>
      <c r="I25" s="4">
        <f>SUM(C24:C26)</f>
        <v>0</v>
      </c>
    </row>
    <row r="26" spans="1:9" ht="15.15" customHeight="1" x14ac:dyDescent="0.2">
      <c r="A26" s="128" t="s">
        <v>3</v>
      </c>
      <c r="B26" s="129"/>
      <c r="C26" s="5">
        <f>C22+F22*I22</f>
        <v>0</v>
      </c>
      <c r="D26" s="130" t="s">
        <v>2</v>
      </c>
      <c r="E26" s="129"/>
      <c r="F26" s="5">
        <f>ROUND(C26*(21/100),2)</f>
        <v>0</v>
      </c>
      <c r="G26" s="130" t="s">
        <v>1</v>
      </c>
      <c r="H26" s="129"/>
      <c r="I26" s="4">
        <f>SUM(F25:F26)+I25</f>
        <v>0</v>
      </c>
    </row>
    <row r="27" spans="1:9" ht="13.8" thickBot="1" x14ac:dyDescent="0.25">
      <c r="A27" s="3"/>
      <c r="I27" s="2"/>
    </row>
    <row r="28" spans="1:9" ht="14.4" customHeight="1" x14ac:dyDescent="0.2">
      <c r="A28" s="131"/>
      <c r="B28" s="132"/>
      <c r="C28" s="133"/>
      <c r="D28" s="140" t="s">
        <v>43</v>
      </c>
      <c r="E28" s="141"/>
      <c r="F28" s="142"/>
      <c r="G28" s="143" t="s">
        <v>37</v>
      </c>
      <c r="H28" s="144"/>
      <c r="I28" s="145"/>
    </row>
    <row r="29" spans="1:9" ht="14.4" customHeight="1" x14ac:dyDescent="0.2">
      <c r="A29" s="134"/>
      <c r="B29" s="135"/>
      <c r="C29" s="136"/>
      <c r="D29" s="146" t="s">
        <v>96</v>
      </c>
      <c r="E29" s="147"/>
      <c r="F29" s="148"/>
      <c r="G29" s="149"/>
      <c r="H29" s="150"/>
      <c r="I29" s="151"/>
    </row>
    <row r="30" spans="1:9" ht="14.4" customHeight="1" x14ac:dyDescent="0.2">
      <c r="A30" s="134"/>
      <c r="B30" s="135"/>
      <c r="C30" s="136"/>
      <c r="D30" s="146"/>
      <c r="E30" s="147"/>
      <c r="F30" s="148"/>
      <c r="G30" s="149"/>
      <c r="H30" s="150"/>
      <c r="I30" s="151"/>
    </row>
    <row r="31" spans="1:9" ht="14.4" customHeight="1" x14ac:dyDescent="0.2">
      <c r="A31" s="134"/>
      <c r="B31" s="135"/>
      <c r="C31" s="136"/>
      <c r="D31" s="146"/>
      <c r="E31" s="147"/>
      <c r="F31" s="148"/>
      <c r="G31" s="149"/>
      <c r="H31" s="150"/>
      <c r="I31" s="151"/>
    </row>
    <row r="32" spans="1:9" ht="25.5" customHeight="1" thickBot="1" x14ac:dyDescent="0.25">
      <c r="A32" s="137"/>
      <c r="B32" s="138"/>
      <c r="C32" s="139"/>
      <c r="D32" s="152" t="s">
        <v>0</v>
      </c>
      <c r="E32" s="153"/>
      <c r="F32" s="154"/>
      <c r="G32" s="155" t="s">
        <v>0</v>
      </c>
      <c r="H32" s="156"/>
      <c r="I32" s="157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showGridLines="0" tabSelected="1" topLeftCell="A6" zoomScale="120" zoomScaleNormal="120" workbookViewId="0">
      <selection activeCell="D24" sqref="D24"/>
    </sheetView>
  </sheetViews>
  <sheetFormatPr defaultColWidth="10.42578125" defaultRowHeight="12" customHeight="1" x14ac:dyDescent="0.2"/>
  <cols>
    <col min="1" max="1" width="3.7109375" style="18" customWidth="1"/>
    <col min="2" max="2" width="17.85546875" style="24" customWidth="1"/>
    <col min="3" max="3" width="92.28515625" style="23" customWidth="1"/>
    <col min="4" max="4" width="10.140625" style="23" customWidth="1"/>
    <col min="5" max="5" width="15.28515625" style="23" customWidth="1"/>
    <col min="6" max="6" width="17.140625" style="22" customWidth="1"/>
    <col min="7" max="7" width="25.7109375" style="21" customWidth="1"/>
    <col min="8" max="8" width="14.28515625" style="20" customWidth="1"/>
    <col min="9" max="9" width="10.42578125" style="19"/>
    <col min="10" max="10" width="75.7109375" style="18" customWidth="1"/>
    <col min="11" max="16384" width="10.42578125" style="18"/>
  </cols>
  <sheetData>
    <row r="1" spans="1:10" ht="27.75" customHeight="1" x14ac:dyDescent="0.2">
      <c r="A1" s="159" t="s">
        <v>76</v>
      </c>
      <c r="B1" s="159"/>
      <c r="C1" s="159"/>
      <c r="D1" s="159"/>
      <c r="E1" s="159"/>
      <c r="F1" s="159"/>
      <c r="G1" s="159"/>
      <c r="H1" s="70"/>
    </row>
    <row r="2" spans="1:10" ht="12.75" customHeight="1" x14ac:dyDescent="0.25">
      <c r="B2" s="56" t="s">
        <v>75</v>
      </c>
      <c r="C2" s="82" t="s">
        <v>91</v>
      </c>
      <c r="D2" s="69" t="s">
        <v>38</v>
      </c>
      <c r="E2" s="67"/>
      <c r="F2" s="67"/>
      <c r="G2" s="67"/>
      <c r="H2" s="66"/>
    </row>
    <row r="3" spans="1:10" ht="12.75" customHeight="1" x14ac:dyDescent="0.25">
      <c r="B3" s="56" t="s">
        <v>74</v>
      </c>
      <c r="C3" s="59" t="s">
        <v>95</v>
      </c>
      <c r="D3" s="67"/>
      <c r="E3" s="67"/>
      <c r="F3" s="58"/>
      <c r="G3" s="67"/>
      <c r="H3" s="66"/>
    </row>
    <row r="4" spans="1:10" ht="13.5" customHeight="1" x14ac:dyDescent="0.25">
      <c r="B4" s="56" t="s">
        <v>73</v>
      </c>
      <c r="C4" s="59" t="s">
        <v>94</v>
      </c>
      <c r="D4" s="68"/>
      <c r="E4" s="67"/>
      <c r="F4" s="67"/>
      <c r="G4" s="67"/>
      <c r="H4" s="66"/>
    </row>
    <row r="5" spans="1:10" ht="1.5" customHeight="1" x14ac:dyDescent="0.2">
      <c r="B5" s="65"/>
      <c r="C5" s="55"/>
      <c r="D5" s="64"/>
      <c r="E5" s="63"/>
      <c r="F5" s="62"/>
      <c r="G5" s="61"/>
      <c r="H5" s="60"/>
    </row>
    <row r="6" spans="1:10" ht="20.25" customHeight="1" x14ac:dyDescent="0.25">
      <c r="B6" s="56" t="s">
        <v>72</v>
      </c>
      <c r="C6" s="59" t="s">
        <v>71</v>
      </c>
      <c r="D6" s="57"/>
      <c r="E6" s="58"/>
      <c r="F6" s="58"/>
      <c r="G6" s="58"/>
      <c r="H6" s="53"/>
    </row>
    <row r="7" spans="1:10" ht="12.75" customHeight="1" x14ac:dyDescent="0.25">
      <c r="B7" s="56" t="s">
        <v>70</v>
      </c>
      <c r="C7" s="56" t="s">
        <v>69</v>
      </c>
      <c r="D7" s="57"/>
      <c r="E7" s="57" t="s">
        <v>68</v>
      </c>
      <c r="F7" s="160"/>
      <c r="G7" s="160"/>
      <c r="H7" s="53"/>
    </row>
    <row r="8" spans="1:10" ht="12.75" customHeight="1" x14ac:dyDescent="0.25">
      <c r="B8" s="56"/>
      <c r="C8" s="55"/>
      <c r="D8" s="54"/>
      <c r="E8" s="54" t="s">
        <v>67</v>
      </c>
      <c r="F8" s="161"/>
      <c r="G8" s="161"/>
      <c r="H8" s="53"/>
    </row>
    <row r="9" spans="1:10" ht="11.25" customHeight="1" thickBot="1" x14ac:dyDescent="0.25"/>
    <row r="10" spans="1:10" s="25" customFormat="1" ht="21" thickBot="1" x14ac:dyDescent="0.25">
      <c r="A10" s="52" t="s">
        <v>66</v>
      </c>
      <c r="B10" s="51" t="s">
        <v>65</v>
      </c>
      <c r="C10" s="50" t="s">
        <v>64</v>
      </c>
      <c r="D10" s="49" t="s">
        <v>63</v>
      </c>
      <c r="E10" s="48" t="s">
        <v>62</v>
      </c>
      <c r="F10" s="48" t="s">
        <v>61</v>
      </c>
      <c r="G10" s="47" t="s">
        <v>60</v>
      </c>
      <c r="H10" s="46" t="s">
        <v>59</v>
      </c>
      <c r="I10" s="45" t="s">
        <v>58</v>
      </c>
      <c r="J10" s="39" t="s">
        <v>57</v>
      </c>
    </row>
    <row r="11" spans="1:10" s="25" customFormat="1" ht="13.8" thickTop="1" x14ac:dyDescent="0.2">
      <c r="A11" s="44" t="s">
        <v>56</v>
      </c>
      <c r="B11" s="71" t="s">
        <v>55</v>
      </c>
      <c r="C11" s="79" t="s">
        <v>78</v>
      </c>
      <c r="D11" s="72" t="s">
        <v>54</v>
      </c>
      <c r="E11" s="73">
        <v>1</v>
      </c>
      <c r="F11" s="74">
        <v>0</v>
      </c>
      <c r="G11" s="75">
        <f t="shared" ref="G11" si="0">SUM(E11*F11)</f>
        <v>0</v>
      </c>
      <c r="H11" s="41"/>
      <c r="I11" s="40"/>
      <c r="J11" s="39"/>
    </row>
    <row r="12" spans="1:10" s="25" customFormat="1" ht="13.2" x14ac:dyDescent="0.2">
      <c r="A12" s="42">
        <v>2</v>
      </c>
      <c r="B12" s="76">
        <v>11372</v>
      </c>
      <c r="C12" s="79" t="s">
        <v>53</v>
      </c>
      <c r="D12" s="72" t="s">
        <v>48</v>
      </c>
      <c r="E12" s="80">
        <v>700</v>
      </c>
      <c r="F12" s="74">
        <v>0</v>
      </c>
      <c r="G12" s="75">
        <f>SUM(E12*F12)</f>
        <v>0</v>
      </c>
      <c r="H12" s="41"/>
      <c r="I12" s="40"/>
      <c r="J12" s="39"/>
    </row>
    <row r="13" spans="1:10" s="25" customFormat="1" ht="13.2" x14ac:dyDescent="0.2">
      <c r="A13" s="42">
        <v>3</v>
      </c>
      <c r="B13" s="76">
        <v>11313</v>
      </c>
      <c r="C13" s="81" t="s">
        <v>86</v>
      </c>
      <c r="D13" s="72" t="s">
        <v>48</v>
      </c>
      <c r="E13" s="73">
        <v>3</v>
      </c>
      <c r="F13" s="74">
        <v>0</v>
      </c>
      <c r="G13" s="75">
        <f>SUM(E13*F13)</f>
        <v>0</v>
      </c>
      <c r="H13" s="41"/>
      <c r="I13" s="40"/>
      <c r="J13" s="39"/>
    </row>
    <row r="14" spans="1:10" s="25" customFormat="1" ht="13.2" x14ac:dyDescent="0.2">
      <c r="A14" s="42">
        <v>4</v>
      </c>
      <c r="B14" s="77">
        <v>919912</v>
      </c>
      <c r="C14" s="79" t="s">
        <v>79</v>
      </c>
      <c r="D14" s="72" t="s">
        <v>46</v>
      </c>
      <c r="E14" s="80">
        <v>150</v>
      </c>
      <c r="F14" s="74">
        <v>0</v>
      </c>
      <c r="G14" s="75">
        <f t="shared" ref="G14:G24" si="1">SUM(E14*F14)</f>
        <v>0</v>
      </c>
      <c r="H14" s="41"/>
      <c r="I14" s="40"/>
      <c r="J14" s="39"/>
    </row>
    <row r="15" spans="1:10" s="25" customFormat="1" ht="13.2" x14ac:dyDescent="0.2">
      <c r="A15" s="42">
        <v>5</v>
      </c>
      <c r="B15" s="71" t="s">
        <v>84</v>
      </c>
      <c r="C15" s="79" t="s">
        <v>80</v>
      </c>
      <c r="D15" s="72" t="s">
        <v>47</v>
      </c>
      <c r="E15" s="73">
        <v>17640</v>
      </c>
      <c r="F15" s="74">
        <v>0</v>
      </c>
      <c r="G15" s="75">
        <f t="shared" si="1"/>
        <v>0</v>
      </c>
      <c r="H15" s="41"/>
      <c r="I15" s="40"/>
      <c r="J15" s="39"/>
    </row>
    <row r="16" spans="1:10" s="25" customFormat="1" ht="13.2" x14ac:dyDescent="0.2">
      <c r="A16" s="43">
        <v>6</v>
      </c>
      <c r="B16" s="71" t="s">
        <v>85</v>
      </c>
      <c r="C16" s="79" t="s">
        <v>50</v>
      </c>
      <c r="D16" s="72" t="s">
        <v>47</v>
      </c>
      <c r="E16" s="73">
        <v>35280</v>
      </c>
      <c r="F16" s="74">
        <v>0</v>
      </c>
      <c r="G16" s="75">
        <f t="shared" si="1"/>
        <v>0</v>
      </c>
      <c r="H16" s="41"/>
      <c r="I16" s="40"/>
      <c r="J16" s="39"/>
    </row>
    <row r="17" spans="1:10" s="25" customFormat="1" ht="13.2" x14ac:dyDescent="0.2">
      <c r="A17" s="43">
        <v>7</v>
      </c>
      <c r="B17" s="76" t="s">
        <v>89</v>
      </c>
      <c r="C17" s="79" t="s">
        <v>90</v>
      </c>
      <c r="D17" s="72" t="s">
        <v>48</v>
      </c>
      <c r="E17" s="80">
        <v>880</v>
      </c>
      <c r="F17" s="74">
        <v>0</v>
      </c>
      <c r="G17" s="75">
        <f t="shared" si="1"/>
        <v>0</v>
      </c>
      <c r="H17" s="41"/>
      <c r="I17" s="40"/>
      <c r="J17" s="39"/>
    </row>
    <row r="18" spans="1:10" s="25" customFormat="1" ht="13.2" x14ac:dyDescent="0.2">
      <c r="A18" s="43">
        <v>8</v>
      </c>
      <c r="B18" s="76" t="s">
        <v>52</v>
      </c>
      <c r="C18" s="79" t="s">
        <v>51</v>
      </c>
      <c r="D18" s="72" t="s">
        <v>47</v>
      </c>
      <c r="E18" s="80">
        <v>17640</v>
      </c>
      <c r="F18" s="74">
        <v>0</v>
      </c>
      <c r="G18" s="75">
        <f t="shared" si="1"/>
        <v>0</v>
      </c>
      <c r="H18" s="41"/>
      <c r="I18" s="40"/>
      <c r="J18" s="39"/>
    </row>
    <row r="19" spans="1:10" s="25" customFormat="1" ht="13.2" x14ac:dyDescent="0.2">
      <c r="A19" s="43">
        <v>9</v>
      </c>
      <c r="B19" s="76">
        <v>56963</v>
      </c>
      <c r="C19" s="79" t="s">
        <v>81</v>
      </c>
      <c r="D19" s="72" t="s">
        <v>47</v>
      </c>
      <c r="E19" s="73">
        <v>5000</v>
      </c>
      <c r="F19" s="74">
        <v>0</v>
      </c>
      <c r="G19" s="75">
        <f t="shared" si="1"/>
        <v>0</v>
      </c>
      <c r="H19" s="41"/>
      <c r="I19" s="40"/>
      <c r="J19" s="39"/>
    </row>
    <row r="20" spans="1:10" s="25" customFormat="1" ht="13.2" x14ac:dyDescent="0.2">
      <c r="A20" s="42">
        <v>10</v>
      </c>
      <c r="B20" s="76">
        <v>113762</v>
      </c>
      <c r="C20" s="79" t="s">
        <v>49</v>
      </c>
      <c r="D20" s="72" t="s">
        <v>46</v>
      </c>
      <c r="E20" s="73">
        <v>150</v>
      </c>
      <c r="F20" s="74">
        <v>0</v>
      </c>
      <c r="G20" s="84">
        <f>SUM(E20*F20)</f>
        <v>0</v>
      </c>
      <c r="H20" s="41"/>
      <c r="I20" s="40"/>
      <c r="J20" s="39"/>
    </row>
    <row r="21" spans="1:10" s="25" customFormat="1" ht="13.2" x14ac:dyDescent="0.2">
      <c r="A21" s="42">
        <v>11</v>
      </c>
      <c r="B21" s="76">
        <v>931312</v>
      </c>
      <c r="C21" s="79" t="s">
        <v>82</v>
      </c>
      <c r="D21" s="72" t="s">
        <v>46</v>
      </c>
      <c r="E21" s="73">
        <v>150</v>
      </c>
      <c r="F21" s="74">
        <v>0</v>
      </c>
      <c r="G21" s="75">
        <f t="shared" si="1"/>
        <v>0</v>
      </c>
      <c r="H21" s="41"/>
      <c r="I21" s="40"/>
      <c r="J21" s="39"/>
    </row>
    <row r="22" spans="1:10" s="25" customFormat="1" ht="13.2" x14ac:dyDescent="0.2">
      <c r="A22" s="42">
        <v>12</v>
      </c>
      <c r="B22" s="78">
        <v>915211</v>
      </c>
      <c r="C22" s="72" t="s">
        <v>102</v>
      </c>
      <c r="D22" s="72" t="s">
        <v>47</v>
      </c>
      <c r="E22" s="73">
        <v>1250</v>
      </c>
      <c r="F22" s="74">
        <v>0</v>
      </c>
      <c r="G22" s="75">
        <f t="shared" si="1"/>
        <v>0</v>
      </c>
      <c r="H22" s="41"/>
      <c r="I22" s="40"/>
      <c r="J22" s="39"/>
    </row>
    <row r="23" spans="1:10" s="25" customFormat="1" ht="13.2" x14ac:dyDescent="0.2">
      <c r="A23" s="83">
        <v>13</v>
      </c>
      <c r="B23" s="78">
        <v>91228</v>
      </c>
      <c r="C23" s="79" t="s">
        <v>87</v>
      </c>
      <c r="D23" s="72" t="s">
        <v>88</v>
      </c>
      <c r="E23" s="73">
        <v>100</v>
      </c>
      <c r="F23" s="74">
        <v>0</v>
      </c>
      <c r="G23" s="75">
        <f t="shared" si="1"/>
        <v>0</v>
      </c>
      <c r="H23" s="41"/>
      <c r="I23" s="40"/>
      <c r="J23" s="39"/>
    </row>
    <row r="24" spans="1:10" s="25" customFormat="1" ht="13.2" x14ac:dyDescent="0.2">
      <c r="A24" s="90">
        <v>14</v>
      </c>
      <c r="B24" s="71" t="s">
        <v>104</v>
      </c>
      <c r="C24" s="85" t="s">
        <v>105</v>
      </c>
      <c r="D24" s="86" t="s">
        <v>88</v>
      </c>
      <c r="E24" s="87">
        <v>1</v>
      </c>
      <c r="F24" s="88">
        <v>0</v>
      </c>
      <c r="G24" s="89">
        <f t="shared" si="1"/>
        <v>0</v>
      </c>
      <c r="H24" s="41"/>
      <c r="I24" s="40"/>
      <c r="J24" s="39"/>
    </row>
    <row r="25" spans="1:10" s="25" customFormat="1" ht="15" x14ac:dyDescent="0.2">
      <c r="A25" s="31"/>
      <c r="B25" s="38"/>
      <c r="C25" s="37" t="s">
        <v>4</v>
      </c>
      <c r="D25" s="37"/>
      <c r="E25" s="37"/>
      <c r="F25" s="36" t="s">
        <v>38</v>
      </c>
      <c r="G25" s="35">
        <f>SUM(G11:G24)</f>
        <v>0</v>
      </c>
      <c r="H25" s="41"/>
      <c r="I25" s="40"/>
      <c r="J25" s="39"/>
    </row>
    <row r="26" spans="1:10" s="25" customFormat="1" ht="15" x14ac:dyDescent="0.2">
      <c r="A26" s="31"/>
      <c r="B26" s="34"/>
      <c r="C26" s="33" t="s">
        <v>2</v>
      </c>
      <c r="D26" s="33"/>
      <c r="E26" s="33"/>
      <c r="F26" s="10" t="s">
        <v>38</v>
      </c>
      <c r="G26" s="32">
        <f>G25*0.21</f>
        <v>0</v>
      </c>
      <c r="H26" s="41"/>
      <c r="I26" s="40"/>
      <c r="J26" s="39"/>
    </row>
    <row r="27" spans="1:10" s="25" customFormat="1" ht="15.6" thickBot="1" x14ac:dyDescent="0.25">
      <c r="A27" s="31"/>
      <c r="B27" s="30"/>
      <c r="C27" s="29" t="s">
        <v>45</v>
      </c>
      <c r="D27" s="29"/>
      <c r="E27" s="29"/>
      <c r="F27" s="28" t="s">
        <v>38</v>
      </c>
      <c r="G27" s="27">
        <f>G26+G25</f>
        <v>0</v>
      </c>
      <c r="H27" s="41"/>
      <c r="I27" s="40"/>
      <c r="J27" s="39"/>
    </row>
    <row r="28" spans="1:10" s="25" customFormat="1" ht="10.199999999999999" x14ac:dyDescent="0.2">
      <c r="A28" s="18"/>
      <c r="B28" s="24"/>
      <c r="C28" s="23"/>
      <c r="D28" s="23"/>
      <c r="E28" s="23"/>
      <c r="F28" s="22"/>
      <c r="G28" s="21"/>
      <c r="H28" s="41"/>
      <c r="I28" s="40"/>
      <c r="J28" s="39"/>
    </row>
    <row r="29" spans="1:10" s="25" customFormat="1" ht="10.199999999999999" x14ac:dyDescent="0.2">
      <c r="A29" s="18"/>
      <c r="B29" s="158"/>
      <c r="C29" s="158"/>
      <c r="D29" s="23"/>
      <c r="E29" s="23"/>
      <c r="F29" s="22"/>
      <c r="G29" s="21"/>
      <c r="H29" s="41"/>
      <c r="I29" s="40"/>
      <c r="J29" s="39"/>
    </row>
    <row r="30" spans="1:10" s="25" customFormat="1" ht="10.199999999999999" x14ac:dyDescent="0.2">
      <c r="A30" s="18"/>
      <c r="B30" s="24"/>
      <c r="C30" s="23"/>
      <c r="D30" s="23"/>
      <c r="E30" s="23"/>
      <c r="F30" s="22"/>
      <c r="G30" s="21"/>
      <c r="H30" s="41"/>
      <c r="I30" s="40"/>
      <c r="J30" s="39"/>
    </row>
    <row r="31" spans="1:10" s="25" customFormat="1" ht="10.199999999999999" x14ac:dyDescent="0.2">
      <c r="A31" s="18"/>
      <c r="B31" s="24"/>
      <c r="C31" s="23"/>
      <c r="D31" s="23"/>
      <c r="E31" s="23"/>
      <c r="F31" s="22"/>
      <c r="G31" s="21"/>
      <c r="H31" s="26"/>
      <c r="I31" s="26"/>
    </row>
    <row r="32" spans="1:10" s="25" customFormat="1" ht="10.199999999999999" x14ac:dyDescent="0.2">
      <c r="A32" s="18"/>
      <c r="B32" s="24"/>
      <c r="C32" s="23"/>
      <c r="D32" s="23"/>
      <c r="E32" s="23"/>
      <c r="F32" s="22"/>
      <c r="G32" s="21"/>
      <c r="H32" s="26"/>
      <c r="I32" s="26"/>
    </row>
    <row r="33" spans="1:10" s="25" customFormat="1" ht="10.199999999999999" x14ac:dyDescent="0.2">
      <c r="A33" s="18"/>
      <c r="B33" s="24"/>
      <c r="C33" s="23"/>
      <c r="D33" s="23"/>
      <c r="E33" s="23"/>
      <c r="F33" s="22"/>
      <c r="G33" s="21"/>
      <c r="H33" s="26"/>
      <c r="I33" s="26"/>
    </row>
    <row r="34" spans="1:10" s="25" customFormat="1" ht="10.199999999999999" x14ac:dyDescent="0.2">
      <c r="A34" s="18"/>
      <c r="B34" s="24"/>
      <c r="C34" s="23"/>
      <c r="D34" s="23"/>
      <c r="E34" s="23"/>
      <c r="F34" s="22"/>
      <c r="G34" s="21"/>
      <c r="H34" s="26"/>
      <c r="I34" s="26"/>
    </row>
    <row r="35" spans="1:10" ht="24" customHeight="1" x14ac:dyDescent="0.2">
      <c r="H35" s="26"/>
      <c r="I35" s="26"/>
      <c r="J35" s="25"/>
    </row>
    <row r="36" spans="1:10" ht="12" customHeight="1" x14ac:dyDescent="0.2">
      <c r="H36" s="26"/>
      <c r="I36" s="26"/>
      <c r="J36" s="25"/>
    </row>
    <row r="37" spans="1:10" ht="12" customHeight="1" x14ac:dyDescent="0.2">
      <c r="H37" s="26"/>
      <c r="I37" s="26"/>
      <c r="J37" s="25"/>
    </row>
    <row r="38" spans="1:10" ht="12" customHeight="1" x14ac:dyDescent="0.2">
      <c r="H38" s="26"/>
      <c r="I38" s="26"/>
      <c r="J38" s="25"/>
    </row>
    <row r="39" spans="1:10" ht="12" customHeight="1" x14ac:dyDescent="0.2">
      <c r="H39" s="26"/>
      <c r="I39" s="26"/>
      <c r="J39" s="25"/>
    </row>
    <row r="40" spans="1:10" ht="12" customHeight="1" x14ac:dyDescent="0.2">
      <c r="H40" s="26"/>
      <c r="I40" s="26"/>
      <c r="J40" s="25"/>
    </row>
  </sheetData>
  <mergeCells count="4">
    <mergeCell ref="B29:C29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6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Drozenová Dagmar</cp:lastModifiedBy>
  <cp:lastPrinted>2023-03-23T05:40:26Z</cp:lastPrinted>
  <dcterms:created xsi:type="dcterms:W3CDTF">2019-02-15T16:16:44Z</dcterms:created>
  <dcterms:modified xsi:type="dcterms:W3CDTF">2024-01-03T14:03:33Z</dcterms:modified>
</cp:coreProperties>
</file>