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28" yWindow="65428" windowWidth="23256" windowHeight="12456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<sst xmlns="http://schemas.openxmlformats.org/spreadsheetml/2006/main" count="140" uniqueCount="115">
  <si>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</si>
  <si>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</si>
  <si>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</si>
  <si>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</si>
  <si>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</si>
  <si>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</si>
  <si>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</si>
  <si>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</si>
  <si>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</si>
  <si>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</si>
  <si>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</si>
  <si>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</si>
  <si>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</si>
  <si>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</si>
  <si>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</si>
  <si>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</si>
  <si>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</si>
  <si>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</si>
  <si>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</si>
  <si>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</si>
  <si>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</si>
  <si>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</si>
  <si>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</si>
  <si>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</si>
  <si>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</si>
  <si>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</si>
  <si>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</si>
  <si>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</si>
  <si>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</si>
  <si>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</si>
  <si>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</si>
  <si>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</si>
  <si>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</si>
  <si>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</si>
  <si>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</si>
  <si>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</si>
  <si>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</si>
  <si>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</si>
  <si>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</si>
  <si>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</si>
  <si>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</si>
  <si>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</si>
  <si>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</si>
  <si>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</si>
  <si>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</si>
  <si>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</si>
  <si>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</si>
  <si>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</si>
  <si>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</si>
  <si>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</si>
  <si>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</si>
  <si>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</si>
  <si>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VODOROVNÉ DOPRAVNÍ ZNAČENÍ BARVOU HLADKÉ - DODÁVKA A POKLÁDKA</t>
  </si>
  <si>
    <t>M3</t>
  </si>
  <si>
    <t>ASFALTOVÝ BETON PRO OBRUSNÉ VRSTVY ACO 11+, 11S TL. 50MM</t>
  </si>
  <si>
    <t>574A44</t>
  </si>
  <si>
    <t>ASFALTOVÝ BETON PRO LOŽNÍ VRSTVY ACL 16+, 16S</t>
  </si>
  <si>
    <t>574C06</t>
  </si>
  <si>
    <t>OČIŠTĚNÍ ASFALTOVÝCH VOZOVEK ZAMETENÍM (samosběr)</t>
  </si>
  <si>
    <t>ŘEZÁNÍ ASFALTOVÉHO KRYTU VOZOVEK TL. DO 50MM</t>
  </si>
  <si>
    <t>KPL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</si>
  <si>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</si>
  <si>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</si>
  <si>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</si>
  <si>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</si>
  <si>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</si>
  <si>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</si>
  <si>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</si>
  <si>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</si>
  <si>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</si>
  <si>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</si>
  <si>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</si>
  <si>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</si>
  <si>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</si>
  <si>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</si>
  <si>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</si>
  <si>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</si>
  <si>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</si>
  <si>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</si>
  <si>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</si>
  <si>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</si>
  <si>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</si>
  <si>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>KSÚS Středočeského kraje příspěvková organizace</t>
  </si>
  <si>
    <t>2x,t.j.po zametení a po vyrovnávce</t>
  </si>
  <si>
    <t>vodící proužky 12,5 cm s balotinou</t>
  </si>
  <si>
    <t>vyrovnávka cca 4 cm v celé ploše</t>
  </si>
  <si>
    <t>III/11216 Chmelná-Jeníkov</t>
  </si>
  <si>
    <t>Chmelná-Jeníkov</t>
  </si>
  <si>
    <t>silnice č.III/11216,km 2,070-5,250</t>
  </si>
  <si>
    <t>Ing.Aleš Čermák,Ph.D.,MBA,ředitel</t>
  </si>
  <si>
    <t>FRÉZOVÁNÍ ZPEVNĚNÝCH PLOCH ASFALTOVÝCH, ODVOZ DO 20 KM</t>
  </si>
  <si>
    <t>SPOJOVACÍ POSTŘIK Z EMULZE DO 1 KG/M2</t>
  </si>
  <si>
    <t>FRÉZOVÁNÍ DRÁŽKY PRŮŘEZU DO 10 MM,HL.DO 20 MM V ASFALTOVÉ VOZOVCE</t>
  </si>
  <si>
    <t>TĚSNĚNÍ DILATAČ. SPAR ASF. ZÁLIVKOU</t>
  </si>
  <si>
    <t>ZPEVNĚNÍ KRAJNIC Z RECYKLOVANÉHO MATERIÁLU TL. DO 100MM</t>
  </si>
  <si>
    <t>VÝŠKOVÁ ÚPRAVA ŠACHET A VPUSTÍ</t>
  </si>
  <si>
    <t>KS</t>
  </si>
  <si>
    <t>ČIŠTĚNÍ PŘÍKOPŮ DO 0,5 M3/M S ODVOZEM NA SKLÁDKU</t>
  </si>
  <si>
    <t>BM</t>
  </si>
  <si>
    <t>POPLATKY ZA LIKVIDACI ODPADŮ NEKONTAMINOVANÝCH</t>
  </si>
  <si>
    <t>T</t>
  </si>
  <si>
    <t>R položka</t>
  </si>
  <si>
    <t>zápichy začátek+konec,v obci Chmelná napojení MK,v obci Jeníkov srovnání nerov. povrchu</t>
  </si>
  <si>
    <t>Zdroj financování:</t>
  </si>
  <si>
    <t>kapitola 12</t>
  </si>
  <si>
    <t>Opravy 2024</t>
  </si>
  <si>
    <t>DIO včetně zajištění,zjištění a vytyčení inž.sítí</t>
  </si>
  <si>
    <t>029113</t>
  </si>
  <si>
    <t>OSTAT POŽADAVKY - GEODETICKÉ ZAMĚŘENÍ - CELKY</t>
  </si>
  <si>
    <t>Zdroj položek/cen: www.sfdi.cz (OTSKP 2023)</t>
  </si>
  <si>
    <t>R-938909611</t>
  </si>
  <si>
    <t>ODSTRANĚNÍ NÁNOSU NA KRAJNICÍCH TL. DO 100 MM</t>
  </si>
  <si>
    <t>R-938902151</t>
  </si>
  <si>
    <t>ČIŠTĚNÍ PŘÍKOPŮ STROJNĚ PŘÍKOPOVOU FRÉZOU Š.DNA DO 400 MM</t>
  </si>
  <si>
    <t>seříznutí krajnice s odhozem do příkopu a následné čištění příkopu frézou (viz.samostatná položka)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</si>
</sst>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00000"/>
  </numFmts>
  <fonts count="21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4" fontId="3" fillId="0" borderId="3" xfId="0" applyNumberFormat="1" applyFont="1" applyBorder="1" applyAlignment="1" applyProtection="1">
      <alignment horizontal="right"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49" fontId="3" fillId="0" borderId="3" xfId="0" applyNumberFormat="1" applyFont="1" applyBorder="1" applyAlignment="1" applyProtection="1">
      <alignment horizontal="right" vertical="center"/>
      <protection/>
    </xf>
    <xf numFmtId="49" fontId="3" fillId="0" borderId="4" xfId="0" applyNumberFormat="1" applyFont="1" applyBorder="1" applyAlignment="1" applyProtection="1">
      <alignment horizontal="right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49" fontId="4" fillId="0" borderId="8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4" fontId="2" fillId="0" borderId="3" xfId="0" applyNumberFormat="1" applyFont="1" applyBorder="1" applyAlignment="1" applyProtection="1">
      <alignment vertical="center"/>
      <protection/>
    </xf>
    <xf numFmtId="4" fontId="1" fillId="0" borderId="4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left" vertical="center"/>
      <protection locked="0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4" xfId="0" applyFont="1" applyFill="1" applyBorder="1" applyAlignment="1" applyProtection="1">
      <alignment horizontal="right" vertical="center"/>
      <protection/>
    </xf>
    <xf numFmtId="0" fontId="10" fillId="3" borderId="15" xfId="0" applyFont="1" applyFill="1" applyBorder="1" applyAlignment="1" applyProtection="1">
      <alignment horizontal="right" vertical="center"/>
      <protection/>
    </xf>
    <xf numFmtId="0" fontId="10" fillId="3" borderId="15" xfId="0" applyFont="1" applyFill="1" applyBorder="1" applyAlignment="1" applyProtection="1">
      <alignment horizontal="left" vertical="center"/>
      <protection/>
    </xf>
    <xf numFmtId="0" fontId="10" fillId="3" borderId="15" xfId="0" applyFont="1" applyFill="1" applyBorder="1" applyAlignment="1" applyProtection="1">
      <alignment vertical="center"/>
      <protection/>
    </xf>
    <xf numFmtId="0" fontId="10" fillId="3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1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4" fontId="2" fillId="0" borderId="23" xfId="0" applyNumberFormat="1" applyFont="1" applyBorder="1" applyAlignment="1" applyProtection="1">
      <alignment vertical="center"/>
      <protection/>
    </xf>
    <xf numFmtId="4" fontId="1" fillId="0" borderId="23" xfId="0" applyNumberFormat="1" applyFont="1" applyBorder="1" applyAlignment="1" applyProtection="1">
      <alignment vertical="center"/>
      <protection locked="0"/>
    </xf>
    <xf numFmtId="4" fontId="2" fillId="0" borderId="24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49" fontId="2" fillId="0" borderId="8" xfId="0" applyNumberFormat="1" applyFont="1" applyBorder="1" applyAlignment="1" applyProtection="1">
      <alignment horizontal="left" vertical="center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top"/>
      <protection/>
    </xf>
    <xf numFmtId="0" fontId="2" fillId="0" borderId="4" xfId="0" applyFont="1" applyBorder="1" applyAlignment="1" applyProtection="1">
      <alignment horizontal="center" vertical="top"/>
      <protection/>
    </xf>
    <xf numFmtId="14" fontId="2" fillId="0" borderId="3" xfId="0" applyNumberFormat="1" applyFont="1" applyBorder="1" applyAlignment="1" applyProtection="1">
      <alignment horizontal="left" vertical="center"/>
      <protection/>
    </xf>
    <xf numFmtId="14" fontId="2" fillId="0" borderId="4" xfId="0" applyNumberFormat="1" applyFont="1" applyBorder="1" applyAlignment="1" applyProtection="1">
      <alignment horizontal="left" vertical="center"/>
      <protection/>
    </xf>
    <xf numFmtId="49" fontId="7" fillId="0" borderId="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49" fontId="4" fillId="0" borderId="8" xfId="0" applyNumberFormat="1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49" fontId="4" fillId="0" borderId="4" xfId="0" applyNumberFormat="1" applyFont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19" fillId="4" borderId="28" xfId="0" applyNumberFormat="1" applyFont="1" applyFill="1" applyBorder="1" applyAlignment="1" applyProtection="1">
      <alignment horizontal="center" vertical="center"/>
      <protection/>
    </xf>
    <xf numFmtId="0" fontId="19" fillId="4" borderId="31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/>
      <protection/>
    </xf>
    <xf numFmtId="0" fontId="19" fillId="4" borderId="35" xfId="0" applyFont="1" applyFill="1" applyBorder="1" applyAlignment="1" applyProtection="1">
      <alignment horizontal="center" vertical="center"/>
      <protection/>
    </xf>
    <xf numFmtId="49" fontId="19" fillId="0" borderId="36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left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49" fontId="19" fillId="0" borderId="37" xfId="0" applyNumberFormat="1" applyFont="1" applyBorder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 topLeftCell="A1">
      <selection activeCell="A1" sqref="A1:I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65" customHeight="1" thickBot="1">
      <c r="A1" s="89" t="s">
        <v>48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1" t="s">
        <v>47</v>
      </c>
      <c r="B2" s="92"/>
      <c r="C2" s="95" t="s">
        <v>86</v>
      </c>
      <c r="D2" s="96"/>
      <c r="E2" s="99" t="s">
        <v>46</v>
      </c>
      <c r="F2" s="95" t="s">
        <v>82</v>
      </c>
      <c r="G2" s="100"/>
      <c r="H2" s="99" t="s">
        <v>39</v>
      </c>
      <c r="I2" s="103" t="s">
        <v>45</v>
      </c>
    </row>
    <row r="3" spans="1:9" ht="10.5">
      <c r="A3" s="93"/>
      <c r="B3" s="94"/>
      <c r="C3" s="97"/>
      <c r="D3" s="98"/>
      <c r="E3" s="94"/>
      <c r="F3" s="101"/>
      <c r="G3" s="102"/>
      <c r="H3" s="94"/>
      <c r="I3" s="104"/>
    </row>
    <row r="4" spans="1:9" ht="10.5">
      <c r="A4" s="106" t="s">
        <v>44</v>
      </c>
      <c r="B4" s="94"/>
      <c r="C4" s="112" t="s">
        <v>105</v>
      </c>
      <c r="D4" s="113"/>
      <c r="E4" s="111" t="s">
        <v>43</v>
      </c>
      <c r="F4" s="111"/>
      <c r="G4" s="94"/>
      <c r="H4" s="111" t="s">
        <v>39</v>
      </c>
      <c r="I4" s="105"/>
    </row>
    <row r="5" spans="1:9" ht="10.5">
      <c r="A5" s="93"/>
      <c r="B5" s="94"/>
      <c r="C5" s="114"/>
      <c r="D5" s="115"/>
      <c r="E5" s="94"/>
      <c r="F5" s="94"/>
      <c r="G5" s="94"/>
      <c r="H5" s="94"/>
      <c r="I5" s="104"/>
    </row>
    <row r="6" spans="1:9" ht="13.2" customHeight="1">
      <c r="A6" s="106" t="s">
        <v>42</v>
      </c>
      <c r="B6" s="94"/>
      <c r="C6" s="107" t="s">
        <v>87</v>
      </c>
      <c r="D6" s="108"/>
      <c r="E6" s="111" t="s">
        <v>40</v>
      </c>
      <c r="F6" s="111"/>
      <c r="G6" s="94"/>
      <c r="H6" s="111" t="s">
        <v>39</v>
      </c>
      <c r="I6" s="105"/>
    </row>
    <row r="7" spans="1:9" ht="10.5">
      <c r="A7" s="93"/>
      <c r="B7" s="94"/>
      <c r="C7" s="109"/>
      <c r="D7" s="110"/>
      <c r="E7" s="94"/>
      <c r="F7" s="94"/>
      <c r="G7" s="94"/>
      <c r="H7" s="94"/>
      <c r="I7" s="104"/>
    </row>
    <row r="8" spans="1:9" ht="10.5">
      <c r="A8" s="106" t="s">
        <v>38</v>
      </c>
      <c r="B8" s="94"/>
      <c r="C8" s="119"/>
      <c r="D8" s="94"/>
      <c r="E8" s="111" t="s">
        <v>37</v>
      </c>
      <c r="F8" s="94"/>
      <c r="G8" s="94"/>
      <c r="H8" s="111" t="s">
        <v>36</v>
      </c>
      <c r="I8" s="105"/>
    </row>
    <row r="9" spans="1:9" ht="10.5">
      <c r="A9" s="93"/>
      <c r="B9" s="94"/>
      <c r="C9" s="94"/>
      <c r="D9" s="94"/>
      <c r="E9" s="94"/>
      <c r="F9" s="94"/>
      <c r="G9" s="94"/>
      <c r="H9" s="94"/>
      <c r="I9" s="104"/>
    </row>
    <row r="10" spans="1:9" ht="10.5">
      <c r="A10" s="106" t="s">
        <v>103</v>
      </c>
      <c r="B10" s="94"/>
      <c r="C10" s="116" t="s">
        <v>104</v>
      </c>
      <c r="D10" s="117"/>
      <c r="E10" s="111" t="s">
        <v>35</v>
      </c>
      <c r="F10" s="111"/>
      <c r="G10" s="94"/>
      <c r="H10" s="111" t="s">
        <v>34</v>
      </c>
      <c r="I10" s="118"/>
    </row>
    <row r="11" spans="1:9" ht="10.5">
      <c r="A11" s="93"/>
      <c r="B11" s="94"/>
      <c r="C11" s="117"/>
      <c r="D11" s="117"/>
      <c r="E11" s="94"/>
      <c r="F11" s="94"/>
      <c r="G11" s="94"/>
      <c r="H11" s="94"/>
      <c r="I11" s="104"/>
    </row>
    <row r="12" spans="1:9" ht="23.4" customHeight="1" thickBot="1">
      <c r="A12" s="120" t="s">
        <v>33</v>
      </c>
      <c r="B12" s="121"/>
      <c r="C12" s="121"/>
      <c r="D12" s="121"/>
      <c r="E12" s="121"/>
      <c r="F12" s="121"/>
      <c r="G12" s="121"/>
      <c r="H12" s="121"/>
      <c r="I12" s="122"/>
    </row>
    <row r="13" spans="1:9" ht="26.4" customHeight="1">
      <c r="A13" s="17" t="s">
        <v>32</v>
      </c>
      <c r="B13" s="123" t="s">
        <v>31</v>
      </c>
      <c r="C13" s="124"/>
      <c r="D13" s="16" t="s">
        <v>30</v>
      </c>
      <c r="E13" s="123" t="s">
        <v>29</v>
      </c>
      <c r="F13" s="124"/>
      <c r="G13" s="16" t="s">
        <v>28</v>
      </c>
      <c r="H13" s="123" t="s">
        <v>27</v>
      </c>
      <c r="I13" s="125"/>
    </row>
    <row r="14" spans="1:9" ht="15.15" customHeight="1">
      <c r="A14" s="14" t="s">
        <v>26</v>
      </c>
      <c r="B14" s="13" t="s">
        <v>16</v>
      </c>
      <c r="C14" s="10">
        <f>SUM(rozpočet!G28)</f>
        <v>0</v>
      </c>
      <c r="D14" s="126" t="s">
        <v>25</v>
      </c>
      <c r="E14" s="127"/>
      <c r="F14" s="10">
        <v>0</v>
      </c>
      <c r="G14" s="126" t="s">
        <v>24</v>
      </c>
      <c r="H14" s="127"/>
      <c r="I14" s="9">
        <v>0</v>
      </c>
    </row>
    <row r="15" spans="1:11" ht="15.15" customHeight="1">
      <c r="A15" s="14"/>
      <c r="B15" s="13" t="s">
        <v>14</v>
      </c>
      <c r="C15" s="10">
        <v>0</v>
      </c>
      <c r="D15" s="126" t="s">
        <v>23</v>
      </c>
      <c r="E15" s="127"/>
      <c r="F15" s="10">
        <v>0</v>
      </c>
      <c r="G15" s="126" t="s">
        <v>22</v>
      </c>
      <c r="H15" s="127"/>
      <c r="I15" s="9">
        <v>0</v>
      </c>
      <c r="K15" s="15"/>
    </row>
    <row r="16" spans="1:9" ht="15.15" customHeight="1">
      <c r="A16" s="14" t="s">
        <v>21</v>
      </c>
      <c r="B16" s="13" t="s">
        <v>16</v>
      </c>
      <c r="C16" s="10">
        <v>0</v>
      </c>
      <c r="D16" s="126" t="s">
        <v>20</v>
      </c>
      <c r="E16" s="127"/>
      <c r="F16" s="10">
        <v>0</v>
      </c>
      <c r="G16" s="126" t="s">
        <v>19</v>
      </c>
      <c r="H16" s="127"/>
      <c r="I16" s="9">
        <v>0</v>
      </c>
    </row>
    <row r="17" spans="1:9" ht="15.15" customHeight="1">
      <c r="A17" s="14"/>
      <c r="B17" s="13" t="s">
        <v>14</v>
      </c>
      <c r="C17" s="10">
        <v>0</v>
      </c>
      <c r="D17" s="126"/>
      <c r="E17" s="127"/>
      <c r="F17" s="12"/>
      <c r="G17" s="126" t="s">
        <v>18</v>
      </c>
      <c r="H17" s="127"/>
      <c r="I17" s="9">
        <v>0</v>
      </c>
    </row>
    <row r="18" spans="1:9" ht="15.15" customHeight="1">
      <c r="A18" s="14" t="s">
        <v>17</v>
      </c>
      <c r="B18" s="13" t="s">
        <v>16</v>
      </c>
      <c r="C18" s="10">
        <v>0</v>
      </c>
      <c r="D18" s="126"/>
      <c r="E18" s="127"/>
      <c r="F18" s="12"/>
      <c r="G18" s="126" t="s">
        <v>15</v>
      </c>
      <c r="H18" s="127"/>
      <c r="I18" s="9">
        <v>0</v>
      </c>
    </row>
    <row r="19" spans="1:9" ht="15.15" customHeight="1">
      <c r="A19" s="14"/>
      <c r="B19" s="13" t="s">
        <v>14</v>
      </c>
      <c r="C19" s="10">
        <v>0</v>
      </c>
      <c r="D19" s="126"/>
      <c r="E19" s="127"/>
      <c r="F19" s="12"/>
      <c r="G19" s="126" t="s">
        <v>13</v>
      </c>
      <c r="H19" s="127"/>
      <c r="I19" s="9">
        <v>0</v>
      </c>
    </row>
    <row r="20" spans="1:9" ht="15.15" customHeight="1">
      <c r="A20" s="128" t="s">
        <v>12</v>
      </c>
      <c r="B20" s="129"/>
      <c r="C20" s="10">
        <v>0</v>
      </c>
      <c r="D20" s="126"/>
      <c r="E20" s="127"/>
      <c r="F20" s="12"/>
      <c r="G20" s="126"/>
      <c r="H20" s="127"/>
      <c r="I20" s="11"/>
    </row>
    <row r="21" spans="1:9" ht="15.15" customHeight="1">
      <c r="A21" s="128" t="s">
        <v>11</v>
      </c>
      <c r="B21" s="129"/>
      <c r="C21" s="10">
        <v>0</v>
      </c>
      <c r="D21" s="126"/>
      <c r="E21" s="127"/>
      <c r="F21" s="12"/>
      <c r="G21" s="126"/>
      <c r="H21" s="127"/>
      <c r="I21" s="11"/>
    </row>
    <row r="22" spans="1:9" ht="16.65" customHeight="1">
      <c r="A22" s="128" t="s">
        <v>10</v>
      </c>
      <c r="B22" s="129"/>
      <c r="C22" s="10">
        <f>SUM(C14:C21)</f>
        <v>0</v>
      </c>
      <c r="D22" s="130" t="s">
        <v>9</v>
      </c>
      <c r="E22" s="129"/>
      <c r="F22" s="10">
        <f>SUM(F14:F21)</f>
        <v>0</v>
      </c>
      <c r="G22" s="130" t="s">
        <v>8</v>
      </c>
      <c r="H22" s="129"/>
      <c r="I22" s="9">
        <f>SUM(I14:I21)</f>
        <v>0</v>
      </c>
    </row>
    <row r="23" spans="1:9" ht="10.5">
      <c r="A23" s="8"/>
      <c r="B23" s="7"/>
      <c r="C23" s="7"/>
      <c r="D23" s="7"/>
      <c r="E23" s="7"/>
      <c r="F23" s="7"/>
      <c r="G23" s="7"/>
      <c r="H23" s="7"/>
      <c r="I23" s="6"/>
    </row>
    <row r="24" spans="1:9" ht="15.15" customHeight="1">
      <c r="A24" s="131" t="s">
        <v>7</v>
      </c>
      <c r="B24" s="132"/>
      <c r="C24" s="5">
        <v>0</v>
      </c>
      <c r="I24" s="2"/>
    </row>
    <row r="25" spans="1:9" ht="15.15" customHeight="1">
      <c r="A25" s="131" t="s">
        <v>6</v>
      </c>
      <c r="B25" s="132"/>
      <c r="C25" s="5">
        <v>0</v>
      </c>
      <c r="D25" s="133" t="s">
        <v>5</v>
      </c>
      <c r="E25" s="132"/>
      <c r="F25" s="5">
        <f>ROUND(C25*(14/100),2)</f>
        <v>0</v>
      </c>
      <c r="G25" s="133" t="s">
        <v>4</v>
      </c>
      <c r="H25" s="132"/>
      <c r="I25" s="4">
        <f>SUM(C24:C26)</f>
        <v>0</v>
      </c>
    </row>
    <row r="26" spans="1:9" ht="15.15" customHeight="1">
      <c r="A26" s="131" t="s">
        <v>3</v>
      </c>
      <c r="B26" s="132"/>
      <c r="C26" s="5">
        <f>C22+F22*I22</f>
        <v>0</v>
      </c>
      <c r="D26" s="133" t="s">
        <v>2</v>
      </c>
      <c r="E26" s="132"/>
      <c r="F26" s="5">
        <f>ROUND(C26*(21/100),2)</f>
        <v>0</v>
      </c>
      <c r="G26" s="133" t="s">
        <v>1</v>
      </c>
      <c r="H26" s="132"/>
      <c r="I26" s="4">
        <f>SUM(F25:F26)+I25</f>
        <v>0</v>
      </c>
    </row>
    <row r="27" spans="1:9" ht="10.5">
      <c r="A27" s="3"/>
      <c r="I27" s="2"/>
    </row>
    <row r="28" spans="1:9" ht="14.4" customHeight="1">
      <c r="A28" s="134"/>
      <c r="B28" s="135"/>
      <c r="C28" s="136"/>
      <c r="D28" s="143" t="s">
        <v>46</v>
      </c>
      <c r="E28" s="144"/>
      <c r="F28" s="145"/>
      <c r="G28" s="143" t="s">
        <v>40</v>
      </c>
      <c r="H28" s="144"/>
      <c r="I28" s="146"/>
    </row>
    <row r="29" spans="1:9" ht="14.4" customHeight="1">
      <c r="A29" s="137"/>
      <c r="B29" s="138"/>
      <c r="C29" s="139"/>
      <c r="D29" s="147" t="s">
        <v>89</v>
      </c>
      <c r="E29" s="148"/>
      <c r="F29" s="149"/>
      <c r="G29" s="147"/>
      <c r="H29" s="148"/>
      <c r="I29" s="150"/>
    </row>
    <row r="30" spans="1:9" ht="14.4" customHeight="1">
      <c r="A30" s="137"/>
      <c r="B30" s="138"/>
      <c r="C30" s="139"/>
      <c r="D30" s="147"/>
      <c r="E30" s="148"/>
      <c r="F30" s="149"/>
      <c r="G30" s="147"/>
      <c r="H30" s="148"/>
      <c r="I30" s="150"/>
    </row>
    <row r="31" spans="1:9" ht="14.4" customHeight="1">
      <c r="A31" s="137"/>
      <c r="B31" s="138"/>
      <c r="C31" s="139"/>
      <c r="D31" s="147"/>
      <c r="E31" s="148"/>
      <c r="F31" s="149"/>
      <c r="G31" s="147"/>
      <c r="H31" s="148"/>
      <c r="I31" s="150"/>
    </row>
    <row r="32" spans="1:9" ht="25.5" customHeight="1" thickBot="1">
      <c r="A32" s="140"/>
      <c r="B32" s="141"/>
      <c r="C32" s="142"/>
      <c r="D32" s="151" t="s">
        <v>0</v>
      </c>
      <c r="E32" s="152"/>
      <c r="F32" s="153"/>
      <c r="G32" s="151" t="s">
        <v>0</v>
      </c>
      <c r="H32" s="152"/>
      <c r="I32" s="154"/>
    </row>
  </sheetData>
  <mergeCells count="74"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showGridLines="0" workbookViewId="0" topLeftCell="A1">
      <selection activeCell="A1" sqref="A1:G1"/>
    </sheetView>
  </sheetViews>
  <sheetFormatPr defaultColWidth="10.5" defaultRowHeight="12" customHeight="1"/>
  <cols>
    <col min="1" max="1" width="3.66015625" style="18" customWidth="1"/>
    <col min="2" max="2" width="17.83203125" style="24" customWidth="1"/>
    <col min="3" max="3" width="92.33203125" style="23" customWidth="1"/>
    <col min="4" max="4" width="10.16015625" style="23" customWidth="1"/>
    <col min="5" max="5" width="15.33203125" style="23" customWidth="1"/>
    <col min="6" max="6" width="17.16015625" style="22" customWidth="1"/>
    <col min="7" max="7" width="18.66015625" style="21" customWidth="1"/>
    <col min="8" max="8" width="14.33203125" style="20" customWidth="1"/>
    <col min="9" max="9" width="10.5" style="19" customWidth="1"/>
    <col min="10" max="10" width="79.83203125" style="18" customWidth="1"/>
    <col min="11" max="16384" width="10.5" style="18" customWidth="1"/>
  </cols>
  <sheetData>
    <row r="1" spans="1:8" ht="27.75" customHeight="1">
      <c r="A1" s="156" t="s">
        <v>81</v>
      </c>
      <c r="B1" s="156"/>
      <c r="C1" s="156"/>
      <c r="D1" s="156"/>
      <c r="E1" s="156"/>
      <c r="F1" s="156"/>
      <c r="G1" s="156"/>
      <c r="H1" s="66"/>
    </row>
    <row r="2" spans="2:8" ht="12.75" customHeight="1">
      <c r="B2" s="52" t="s">
        <v>80</v>
      </c>
      <c r="C2" s="55" t="s">
        <v>86</v>
      </c>
      <c r="D2" s="65" t="s">
        <v>41</v>
      </c>
      <c r="E2" s="63"/>
      <c r="F2" s="63"/>
      <c r="G2" s="63"/>
      <c r="H2" s="62"/>
    </row>
    <row r="3" spans="2:8" ht="12.75" customHeight="1">
      <c r="B3" s="52" t="s">
        <v>79</v>
      </c>
      <c r="C3" s="55" t="s">
        <v>88</v>
      </c>
      <c r="D3" s="63"/>
      <c r="E3" s="63"/>
      <c r="F3" s="54"/>
      <c r="G3" s="63"/>
      <c r="H3" s="62"/>
    </row>
    <row r="4" spans="2:8" ht="13.5" customHeight="1">
      <c r="B4" s="52" t="s">
        <v>78</v>
      </c>
      <c r="C4" s="55" t="s">
        <v>87</v>
      </c>
      <c r="D4" s="64"/>
      <c r="E4" s="63"/>
      <c r="F4" s="63"/>
      <c r="G4" s="63"/>
      <c r="H4" s="62"/>
    </row>
    <row r="5" spans="2:8" ht="1.5" customHeight="1">
      <c r="B5" s="61"/>
      <c r="C5" s="51"/>
      <c r="D5" s="60"/>
      <c r="E5" s="59"/>
      <c r="F5" s="58"/>
      <c r="G5" s="57"/>
      <c r="H5" s="56"/>
    </row>
    <row r="6" spans="2:8" ht="20.25" customHeight="1">
      <c r="B6" s="52" t="s">
        <v>77</v>
      </c>
      <c r="C6" s="55" t="s">
        <v>76</v>
      </c>
      <c r="D6" s="53"/>
      <c r="E6" s="54"/>
      <c r="F6" s="54"/>
      <c r="G6" s="54"/>
      <c r="H6" s="49"/>
    </row>
    <row r="7" spans="2:8" ht="12.75" customHeight="1">
      <c r="B7" s="52" t="s">
        <v>75</v>
      </c>
      <c r="C7" s="52" t="s">
        <v>74</v>
      </c>
      <c r="D7" s="53"/>
      <c r="E7" s="53" t="s">
        <v>73</v>
      </c>
      <c r="F7" s="157"/>
      <c r="G7" s="157"/>
      <c r="H7" s="49"/>
    </row>
    <row r="8" spans="2:8" ht="12.75" customHeight="1">
      <c r="B8" s="52"/>
      <c r="C8" s="51"/>
      <c r="D8" s="50"/>
      <c r="E8" s="50" t="s">
        <v>72</v>
      </c>
      <c r="F8" s="158"/>
      <c r="G8" s="158"/>
      <c r="H8" s="49"/>
    </row>
    <row r="9" ht="11.25" customHeight="1" thickBot="1"/>
    <row r="10" spans="1:10" s="25" customFormat="1" ht="21" thickBot="1">
      <c r="A10" s="69" t="s">
        <v>71</v>
      </c>
      <c r="B10" s="48" t="s">
        <v>70</v>
      </c>
      <c r="C10" s="47" t="s">
        <v>69</v>
      </c>
      <c r="D10" s="46" t="s">
        <v>68</v>
      </c>
      <c r="E10" s="45" t="s">
        <v>67</v>
      </c>
      <c r="F10" s="45" t="s">
        <v>66</v>
      </c>
      <c r="G10" s="44" t="s">
        <v>65</v>
      </c>
      <c r="H10" s="43" t="s">
        <v>64</v>
      </c>
      <c r="I10" s="42" t="s">
        <v>63</v>
      </c>
      <c r="J10" s="32" t="s">
        <v>62</v>
      </c>
    </row>
    <row r="11" spans="1:10" s="25" customFormat="1" ht="13.2">
      <c r="A11" s="70" t="s">
        <v>61</v>
      </c>
      <c r="B11" s="71" t="s">
        <v>101</v>
      </c>
      <c r="C11" s="72" t="s">
        <v>106</v>
      </c>
      <c r="D11" s="72" t="s">
        <v>60</v>
      </c>
      <c r="E11" s="73">
        <v>1</v>
      </c>
      <c r="F11" s="74"/>
      <c r="G11" s="75">
        <f aca="true" t="shared" si="0" ref="G11:G27">F11*E11</f>
        <v>0</v>
      </c>
      <c r="H11" s="34"/>
      <c r="I11" s="33"/>
      <c r="J11" s="32"/>
    </row>
    <row r="12" spans="1:10" s="25" customFormat="1" ht="13.2">
      <c r="A12" s="40">
        <v>2</v>
      </c>
      <c r="B12" s="41">
        <v>113728</v>
      </c>
      <c r="C12" s="38" t="s">
        <v>90</v>
      </c>
      <c r="D12" s="38" t="s">
        <v>53</v>
      </c>
      <c r="E12" s="37">
        <v>40</v>
      </c>
      <c r="F12" s="36"/>
      <c r="G12" s="35">
        <f t="shared" si="0"/>
        <v>0</v>
      </c>
      <c r="H12" s="34"/>
      <c r="I12" s="33"/>
      <c r="J12" s="32" t="s">
        <v>102</v>
      </c>
    </row>
    <row r="13" spans="1:10" s="25" customFormat="1" ht="13.2">
      <c r="A13" s="40">
        <v>3</v>
      </c>
      <c r="B13" s="41">
        <v>919111</v>
      </c>
      <c r="C13" s="38" t="s">
        <v>59</v>
      </c>
      <c r="D13" s="38" t="s">
        <v>50</v>
      </c>
      <c r="E13" s="37">
        <v>20</v>
      </c>
      <c r="F13" s="36"/>
      <c r="G13" s="35">
        <f t="shared" si="0"/>
        <v>0</v>
      </c>
      <c r="H13" s="34"/>
      <c r="I13" s="33"/>
      <c r="J13" s="32"/>
    </row>
    <row r="14" spans="1:10" s="25" customFormat="1" ht="13.2">
      <c r="A14" s="40">
        <v>4</v>
      </c>
      <c r="B14" s="41">
        <v>93818</v>
      </c>
      <c r="C14" s="38" t="s">
        <v>58</v>
      </c>
      <c r="D14" s="38" t="s">
        <v>51</v>
      </c>
      <c r="E14" s="37">
        <v>17900</v>
      </c>
      <c r="F14" s="36"/>
      <c r="G14" s="35">
        <f t="shared" si="0"/>
        <v>0</v>
      </c>
      <c r="H14" s="34"/>
      <c r="I14" s="33"/>
      <c r="J14" s="32"/>
    </row>
    <row r="15" spans="1:10" s="25" customFormat="1" ht="13.2">
      <c r="A15" s="40">
        <v>5</v>
      </c>
      <c r="B15" s="41" t="s">
        <v>57</v>
      </c>
      <c r="C15" s="38" t="s">
        <v>56</v>
      </c>
      <c r="D15" s="38" t="s">
        <v>53</v>
      </c>
      <c r="E15" s="37">
        <v>700</v>
      </c>
      <c r="F15" s="36"/>
      <c r="G15" s="35">
        <f t="shared" si="0"/>
        <v>0</v>
      </c>
      <c r="H15" s="34"/>
      <c r="I15" s="33"/>
      <c r="J15" s="32" t="s">
        <v>85</v>
      </c>
    </row>
    <row r="16" spans="1:10" s="25" customFormat="1" ht="13.2">
      <c r="A16" s="40">
        <v>6</v>
      </c>
      <c r="B16" s="41" t="s">
        <v>55</v>
      </c>
      <c r="C16" s="38" t="s">
        <v>54</v>
      </c>
      <c r="D16" s="38" t="s">
        <v>51</v>
      </c>
      <c r="E16" s="37">
        <v>17900</v>
      </c>
      <c r="F16" s="36"/>
      <c r="G16" s="35">
        <f t="shared" si="0"/>
        <v>0</v>
      </c>
      <c r="H16" s="34"/>
      <c r="I16" s="33"/>
      <c r="J16" s="32"/>
    </row>
    <row r="17" spans="1:10" s="25" customFormat="1" ht="13.2">
      <c r="A17" s="40">
        <v>7</v>
      </c>
      <c r="B17" s="41">
        <v>572223</v>
      </c>
      <c r="C17" s="38" t="s">
        <v>91</v>
      </c>
      <c r="D17" s="38" t="s">
        <v>51</v>
      </c>
      <c r="E17" s="37">
        <v>35800</v>
      </c>
      <c r="F17" s="36"/>
      <c r="G17" s="35">
        <f t="shared" si="0"/>
        <v>0</v>
      </c>
      <c r="H17" s="34"/>
      <c r="I17" s="33"/>
      <c r="J17" s="32" t="s">
        <v>83</v>
      </c>
    </row>
    <row r="18" spans="1:10" s="25" customFormat="1" ht="13.2">
      <c r="A18" s="40">
        <v>8</v>
      </c>
      <c r="B18" s="41">
        <v>89921</v>
      </c>
      <c r="C18" s="38" t="s">
        <v>95</v>
      </c>
      <c r="D18" s="38" t="s">
        <v>96</v>
      </c>
      <c r="E18" s="37">
        <v>6</v>
      </c>
      <c r="F18" s="36"/>
      <c r="G18" s="35">
        <f>F18*E18</f>
        <v>0</v>
      </c>
      <c r="H18" s="34"/>
      <c r="I18" s="33"/>
      <c r="J18" s="32"/>
    </row>
    <row r="19" spans="1:10" s="25" customFormat="1" ht="13.2">
      <c r="A19" s="40">
        <v>9</v>
      </c>
      <c r="B19" s="39">
        <v>113761</v>
      </c>
      <c r="C19" s="38" t="s">
        <v>92</v>
      </c>
      <c r="D19" s="38" t="s">
        <v>50</v>
      </c>
      <c r="E19" s="37">
        <v>220</v>
      </c>
      <c r="F19" s="36"/>
      <c r="G19" s="35">
        <f t="shared" si="0"/>
        <v>0</v>
      </c>
      <c r="H19" s="34"/>
      <c r="I19" s="33"/>
      <c r="J19" s="32"/>
    </row>
    <row r="20" spans="1:10" s="25" customFormat="1" ht="13.2">
      <c r="A20" s="40">
        <v>10</v>
      </c>
      <c r="B20" s="41">
        <v>931311</v>
      </c>
      <c r="C20" s="38" t="s">
        <v>93</v>
      </c>
      <c r="D20" s="38" t="s">
        <v>50</v>
      </c>
      <c r="E20" s="37">
        <v>220</v>
      </c>
      <c r="F20" s="36"/>
      <c r="G20" s="35">
        <f t="shared" si="0"/>
        <v>0</v>
      </c>
      <c r="H20" s="34"/>
      <c r="I20" s="33"/>
      <c r="J20" s="32"/>
    </row>
    <row r="21" spans="1:10" s="25" customFormat="1" ht="13.2">
      <c r="A21" s="40">
        <v>11</v>
      </c>
      <c r="B21" s="39" t="s">
        <v>110</v>
      </c>
      <c r="C21" s="38" t="s">
        <v>111</v>
      </c>
      <c r="D21" s="38" t="s">
        <v>51</v>
      </c>
      <c r="E21" s="37">
        <v>1200</v>
      </c>
      <c r="F21" s="36"/>
      <c r="G21" s="35">
        <f t="shared" si="0"/>
        <v>0</v>
      </c>
      <c r="H21" s="34"/>
      <c r="I21" s="33"/>
      <c r="J21" s="32" t="s">
        <v>114</v>
      </c>
    </row>
    <row r="22" spans="1:10" s="25" customFormat="1" ht="13.2">
      <c r="A22" s="40">
        <v>12</v>
      </c>
      <c r="B22" s="39" t="s">
        <v>112</v>
      </c>
      <c r="C22" s="38" t="s">
        <v>113</v>
      </c>
      <c r="D22" s="38" t="s">
        <v>50</v>
      </c>
      <c r="E22" s="37">
        <v>2000</v>
      </c>
      <c r="F22" s="36"/>
      <c r="G22" s="35">
        <f t="shared" si="0"/>
        <v>0</v>
      </c>
      <c r="H22" s="34"/>
      <c r="I22" s="33"/>
      <c r="J22" s="32"/>
    </row>
    <row r="23" spans="1:10" s="25" customFormat="1" ht="13.2">
      <c r="A23" s="40">
        <v>13</v>
      </c>
      <c r="B23" s="39">
        <v>56962</v>
      </c>
      <c r="C23" s="38" t="s">
        <v>94</v>
      </c>
      <c r="D23" s="38" t="s">
        <v>51</v>
      </c>
      <c r="E23" s="37">
        <v>1700</v>
      </c>
      <c r="F23" s="36"/>
      <c r="G23" s="35">
        <f t="shared" si="0"/>
        <v>0</v>
      </c>
      <c r="H23" s="34"/>
      <c r="I23" s="33"/>
      <c r="J23" s="32"/>
    </row>
    <row r="24" spans="1:10" s="25" customFormat="1" ht="13.2">
      <c r="A24" s="40">
        <v>14</v>
      </c>
      <c r="B24" s="39">
        <v>12932</v>
      </c>
      <c r="C24" s="38" t="s">
        <v>97</v>
      </c>
      <c r="D24" s="38" t="s">
        <v>98</v>
      </c>
      <c r="E24" s="37">
        <v>1200</v>
      </c>
      <c r="F24" s="36"/>
      <c r="G24" s="35">
        <f t="shared" si="0"/>
        <v>0</v>
      </c>
      <c r="H24" s="34"/>
      <c r="I24" s="33"/>
      <c r="J24" s="32"/>
    </row>
    <row r="25" spans="1:10" s="25" customFormat="1" ht="13.2">
      <c r="A25" s="40">
        <v>15</v>
      </c>
      <c r="B25" s="39">
        <v>15111</v>
      </c>
      <c r="C25" s="38" t="s">
        <v>99</v>
      </c>
      <c r="D25" s="38" t="s">
        <v>100</v>
      </c>
      <c r="E25" s="37">
        <v>900</v>
      </c>
      <c r="F25" s="36"/>
      <c r="G25" s="35">
        <f t="shared" si="0"/>
        <v>0</v>
      </c>
      <c r="H25" s="34"/>
      <c r="I25" s="33"/>
      <c r="J25" s="32"/>
    </row>
    <row r="26" spans="1:10" s="25" customFormat="1" ht="13.2">
      <c r="A26" s="40">
        <v>16</v>
      </c>
      <c r="B26" s="39">
        <v>915111</v>
      </c>
      <c r="C26" s="38" t="s">
        <v>52</v>
      </c>
      <c r="D26" s="38" t="s">
        <v>51</v>
      </c>
      <c r="E26" s="37">
        <v>795</v>
      </c>
      <c r="F26" s="36"/>
      <c r="G26" s="35">
        <f t="shared" si="0"/>
        <v>0</v>
      </c>
      <c r="H26" s="34"/>
      <c r="I26" s="33"/>
      <c r="J26" s="32" t="s">
        <v>84</v>
      </c>
    </row>
    <row r="27" spans="1:9" s="25" customFormat="1" ht="13.8" thickBot="1">
      <c r="A27" s="78">
        <v>17</v>
      </c>
      <c r="B27" s="79" t="s">
        <v>107</v>
      </c>
      <c r="C27" s="80" t="s">
        <v>108</v>
      </c>
      <c r="D27" s="80" t="s">
        <v>96</v>
      </c>
      <c r="E27" s="81">
        <v>1</v>
      </c>
      <c r="F27" s="82"/>
      <c r="G27" s="83">
        <f t="shared" si="0"/>
        <v>0</v>
      </c>
      <c r="H27" s="26"/>
      <c r="I27" s="26"/>
    </row>
    <row r="28" spans="1:9" s="25" customFormat="1" ht="15">
      <c r="A28" s="84"/>
      <c r="B28" s="85"/>
      <c r="C28" s="86" t="s">
        <v>4</v>
      </c>
      <c r="D28" s="86"/>
      <c r="E28" s="86"/>
      <c r="F28" s="87"/>
      <c r="G28" s="88">
        <f>SUM(G11:G27)</f>
        <v>0</v>
      </c>
      <c r="H28" s="26"/>
      <c r="I28" s="26"/>
    </row>
    <row r="29" spans="1:9" s="25" customFormat="1" ht="15">
      <c r="A29" s="76"/>
      <c r="B29" s="67"/>
      <c r="C29" s="31" t="s">
        <v>2</v>
      </c>
      <c r="D29" s="31"/>
      <c r="E29" s="31"/>
      <c r="F29" s="10" t="s">
        <v>41</v>
      </c>
      <c r="G29" s="30">
        <f>G28*0.21</f>
        <v>0</v>
      </c>
      <c r="H29" s="26"/>
      <c r="I29" s="26"/>
    </row>
    <row r="30" spans="1:9" s="25" customFormat="1" ht="15.6" thickBot="1">
      <c r="A30" s="77"/>
      <c r="B30" s="68"/>
      <c r="C30" s="29" t="s">
        <v>49</v>
      </c>
      <c r="D30" s="29"/>
      <c r="E30" s="29"/>
      <c r="F30" s="28" t="s">
        <v>41</v>
      </c>
      <c r="G30" s="27">
        <f>G29+G28</f>
        <v>0</v>
      </c>
      <c r="H30" s="26"/>
      <c r="I30" s="26"/>
    </row>
    <row r="31" spans="8:10" ht="24" customHeight="1">
      <c r="H31" s="26"/>
      <c r="I31" s="26"/>
      <c r="J31" s="25"/>
    </row>
    <row r="32" spans="2:10" ht="12" customHeight="1">
      <c r="B32" s="155" t="s">
        <v>109</v>
      </c>
      <c r="C32" s="155"/>
      <c r="H32" s="26"/>
      <c r="I32" s="26"/>
      <c r="J32" s="25"/>
    </row>
    <row r="33" spans="8:10" ht="12" customHeight="1">
      <c r="H33" s="26"/>
      <c r="I33" s="26"/>
      <c r="J33" s="25"/>
    </row>
    <row r="34" spans="8:10" ht="12" customHeight="1">
      <c r="H34" s="26"/>
      <c r="I34" s="26"/>
      <c r="J34" s="25"/>
    </row>
    <row r="35" spans="8:10" ht="12" customHeight="1">
      <c r="H35" s="26"/>
      <c r="I35" s="26"/>
      <c r="J35" s="25"/>
    </row>
    <row r="36" spans="8:10" ht="12" customHeight="1">
      <c r="H36" s="26"/>
      <c r="I36" s="26"/>
      <c r="J36" s="25"/>
    </row>
  </sheetData>
  <mergeCells count="4">
    <mergeCell ref="B32:C32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Drozenová Dagmar</cp:lastModifiedBy>
  <cp:lastPrinted>2023-11-13T06:15:30Z</cp:lastPrinted>
  <dcterms:created xsi:type="dcterms:W3CDTF">2019-02-15T16:16:44Z</dcterms:created>
  <dcterms:modified xsi:type="dcterms:W3CDTF">2023-12-14T07:54:04Z</dcterms:modified>
  <cp:category/>
  <cp:version/>
  <cp:contentType/>
  <cp:contentStatus/>
</cp:coreProperties>
</file>