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5" r:id="rId1"/>
    <sheet name="SO 000SO 000" sheetId="2" r:id="rId2"/>
    <sheet name="SO 001SO 001" sheetId="3" r:id="rId3"/>
    <sheet name="SO 201SO 201 " sheetId="4" r:id="rId4"/>
  </sheets>
  <definedNames/>
  <calcPr fullCalcOnLoad="1"/>
</workbook>
</file>

<file path=xl/sharedStrings.xml><?xml version="1.0" encoding="utf-8"?>
<sst xmlns="http://schemas.openxmlformats.org/spreadsheetml/2006/main" count="1227" uniqueCount="490">
  <si>
    <t>EstiCon</t>
  </si>
  <si>
    <t xml:space="preserve">Firma: </t>
  </si>
  <si>
    <t>Rekapitulace ceny</t>
  </si>
  <si>
    <t>Stavba: 20 107 00 - III/12149 Smilkov, most ev.č. 12149-1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</si>
  <si>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</si>
  <si>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</si>
  <si>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</si>
  <si>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</si>
  <si>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</si>
  <si>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</si>
  <si>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</si>
  <si>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</si>
  <si>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a ostatní náklady</t>
  </si>
  <si>
    <t>SO 001</t>
  </si>
  <si>
    <t>Demolice</t>
  </si>
  <si>
    <t xml:space="preserve">SO 201 </t>
  </si>
  <si>
    <t>Most ev.č. 12149 - 1</t>
  </si>
  <si>
    <t>Soupis prací objektu</t>
  </si>
  <si>
    <t>S</t>
  </si>
  <si>
    <t>Stavba:</t>
  </si>
  <si>
    <t>20 107 00</t>
  </si>
  <si>
    <t>III/12149 Smilkov, most ev.č. 12149-1</t>
  </si>
  <si>
    <t>O</t>
  </si>
  <si>
    <t>Objekt: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</si>
  <si>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</si>
  <si>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</si>
  <si>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</si>
  <si>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</si>
  <si>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</si>
  <si>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</si>
  <si>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</si>
  <si>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</si>
  <si>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</si>
  <si>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</si>
  <si>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</si>
  <si>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</si>
  <si>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</si>
  <si>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</si>
  <si>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</si>
  <si>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</si>
  <si>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</si>
  <si>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02520</t>
  </si>
  <si>
    <t/>
  </si>
  <si>
    <t>ZKOUŠENÍ MATERIÁLŮ NEZÁVISLOU ZKUŠEBNOU</t>
  </si>
  <si>
    <t>KPL</t>
  </si>
  <si>
    <t>OTSKP_2022 ~ 2022</t>
  </si>
  <si>
    <t>PP</t>
  </si>
  <si>
    <t>dle TKP, ZTKP</t>
  </si>
  <si>
    <t>VV</t>
  </si>
  <si>
    <t>1 = 1,000 [A]
Celkové množství = 1,000</t>
  </si>
  <si>
    <t>02710R</t>
  </si>
  <si>
    <t>A</t>
  </si>
  <si>
    <t>PASPORTIZACE OBJEKTŮ V OKOLÍ STAVBY</t>
  </si>
  <si>
    <t>pasportizace objektů v majetku subjektů, které nejsou v majektu investora
vč. fotodokumentace</t>
  </si>
  <si>
    <t>02720</t>
  </si>
  <si>
    <t>POMOC PRÁCE ZŘÍZ NEBO ZAJIŠŤ REGULACI A OCHRANU DOPRAVY</t>
  </si>
  <si>
    <t>položka zahrnuje dopravně inženýrská opatření v průběhu celé stavby (dle
schváleného plánu ZOV a vyjádření DI PČR), zahrnuje osazení, přesuny a odvoz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 po
dobu trvání
stavby Součástí položky je i údržba a péče o dopravně inženýrská opatření v
průběhu celé stavby.
Součástí položky je vyřízení DIR včetně jeho projednání.</t>
  </si>
  <si>
    <t>02730</t>
  </si>
  <si>
    <t>POMOC PRÁCE ZŘÍZ NEBO ZAJIŠŤ OCHRANU INŽENÝRSKÝCH SÍTÍ</t>
  </si>
  <si>
    <t xml:space="preserve">kompletní zajištění ochrany všech stávajících vedení sítí po dobu stavby
celkový výčet inženýrských sítí nutno čerpat z koordinačních příloh stavby
vzdušné vedení CETIN vč. stožáru - viz sam. SO 461 
</t>
  </si>
  <si>
    <t>02910</t>
  </si>
  <si>
    <t>OSTATNÍ POŽADAVKY - ZEMĚMĚŘIČSKÁ MĚŘENÍ</t>
  </si>
  <si>
    <t>vytyčení stávajících IS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</si>
  <si>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</si>
  <si>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</si>
  <si>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</si>
  <si>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</si>
  <si>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</si>
  <si>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</si>
  <si>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</si>
  <si>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C</t>
  </si>
  <si>
    <t>OSTATNÍ POŽADAVKY - VYPRACOVÁNÍ DOKUMENTACE</t>
  </si>
  <si>
    <t>plán sledování a údržby mostu</t>
  </si>
  <si>
    <t>02943</t>
  </si>
  <si>
    <t>OSTATNÍ POŽADAVKY - VYPRACOVÁNÍ RDS</t>
  </si>
  <si>
    <t>RDS-Z-PDPS - pro celou stavbu</t>
  </si>
  <si>
    <t>1.000000 = 1,000 [A]
Celkové množství = 1,000</t>
  </si>
  <si>
    <t>02944</t>
  </si>
  <si>
    <t>OSTAT POŽADAVKY - DOKUMENTACE SKUTEČ PROVEDENÍ V DIGIT FORMĚ</t>
  </si>
  <si>
    <t>skutečného provedení stavby</t>
  </si>
  <si>
    <t>02991</t>
  </si>
  <si>
    <t>OSTATNÍ POŽADAVKY - INFORMAČNÍ TABULE</t>
  </si>
  <si>
    <t>Označení stavby dle směrnic investora</t>
  </si>
  <si>
    <t>2+2 = 4,000 [A]
Celkové množství = 4,000</t>
  </si>
  <si>
    <t>03100</t>
  </si>
  <si>
    <t>ZAŘÍZENÍ STAVENIŠTĚ - ZŘÍZENÍ, PROVOZ, DEMONTÁŽ</t>
  </si>
  <si>
    <t>vč.oplocení staveniště, proviz.zábradlí a pod.
Vč. případného nájmu pozemku, vč. provizorních komunikací a případných záborů
vč. buňkoviště, toalet a dalšího zařízení nezbytného pro provoz a řízení stavby po
celou dobu její výstavby</t>
  </si>
  <si>
    <t>015111</t>
  </si>
  <si>
    <t>POPLATKY ZA LIKVIDACI ODPADŮ NEKONTAMINOVANÝCH - 17 05 04  VYTĚŽENÉ ZEMINY A HORNINY -  I. TŘÍDA TĚŽITELNOSTI</t>
  </si>
  <si>
    <t>T</t>
  </si>
  <si>
    <t>zemina
objemová hmotnost 2000 kg/m3</t>
  </si>
  <si>
    <t>dle pol.131834 2*(323,449) = 646,898 [A]
dle pol.11130 2,0*0,20*125,75 = 50,300 [B]
Celkové množství = 697,198</t>
  </si>
  <si>
    <t>015130</t>
  </si>
  <si>
    <t>POPLATKY ZA LIKVIDACI ODPADŮ NEKONTAMINOVANÝCH - 17 03 02  VYBOURANÝ ASFALTOVÝ BETON BEZ DEHTU</t>
  </si>
  <si>
    <t>objemová hmotnost 2400 kg/m3
stávající komunikace -  na základě zkoušek PAU
předpoklad 80% vybouraného materiálu bez obsahu nebezpečných látek</t>
  </si>
  <si>
    <t>dle pol.113138 2,40*(15,477)*0,80 = 29,716 [A]
Celkové množství = 29,716</t>
  </si>
  <si>
    <t>015140</t>
  </si>
  <si>
    <t>POPLATKY ZA LIKVIDACI ODPADŮ NEKONTAMINOVANÝCH - 17 01 01  BETON Z DEMOLIC OBJEKTŮ, ZÁKLADŮ TV</t>
  </si>
  <si>
    <t xml:space="preserve">beton
objemová hmotnost 2300 kg/m3
</t>
  </si>
  <si>
    <t>dle pol.113148 2,30*(36,484) = 83,913 [A]
Celkové množství = 83,913</t>
  </si>
  <si>
    <t xml:space="preserve">železový beton
objemová hmotnost 2500 kg/m3
položku čerpat jen s výhradním souhlasem TDI
</t>
  </si>
  <si>
    <t>dle pol.966168 2,50*1,005 = 2,513 [A]
Celkové množství = 2,513</t>
  </si>
  <si>
    <t>015330</t>
  </si>
  <si>
    <t>POPLATKY ZA LIKVIDACI ODPADŮ NEKONTAMINOVANÝCH - 17 05 04  KAMENNÁ SUŤ</t>
  </si>
  <si>
    <t>kámen, kamenivo
sypké vrstvy - objemová hmotnost 1900 kg/m3
kámen - objemová hmotnost 2600 kg/m3</t>
  </si>
  <si>
    <t>pol. 113328 1,90*35,779 = 67,980 [A]
pol. 966128 2,60*4,0 = 10,400 [B]
pol. 966138 2,60*90,225 = 234,585 [C]
Celkové množství = 312,965</t>
  </si>
  <si>
    <t>015340</t>
  </si>
  <si>
    <t>POPLATKY ZA LIKVIDACI ODPADŮ NEKONTAMINOVANÝCH - 02 01 03  PAŘEZY</t>
  </si>
  <si>
    <t>pařezy
objemová hmotnost 700 kg/m3</t>
  </si>
  <si>
    <t>pol. 112028 - odhad 0,7*1,50*3 = 3,150 [A]
Celkové množství = 3,150</t>
  </si>
  <si>
    <t>015760</t>
  </si>
  <si>
    <t>POPLATKY ZA LIKVIDACI ODPADU NEBEZPECNÝCH - 17 06 03*  IZOLACNÍ MATERIÁLY OBSAHUJÍCÍ NEBEZPECNÉ LÁTKY</t>
  </si>
  <si>
    <t xml:space="preserve">živice s obsahem nebezpečných látek 
objemová hmotnost 2400 kg/m3
stávající komunikace -  na základě zkoušek PAU
předpoklad 20% vybouraného materiálu s obsahem nebezpečných látek
</t>
  </si>
  <si>
    <t>dle pol.113138 2,40*15,477*0,20 = 7,429 [A]
Celkové množství = 7,429</t>
  </si>
  <si>
    <t>POPLATKY ZA LIKVIDACI ODPADŮ NEBEZPEČNÝCH - 17 06 03*  IZOLAČNÍ MATERIÁLY OBSAHUJÍCÍ NEBEZPEČNÉ LÁTKY</t>
  </si>
  <si>
    <t>izolace
objemová hmotnost - asf. lepenka 1400 kg/m3</t>
  </si>
  <si>
    <t>pol. 97817 5,0*0,02*1,40 = 0,140 [A]
Celkové množství = 0,140</t>
  </si>
  <si>
    <t>1</t>
  </si>
  <si>
    <t>Zemní práce</t>
  </si>
  <si>
    <t>11120</t>
  </si>
  <si>
    <t>ODSTRANĚNÍ KŘOVIN</t>
  </si>
  <si>
    <t>M2</t>
  </si>
  <si>
    <t>odstranění křovin na výtoku 
vč. štěpkování
(bez uvažování sklaádkovného)</t>
  </si>
  <si>
    <t>25,0 = 25,000 [A]
Celkové množství = 25,000</t>
  </si>
  <si>
    <t>11130</t>
  </si>
  <si>
    <t>SEJMUTÍ DRNU</t>
  </si>
  <si>
    <t>sejmutí drnu
vč. odvozu a uložení na skládku</t>
  </si>
  <si>
    <t>na výtoku 5,0*3,0+9,0*5,0 = 60,000 [A]
na vtoku 6,50*2,50+11,0*4,5 = 65,750 [B]
Celkové množství = 125,750</t>
  </si>
  <si>
    <t>112028</t>
  </si>
  <si>
    <t>KÁCENÍ STROMŮ D KMENE DO 0,9M S ODSTRANĚNÍM PAŘEZŮ, ODVOZ DO 20KM</t>
  </si>
  <si>
    <t xml:space="preserve">kácení vzrostlých stromů 
větve štěpkovány, dřevo předáno investorovi k dlašímu využití
kořeny - odvoz a uložení na skládku </t>
  </si>
  <si>
    <t>předmostí směr votice  3 = 3,000 [A]</t>
  </si>
  <si>
    <t>113138</t>
  </si>
  <si>
    <t>ODSTRANĚNÍ KRYTU ZPEVNĚNÝCH PLOCH S ASFALT POJIVEM, ODVOZ DO 20KM</t>
  </si>
  <si>
    <t>M3</t>
  </si>
  <si>
    <t>odstranění podkladní živičné vrstvy  
odpad zatříděn dle výsledku zkoušek PAU
předp. - 80%, živice bez obsahu nebezpečných látek, 20% živice s obsahem nebezpečných látek</t>
  </si>
  <si>
    <t>sil. III/12149: km 0,000 500 - km 0,056 250 55,75*4,70*0,05 = 13,101 [A]
odbočka na místní kom. (50,40-(0,50*5,75))*0,05 = 2,376 [B]
Celkové množství = 15,477</t>
  </si>
  <si>
    <t>113328</t>
  </si>
  <si>
    <t>ODSTRAN PODKL ZPEVNĚNÝCH PLOCH Z KAMENIVA NESTMEL, ODVOZ DO 20KM</t>
  </si>
  <si>
    <t xml:space="preserve">odstranění podkladních vozovkových vrstev
mimo krajních 1,50m v úseku úpravy a mimo vrchol klenby (3,0m)
vč. odvozu a uložení na skládku
</t>
  </si>
  <si>
    <t>v rozsahu úpravy komunikace 
km 0,001 500 - km 0,031 550 30,05*4,70*0,15 = 21,185 [B]
km 0,034 550 - km 0,055 250 20,70*4,70*0,15 = 14,594 [C]
Celkové množství = 35,779</t>
  </si>
  <si>
    <t>113348</t>
  </si>
  <si>
    <t>ODSTRAN PODKL ZPEVNĚNÝCH PLOCH S CEM POJIVEM, ODVOZ DO 20KM</t>
  </si>
  <si>
    <t xml:space="preserve">odstranění podkladních vozovkových vrstev
mimo krajních 1,50m v úseku úpravy a mimo vrchol klenby (3,0m)
vč. odvozu a uložení na skládku
</t>
  </si>
  <si>
    <t>v rozsahu úpravy komunikace 
km 0,001 000 - km 0,031 550 30,55*4,70*0,15 = 21,538 [B]
km 0,034 550 - km 0,055 750 21,20*4,70*0,15 = 14,946 [C]
Celkové množství = 36,484</t>
  </si>
  <si>
    <t>11372</t>
  </si>
  <si>
    <t>FRÉZOVÁNÍ ZPEVNĚNÝCH PLOCH ASFALTOVÝCH</t>
  </si>
  <si>
    <t>obrusná vrstva - odhad tl. 40mm 
povinný odkup zhotovitele
odpad zatříděn dle výsledku zkoušek PAU - předp. obrusná vrstva bez obsahu nebepečných látek</t>
  </si>
  <si>
    <t>sil. III/12149: km 0,000 000 - km 0,056 750 56,75*4,70*0,04 = 10,669 [A]
odbočka na místní kom. 50,40*0,04 = 2,016 [B]
Celkové množství = 12,685</t>
  </si>
  <si>
    <t>12960</t>
  </si>
  <si>
    <t>ČIŠTĚNÍ VODOTEČÍ A MELIORAČ KANÁLŮ OD NÁNOSŮ</t>
  </si>
  <si>
    <t>pročištění vodoteče v úseku hranice záboru
předpokládaná prům.tl. odtěženého odpadu 0,25m
Vč.odvozu a uložení na skládku - komunální odpad, vč. poplatků za skládku</t>
  </si>
  <si>
    <t>17,0*0,25*3,10 = 13,175 [A]
Celkové množství = 13,175</t>
  </si>
  <si>
    <t>131834</t>
  </si>
  <si>
    <t>HLOUBENÍ JAM ZAPAŽ I NEPAŽ TŘ. II, ODVOZ DO 5KM</t>
  </si>
  <si>
    <t>hloubení zeminy pro zpětný zásyp</t>
  </si>
  <si>
    <t>zemina pro zpětný záspy - SO 201 - pol. 17411 48,770 = 48,770 [A]
Celkové množství = 48,770</t>
  </si>
  <si>
    <t>131838</t>
  </si>
  <si>
    <t>HLOUBENÍ JAM ZAPAŽ I NEPAŽ TŘ. II, ODVOZ DO 20KM</t>
  </si>
  <si>
    <t>výkop za OP 01 (1,05+4,60)/2*3,55*(5,750+3,55) = 93,267 [A]
výkop za OP 02 ( (1,15+4,50)/2*3,35*(5,70+3,35/2) = 69,795 [B]
výkop nadnasypu klenby 2*(1,65+1,35)/2*1,35*(5,72-2*0,50) = 19,116 [D]
výkop pro navazující opěrnou zeď (odpočet stav. nábřežní zdi) (4,0+4,80)/2*3,50*(10,70+3,50/2)-(3,45*1,0*10,70) = 154,815 [E]
výkop v tubusu klenby 3,30*1,20*(8,10) = 32,076 [C]
výkop pro kamenný zához na výtoku 6,30*0,50 = 3,150 [F]
odpočet zeminy pro zpětný zásyp - pol.131834 -48,77 = -48,770 [G]
Celkové množství = 323,449</t>
  </si>
  <si>
    <t>132838</t>
  </si>
  <si>
    <t>HLOUBENÍ RÝH ŠÍŘ DO 2M PAŽ I NEPAŽ TŘ. II, ODVOZ DO 20KM</t>
  </si>
  <si>
    <t>hloubení rýh na vtoku avýtoku pro prahy v korytě</t>
  </si>
  <si>
    <t>výkop prahu na vtoku 1,0*1,48*5,0 = 7,400 [A]
výkop prahu na výtoku 0,50*1,0*4,0 = 2,000 [B]
Celkové množství = 9,400</t>
  </si>
  <si>
    <t>17120</t>
  </si>
  <si>
    <t>ULOŽENÍ SYPANINY DO NÁSYPŮ A NA SKLÁDKY BEZ ZHUTNĚNÍ</t>
  </si>
  <si>
    <t>na skládku a meziskládku</t>
  </si>
  <si>
    <t>pol.131834 48,770 = 48,770 [A]
pol.131838 323,449 = 323,449 [B]
Celkové množství = 372,219</t>
  </si>
  <si>
    <t>2</t>
  </si>
  <si>
    <t>Základy</t>
  </si>
  <si>
    <t>23417A</t>
  </si>
  <si>
    <t>ŠTĚTOVÉ STĚNY NASAZENÉ Z KOVOVÝCH DÍLCŮ DOČASNÉ (PLOCHA)</t>
  </si>
  <si>
    <t xml:space="preserve">pažení štětovnicemi podél výkopu na vtokové straně
kompletní provedení vč. případného kotvení, převazek,
zřízení, odstranění a likvidace vzniklých odpadů
</t>
  </si>
  <si>
    <t>pažení výkopu čela podél vtokové strany (ze strany rybníku) (25,0)*(4,0*3) = 300,000 [A]
pažení opěrné zdi v komunikaci (10,60+2,0)*(3,50*3) = 132,300 [B]
Celkové množství = 432,300</t>
  </si>
  <si>
    <t>23717A</t>
  </si>
  <si>
    <t>ODSTRANĚNÍ ŠTĚTOVÝCH STĚN Z KOVOVÝCH DÍLCŮ V PLOŠE</t>
  </si>
  <si>
    <t>vč. likvidace vzniklých odpadů a skládkovné</t>
  </si>
  <si>
    <t>dle pol. 23417A 432,30 = 432,300 [A]
Celkové množství = 432,300</t>
  </si>
  <si>
    <t>9</t>
  </si>
  <si>
    <t>Ostatní konstrukce a práce</t>
  </si>
  <si>
    <t>9112B3</t>
  </si>
  <si>
    <t>ZÁBRADLÍ MOSTNÍ SE SVISLOU VÝPLNÍ - DEMONTÁŽ S PŘESUNEM</t>
  </si>
  <si>
    <t>M</t>
  </si>
  <si>
    <t>demontáž zábradlí se svislou výplní
vč. odvozu do kovošrotu, výzisk a výkupní lístky přeány investorovi</t>
  </si>
  <si>
    <t>2*7,05 = 14,100 [A]
Celkové množství = 14,100</t>
  </si>
  <si>
    <t>911CB3</t>
  </si>
  <si>
    <t>SVODIDLO BETON, ÚROVEŇ ZADRŽ H1 VÝŠ 0,8M - DEMONTÁŽ S PŘESUNEM</t>
  </si>
  <si>
    <t>demontáž provizorních betonových svodidel s výstraným značením
uloženo dle pokynů investora</t>
  </si>
  <si>
    <t>za konci křídel 4*2,0 = 8,000 [A]
Celkové množství = 8,000</t>
  </si>
  <si>
    <t>913340R</t>
  </si>
  <si>
    <t>ZÁBRADLÍ - MEZNÍKY KAMENNÉ A OCELOVÉ MADLO - demontáž</t>
  </si>
  <si>
    <t>m</t>
  </si>
  <si>
    <t xml:space="preserve">demontáž kamenných mezníků propojených vodorovným ocelovým madlem
mezníky + madlo - dočasné uložení, bude částečně zpětně osazeno
zbytek - mezníky uloženy dle pokynu investora, madlo - odvoz do kovošrotu, výzisk předán s výkupními lístky investorovi
</t>
  </si>
  <si>
    <t>votické předmostí 25,0 = 25,000 [A]
Celkové množství = 25,000</t>
  </si>
  <si>
    <t>914133</t>
  </si>
  <si>
    <t>DOPRAVNÍ ZNAČKY ZÁKLADNÍ VELIKOSTI OCELOVÉ FÓLIE TŘ 2 - DEMONTÁŽ</t>
  </si>
  <si>
    <t>odstranění stávající trvalého dopravního  značení
vykázáno na počet sloupků (cedulí DZ je na skoupku umístěno víc)
vč. sloupku a založení
vč. likvidace vzniklých odpadů a skládkovného</t>
  </si>
  <si>
    <t>předmostí Votice 1 = 1,000 [A]
Předmostí Heřmaničky 2 = 2,000 [B]
Celkové množství = 3,000</t>
  </si>
  <si>
    <t>966128</t>
  </si>
  <si>
    <t>BOURÁNÍ KONSTRUKCÍ Z KAMENE NA SUCHO S ODVOZEM DO 20KM</t>
  </si>
  <si>
    <t>bourání kamenné rovnaniny za rubem klenby
(zajištění paty klenby)</t>
  </si>
  <si>
    <t>odhad 2*2,0 = 4,000 [A]
Celkové množství = 4,000</t>
  </si>
  <si>
    <t>966138</t>
  </si>
  <si>
    <t>BOURÁNÍ KONSTRUKCÍ Z KAMENE NA MC S ODVOZEM DO 20KM</t>
  </si>
  <si>
    <t>Klenba 5,0*0,35*5,10 = 8,925 [A]
opěra OP 01 - základ 1,30*0,70*(0,50+5,10+0,50) = 5,551 [B]
opěra OP 01 - dřík (0,60+1,20)/2*1,20*5,10 = 5,508 [C]
opěra OP 01 - křídla (1,50+1,70)*3,60*0,75+2,25*(0,45+0,60)/2*(3,60+1,5)/2 = 11,652 [E]
opěra OP 02 - základ 1,30*0,70*(0,50+5,10+0,50) = 5,551 [D]
opěra OP 02 - dřík 0,85*1,20*1,20*5,10 = 6,242 [F]
opěra OP 02 - křídla (0,35+0,35)*3,60*0,75+(2,35+1,30)*(0,45+0,60)/2*(3,60+1,5)/2 = 6,776 [G]
parapetní zídky 2*(0,65+1,65)/2*1,35*0,50*2 = 3,105 [H]
bourání navazující opěrné zdi v rozsahu výstavby nové (3,45*1,0*10,70) = 36,915 [I]
Celkové množství = 90,225</t>
  </si>
  <si>
    <t>966168</t>
  </si>
  <si>
    <t>BOURÁNÍ KONSTRUKCÍ ZE ŽELEZOBETONU S ODVOZEM DO 20KM</t>
  </si>
  <si>
    <t>bourání 6LB kcí</t>
  </si>
  <si>
    <t>Římsa - směr Heřmaničky 0,50*7,05*0,15 = 0,529 [A]
Římsa - směr Votice 0,45*7,05*0,15 = 0,476 [B]
Celkové množství = 1,005</t>
  </si>
  <si>
    <t>9661780R</t>
  </si>
  <si>
    <t>STAVIDLO - DEMONTÁŽ</t>
  </si>
  <si>
    <t>demontáž stávajícího stavidla umístěného na vtoku 
likvidace vzniklých odpadů a skládkovné</t>
  </si>
  <si>
    <t>na vtoku 1 = 1,000 [A]
Celkové množství = 1,000</t>
  </si>
  <si>
    <t>969245</t>
  </si>
  <si>
    <t>VYBOURÁNÍ POTRUBÍ DN DO 300MM KANALIZAČ</t>
  </si>
  <si>
    <t>vybourání potrubí
vč. odvozu a uložení</t>
  </si>
  <si>
    <t>roura z rybníka - viz stav. stav na vtoku 2,0 = 2,000 [A]
Celkové množství = 2,000</t>
  </si>
  <si>
    <t>97817</t>
  </si>
  <si>
    <t>ODSTRANĚNÍ MOSTNÍ IZOLACE</t>
  </si>
  <si>
    <t>odstranění zbytků izolace</t>
  </si>
  <si>
    <t>odhad 5,0 = 5,000 [A]
Celkové množství = 5,000</t>
  </si>
  <si>
    <t>SO 201</t>
  </si>
  <si>
    <t>014101</t>
  </si>
  <si>
    <t>POPLATKY ZA SKLÁDKU</t>
  </si>
  <si>
    <t xml:space="preserve">poplatky za nákup ornice
</t>
  </si>
  <si>
    <t>nákup ornice 0,2*125,75 = 25,150 [A]
Celkové množství = 25,150</t>
  </si>
  <si>
    <t>02950</t>
  </si>
  <si>
    <t>OSTATNÍ POŽADAVKY - POSUDKY, KONTROLY, REVIZNÍ ZPRÁVY</t>
  </si>
  <si>
    <t>výpočet zatížitelnosti vč.vyhodnocení</t>
  </si>
  <si>
    <t>113765</t>
  </si>
  <si>
    <t>FRÉZOVÁNÍ DRÁŽKY PRŮŘEZU DO 600MM2 V ASFALTOVÉ VOZOVCE</t>
  </si>
  <si>
    <t>frézování drážky v místě napojení nové a stávající vozovky</t>
  </si>
  <si>
    <t>předmostí Heřmanice 6,0 = 6,000 [A]
předmostí Votice 4,80 = 4,800 [B]
místní komunikace 5,75 = 5,750 [C]
Celkové množství = 16,550</t>
  </si>
  <si>
    <t>115270R</t>
  </si>
  <si>
    <t>PROVEDENÍ VODY STAVBOU</t>
  </si>
  <si>
    <t>kpl</t>
  </si>
  <si>
    <t xml:space="preserve">kompletní provedení vodoteče stavbou a ochrana konstrukcí proti vodě
provedeno dle možností a zkušeností zhotovitele
vč. hrázek, nátoků, těsnění
zahrnuje - zřízení, provoz, demontáž, likvidace vzniklých odpadů a skládkovné
</t>
  </si>
  <si>
    <t>12573</t>
  </si>
  <si>
    <t>VYKOPÁVKY ZE ZEMNÍKŮ A SKLÁDEK TŘ. I</t>
  </si>
  <si>
    <t>vč. dopravy
vykopávka zeminy uložené v SO 001 - pol.17120
vykopávka ornice z meziskládky, vykopávka zemin pro zpětné zásypy</t>
  </si>
  <si>
    <t>zpětný zásyp ( pol.17481) 48,770 = 48,770 [A]
ornice (pol.18222) 125,75*0,20 = 25,150 [B]
Celkové množství = 73,920</t>
  </si>
  <si>
    <t>17180</t>
  </si>
  <si>
    <t>ULOŽENÍ SYPANINY DO NÁSYPŮ Z NAKUPOVANÝCH MATERIÁLŮ</t>
  </si>
  <si>
    <t>dosypání svahů podél křídel a komunikace</t>
  </si>
  <si>
    <t>na výtoku - kužele 1/3*3,14*(2,10*1,50)^2*(2,10)/2 = 10,905 [A]
na výtoku - rovnoběžné svahy 2*2,50*(3,0*2,0)/2 = 15,000 [B]
na vtoku - kužel 1/3*3,14*(1,75*1,50)^2*1,75/4 = 3,155 [C]
Celkové množství = 29,060</t>
  </si>
  <si>
    <t>17380</t>
  </si>
  <si>
    <t>ZEMNÍ KRAJNICE A DOSYPÁVKY Z NAKUPOVANÝCH MATERIÁLŮ</t>
  </si>
  <si>
    <t>dosypání krajnic za koncem odláždění do požadovaného tvaru</t>
  </si>
  <si>
    <t>za koncem odláždění - směr Heřmanice (1,05+0,80)*2,0*0,50 = 1,850 [A]
za koncem odláždění  - směr Votice (1,0+0,50)*2,0*0,50 = 1,500 [B]
Celkové množství = 3,350</t>
  </si>
  <si>
    <t>17411</t>
  </si>
  <si>
    <t>ZÁSYP JAM A RÝH ZEMINOU SE ZHUTNĚNÍM</t>
  </si>
  <si>
    <t>zpětný zásyp</t>
  </si>
  <si>
    <t>zpětný zásyp výkopu v tubusu rámu pod odláždění (4,0+2,60)/2*1,07*8,10 = 28,601 [A]
zpětný zásyp vně samostatné zdi (0,60+2,10)/2*1,20*(10,70+3,50/2) = 20,169 [B]
Celkové množství = 48,770</t>
  </si>
  <si>
    <t>17481</t>
  </si>
  <si>
    <t>ZÁSYP JAM A RÝH Z NAKUPOVANÝCH MATERIÁLŮ</t>
  </si>
  <si>
    <t>zásyp vhodnou příp. podmínečně vhodnou
dle ČSN 73 6133</t>
  </si>
  <si>
    <t>zásyp výkopu za rubem OP 01 do úrovně těsnící vrstvy (0,80+3,8)/2*2,80*6,70 = 43,148 [A]
zásyp výkopu za rubem OP 02 do úrovně těsnící vrstvy (0,80+3,80)/2*2,80*6,70 = 43,148 [B]
zásyp výkopu opěrné zdi do úrovně těsnící vrstvy 2,70*2,80*(10,96-3,80) = 54,130 [C]
Celkové množství = 140,426</t>
  </si>
  <si>
    <t>18222</t>
  </si>
  <si>
    <t>ROZPROSTŘENÍ ORNICE VE SVAHU V TL DO 0,15M</t>
  </si>
  <si>
    <t>rozprostření sejmuté ornice v SO 001 - pol.121108
ve svahu a v rovině</t>
  </si>
  <si>
    <t>dle pol. 11130 125,75 = 125,750 [A]
Celkové množství = 125,750</t>
  </si>
  <si>
    <t>18241</t>
  </si>
  <si>
    <t>ZALOŽENÍ TRÁVNÍKU RUČNÍM VÝSEVEM</t>
  </si>
  <si>
    <t>osetí ohumusovaných ploch</t>
  </si>
  <si>
    <t>dle pol. 18222 125,75 = 125,750 [A]
Celkové množství = 125,750</t>
  </si>
  <si>
    <t>18247</t>
  </si>
  <si>
    <t>OŠETŘOVÁNÍ TRÁVNÍKU</t>
  </si>
  <si>
    <t>4x</t>
  </si>
  <si>
    <t>dle pol. 18222 4*125,750 = 503,000 [A]
Celkové množství = 503,000</t>
  </si>
  <si>
    <t>184B17</t>
  </si>
  <si>
    <t>VYSAZOVÁNÍ STROMŮ LISTNATÝCH S BALEM OBVOD KMENE DO 20CM, PODCHOZÍ VÝŠ MIN 2,4M</t>
  </si>
  <si>
    <t>náhradní výsadba stromů za pokácené v SO 000 Demolice
2x dub, 1x jírovec</t>
  </si>
  <si>
    <t>náhradní výsadba 3 = 3,000 [A]
Celkové množství = 3,000</t>
  </si>
  <si>
    <t>21331</t>
  </si>
  <si>
    <t>DRENÁŽNÍ VRSTVY Z BETONU MEZEROVITÉHO (DRENÁŽNÍHO)</t>
  </si>
  <si>
    <t>drenážní beton okolo drenáže</t>
  </si>
  <si>
    <t>za OP 01 (2,95+6,70+2,95)*0,30*0,30 = 1,134 [A]
za OP 02 a opěrnou zdí (3,85+6,70+10,960)*0,30*0,30 = 1,936 [B]
Celkové množství = 3,070</t>
  </si>
  <si>
    <t>227831</t>
  </si>
  <si>
    <t>MIKROPILOTY KOMPLET D DO 150MM NA POVRCHU</t>
  </si>
  <si>
    <t xml:space="preserve">mikropiloty  - délka 6,0m , kořen 5,0m
kompletní provedení dle PD
</t>
  </si>
  <si>
    <t>pod OP 01 6,0*(8*2) = 96,000 [A]
pod OP 02 6,0*(8*2) = 96,000 [B]
Celkové množství = 192,000</t>
  </si>
  <si>
    <t>26135</t>
  </si>
  <si>
    <t>VRTY PRO KOTVENÍ, INJEKTÁŽ A MIKROPILOTY NA POVRCHU TŘ. III D DO 300MM</t>
  </si>
  <si>
    <t>vrty pro mikropiloty
předp. vrtáno z úrovně ZS
přední řada vrtů skloněná dle PD
předp. délka 6,0 m
pol. zahrnuje likvidaci vzniklých odpadů a skládkovné</t>
  </si>
  <si>
    <t>272325</t>
  </si>
  <si>
    <t>ZÁKLADY ZE ŽELEZOBETONU DO C30/37</t>
  </si>
  <si>
    <t>základové pasy rámu
základy pod opěrnou zdí</t>
  </si>
  <si>
    <t>OP 01 - základy pod dříky 1,30*0,60*10,0 = 7,800 [A]
OP 01 - základy pod křídly 1,0*0,60*(2,65+2,65) = 3,180 [B]
OP 02 - základy pod dříky 1,30*0,60*8,80 = 6,864 [C]
OP 02 - základy pod křídly 1,0*0,60*(3,55+2,65) = 3,720 [D]
základ pod opěrnou zdí 2,80*(0,46+0,60)/2*8,05 = 11,946 [E]
Celkové množství = 33,510</t>
  </si>
  <si>
    <t>272365</t>
  </si>
  <si>
    <t>VÝZTUŽ ZÁKLADŮ Z OCELI 10505, B500B</t>
  </si>
  <si>
    <t>výztuž 180 kg/m3
vč. pko přes pracovní, dilatační a smršťovací spáry</t>
  </si>
  <si>
    <t>0,18*33,510 = 6,032 [A]
Celkové množství = 6,032</t>
  </si>
  <si>
    <t>28999</t>
  </si>
  <si>
    <t>OPLÁŠTĚNÍ (ZPEVNĚNÍ) Z FÓLIE</t>
  </si>
  <si>
    <t>těsnící vrstva - fólie
za rubem opěry</t>
  </si>
  <si>
    <t>za OP 01 4,15*6,70 = 27,805 [A]
za OP 02 4,15*6,70 = 27,805 [B]
za rubem zdi 2,50*(10,96-2,95) = 20,025 [C]
Celkové množství = 75,635</t>
  </si>
  <si>
    <t>3</t>
  </si>
  <si>
    <t>Svislé konstrukce</t>
  </si>
  <si>
    <t>311212</t>
  </si>
  <si>
    <t>ZDI A STĚNY PODPĚR A VOLNÉ Z KAMENE A LOM VÝROBKŮ NA MC</t>
  </si>
  <si>
    <t>KAMENNÁ KŘÍDLA</t>
  </si>
  <si>
    <t>kamenné křídlo na výtoku 1,50*0,50*1,40 = 1,050 [A]
pilíř na votku 2*2,40*0,70*0,50 = 1,680 [B]
Celkové množství = 2,730</t>
  </si>
  <si>
    <t>31717</t>
  </si>
  <si>
    <t>KOVOVÉ KONSTRUKCE PRO KOTVENÍ ŘÍMSY</t>
  </si>
  <si>
    <t>KG</t>
  </si>
  <si>
    <t>kotvy říms na tubusu rámu po 1,0m
(na křídlech římsa kotvena výztuží vytaženou z horní plochy křídel)
hmotnost - 6kg/kotva
(kotvení římsy z boku nk - součást výztuže rámu)</t>
  </si>
  <si>
    <t>na nk - na tubusu rámu 
nad vtokem 6,0*(5,0/1,0+1) = 36,000 [B]
nad výtokem 6,0*(5,0/1,0+1) = 36,000 [C]
Celkové množství = 72,000</t>
  </si>
  <si>
    <t>317325</t>
  </si>
  <si>
    <t>ŘÍMSY ZE ŽELEZOBETONU DO C30/37</t>
  </si>
  <si>
    <t>C30/37 
vč. letopočtu výstavby vlisem 
vč. veškerých dilatačních, smršťovacích a pracovních spar</t>
  </si>
  <si>
    <t>římsa nad vtokem (0,80*0,50+0,50*0,30)*10,90 = 5,995 [A]
římsa nad výtokem (0,80*0,50+0,50*0,30)*11,80 = 6,490 [B]
římsa nad samostatnou zdí (0,80*0,50+0,50*0,30)*8,0 = 4,400 [C]
Celkové množství = 16,885</t>
  </si>
  <si>
    <t>317365</t>
  </si>
  <si>
    <t>VÝZTUŽ ŘÍMS Z OCELI 10505, B500B</t>
  </si>
  <si>
    <t>vyztuž 180 kg/m3
vč. pko přes pracovní, dilatační a smršťovací spáry</t>
  </si>
  <si>
    <t>0,18*16,885 = 3,039 [A]
Celkové množství = 3,039</t>
  </si>
  <si>
    <t>327215</t>
  </si>
  <si>
    <t>PŘEZDĚNÍ ZDÍ Z KAMENNÉHO ZDIVA</t>
  </si>
  <si>
    <t>přezdění navazující opěrné zdi na votickém předmostí</t>
  </si>
  <si>
    <t>3,45*2,50*1,0 = 8,625 [A]
Celkové množství = 8,625</t>
  </si>
  <si>
    <t>327325</t>
  </si>
  <si>
    <t>ZDI OPĚRNÉ, ZÁRUBNÍ, NÁBŘEŽNÍ ZE ŽELEZOVÉHO BETONU DO C30/37</t>
  </si>
  <si>
    <t xml:space="preserve">samostatná opěrná zeď na vtoku
vč. veškerých dilatačních, smršťovacích a pracovních spar
C 30/37
</t>
  </si>
  <si>
    <t>samostatná opěrná zeď 0,40*(2,84+3,08)/2*10,95 = 12,965 [A]
Celkové množství = 12,965</t>
  </si>
  <si>
    <t>327365</t>
  </si>
  <si>
    <t>VÝZTUŽ ZDÍ OPĚRNÝCH, ZÁRUBNÍCH, NÁBŘEŽNÍCH Z OCELI 10505, B500B</t>
  </si>
  <si>
    <t>180 kg/m3
vč. pko přes pracovní, dilatační a smršťovací spáry</t>
  </si>
  <si>
    <t>0,18*12,965 = 2,334 [A]
Celkové množství = 2,334</t>
  </si>
  <si>
    <t>333213</t>
  </si>
  <si>
    <t>OBKLAD MOST OPĚR A KŘÍDEL Z LOM KAMENE</t>
  </si>
  <si>
    <t>vč. kotvení</t>
  </si>
  <si>
    <t>obklad na vtoku - odměřeno z acad 47,0 = 47,000 [A]
obklad na vtoku - odměřeno z acad 25,0 = 25,000 [B]
Celkové množství = 72,000</t>
  </si>
  <si>
    <t>389325</t>
  </si>
  <si>
    <t>MOSTNÍ RÁMOVÉ KONSTRUKCE ZE ŽELEZOBETONU C30/37</t>
  </si>
  <si>
    <t>C30/37  
vč. skruže - komplet
vč. úprav dilatačních, pracovních a smršťovacích a jejich přelepení asfaltovvým pásem z rubu</t>
  </si>
  <si>
    <t>tubus rámu (odměřeno z acad) 21,10*6,70 = 141,370 [A]
zesílení příčle - protispád 5,60*0,75*(2,50+6,0)/100 = 0,357 [B]
vtokové čelo a křídla 23,75*0,40 = 9,500 [C]
výtokové čelo a křídla 25,80*0,40 = 10,320 [D]
Celkové množství = 161,547</t>
  </si>
  <si>
    <t>389365</t>
  </si>
  <si>
    <t>VÝZTUŽ MOSTNÍ RÁMOVÉ KONSTRUKCE Z OCELI 10505, B500B</t>
  </si>
  <si>
    <t>výztuž 200 kg/m3
vč. pko přes pracovní, dilatační a smršťovací spáry</t>
  </si>
  <si>
    <t>0,20*161,547 = 32,309 [A]
Celkové množství = 32,309</t>
  </si>
  <si>
    <t>4</t>
  </si>
  <si>
    <t>Vodorovné konstrukce</t>
  </si>
  <si>
    <t>451312</t>
  </si>
  <si>
    <t>PODKLADNÍ A VÝPLŇOVÉ VRSTVY Z PROSTÉHO BETONU C12/15</t>
  </si>
  <si>
    <t>podkladní beton C12/15</t>
  </si>
  <si>
    <t>podkladní beton pod základem rámu 
pod OP 01 1,70*0,15*(10,0+2*0,20)+1,40*0,50*2,65*2 = 6,362 [B]
pod OP 02 1,70*0,15*(8,80+2*0,20)+1,40*0,50*2,65*2 = 6,056 [C]
pod samostatnou opěrnou zdí (2,80+0,20*2)*0,15*(8,09+0,20*2) = 4,075 [D]
podkladní beton ve spádu drenáže 
za OP 01 2,1*0,15*(2,95*2+6,70) = 3,969 [F]
za OP 02 2,1*0,15*(3,85+6,70+2,65) = 4,158 [G]
za samostatnou zdí 0,15*0,15*8,09 = 0,182 [H]
Celkové množství = 24,802</t>
  </si>
  <si>
    <t>45131A</t>
  </si>
  <si>
    <t>PODKLADNÍ A VÝPLŇOVÉ VRSTVY Z PROSTÉHO BETONU C20/25</t>
  </si>
  <si>
    <t>lože z betonu C20/25n
tl. 0,150m</t>
  </si>
  <si>
    <t>pod odlážděním v tubusu rámu 7,80*4,0*0,15 = 4,680 [A]
OP 01 - pod odlážděním za koncem křídel 1,05*2,50*0,15+(1,05+0,80)/2*3,50*0,15 = 0,879 [B]
OP 01 -svahy podél křídel 1,20*(0,30+0,25)*(2,95+4,35)*0,15 = 0,723 [C]
OP 02 - pod odlážděním za koncem křídel 1,00*4,00*0,15 = 0,600 [D]
OP 02 -svahy podél křídel 1,20*(0,30+0,25)*(2,95)*0,15 = 0,292 [E]
Celkové množství = 7,174</t>
  </si>
  <si>
    <t>45152</t>
  </si>
  <si>
    <t>PODKLADNÍ A VÝPLŇOVÉ VRSTVY Z KAMENIVA DRCENÉHO</t>
  </si>
  <si>
    <t>vrstva štěrkopísku (okolo těsnící folie) za rubem opěr - 2*0,15m</t>
  </si>
  <si>
    <t>dle pol. 28999 2*0,15*75,635 = 22,691 [A]
Celkové množství = 22,691</t>
  </si>
  <si>
    <t>45860</t>
  </si>
  <si>
    <t>VÝPLŇ ZA OPĚRAMI A ZDMI Z MEZEROVITÉHO BETONU</t>
  </si>
  <si>
    <t>přechodový klín za rubem opěr
výplň horní části výkopu za rubem zdi</t>
  </si>
  <si>
    <t>za OP 01 (0,50+0,60)/2*4,65*6,70 = 17,135 [A]
za OP 02 (0,50+0,60)/2*4,65*6,70 = 17,135 [B]
za samostatnou opěrnou zdí  0,60*2,70*(8,5) = 13,770 [C]
Celkové množství = 48,040</t>
  </si>
  <si>
    <t>46251</t>
  </si>
  <si>
    <t>ZÁHOZ Z LOMOVÉHO KAMENE</t>
  </si>
  <si>
    <t>kamenný rovnaný zához</t>
  </si>
  <si>
    <t>na vtoku 2,0*0,50*(4,0+2,50)/2 = 3,250 [A]
Celkové množství = 3,250</t>
  </si>
  <si>
    <t>465512</t>
  </si>
  <si>
    <t>DLAŽBY Z LOMOVÉHO KAMENE NA MC</t>
  </si>
  <si>
    <t>odláždění kamennou dlažbou
tl. 0,20 m</t>
  </si>
  <si>
    <t>výměra dle pol. 45131A 7,174/0,15*0,20 = 9,565 [A]
Celkové množství = 9,565</t>
  </si>
  <si>
    <t>46731A</t>
  </si>
  <si>
    <t>STUPNĚ A PRAHY VODNÍCH KORYT Z PROSTÉHO BETONU C20/25</t>
  </si>
  <si>
    <t>zajišťující práh na vtoku a výtoku</t>
  </si>
  <si>
    <t>na vtoku 0,60*1,0*5,60 = 3,360 [A]
na výtoku 0,50*0,80*4,0 = 1,600 [B]
Celkové množství = 4,960</t>
  </si>
  <si>
    <t>467510R</t>
  </si>
  <si>
    <t>STUPNĚ A PRAHY VOD KORYT Z LOM KAM - SKLÁDANÉ</t>
  </si>
  <si>
    <t>ZAJIŠŤUJÍCÍ PRÁH NA VTOKU 0,80*1,0*4,0 = 3,200 [A]
Celkové množství = 3,200</t>
  </si>
  <si>
    <t>5</t>
  </si>
  <si>
    <t>Komunikace</t>
  </si>
  <si>
    <t>56213</t>
  </si>
  <si>
    <t>VOZOVKOVÉ VRSTVY Z MATERIÁLŮ STABIL CEMENTEM TL DO 150MM</t>
  </si>
  <si>
    <t>SC C8/10 - 130mm
mimo most
napojeno odstupňovaně</t>
  </si>
  <si>
    <t>předmostí Heřmaničky 192,169-1,0*6,0 = 186,169 [A]
předmostí Votice 129,0-1,0*4,85 = 124,150 [B]
Celkové množství = 310,319</t>
  </si>
  <si>
    <t>56335</t>
  </si>
  <si>
    <t>VOZOVKOVÉ VRSTVY ZE ŠTĚRKODRTI TL. DO 250MM</t>
  </si>
  <si>
    <t>ŠD (0-32) ŠDA min. 200 mm
mimo most
napojeno odstupňovaně</t>
  </si>
  <si>
    <t>předmostí Heřmaničky 192,169-1,50*6,0 = 183,169 [A]
předmostí Votice 129,0-1,50*4,85 = 121,725 [B]
Celkové množství = 304,894</t>
  </si>
  <si>
    <t>56962</t>
  </si>
  <si>
    <t>ZPEVNĚNÍ KRAJNIC Z RECYKLOVANÉHO MATERIÁLU TL DO 100MM</t>
  </si>
  <si>
    <t>odměřeno z acad 
Předmostí Heřmaničky 17,50+11,52+6,05 = 35,070 [B]
Předmostí Votice 14,20+6,10 = 20,300 [C]
Celkové množství = 55,370</t>
  </si>
  <si>
    <t>572121</t>
  </si>
  <si>
    <t>INFILTRAČNÍ POSTŘIK ASFALTOVÝ DO 1,0KG/M2</t>
  </si>
  <si>
    <t>Infiltrační postřk PI - 0,80 kg</t>
  </si>
  <si>
    <t>dle pol. 56213 310,319 = 310,319 [A]
Celkové množství = 310,319</t>
  </si>
  <si>
    <t>572214</t>
  </si>
  <si>
    <t>SPOJOVACÍ POSTŘIK Z MODIFIK EMULZE DO 0,5KG/M2</t>
  </si>
  <si>
    <t>spojovací postřk PS 0,30kg/m2</t>
  </si>
  <si>
    <t>dle pol. 574B34 404,200 = 404,200 [A]
dle pol.574F6 315,744 = 315,744 [B]
Celkové množství = 719,944</t>
  </si>
  <si>
    <t>574B34</t>
  </si>
  <si>
    <t>ASFALTOVÝ BETON PRO OBRUSNÉ VRSTVY MODIFIK ACO 11+, 11S TL. 40MM</t>
  </si>
  <si>
    <t>ACO11+   tl. 40mm
vozovkové vrstvy napojeny odstupňovaně</t>
  </si>
  <si>
    <t>sil III/12149 v úseku úpravy - km 0,000 00- 0,056 75 192,20+32,50+129,0 = 353,700 [A]
odbočka na místní kom. 50,50 = 50,500 [B]
Celkové množství = 404,200</t>
  </si>
  <si>
    <t>574F76</t>
  </si>
  <si>
    <t>ASFALTOVÝ BETON PRO PODKLADNÍ VRSTVY MODIFIK ACP 16+, 16S TL. 80MM</t>
  </si>
  <si>
    <t>ACP 16+ 80mm
napojeno odstupňovaně</t>
  </si>
  <si>
    <t>předmostí Heřmaničky 192,169-0,50*6,0 = 189,169 [A]
předmostí Votice 129,0-0,50*4,85 = 126,575 [B]
Celkové množství = 315,744</t>
  </si>
  <si>
    <t>575F65</t>
  </si>
  <si>
    <t>LITÝ ASFALT MA IV (OCHRANA MOSTNÍ IZOLACE) 16 TL. 45MM MODIFIK</t>
  </si>
  <si>
    <t>MA 16 IV
na nk</t>
  </si>
  <si>
    <t>na nk mostu 32,50 = 32,500 [A]
Celkové množství = 32,500</t>
  </si>
  <si>
    <t>7</t>
  </si>
  <si>
    <t>Přidružená stavební výroba</t>
  </si>
  <si>
    <t>711132</t>
  </si>
  <si>
    <t>IZOLACE BĚŽNÝCH KONSTRUKCÍ PROTI VOLNĚ STÉKAJÍCÍ VODĚ ASFALTOVÝMI PÁSY</t>
  </si>
  <si>
    <t>AIP
izolace rubu rámu zataženo 0,50m pod drenáž</t>
  </si>
  <si>
    <t>2*(1,0+0,50)*(6,70) = 20,100 [A]
Celkové množství = 20,100</t>
  </si>
  <si>
    <t>711442</t>
  </si>
  <si>
    <t>IZOLACE MOSTOVEK CELOPLOŠNÁ ASFALTOVÝMI PÁSY S PEČETÍCÍ VRSTVOU</t>
  </si>
  <si>
    <t>na nosné konstrukci - celoplošně natavená na kotevně impregnční nátěr
přetaženo 0,75 m na svislé stěny</t>
  </si>
  <si>
    <t>(0,75+5,0+0,75)*7,50 = 48,750 [A]
Celkové množství = 48,750</t>
  </si>
  <si>
    <t>711502</t>
  </si>
  <si>
    <t>OCHRANA IZOLACE NA POVRCHU ASFALTOVÝMI PÁSY</t>
  </si>
  <si>
    <t>ochrana izolace pod římsami - izolační asfaltový pás s kovovou vložkou celoplošně přilepeno</t>
  </si>
  <si>
    <t>pod římsou nad vtokem 5,60*(0,50+0,15) = 3,640 [A]
pod římsou nad výtokem 5,60*(0,50+0,15) = 3,640 [B]
Celkové množství = 7,280</t>
  </si>
  <si>
    <t>711509</t>
  </si>
  <si>
    <t>OCHRANA IZOLACE NA POVRCHU TEXTILIÍ</t>
  </si>
  <si>
    <t>ochrana AIP a nátěru ALP+2x ALN</t>
  </si>
  <si>
    <t>OP 01 rub opěr a křídel (3,15+0,30+0,60)*6,70+(3,10+0,30+0,60)*(2,95+2,95) = 50,735 [A]
OP 01 - na lící pod korytem (0,80+0,50+0,60)*7,80 = 14,820 [B]
OP 01 líc základu křídel (0,60)*(2,950*2) = 3,540 [C]
OP 02 rub opěr a křídel (3,15+0,30+0,60)*6,70+(3,10+0,30+0,60)*(3,85+2,95) = 54,335 [D]
OP 02 - na lící pod korytem (0,80+0,50+0,60)*7,80 = 14,820 [E]
OP 02 líc základu křídel (0,60)*(2,950+4,35) = 4,380 [F]
Samostatná zeď - rub (3,10+2,10+0,50)*8,07 = 45,999 [G]
Samostatná zeď - líc základu 0,60*8,0 = 4,800 [H]
Celkové množství = 193,429</t>
  </si>
  <si>
    <t>78382</t>
  </si>
  <si>
    <t>NÁTĚRY BETON KONSTR TYP S2 (OS-B)</t>
  </si>
  <si>
    <t xml:space="preserve">čelo rámu a zídky pod římsou </t>
  </si>
  <si>
    <t>nad vtokem 0,15*(10,90+8,0) = 2,835 [A]
nad výtokem 0,15*11,80 = 1,770 [B]
Celkové množství = 4,605</t>
  </si>
  <si>
    <t>78383</t>
  </si>
  <si>
    <t>NÁTĚRY BETON KONSTR TYP S4 (OS-C)</t>
  </si>
  <si>
    <t>Horní plocha římsy a hrana římsy k vozovce</t>
  </si>
  <si>
    <t>nad vtokem (0,15+0,15)*(10,90+8,0) = 5,670 [A]
nad výtokem (0,15+0,15)*11,80 = 3,540 [B]
Celkové množství = 9,210</t>
  </si>
  <si>
    <t>8</t>
  </si>
  <si>
    <t>Potrubí</t>
  </si>
  <si>
    <t>87533</t>
  </si>
  <si>
    <t>POTRUBÍ DREN Z TRUB PLAST DN DO 150MM</t>
  </si>
  <si>
    <t>drenáž za rubem opěr
vyústěno skrz opěry
vč. vyústění dle VL 4</t>
  </si>
  <si>
    <t>za OP 01 (2,95+6,70+2,95) = 12,600 [A]
za OP 02 a opěrnou zdí (3,85+6,70+10,960) = 21,510 [B]
Celkové množství = 34,110</t>
  </si>
  <si>
    <t>87633</t>
  </si>
  <si>
    <t>CHRÁNIČKY Z TRUB PLASTOVÝCH DN DO 150MM</t>
  </si>
  <si>
    <t>chráničky v římsách vč. přechodu do země</t>
  </si>
  <si>
    <t>v římse nad vtokem 1*(11,80+2*2,0) = 15,800 [A]
v římse nad výtokem 1*(10,90+8,0+2*2,0) = 22,900 [B]
Celkové množství = 38,700</t>
  </si>
  <si>
    <t>9112B10R</t>
  </si>
  <si>
    <t>ZÁBRADLÍ MOSTNÍ SE SVISLOU VÝPLNÍ - DODÁVKA A MONTÁŽ - atyp.</t>
  </si>
  <si>
    <t>atypické mostní zábradlí
kamenné sloupky vč. kotvení + svislá výplň
provedeno dle PD</t>
  </si>
  <si>
    <t>na vtokové římse 12,25 = 12,250 [A]
na výtokové římse 18,25 = 18,250 [B]
Celkové množství = 30,500</t>
  </si>
  <si>
    <t>ZÁBRADLÍ - MEZNÍKY KAMENNÉ A OCELOVÉ MADLO - montáž s přesunem</t>
  </si>
  <si>
    <t xml:space="preserve">zpětné osazení kamenných mezníků propojených vodorovným ocelovým madlem
vč. obnovy PKO na ocelových madlech nebo náhrada novými madly
</t>
  </si>
  <si>
    <t>votické předmostí 17 = 17,000 [A]
Celkové množství = 17,000</t>
  </si>
  <si>
    <t>91345</t>
  </si>
  <si>
    <t>NIVELAČNÍ ZNAČKY KOVOVÉ</t>
  </si>
  <si>
    <t>nivelační značky</t>
  </si>
  <si>
    <t>na konci křídel 2 = 2,000 [A]
nad opěrami 2 = 2,000 [B]
ve středu rozpětí 2 = 2,000 [C]
Celkové množství = 6,000</t>
  </si>
  <si>
    <t>91355</t>
  </si>
  <si>
    <t>EVIDENČNÍ ČÍSLO MOSTU</t>
  </si>
  <si>
    <t>ev.č. vč. sloupků</t>
  </si>
  <si>
    <t>2 = 2,000 [A]
Celkové množství = 2,000</t>
  </si>
  <si>
    <t>915111</t>
  </si>
  <si>
    <t>VODOROVNÉ DOPRAVNÍ ZNAČENÍ BARVOU HLADKÉ - DODÁVKA A POKLÁDKA</t>
  </si>
  <si>
    <t>předznačení
v úseku úpravy a 25m za úsekem úpravy
obnova ve stávajím rozsahu - jen postranní čáry, středová neznačená</t>
  </si>
  <si>
    <t>V01a 2*0,15*(57,0+2*25,0) = 32,100 [A]
Celkové množství = 32,100</t>
  </si>
  <si>
    <t>915211</t>
  </si>
  <si>
    <t>VODOROVNÉ DOPRAVNÍ ZNAČENÍ PLASTEM HLADKÉ - DODÁVKA A POKLÁDKA</t>
  </si>
  <si>
    <t>definitivní, provedeno po 1 sezóně</t>
  </si>
  <si>
    <t>917223</t>
  </si>
  <si>
    <t>SILNIČNÍ A CHODNÍKOVÉ OBRUBY Z BETONOVÝCH OBRUBNÍKŮ ŠÍŘ 100MM</t>
  </si>
  <si>
    <t>podél dlažeb</t>
  </si>
  <si>
    <t>OP 01 - podél zádlažeb (1,05+2,50)+1,20*(2,95)+(1,0+4,0)+1,20*(2,95) = 15,630 [A]
OP 02 - podél zádlažeb (0,80+3,50)+1,20*(4,35) = 9,520 [B]
Celkové množství = 25,150</t>
  </si>
  <si>
    <t>917224</t>
  </si>
  <si>
    <t>SILNIČNÍ A CHODNÍKOVÉ OBRUBY Z BETONOVÝCH OBRUBNÍKŮ ŠÍŘ 150MM</t>
  </si>
  <si>
    <t>Silniční obrubník vč. lože - dle TZ
podél odláždění za koncem říms
vč. postupného zapuštění</t>
  </si>
  <si>
    <t>OP 01 - podél přechodů říms  2,50+4,0 = 6,500 [A]
OP 02 - podél přchodů říms 3,50+2,50 = 6,000 [B]
Celkové množství = 12,500</t>
  </si>
  <si>
    <t>919111</t>
  </si>
  <si>
    <t>ŘEZÁNÍ ASFALTOVÉHO KRYTU VOZOVEK TL DO 50MM</t>
  </si>
  <si>
    <t>řezaná spára v místě napojení na stávající stav 6,0+4,85+5,75 = 16,600 [A]
nad rubem rámu 2*6,50 = 13,000 [B]
Celkové množství = 29,600</t>
  </si>
  <si>
    <t>931315</t>
  </si>
  <si>
    <t>a</t>
  </si>
  <si>
    <t>TĚSNĚNÍ DILATAČ SPAR ASF ZÁLIVKOU PRŮŘ DO 600MM2</t>
  </si>
  <si>
    <t>s předtěsněním
podél říms</t>
  </si>
  <si>
    <t>těsnění spáry v obrusné vrstvě podél římsy 
podél římsy na výtokem 10,92+8,0 = 18,920 [B]
podél římsy na vtokem 11,80 = 11,800 [C]
Celkové množství = 30,720</t>
  </si>
  <si>
    <t>b</t>
  </si>
  <si>
    <t>s předtěsněním
podél říms</t>
  </si>
  <si>
    <t>těsnění spáry v obrusné vrstvě podél římsy 
podél římsy na výtokem 10,92+8,0 = 18,920 [B]
podél římsy na vtokem 11,80 = 11,800 [C]
těsnění spáry ve vozovce 
v místě napojení na stav.stav. 6,0+4,85+5,75 = 16,600 [E]
nad rubem rámu 2*6,50 = 13,000 [F]
Celkové množství = 60,320</t>
  </si>
  <si>
    <t>935832</t>
  </si>
  <si>
    <t>ŽLABY A RIGOLY DLÁŽDĚNÉ Z LOMOVÉHO KAMENE TL DO 250MMM DO BETONU TL 100MM</t>
  </si>
  <si>
    <t>skluz z lomového kamene</t>
  </si>
  <si>
    <t>za OP 02 1,20*(6,55+5,0) = 13,860 [A]
Celkové množství = 13,860</t>
  </si>
  <si>
    <t>9661781R</t>
  </si>
  <si>
    <t>STAVIDLO - dodávka a montáž</t>
  </si>
  <si>
    <t>kompletní dodávka a montáž nového stavidla</t>
  </si>
  <si>
    <t>stavidlo na vtoku 1 = 1,000 [A]
Celkové množství = 1,000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</si>
</sst>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0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SUM(C10:C12)</f>
        <v>0</v>
      </c>
      <c r="D6" s="3"/>
      <c r="E6" s="3"/>
    </row>
    <row r="7" spans="1:5" ht="15">
      <c r="A7" s="3"/>
      <c r="B7" s="5" t="s">
        <v>5</v>
      </c>
      <c r="C7" s="6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000SO 000'!I3</f>
        <v>0</v>
      </c>
      <c r="D10" s="9">
        <f>SUMIFS('SO 000SO 000'!O:O,'SO 000SO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001SO 001'!I3</f>
        <v>0</v>
      </c>
      <c r="D11" s="9">
        <f>SUMIFS('SO 001SO 001'!O:O,'SO 001SO 001'!A:A,"P")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201SO 201 '!I3</f>
        <v>0</v>
      </c>
      <c r="D12" s="9">
        <f>SUMIFS('SO 201SO 201 '!O:O,'SO 201SO 201 '!A:A,"P")</f>
        <v>0</v>
      </c>
      <c r="E12" s="9">
        <f>C12+D12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17</v>
      </c>
      <c r="F2" s="15"/>
      <c r="G2" s="15"/>
      <c r="H2" s="15"/>
      <c r="I2" s="15"/>
      <c r="J2" s="17"/>
    </row>
    <row r="3" spans="1:16" ht="15">
      <c r="A3" s="3" t="s">
        <v>18</v>
      </c>
      <c r="B3" s="18" t="s">
        <v>19</v>
      </c>
      <c r="C3" s="19" t="s">
        <v>20</v>
      </c>
      <c r="D3" s="20"/>
      <c r="E3" s="21" t="s">
        <v>21</v>
      </c>
      <c r="F3" s="15"/>
      <c r="G3" s="15"/>
      <c r="H3" s="22" t="s">
        <v>11</v>
      </c>
      <c r="I3" s="23">
        <f>SUMIFS(I9:I45,A9:A45,"SD")</f>
        <v>0</v>
      </c>
      <c r="J3" s="17"/>
      <c r="O3">
        <v>0</v>
      </c>
      <c r="P3">
        <v>2</v>
      </c>
    </row>
    <row r="4" spans="1:16" ht="15">
      <c r="A4" s="3" t="s">
        <v>22</v>
      </c>
      <c r="B4" s="18" t="s">
        <v>23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24</v>
      </c>
      <c r="B5" s="18" t="s">
        <v>25</v>
      </c>
      <c r="C5" s="19" t="s">
        <v>11</v>
      </c>
      <c r="D5" s="20"/>
      <c r="E5" s="21" t="s">
        <v>12</v>
      </c>
      <c r="F5" s="15"/>
      <c r="G5" s="15"/>
      <c r="H5" s="15"/>
      <c r="I5" s="15"/>
      <c r="J5" s="17"/>
      <c r="O5">
        <v>0.21</v>
      </c>
    </row>
    <row r="6" spans="1:10" ht="15">
      <c r="A6" s="24" t="s">
        <v>26</v>
      </c>
      <c r="B6" s="25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/>
      <c r="J6" s="26" t="s">
        <v>34</v>
      </c>
    </row>
    <row r="7" spans="1:10" ht="15">
      <c r="A7" s="24"/>
      <c r="B7" s="25"/>
      <c r="C7" s="7"/>
      <c r="D7" s="7"/>
      <c r="E7" s="7"/>
      <c r="F7" s="7"/>
      <c r="G7" s="7"/>
      <c r="H7" s="7" t="s">
        <v>35</v>
      </c>
      <c r="I7" s="7" t="s">
        <v>36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37</v>
      </c>
      <c r="B9" s="30"/>
      <c r="C9" s="31" t="s">
        <v>38</v>
      </c>
      <c r="D9" s="32"/>
      <c r="E9" s="29" t="s">
        <v>39</v>
      </c>
      <c r="F9" s="32"/>
      <c r="G9" s="32"/>
      <c r="H9" s="32"/>
      <c r="I9" s="33">
        <f>SUMIFS(I10:I45,A10:A45,"P")</f>
        <v>0</v>
      </c>
      <c r="J9" s="34"/>
    </row>
    <row r="10" spans="1:16" ht="15">
      <c r="A10" s="35" t="s">
        <v>40</v>
      </c>
      <c r="B10" s="35">
        <v>1</v>
      </c>
      <c r="C10" s="36" t="s">
        <v>41</v>
      </c>
      <c r="D10" s="35" t="s">
        <v>42</v>
      </c>
      <c r="E10" s="37" t="s">
        <v>43</v>
      </c>
      <c r="F10" s="38" t="s">
        <v>44</v>
      </c>
      <c r="G10" s="39">
        <v>1</v>
      </c>
      <c r="H10" s="40">
        <v>0</v>
      </c>
      <c r="I10" s="40">
        <f>ROUND(G10*H10,P4)</f>
        <v>0</v>
      </c>
      <c r="J10" s="38" t="s">
        <v>45</v>
      </c>
      <c r="O10" s="41">
        <f>I10*0.21</f>
        <v>0</v>
      </c>
      <c r="P10">
        <v>3</v>
      </c>
    </row>
    <row r="11" spans="1:10" ht="15">
      <c r="A11" s="35" t="s">
        <v>46</v>
      </c>
      <c r="B11" s="42"/>
      <c r="C11" s="43"/>
      <c r="D11" s="43"/>
      <c r="E11" s="37" t="s">
        <v>47</v>
      </c>
      <c r="F11" s="43"/>
      <c r="G11" s="43"/>
      <c r="H11" s="43"/>
      <c r="I11" s="43"/>
      <c r="J11" s="44"/>
    </row>
    <row r="12" spans="1:10" ht="30">
      <c r="A12" s="35" t="s">
        <v>48</v>
      </c>
      <c r="B12" s="42"/>
      <c r="C12" s="43"/>
      <c r="D12" s="43"/>
      <c r="E12" s="45" t="s">
        <v>49</v>
      </c>
      <c r="F12" s="43"/>
      <c r="G12" s="43"/>
      <c r="H12" s="43"/>
      <c r="I12" s="43"/>
      <c r="J12" s="44"/>
    </row>
    <row r="13" spans="1:16" ht="15">
      <c r="A13" s="35" t="s">
        <v>40</v>
      </c>
      <c r="B13" s="35">
        <v>2</v>
      </c>
      <c r="C13" s="36" t="s">
        <v>50</v>
      </c>
      <c r="D13" s="35" t="s">
        <v>51</v>
      </c>
      <c r="E13" s="37" t="s">
        <v>52</v>
      </c>
      <c r="F13" s="38" t="s">
        <v>44</v>
      </c>
      <c r="G13" s="39">
        <v>1</v>
      </c>
      <c r="H13" s="40">
        <v>0</v>
      </c>
      <c r="I13" s="40">
        <f>ROUND(G13*H13,P4)</f>
        <v>0</v>
      </c>
      <c r="J13" s="38" t="s">
        <v>45</v>
      </c>
      <c r="O13" s="41">
        <f>I13*0.21</f>
        <v>0</v>
      </c>
      <c r="P13">
        <v>3</v>
      </c>
    </row>
    <row r="14" spans="1:10" ht="45">
      <c r="A14" s="35" t="s">
        <v>46</v>
      </c>
      <c r="B14" s="42"/>
      <c r="C14" s="43"/>
      <c r="D14" s="43"/>
      <c r="E14" s="37" t="s">
        <v>53</v>
      </c>
      <c r="F14" s="43"/>
      <c r="G14" s="43"/>
      <c r="H14" s="43"/>
      <c r="I14" s="43"/>
      <c r="J14" s="44"/>
    </row>
    <row r="15" spans="1:10" ht="30">
      <c r="A15" s="35" t="s">
        <v>48</v>
      </c>
      <c r="B15" s="42"/>
      <c r="C15" s="43"/>
      <c r="D15" s="43"/>
      <c r="E15" s="45" t="s">
        <v>49</v>
      </c>
      <c r="F15" s="43"/>
      <c r="G15" s="43"/>
      <c r="H15" s="43"/>
      <c r="I15" s="43"/>
      <c r="J15" s="44"/>
    </row>
    <row r="16" spans="1:16" ht="15">
      <c r="A16" s="35" t="s">
        <v>40</v>
      </c>
      <c r="B16" s="35">
        <v>3</v>
      </c>
      <c r="C16" s="36" t="s">
        <v>54</v>
      </c>
      <c r="D16" s="35" t="s">
        <v>42</v>
      </c>
      <c r="E16" s="37" t="s">
        <v>55</v>
      </c>
      <c r="F16" s="38" t="s">
        <v>44</v>
      </c>
      <c r="G16" s="39">
        <v>1</v>
      </c>
      <c r="H16" s="40">
        <v>0</v>
      </c>
      <c r="I16" s="40">
        <f>ROUND(G16*H16,P4)</f>
        <v>0</v>
      </c>
      <c r="J16" s="38" t="s">
        <v>45</v>
      </c>
      <c r="O16" s="41">
        <f>I16*0.21</f>
        <v>0</v>
      </c>
      <c r="P16">
        <v>3</v>
      </c>
    </row>
    <row r="17" spans="1:10" ht="240">
      <c r="A17" s="35" t="s">
        <v>46</v>
      </c>
      <c r="B17" s="42"/>
      <c r="C17" s="43"/>
      <c r="D17" s="43"/>
      <c r="E17" s="37" t="s">
        <v>56</v>
      </c>
      <c r="F17" s="43"/>
      <c r="G17" s="43"/>
      <c r="H17" s="43"/>
      <c r="I17" s="43"/>
      <c r="J17" s="44"/>
    </row>
    <row r="18" spans="1:10" ht="30">
      <c r="A18" s="35" t="s">
        <v>48</v>
      </c>
      <c r="B18" s="42"/>
      <c r="C18" s="43"/>
      <c r="D18" s="43"/>
      <c r="E18" s="45" t="s">
        <v>49</v>
      </c>
      <c r="F18" s="43"/>
      <c r="G18" s="43"/>
      <c r="H18" s="43"/>
      <c r="I18" s="43"/>
      <c r="J18" s="44"/>
    </row>
    <row r="19" spans="1:16" ht="15">
      <c r="A19" s="35" t="s">
        <v>40</v>
      </c>
      <c r="B19" s="35">
        <v>4</v>
      </c>
      <c r="C19" s="36" t="s">
        <v>57</v>
      </c>
      <c r="D19" s="35" t="s">
        <v>42</v>
      </c>
      <c r="E19" s="37" t="s">
        <v>58</v>
      </c>
      <c r="F19" s="38" t="s">
        <v>44</v>
      </c>
      <c r="G19" s="39">
        <v>1</v>
      </c>
      <c r="H19" s="40">
        <v>0</v>
      </c>
      <c r="I19" s="40">
        <f>ROUND(G19*H19,P4)</f>
        <v>0</v>
      </c>
      <c r="J19" s="38" t="s">
        <v>45</v>
      </c>
      <c r="O19" s="41">
        <f>I19*0.21</f>
        <v>0</v>
      </c>
      <c r="P19">
        <v>3</v>
      </c>
    </row>
    <row r="20" spans="1:10" ht="75">
      <c r="A20" s="35" t="s">
        <v>46</v>
      </c>
      <c r="B20" s="42"/>
      <c r="C20" s="43"/>
      <c r="D20" s="43"/>
      <c r="E20" s="37" t="s">
        <v>59</v>
      </c>
      <c r="F20" s="43"/>
      <c r="G20" s="43"/>
      <c r="H20" s="43"/>
      <c r="I20" s="43"/>
      <c r="J20" s="44"/>
    </row>
    <row r="21" spans="1:10" ht="30">
      <c r="A21" s="35" t="s">
        <v>48</v>
      </c>
      <c r="B21" s="42"/>
      <c r="C21" s="43"/>
      <c r="D21" s="43"/>
      <c r="E21" s="45" t="s">
        <v>49</v>
      </c>
      <c r="F21" s="43"/>
      <c r="G21" s="43"/>
      <c r="H21" s="43"/>
      <c r="I21" s="43"/>
      <c r="J21" s="44"/>
    </row>
    <row r="22" spans="1:16" ht="15">
      <c r="A22" s="35" t="s">
        <v>40</v>
      </c>
      <c r="B22" s="35">
        <v>5</v>
      </c>
      <c r="C22" s="36" t="s">
        <v>60</v>
      </c>
      <c r="D22" s="35" t="s">
        <v>51</v>
      </c>
      <c r="E22" s="37" t="s">
        <v>61</v>
      </c>
      <c r="F22" s="38" t="s">
        <v>44</v>
      </c>
      <c r="G22" s="39">
        <v>1</v>
      </c>
      <c r="H22" s="40">
        <v>0</v>
      </c>
      <c r="I22" s="40">
        <f>ROUND(G22*H22,P4)</f>
        <v>0</v>
      </c>
      <c r="J22" s="38" t="s">
        <v>45</v>
      </c>
      <c r="O22" s="41">
        <f>I22*0.21</f>
        <v>0</v>
      </c>
      <c r="P22">
        <v>3</v>
      </c>
    </row>
    <row r="23" spans="1:10" ht="15">
      <c r="A23" s="35" t="s">
        <v>46</v>
      </c>
      <c r="B23" s="42"/>
      <c r="C23" s="43"/>
      <c r="D23" s="43"/>
      <c r="E23" s="37" t="s">
        <v>62</v>
      </c>
      <c r="F23" s="43"/>
      <c r="G23" s="43"/>
      <c r="H23" s="43"/>
      <c r="I23" s="43"/>
      <c r="J23" s="44"/>
    </row>
    <row r="24" spans="1:10" ht="30">
      <c r="A24" s="35" t="s">
        <v>48</v>
      </c>
      <c r="B24" s="42"/>
      <c r="C24" s="43"/>
      <c r="D24" s="43"/>
      <c r="E24" s="45" t="s">
        <v>49</v>
      </c>
      <c r="F24" s="43"/>
      <c r="G24" s="43"/>
      <c r="H24" s="43"/>
      <c r="I24" s="43"/>
      <c r="J24" s="44"/>
    </row>
    <row r="25" spans="1:16" ht="15">
      <c r="A25" s="35" t="s">
        <v>40</v>
      </c>
      <c r="B25" s="35">
        <v>6</v>
      </c>
      <c r="C25" s="36" t="s">
        <v>60</v>
      </c>
      <c r="D25" s="35" t="s">
        <v>63</v>
      </c>
      <c r="E25" s="37" t="s">
        <v>61</v>
      </c>
      <c r="F25" s="38" t="s">
        <v>44</v>
      </c>
      <c r="G25" s="39">
        <v>1</v>
      </c>
      <c r="H25" s="40">
        <v>0</v>
      </c>
      <c r="I25" s="40">
        <f>ROUND(G25*H25,P4)</f>
        <v>0</v>
      </c>
      <c r="J25" s="38" t="s">
        <v>45</v>
      </c>
      <c r="O25" s="41">
        <f>I25*0.21</f>
        <v>0</v>
      </c>
      <c r="P25">
        <v>3</v>
      </c>
    </row>
    <row r="26" spans="1:10" ht="30">
      <c r="A26" s="35" t="s">
        <v>46</v>
      </c>
      <c r="B26" s="42"/>
      <c r="C26" s="43"/>
      <c r="D26" s="43"/>
      <c r="E26" s="37" t="s">
        <v>64</v>
      </c>
      <c r="F26" s="43"/>
      <c r="G26" s="43"/>
      <c r="H26" s="43"/>
      <c r="I26" s="43"/>
      <c r="J26" s="44"/>
    </row>
    <row r="27" spans="1:10" ht="30">
      <c r="A27" s="35" t="s">
        <v>48</v>
      </c>
      <c r="B27" s="42"/>
      <c r="C27" s="43"/>
      <c r="D27" s="43"/>
      <c r="E27" s="45" t="s">
        <v>49</v>
      </c>
      <c r="F27" s="43"/>
      <c r="G27" s="43"/>
      <c r="H27" s="43"/>
      <c r="I27" s="43"/>
      <c r="J27" s="44"/>
    </row>
    <row r="28" spans="1:16" ht="15">
      <c r="A28" s="35" t="s">
        <v>40</v>
      </c>
      <c r="B28" s="35">
        <v>7</v>
      </c>
      <c r="C28" s="36" t="s">
        <v>65</v>
      </c>
      <c r="D28" s="35" t="s">
        <v>51</v>
      </c>
      <c r="E28" s="37" t="s">
        <v>66</v>
      </c>
      <c r="F28" s="38" t="s">
        <v>67</v>
      </c>
      <c r="G28" s="39">
        <v>1</v>
      </c>
      <c r="H28" s="40">
        <v>0</v>
      </c>
      <c r="I28" s="40">
        <f>ROUND(G28*H28,P4)</f>
        <v>0</v>
      </c>
      <c r="J28" s="38" t="s">
        <v>45</v>
      </c>
      <c r="O28" s="41">
        <f>I28*0.21</f>
        <v>0</v>
      </c>
      <c r="P28">
        <v>3</v>
      </c>
    </row>
    <row r="29" spans="1:10" ht="30">
      <c r="A29" s="35" t="s">
        <v>46</v>
      </c>
      <c r="B29" s="42"/>
      <c r="C29" s="43"/>
      <c r="D29" s="43"/>
      <c r="E29" s="37" t="s">
        <v>68</v>
      </c>
      <c r="F29" s="43"/>
      <c r="G29" s="43"/>
      <c r="H29" s="43"/>
      <c r="I29" s="43"/>
      <c r="J29" s="44"/>
    </row>
    <row r="30" spans="1:10" ht="30">
      <c r="A30" s="35" t="s">
        <v>48</v>
      </c>
      <c r="B30" s="42"/>
      <c r="C30" s="43"/>
      <c r="D30" s="43"/>
      <c r="E30" s="45" t="s">
        <v>49</v>
      </c>
      <c r="F30" s="43"/>
      <c r="G30" s="43"/>
      <c r="H30" s="43"/>
      <c r="I30" s="43"/>
      <c r="J30" s="44"/>
    </row>
    <row r="31" spans="1:16" ht="15">
      <c r="A31" s="35" t="s">
        <v>40</v>
      </c>
      <c r="B31" s="35">
        <v>8</v>
      </c>
      <c r="C31" s="36" t="s">
        <v>69</v>
      </c>
      <c r="D31" s="35" t="s">
        <v>70</v>
      </c>
      <c r="E31" s="37" t="s">
        <v>71</v>
      </c>
      <c r="F31" s="38" t="s">
        <v>44</v>
      </c>
      <c r="G31" s="39">
        <v>1</v>
      </c>
      <c r="H31" s="40">
        <v>0</v>
      </c>
      <c r="I31" s="40">
        <f>ROUND(G31*H31,P4)</f>
        <v>0</v>
      </c>
      <c r="J31" s="38" t="s">
        <v>45</v>
      </c>
      <c r="O31" s="41">
        <f>I31*0.21</f>
        <v>0</v>
      </c>
      <c r="P31">
        <v>3</v>
      </c>
    </row>
    <row r="32" spans="1:10" ht="15">
      <c r="A32" s="35" t="s">
        <v>46</v>
      </c>
      <c r="B32" s="42"/>
      <c r="C32" s="43"/>
      <c r="D32" s="43"/>
      <c r="E32" s="37" t="s">
        <v>72</v>
      </c>
      <c r="F32" s="43"/>
      <c r="G32" s="43"/>
      <c r="H32" s="43"/>
      <c r="I32" s="43"/>
      <c r="J32" s="44"/>
    </row>
    <row r="33" spans="1:10" ht="30">
      <c r="A33" s="35" t="s">
        <v>48</v>
      </c>
      <c r="B33" s="42"/>
      <c r="C33" s="43"/>
      <c r="D33" s="43"/>
      <c r="E33" s="45" t="s">
        <v>49</v>
      </c>
      <c r="F33" s="43"/>
      <c r="G33" s="43"/>
      <c r="H33" s="43"/>
      <c r="I33" s="43"/>
      <c r="J33" s="44"/>
    </row>
    <row r="34" spans="1:16" ht="15">
      <c r="A34" s="35" t="s">
        <v>40</v>
      </c>
      <c r="B34" s="35">
        <v>9</v>
      </c>
      <c r="C34" s="36" t="s">
        <v>73</v>
      </c>
      <c r="D34" s="35" t="s">
        <v>42</v>
      </c>
      <c r="E34" s="37" t="s">
        <v>74</v>
      </c>
      <c r="F34" s="38" t="s">
        <v>44</v>
      </c>
      <c r="G34" s="39">
        <v>1</v>
      </c>
      <c r="H34" s="40">
        <v>0</v>
      </c>
      <c r="I34" s="40">
        <f>ROUND(G34*H34,P4)</f>
        <v>0</v>
      </c>
      <c r="J34" s="38" t="s">
        <v>45</v>
      </c>
      <c r="O34" s="41">
        <f>I34*0.21</f>
        <v>0</v>
      </c>
      <c r="P34">
        <v>3</v>
      </c>
    </row>
    <row r="35" spans="1:10" ht="15">
      <c r="A35" s="35" t="s">
        <v>46</v>
      </c>
      <c r="B35" s="42"/>
      <c r="C35" s="43"/>
      <c r="D35" s="43"/>
      <c r="E35" s="37" t="s">
        <v>75</v>
      </c>
      <c r="F35" s="43"/>
      <c r="G35" s="43"/>
      <c r="H35" s="43"/>
      <c r="I35" s="43"/>
      <c r="J35" s="44"/>
    </row>
    <row r="36" spans="1:10" ht="30">
      <c r="A36" s="35" t="s">
        <v>48</v>
      </c>
      <c r="B36" s="42"/>
      <c r="C36" s="43"/>
      <c r="D36" s="43"/>
      <c r="E36" s="45" t="s">
        <v>76</v>
      </c>
      <c r="F36" s="43"/>
      <c r="G36" s="43"/>
      <c r="H36" s="43"/>
      <c r="I36" s="43"/>
      <c r="J36" s="44"/>
    </row>
    <row r="37" spans="1:16" ht="15">
      <c r="A37" s="35" t="s">
        <v>40</v>
      </c>
      <c r="B37" s="35">
        <v>10</v>
      </c>
      <c r="C37" s="36" t="s">
        <v>77</v>
      </c>
      <c r="D37" s="35" t="s">
        <v>42</v>
      </c>
      <c r="E37" s="37" t="s">
        <v>78</v>
      </c>
      <c r="F37" s="38" t="s">
        <v>44</v>
      </c>
      <c r="G37" s="39">
        <v>1</v>
      </c>
      <c r="H37" s="40">
        <v>0</v>
      </c>
      <c r="I37" s="40">
        <f>ROUND(G37*H37,P4)</f>
        <v>0</v>
      </c>
      <c r="J37" s="38" t="s">
        <v>45</v>
      </c>
      <c r="O37" s="41">
        <f>I37*0.21</f>
        <v>0</v>
      </c>
      <c r="P37">
        <v>3</v>
      </c>
    </row>
    <row r="38" spans="1:10" ht="15">
      <c r="A38" s="35" t="s">
        <v>46</v>
      </c>
      <c r="B38" s="42"/>
      <c r="C38" s="43"/>
      <c r="D38" s="43"/>
      <c r="E38" s="37" t="s">
        <v>79</v>
      </c>
      <c r="F38" s="43"/>
      <c r="G38" s="43"/>
      <c r="H38" s="43"/>
      <c r="I38" s="43"/>
      <c r="J38" s="44"/>
    </row>
    <row r="39" spans="1:10" ht="30">
      <c r="A39" s="35" t="s">
        <v>48</v>
      </c>
      <c r="B39" s="42"/>
      <c r="C39" s="43"/>
      <c r="D39" s="43"/>
      <c r="E39" s="45" t="s">
        <v>76</v>
      </c>
      <c r="F39" s="43"/>
      <c r="G39" s="43"/>
      <c r="H39" s="43"/>
      <c r="I39" s="43"/>
      <c r="J39" s="44"/>
    </row>
    <row r="40" spans="1:16" ht="15">
      <c r="A40" s="35" t="s">
        <v>40</v>
      </c>
      <c r="B40" s="35">
        <v>11</v>
      </c>
      <c r="C40" s="36" t="s">
        <v>80</v>
      </c>
      <c r="D40" s="35" t="s">
        <v>42</v>
      </c>
      <c r="E40" s="37" t="s">
        <v>81</v>
      </c>
      <c r="F40" s="38" t="s">
        <v>67</v>
      </c>
      <c r="G40" s="39">
        <v>4</v>
      </c>
      <c r="H40" s="40">
        <v>0</v>
      </c>
      <c r="I40" s="40">
        <f>ROUND(G40*H40,P4)</f>
        <v>0</v>
      </c>
      <c r="J40" s="38" t="s">
        <v>45</v>
      </c>
      <c r="O40" s="41">
        <f>I40*0.21</f>
        <v>0</v>
      </c>
      <c r="P40">
        <v>3</v>
      </c>
    </row>
    <row r="41" spans="1:10" ht="15">
      <c r="A41" s="35" t="s">
        <v>46</v>
      </c>
      <c r="B41" s="42"/>
      <c r="C41" s="43"/>
      <c r="D41" s="43"/>
      <c r="E41" s="37" t="s">
        <v>82</v>
      </c>
      <c r="F41" s="43"/>
      <c r="G41" s="43"/>
      <c r="H41" s="43"/>
      <c r="I41" s="43"/>
      <c r="J41" s="44"/>
    </row>
    <row r="42" spans="1:10" ht="30">
      <c r="A42" s="35" t="s">
        <v>48</v>
      </c>
      <c r="B42" s="42"/>
      <c r="C42" s="43"/>
      <c r="D42" s="43"/>
      <c r="E42" s="45" t="s">
        <v>83</v>
      </c>
      <c r="F42" s="43"/>
      <c r="G42" s="43"/>
      <c r="H42" s="43"/>
      <c r="I42" s="43"/>
      <c r="J42" s="44"/>
    </row>
    <row r="43" spans="1:16" ht="15">
      <c r="A43" s="35" t="s">
        <v>40</v>
      </c>
      <c r="B43" s="35">
        <v>12</v>
      </c>
      <c r="C43" s="36" t="s">
        <v>84</v>
      </c>
      <c r="D43" s="35" t="s">
        <v>42</v>
      </c>
      <c r="E43" s="37" t="s">
        <v>85</v>
      </c>
      <c r="F43" s="38" t="s">
        <v>44</v>
      </c>
      <c r="G43" s="39">
        <v>1</v>
      </c>
      <c r="H43" s="40">
        <v>0</v>
      </c>
      <c r="I43" s="40">
        <f>ROUND(G43*H43,P4)</f>
        <v>0</v>
      </c>
      <c r="J43" s="38" t="s">
        <v>45</v>
      </c>
      <c r="O43" s="41">
        <f>I43*0.21</f>
        <v>0</v>
      </c>
      <c r="P43">
        <v>3</v>
      </c>
    </row>
    <row r="44" spans="1:10" ht="90">
      <c r="A44" s="35" t="s">
        <v>46</v>
      </c>
      <c r="B44" s="42"/>
      <c r="C44" s="43"/>
      <c r="D44" s="43"/>
      <c r="E44" s="37" t="s">
        <v>86</v>
      </c>
      <c r="F44" s="43"/>
      <c r="G44" s="43"/>
      <c r="H44" s="43"/>
      <c r="I44" s="43"/>
      <c r="J44" s="44"/>
    </row>
    <row r="45" spans="1:10" ht="30">
      <c r="A45" s="35" t="s">
        <v>48</v>
      </c>
      <c r="B45" s="46"/>
      <c r="C45" s="47"/>
      <c r="D45" s="47"/>
      <c r="E45" s="45" t="s">
        <v>49</v>
      </c>
      <c r="F45" s="47"/>
      <c r="G45" s="47"/>
      <c r="H45" s="47"/>
      <c r="I45" s="47"/>
      <c r="J45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17</v>
      </c>
      <c r="F2" s="15"/>
      <c r="G2" s="15"/>
      <c r="H2" s="15"/>
      <c r="I2" s="15"/>
      <c r="J2" s="17"/>
    </row>
    <row r="3" spans="1:16" ht="15">
      <c r="A3" s="3" t="s">
        <v>18</v>
      </c>
      <c r="B3" s="18" t="s">
        <v>19</v>
      </c>
      <c r="C3" s="19" t="s">
        <v>20</v>
      </c>
      <c r="D3" s="20"/>
      <c r="E3" s="21" t="s">
        <v>21</v>
      </c>
      <c r="F3" s="15"/>
      <c r="G3" s="15"/>
      <c r="H3" s="22" t="s">
        <v>13</v>
      </c>
      <c r="I3" s="23">
        <f>SUMIFS(I9:I108,A9:A108,"SD")</f>
        <v>0</v>
      </c>
      <c r="J3" s="17"/>
      <c r="O3">
        <v>0</v>
      </c>
      <c r="P3">
        <v>2</v>
      </c>
    </row>
    <row r="4" spans="1:16" ht="15">
      <c r="A4" s="3" t="s">
        <v>22</v>
      </c>
      <c r="B4" s="18" t="s">
        <v>23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24</v>
      </c>
      <c r="B5" s="18" t="s">
        <v>25</v>
      </c>
      <c r="C5" s="19" t="s">
        <v>13</v>
      </c>
      <c r="D5" s="20"/>
      <c r="E5" s="21" t="s">
        <v>14</v>
      </c>
      <c r="F5" s="15"/>
      <c r="G5" s="15"/>
      <c r="H5" s="15"/>
      <c r="I5" s="15"/>
      <c r="J5" s="17"/>
      <c r="O5">
        <v>0.21</v>
      </c>
    </row>
    <row r="6" spans="1:10" ht="15">
      <c r="A6" s="24" t="s">
        <v>26</v>
      </c>
      <c r="B6" s="25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/>
      <c r="J6" s="26" t="s">
        <v>34</v>
      </c>
    </row>
    <row r="7" spans="1:10" ht="15">
      <c r="A7" s="24"/>
      <c r="B7" s="25"/>
      <c r="C7" s="7"/>
      <c r="D7" s="7"/>
      <c r="E7" s="7"/>
      <c r="F7" s="7"/>
      <c r="G7" s="7"/>
      <c r="H7" s="7" t="s">
        <v>35</v>
      </c>
      <c r="I7" s="7" t="s">
        <v>36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37</v>
      </c>
      <c r="B9" s="30"/>
      <c r="C9" s="31" t="s">
        <v>38</v>
      </c>
      <c r="D9" s="32"/>
      <c r="E9" s="29" t="s">
        <v>39</v>
      </c>
      <c r="F9" s="32"/>
      <c r="G9" s="32"/>
      <c r="H9" s="32"/>
      <c r="I9" s="33">
        <f>SUMIFS(I10:I33,A10:A33,"P")</f>
        <v>0</v>
      </c>
      <c r="J9" s="34"/>
    </row>
    <row r="10" spans="1:16" ht="30">
      <c r="A10" s="35" t="s">
        <v>40</v>
      </c>
      <c r="B10" s="35">
        <v>1</v>
      </c>
      <c r="C10" s="36" t="s">
        <v>87</v>
      </c>
      <c r="D10" s="35" t="s">
        <v>42</v>
      </c>
      <c r="E10" s="37" t="s">
        <v>88</v>
      </c>
      <c r="F10" s="38" t="s">
        <v>89</v>
      </c>
      <c r="G10" s="39">
        <v>697.198</v>
      </c>
      <c r="H10" s="40">
        <v>0</v>
      </c>
      <c r="I10" s="40">
        <f>ROUND(G10*H10,P4)</f>
        <v>0</v>
      </c>
      <c r="J10" s="38" t="s">
        <v>45</v>
      </c>
      <c r="O10" s="41">
        <f>I10*0.21</f>
        <v>0</v>
      </c>
      <c r="P10">
        <v>3</v>
      </c>
    </row>
    <row r="11" spans="1:10" ht="30">
      <c r="A11" s="35" t="s">
        <v>46</v>
      </c>
      <c r="B11" s="42"/>
      <c r="C11" s="43"/>
      <c r="D11" s="43"/>
      <c r="E11" s="37" t="s">
        <v>90</v>
      </c>
      <c r="F11" s="43"/>
      <c r="G11" s="43"/>
      <c r="H11" s="43"/>
      <c r="I11" s="43"/>
      <c r="J11" s="44"/>
    </row>
    <row r="12" spans="1:10" ht="45">
      <c r="A12" s="35" t="s">
        <v>48</v>
      </c>
      <c r="B12" s="42"/>
      <c r="C12" s="43"/>
      <c r="D12" s="43"/>
      <c r="E12" s="45" t="s">
        <v>91</v>
      </c>
      <c r="F12" s="43"/>
      <c r="G12" s="43"/>
      <c r="H12" s="43"/>
      <c r="I12" s="43"/>
      <c r="J12" s="44"/>
    </row>
    <row r="13" spans="1:16" ht="30">
      <c r="A13" s="35" t="s">
        <v>40</v>
      </c>
      <c r="B13" s="35">
        <v>2</v>
      </c>
      <c r="C13" s="36" t="s">
        <v>92</v>
      </c>
      <c r="D13" s="35" t="s">
        <v>42</v>
      </c>
      <c r="E13" s="37" t="s">
        <v>93</v>
      </c>
      <c r="F13" s="38" t="s">
        <v>89</v>
      </c>
      <c r="G13" s="39">
        <v>29.716</v>
      </c>
      <c r="H13" s="40">
        <v>0</v>
      </c>
      <c r="I13" s="40">
        <f>ROUND(G13*H13,P4)</f>
        <v>0</v>
      </c>
      <c r="J13" s="38" t="s">
        <v>45</v>
      </c>
      <c r="O13" s="41">
        <f>I13*0.21</f>
        <v>0</v>
      </c>
      <c r="P13">
        <v>3</v>
      </c>
    </row>
    <row r="14" spans="1:10" ht="45">
      <c r="A14" s="35" t="s">
        <v>46</v>
      </c>
      <c r="B14" s="42"/>
      <c r="C14" s="43"/>
      <c r="D14" s="43"/>
      <c r="E14" s="37" t="s">
        <v>94</v>
      </c>
      <c r="F14" s="43"/>
      <c r="G14" s="43"/>
      <c r="H14" s="43"/>
      <c r="I14" s="43"/>
      <c r="J14" s="44"/>
    </row>
    <row r="15" spans="1:10" ht="30">
      <c r="A15" s="35" t="s">
        <v>48</v>
      </c>
      <c r="B15" s="42"/>
      <c r="C15" s="43"/>
      <c r="D15" s="43"/>
      <c r="E15" s="45" t="s">
        <v>95</v>
      </c>
      <c r="F15" s="43"/>
      <c r="G15" s="43"/>
      <c r="H15" s="43"/>
      <c r="I15" s="43"/>
      <c r="J15" s="44"/>
    </row>
    <row r="16" spans="1:16" ht="30">
      <c r="A16" s="35" t="s">
        <v>40</v>
      </c>
      <c r="B16" s="35">
        <v>3</v>
      </c>
      <c r="C16" s="36" t="s">
        <v>96</v>
      </c>
      <c r="D16" s="35" t="s">
        <v>42</v>
      </c>
      <c r="E16" s="37" t="s">
        <v>97</v>
      </c>
      <c r="F16" s="38" t="s">
        <v>89</v>
      </c>
      <c r="G16" s="39">
        <v>83.913</v>
      </c>
      <c r="H16" s="40">
        <v>0</v>
      </c>
      <c r="I16" s="40">
        <f>ROUND(G16*H16,P4)</f>
        <v>0</v>
      </c>
      <c r="J16" s="38" t="s">
        <v>45</v>
      </c>
      <c r="O16" s="41">
        <f>I16*0.21</f>
        <v>0</v>
      </c>
      <c r="P16">
        <v>3</v>
      </c>
    </row>
    <row r="17" spans="1:10" ht="45">
      <c r="A17" s="35" t="s">
        <v>46</v>
      </c>
      <c r="B17" s="42"/>
      <c r="C17" s="43"/>
      <c r="D17" s="43"/>
      <c r="E17" s="37" t="s">
        <v>98</v>
      </c>
      <c r="F17" s="43"/>
      <c r="G17" s="43"/>
      <c r="H17" s="43"/>
      <c r="I17" s="43"/>
      <c r="J17" s="44"/>
    </row>
    <row r="18" spans="1:10" ht="30">
      <c r="A18" s="35" t="s">
        <v>48</v>
      </c>
      <c r="B18" s="42"/>
      <c r="C18" s="43"/>
      <c r="D18" s="43"/>
      <c r="E18" s="45" t="s">
        <v>99</v>
      </c>
      <c r="F18" s="43"/>
      <c r="G18" s="43"/>
      <c r="H18" s="43"/>
      <c r="I18" s="43"/>
      <c r="J18" s="44"/>
    </row>
    <row r="19" spans="1:16" ht="30">
      <c r="A19" s="35" t="s">
        <v>40</v>
      </c>
      <c r="B19" s="35">
        <v>4</v>
      </c>
      <c r="C19" s="36" t="s">
        <v>96</v>
      </c>
      <c r="D19" s="35" t="s">
        <v>63</v>
      </c>
      <c r="E19" s="37" t="s">
        <v>97</v>
      </c>
      <c r="F19" s="38" t="s">
        <v>89</v>
      </c>
      <c r="G19" s="39">
        <v>2.513</v>
      </c>
      <c r="H19" s="40">
        <v>0</v>
      </c>
      <c r="I19" s="40">
        <f>ROUND(G19*H19,P4)</f>
        <v>0</v>
      </c>
      <c r="J19" s="38" t="s">
        <v>45</v>
      </c>
      <c r="O19" s="41">
        <f>I19*0.21</f>
        <v>0</v>
      </c>
      <c r="P19">
        <v>3</v>
      </c>
    </row>
    <row r="20" spans="1:10" ht="60">
      <c r="A20" s="35" t="s">
        <v>46</v>
      </c>
      <c r="B20" s="42"/>
      <c r="C20" s="43"/>
      <c r="D20" s="43"/>
      <c r="E20" s="37" t="s">
        <v>100</v>
      </c>
      <c r="F20" s="43"/>
      <c r="G20" s="43"/>
      <c r="H20" s="43"/>
      <c r="I20" s="43"/>
      <c r="J20" s="44"/>
    </row>
    <row r="21" spans="1:10" ht="30">
      <c r="A21" s="35" t="s">
        <v>48</v>
      </c>
      <c r="B21" s="42"/>
      <c r="C21" s="43"/>
      <c r="D21" s="43"/>
      <c r="E21" s="45" t="s">
        <v>101</v>
      </c>
      <c r="F21" s="43"/>
      <c r="G21" s="43"/>
      <c r="H21" s="43"/>
      <c r="I21" s="43"/>
      <c r="J21" s="44"/>
    </row>
    <row r="22" spans="1:16" ht="30">
      <c r="A22" s="35" t="s">
        <v>40</v>
      </c>
      <c r="B22" s="35">
        <v>5</v>
      </c>
      <c r="C22" s="36" t="s">
        <v>102</v>
      </c>
      <c r="D22" s="35" t="s">
        <v>42</v>
      </c>
      <c r="E22" s="37" t="s">
        <v>103</v>
      </c>
      <c r="F22" s="38" t="s">
        <v>89</v>
      </c>
      <c r="G22" s="39">
        <v>312.965</v>
      </c>
      <c r="H22" s="40">
        <v>0</v>
      </c>
      <c r="I22" s="40">
        <f>ROUND(G22*H22,P4)</f>
        <v>0</v>
      </c>
      <c r="J22" s="38" t="s">
        <v>45</v>
      </c>
      <c r="O22" s="41">
        <f>I22*0.21</f>
        <v>0</v>
      </c>
      <c r="P22">
        <v>3</v>
      </c>
    </row>
    <row r="23" spans="1:10" ht="45">
      <c r="A23" s="35" t="s">
        <v>46</v>
      </c>
      <c r="B23" s="42"/>
      <c r="C23" s="43"/>
      <c r="D23" s="43"/>
      <c r="E23" s="37" t="s">
        <v>104</v>
      </c>
      <c r="F23" s="43"/>
      <c r="G23" s="43"/>
      <c r="H23" s="43"/>
      <c r="I23" s="43"/>
      <c r="J23" s="44"/>
    </row>
    <row r="24" spans="1:10" ht="60">
      <c r="A24" s="35" t="s">
        <v>48</v>
      </c>
      <c r="B24" s="42"/>
      <c r="C24" s="43"/>
      <c r="D24" s="43"/>
      <c r="E24" s="45" t="s">
        <v>105</v>
      </c>
      <c r="F24" s="43"/>
      <c r="G24" s="43"/>
      <c r="H24" s="43"/>
      <c r="I24" s="43"/>
      <c r="J24" s="44"/>
    </row>
    <row r="25" spans="1:16" ht="30">
      <c r="A25" s="35" t="s">
        <v>40</v>
      </c>
      <c r="B25" s="35">
        <v>6</v>
      </c>
      <c r="C25" s="36" t="s">
        <v>106</v>
      </c>
      <c r="D25" s="35" t="s">
        <v>42</v>
      </c>
      <c r="E25" s="37" t="s">
        <v>107</v>
      </c>
      <c r="F25" s="38" t="s">
        <v>89</v>
      </c>
      <c r="G25" s="39">
        <v>3.15</v>
      </c>
      <c r="H25" s="40">
        <v>0</v>
      </c>
      <c r="I25" s="40">
        <f>ROUND(G25*H25,P4)</f>
        <v>0</v>
      </c>
      <c r="J25" s="38" t="s">
        <v>45</v>
      </c>
      <c r="O25" s="41">
        <f>I25*0.21</f>
        <v>0</v>
      </c>
      <c r="P25">
        <v>3</v>
      </c>
    </row>
    <row r="26" spans="1:10" ht="30">
      <c r="A26" s="35" t="s">
        <v>46</v>
      </c>
      <c r="B26" s="42"/>
      <c r="C26" s="43"/>
      <c r="D26" s="43"/>
      <c r="E26" s="37" t="s">
        <v>108</v>
      </c>
      <c r="F26" s="43"/>
      <c r="G26" s="43"/>
      <c r="H26" s="43"/>
      <c r="I26" s="43"/>
      <c r="J26" s="44"/>
    </row>
    <row r="27" spans="1:10" ht="30">
      <c r="A27" s="35" t="s">
        <v>48</v>
      </c>
      <c r="B27" s="42"/>
      <c r="C27" s="43"/>
      <c r="D27" s="43"/>
      <c r="E27" s="45" t="s">
        <v>109</v>
      </c>
      <c r="F27" s="43"/>
      <c r="G27" s="43"/>
      <c r="H27" s="43"/>
      <c r="I27" s="43"/>
      <c r="J27" s="44"/>
    </row>
    <row r="28" spans="1:16" ht="30">
      <c r="A28" s="35" t="s">
        <v>40</v>
      </c>
      <c r="B28" s="35">
        <v>7</v>
      </c>
      <c r="C28" s="36" t="s">
        <v>110</v>
      </c>
      <c r="D28" s="35" t="s">
        <v>51</v>
      </c>
      <c r="E28" s="37" t="s">
        <v>111</v>
      </c>
      <c r="F28" s="38" t="s">
        <v>89</v>
      </c>
      <c r="G28" s="39">
        <v>7.429</v>
      </c>
      <c r="H28" s="40">
        <v>0</v>
      </c>
      <c r="I28" s="40">
        <f>ROUND(G28*H28,P4)</f>
        <v>0</v>
      </c>
      <c r="J28" s="38" t="s">
        <v>45</v>
      </c>
      <c r="O28" s="41">
        <f>I28*0.21</f>
        <v>0</v>
      </c>
      <c r="P28">
        <v>3</v>
      </c>
    </row>
    <row r="29" spans="1:10" ht="75">
      <c r="A29" s="35" t="s">
        <v>46</v>
      </c>
      <c r="B29" s="42"/>
      <c r="C29" s="43"/>
      <c r="D29" s="43"/>
      <c r="E29" s="37" t="s">
        <v>112</v>
      </c>
      <c r="F29" s="43"/>
      <c r="G29" s="43"/>
      <c r="H29" s="43"/>
      <c r="I29" s="43"/>
      <c r="J29" s="44"/>
    </row>
    <row r="30" spans="1:10" ht="30">
      <c r="A30" s="35" t="s">
        <v>48</v>
      </c>
      <c r="B30" s="42"/>
      <c r="C30" s="43"/>
      <c r="D30" s="43"/>
      <c r="E30" s="45" t="s">
        <v>113</v>
      </c>
      <c r="F30" s="43"/>
      <c r="G30" s="43"/>
      <c r="H30" s="43"/>
      <c r="I30" s="43"/>
      <c r="J30" s="44"/>
    </row>
    <row r="31" spans="1:16" ht="30">
      <c r="A31" s="35" t="s">
        <v>40</v>
      </c>
      <c r="B31" s="35">
        <v>8</v>
      </c>
      <c r="C31" s="36" t="s">
        <v>110</v>
      </c>
      <c r="D31" s="35" t="s">
        <v>63</v>
      </c>
      <c r="E31" s="37" t="s">
        <v>114</v>
      </c>
      <c r="F31" s="38" t="s">
        <v>89</v>
      </c>
      <c r="G31" s="39">
        <v>0.14</v>
      </c>
      <c r="H31" s="40">
        <v>0</v>
      </c>
      <c r="I31" s="40">
        <f>ROUND(G31*H31,P4)</f>
        <v>0</v>
      </c>
      <c r="J31" s="38" t="s">
        <v>45</v>
      </c>
      <c r="O31" s="41">
        <f>I31*0.21</f>
        <v>0</v>
      </c>
      <c r="P31">
        <v>3</v>
      </c>
    </row>
    <row r="32" spans="1:10" ht="30">
      <c r="A32" s="35" t="s">
        <v>46</v>
      </c>
      <c r="B32" s="42"/>
      <c r="C32" s="43"/>
      <c r="D32" s="43"/>
      <c r="E32" s="37" t="s">
        <v>115</v>
      </c>
      <c r="F32" s="43"/>
      <c r="G32" s="43"/>
      <c r="H32" s="43"/>
      <c r="I32" s="43"/>
      <c r="J32" s="44"/>
    </row>
    <row r="33" spans="1:10" ht="30">
      <c r="A33" s="35" t="s">
        <v>48</v>
      </c>
      <c r="B33" s="42"/>
      <c r="C33" s="43"/>
      <c r="D33" s="43"/>
      <c r="E33" s="45" t="s">
        <v>116</v>
      </c>
      <c r="F33" s="43"/>
      <c r="G33" s="43"/>
      <c r="H33" s="43"/>
      <c r="I33" s="43"/>
      <c r="J33" s="44"/>
    </row>
    <row r="34" spans="1:10" ht="15">
      <c r="A34" s="29" t="s">
        <v>37</v>
      </c>
      <c r="B34" s="30"/>
      <c r="C34" s="31" t="s">
        <v>117</v>
      </c>
      <c r="D34" s="32"/>
      <c r="E34" s="29" t="s">
        <v>118</v>
      </c>
      <c r="F34" s="32"/>
      <c r="G34" s="32"/>
      <c r="H34" s="32"/>
      <c r="I34" s="33">
        <f>SUMIFS(I35:I70,A35:A70,"P")</f>
        <v>0</v>
      </c>
      <c r="J34" s="34"/>
    </row>
    <row r="35" spans="1:16" ht="15">
      <c r="A35" s="35" t="s">
        <v>40</v>
      </c>
      <c r="B35" s="35">
        <v>9</v>
      </c>
      <c r="C35" s="36" t="s">
        <v>119</v>
      </c>
      <c r="D35" s="35" t="s">
        <v>42</v>
      </c>
      <c r="E35" s="37" t="s">
        <v>120</v>
      </c>
      <c r="F35" s="38" t="s">
        <v>121</v>
      </c>
      <c r="G35" s="39">
        <v>25</v>
      </c>
      <c r="H35" s="40">
        <v>0</v>
      </c>
      <c r="I35" s="40">
        <f>ROUND(G35*H35,P4)</f>
        <v>0</v>
      </c>
      <c r="J35" s="38" t="s">
        <v>45</v>
      </c>
      <c r="O35" s="41">
        <f>I35*0.21</f>
        <v>0</v>
      </c>
      <c r="P35">
        <v>3</v>
      </c>
    </row>
    <row r="36" spans="1:10" ht="45">
      <c r="A36" s="35" t="s">
        <v>46</v>
      </c>
      <c r="B36" s="42"/>
      <c r="C36" s="43"/>
      <c r="D36" s="43"/>
      <c r="E36" s="37" t="s">
        <v>122</v>
      </c>
      <c r="F36" s="43"/>
      <c r="G36" s="43"/>
      <c r="H36" s="43"/>
      <c r="I36" s="43"/>
      <c r="J36" s="44"/>
    </row>
    <row r="37" spans="1:10" ht="30">
      <c r="A37" s="35" t="s">
        <v>48</v>
      </c>
      <c r="B37" s="42"/>
      <c r="C37" s="43"/>
      <c r="D37" s="43"/>
      <c r="E37" s="45" t="s">
        <v>123</v>
      </c>
      <c r="F37" s="43"/>
      <c r="G37" s="43"/>
      <c r="H37" s="43"/>
      <c r="I37" s="43"/>
      <c r="J37" s="44"/>
    </row>
    <row r="38" spans="1:16" ht="15">
      <c r="A38" s="35" t="s">
        <v>40</v>
      </c>
      <c r="B38" s="35">
        <v>10</v>
      </c>
      <c r="C38" s="36" t="s">
        <v>124</v>
      </c>
      <c r="D38" s="35" t="s">
        <v>42</v>
      </c>
      <c r="E38" s="37" t="s">
        <v>125</v>
      </c>
      <c r="F38" s="38" t="s">
        <v>121</v>
      </c>
      <c r="G38" s="39">
        <v>125.75</v>
      </c>
      <c r="H38" s="40">
        <v>0</v>
      </c>
      <c r="I38" s="40">
        <f>ROUND(G38*H38,P4)</f>
        <v>0</v>
      </c>
      <c r="J38" s="38" t="s">
        <v>45</v>
      </c>
      <c r="O38" s="41">
        <f>I38*0.21</f>
        <v>0</v>
      </c>
      <c r="P38">
        <v>3</v>
      </c>
    </row>
    <row r="39" spans="1:10" ht="30">
      <c r="A39" s="35" t="s">
        <v>46</v>
      </c>
      <c r="B39" s="42"/>
      <c r="C39" s="43"/>
      <c r="D39" s="43"/>
      <c r="E39" s="37" t="s">
        <v>126</v>
      </c>
      <c r="F39" s="43"/>
      <c r="G39" s="43"/>
      <c r="H39" s="43"/>
      <c r="I39" s="43"/>
      <c r="J39" s="44"/>
    </row>
    <row r="40" spans="1:10" ht="45">
      <c r="A40" s="35" t="s">
        <v>48</v>
      </c>
      <c r="B40" s="42"/>
      <c r="C40" s="43"/>
      <c r="D40" s="43"/>
      <c r="E40" s="45" t="s">
        <v>127</v>
      </c>
      <c r="F40" s="43"/>
      <c r="G40" s="43"/>
      <c r="H40" s="43"/>
      <c r="I40" s="43"/>
      <c r="J40" s="44"/>
    </row>
    <row r="41" spans="1:16" ht="30">
      <c r="A41" s="35" t="s">
        <v>40</v>
      </c>
      <c r="B41" s="35">
        <v>11</v>
      </c>
      <c r="C41" s="36" t="s">
        <v>128</v>
      </c>
      <c r="D41" s="35" t="s">
        <v>42</v>
      </c>
      <c r="E41" s="37" t="s">
        <v>129</v>
      </c>
      <c r="F41" s="38" t="s">
        <v>67</v>
      </c>
      <c r="G41" s="39">
        <v>3</v>
      </c>
      <c r="H41" s="40">
        <v>0</v>
      </c>
      <c r="I41" s="40">
        <f>ROUND(G41*H41,P4)</f>
        <v>0</v>
      </c>
      <c r="J41" s="38" t="s">
        <v>45</v>
      </c>
      <c r="O41" s="41">
        <f>I41*0.21</f>
        <v>0</v>
      </c>
      <c r="P41">
        <v>3</v>
      </c>
    </row>
    <row r="42" spans="1:10" ht="45">
      <c r="A42" s="35" t="s">
        <v>46</v>
      </c>
      <c r="B42" s="42"/>
      <c r="C42" s="43"/>
      <c r="D42" s="43"/>
      <c r="E42" s="37" t="s">
        <v>130</v>
      </c>
      <c r="F42" s="43"/>
      <c r="G42" s="43"/>
      <c r="H42" s="43"/>
      <c r="I42" s="43"/>
      <c r="J42" s="44"/>
    </row>
    <row r="43" spans="1:10" ht="15">
      <c r="A43" s="35" t="s">
        <v>48</v>
      </c>
      <c r="B43" s="42"/>
      <c r="C43" s="43"/>
      <c r="D43" s="43"/>
      <c r="E43" s="45" t="s">
        <v>131</v>
      </c>
      <c r="F43" s="43"/>
      <c r="G43" s="43"/>
      <c r="H43" s="43"/>
      <c r="I43" s="43"/>
      <c r="J43" s="44"/>
    </row>
    <row r="44" spans="1:16" ht="30">
      <c r="A44" s="35" t="s">
        <v>40</v>
      </c>
      <c r="B44" s="35">
        <v>12</v>
      </c>
      <c r="C44" s="36" t="s">
        <v>132</v>
      </c>
      <c r="D44" s="35" t="s">
        <v>42</v>
      </c>
      <c r="E44" s="37" t="s">
        <v>133</v>
      </c>
      <c r="F44" s="38" t="s">
        <v>134</v>
      </c>
      <c r="G44" s="39">
        <v>15.477</v>
      </c>
      <c r="H44" s="40">
        <v>0</v>
      </c>
      <c r="I44" s="40">
        <f>ROUND(G44*H44,P4)</f>
        <v>0</v>
      </c>
      <c r="J44" s="38" t="s">
        <v>45</v>
      </c>
      <c r="O44" s="41">
        <f>I44*0.21</f>
        <v>0</v>
      </c>
      <c r="P44">
        <v>3</v>
      </c>
    </row>
    <row r="45" spans="1:10" ht="60">
      <c r="A45" s="35" t="s">
        <v>46</v>
      </c>
      <c r="B45" s="42"/>
      <c r="C45" s="43"/>
      <c r="D45" s="43"/>
      <c r="E45" s="37" t="s">
        <v>135</v>
      </c>
      <c r="F45" s="43"/>
      <c r="G45" s="43"/>
      <c r="H45" s="43"/>
      <c r="I45" s="43"/>
      <c r="J45" s="44"/>
    </row>
    <row r="46" spans="1:10" ht="45">
      <c r="A46" s="35" t="s">
        <v>48</v>
      </c>
      <c r="B46" s="42"/>
      <c r="C46" s="43"/>
      <c r="D46" s="43"/>
      <c r="E46" s="45" t="s">
        <v>136</v>
      </c>
      <c r="F46" s="43"/>
      <c r="G46" s="43"/>
      <c r="H46" s="43"/>
      <c r="I46" s="43"/>
      <c r="J46" s="44"/>
    </row>
    <row r="47" spans="1:16" ht="30">
      <c r="A47" s="35" t="s">
        <v>40</v>
      </c>
      <c r="B47" s="35">
        <v>13</v>
      </c>
      <c r="C47" s="36" t="s">
        <v>137</v>
      </c>
      <c r="D47" s="35" t="s">
        <v>42</v>
      </c>
      <c r="E47" s="37" t="s">
        <v>138</v>
      </c>
      <c r="F47" s="38" t="s">
        <v>134</v>
      </c>
      <c r="G47" s="39">
        <v>35.779</v>
      </c>
      <c r="H47" s="40">
        <v>0</v>
      </c>
      <c r="I47" s="40">
        <f>ROUND(G47*H47,P4)</f>
        <v>0</v>
      </c>
      <c r="J47" s="38" t="s">
        <v>45</v>
      </c>
      <c r="O47" s="41">
        <f>I47*0.21</f>
        <v>0</v>
      </c>
      <c r="P47">
        <v>3</v>
      </c>
    </row>
    <row r="48" spans="1:10" ht="75">
      <c r="A48" s="35" t="s">
        <v>46</v>
      </c>
      <c r="B48" s="42"/>
      <c r="C48" s="43"/>
      <c r="D48" s="43"/>
      <c r="E48" s="37" t="s">
        <v>139</v>
      </c>
      <c r="F48" s="43"/>
      <c r="G48" s="43"/>
      <c r="H48" s="43"/>
      <c r="I48" s="43"/>
      <c r="J48" s="44"/>
    </row>
    <row r="49" spans="1:10" ht="60">
      <c r="A49" s="35" t="s">
        <v>48</v>
      </c>
      <c r="B49" s="42"/>
      <c r="C49" s="43"/>
      <c r="D49" s="43"/>
      <c r="E49" s="45" t="s">
        <v>140</v>
      </c>
      <c r="F49" s="43"/>
      <c r="G49" s="43"/>
      <c r="H49" s="43"/>
      <c r="I49" s="43"/>
      <c r="J49" s="44"/>
    </row>
    <row r="50" spans="1:16" ht="15">
      <c r="A50" s="35" t="s">
        <v>40</v>
      </c>
      <c r="B50" s="35">
        <v>14</v>
      </c>
      <c r="C50" s="36" t="s">
        <v>141</v>
      </c>
      <c r="D50" s="35"/>
      <c r="E50" s="37" t="s">
        <v>142</v>
      </c>
      <c r="F50" s="38" t="s">
        <v>134</v>
      </c>
      <c r="G50" s="39">
        <v>36.484</v>
      </c>
      <c r="H50" s="40">
        <v>0</v>
      </c>
      <c r="I50" s="40">
        <f>ROUND(G50*H50,P4)</f>
        <v>0</v>
      </c>
      <c r="J50" s="38" t="s">
        <v>45</v>
      </c>
      <c r="O50" s="41">
        <f>I50*0.21</f>
        <v>0</v>
      </c>
      <c r="P50">
        <v>3</v>
      </c>
    </row>
    <row r="51" spans="1:10" ht="60">
      <c r="A51" s="35" t="s">
        <v>46</v>
      </c>
      <c r="B51" s="42"/>
      <c r="C51" s="43"/>
      <c r="D51" s="43"/>
      <c r="E51" s="37" t="s">
        <v>143</v>
      </c>
      <c r="F51" s="43"/>
      <c r="G51" s="43"/>
      <c r="H51" s="43"/>
      <c r="I51" s="43"/>
      <c r="J51" s="44"/>
    </row>
    <row r="52" spans="1:10" ht="60">
      <c r="A52" s="35" t="s">
        <v>48</v>
      </c>
      <c r="B52" s="42"/>
      <c r="C52" s="43"/>
      <c r="D52" s="43"/>
      <c r="E52" s="45" t="s">
        <v>144</v>
      </c>
      <c r="F52" s="43"/>
      <c r="G52" s="43"/>
      <c r="H52" s="43"/>
      <c r="I52" s="43"/>
      <c r="J52" s="44"/>
    </row>
    <row r="53" spans="1:16" ht="15">
      <c r="A53" s="35" t="s">
        <v>40</v>
      </c>
      <c r="B53" s="35">
        <v>15</v>
      </c>
      <c r="C53" s="36" t="s">
        <v>145</v>
      </c>
      <c r="D53" s="35"/>
      <c r="E53" s="37" t="s">
        <v>146</v>
      </c>
      <c r="F53" s="38" t="s">
        <v>134</v>
      </c>
      <c r="G53" s="39">
        <v>12.685</v>
      </c>
      <c r="H53" s="40">
        <v>0</v>
      </c>
      <c r="I53" s="40">
        <f>ROUND(G53*H53,P4)</f>
        <v>0</v>
      </c>
      <c r="J53" s="38" t="s">
        <v>45</v>
      </c>
      <c r="O53" s="41">
        <f>I53*0.21</f>
        <v>0</v>
      </c>
      <c r="P53">
        <v>3</v>
      </c>
    </row>
    <row r="54" spans="1:10" ht="60">
      <c r="A54" s="35" t="s">
        <v>46</v>
      </c>
      <c r="B54" s="42"/>
      <c r="C54" s="43"/>
      <c r="D54" s="43"/>
      <c r="E54" s="37" t="s">
        <v>147</v>
      </c>
      <c r="F54" s="43"/>
      <c r="G54" s="43"/>
      <c r="H54" s="43"/>
      <c r="I54" s="43"/>
      <c r="J54" s="44"/>
    </row>
    <row r="55" spans="1:10" ht="45">
      <c r="A55" s="35" t="s">
        <v>48</v>
      </c>
      <c r="B55" s="42"/>
      <c r="C55" s="43"/>
      <c r="D55" s="43"/>
      <c r="E55" s="45" t="s">
        <v>148</v>
      </c>
      <c r="F55" s="43"/>
      <c r="G55" s="43"/>
      <c r="H55" s="43"/>
      <c r="I55" s="43"/>
      <c r="J55" s="44"/>
    </row>
    <row r="56" spans="1:16" ht="15">
      <c r="A56" s="35" t="s">
        <v>40</v>
      </c>
      <c r="B56" s="35">
        <v>16</v>
      </c>
      <c r="C56" s="36" t="s">
        <v>149</v>
      </c>
      <c r="D56" s="35" t="s">
        <v>42</v>
      </c>
      <c r="E56" s="37" t="s">
        <v>150</v>
      </c>
      <c r="F56" s="38" t="s">
        <v>134</v>
      </c>
      <c r="G56" s="39">
        <v>13.175</v>
      </c>
      <c r="H56" s="40">
        <v>0</v>
      </c>
      <c r="I56" s="40">
        <f>ROUND(G56*H56,P4)</f>
        <v>0</v>
      </c>
      <c r="J56" s="38" t="s">
        <v>45</v>
      </c>
      <c r="O56" s="41">
        <f>I56*0.21</f>
        <v>0</v>
      </c>
      <c r="P56">
        <v>3</v>
      </c>
    </row>
    <row r="57" spans="1:10" ht="60">
      <c r="A57" s="35" t="s">
        <v>46</v>
      </c>
      <c r="B57" s="42"/>
      <c r="C57" s="43"/>
      <c r="D57" s="43"/>
      <c r="E57" s="37" t="s">
        <v>151</v>
      </c>
      <c r="F57" s="43"/>
      <c r="G57" s="43"/>
      <c r="H57" s="43"/>
      <c r="I57" s="43"/>
      <c r="J57" s="44"/>
    </row>
    <row r="58" spans="1:10" ht="30">
      <c r="A58" s="35" t="s">
        <v>48</v>
      </c>
      <c r="B58" s="42"/>
      <c r="C58" s="43"/>
      <c r="D58" s="43"/>
      <c r="E58" s="45" t="s">
        <v>152</v>
      </c>
      <c r="F58" s="43"/>
      <c r="G58" s="43"/>
      <c r="H58" s="43"/>
      <c r="I58" s="43"/>
      <c r="J58" s="44"/>
    </row>
    <row r="59" spans="1:16" ht="15">
      <c r="A59" s="35" t="s">
        <v>40</v>
      </c>
      <c r="B59" s="35">
        <v>17</v>
      </c>
      <c r="C59" s="36" t="s">
        <v>153</v>
      </c>
      <c r="D59" s="35" t="s">
        <v>42</v>
      </c>
      <c r="E59" s="37" t="s">
        <v>154</v>
      </c>
      <c r="F59" s="38" t="s">
        <v>134</v>
      </c>
      <c r="G59" s="39">
        <v>48.77</v>
      </c>
      <c r="H59" s="40">
        <v>0</v>
      </c>
      <c r="I59" s="40">
        <f>ROUND(G59*H59,P4)</f>
        <v>0</v>
      </c>
      <c r="J59" s="38" t="s">
        <v>45</v>
      </c>
      <c r="O59" s="41">
        <f>I59*0.21</f>
        <v>0</v>
      </c>
      <c r="P59">
        <v>3</v>
      </c>
    </row>
    <row r="60" spans="1:10" ht="15">
      <c r="A60" s="35" t="s">
        <v>46</v>
      </c>
      <c r="B60" s="42"/>
      <c r="C60" s="43"/>
      <c r="D60" s="43"/>
      <c r="E60" s="37" t="s">
        <v>155</v>
      </c>
      <c r="F60" s="43"/>
      <c r="G60" s="43"/>
      <c r="H60" s="43"/>
      <c r="I60" s="43"/>
      <c r="J60" s="44"/>
    </row>
    <row r="61" spans="1:10" ht="30">
      <c r="A61" s="35" t="s">
        <v>48</v>
      </c>
      <c r="B61" s="42"/>
      <c r="C61" s="43"/>
      <c r="D61" s="43"/>
      <c r="E61" s="45" t="s">
        <v>156</v>
      </c>
      <c r="F61" s="43"/>
      <c r="G61" s="43"/>
      <c r="H61" s="43"/>
      <c r="I61" s="43"/>
      <c r="J61" s="44"/>
    </row>
    <row r="62" spans="1:16" ht="15">
      <c r="A62" s="35" t="s">
        <v>40</v>
      </c>
      <c r="B62" s="35">
        <v>18</v>
      </c>
      <c r="C62" s="36" t="s">
        <v>157</v>
      </c>
      <c r="D62" s="35"/>
      <c r="E62" s="37" t="s">
        <v>158</v>
      </c>
      <c r="F62" s="38" t="s">
        <v>134</v>
      </c>
      <c r="G62" s="39">
        <v>323.449</v>
      </c>
      <c r="H62" s="40">
        <v>0</v>
      </c>
      <c r="I62" s="40">
        <f>ROUND(G62*H62,P4)</f>
        <v>0</v>
      </c>
      <c r="J62" s="38" t="s">
        <v>45</v>
      </c>
      <c r="O62" s="41">
        <f>I62*0.21</f>
        <v>0</v>
      </c>
      <c r="P62">
        <v>3</v>
      </c>
    </row>
    <row r="63" spans="1:10" ht="15">
      <c r="A63" s="35" t="s">
        <v>46</v>
      </c>
      <c r="B63" s="42"/>
      <c r="C63" s="43"/>
      <c r="D63" s="43"/>
      <c r="E63" s="37" t="s">
        <v>155</v>
      </c>
      <c r="F63" s="43"/>
      <c r="G63" s="43"/>
      <c r="H63" s="43"/>
      <c r="I63" s="43"/>
      <c r="J63" s="44"/>
    </row>
    <row r="64" spans="1:10" ht="135">
      <c r="A64" s="35" t="s">
        <v>48</v>
      </c>
      <c r="B64" s="42"/>
      <c r="C64" s="43"/>
      <c r="D64" s="43"/>
      <c r="E64" s="45" t="s">
        <v>159</v>
      </c>
      <c r="F64" s="43"/>
      <c r="G64" s="43"/>
      <c r="H64" s="43"/>
      <c r="I64" s="43"/>
      <c r="J64" s="44"/>
    </row>
    <row r="65" spans="1:16" ht="15">
      <c r="A65" s="35" t="s">
        <v>40</v>
      </c>
      <c r="B65" s="35">
        <v>19</v>
      </c>
      <c r="C65" s="36" t="s">
        <v>160</v>
      </c>
      <c r="D65" s="35" t="s">
        <v>42</v>
      </c>
      <c r="E65" s="37" t="s">
        <v>161</v>
      </c>
      <c r="F65" s="38" t="s">
        <v>134</v>
      </c>
      <c r="G65" s="39">
        <v>9.4</v>
      </c>
      <c r="H65" s="40">
        <v>0</v>
      </c>
      <c r="I65" s="40">
        <f>ROUND(G65*H65,P4)</f>
        <v>0</v>
      </c>
      <c r="J65" s="38" t="s">
        <v>45</v>
      </c>
      <c r="O65" s="41">
        <f>I65*0.21</f>
        <v>0</v>
      </c>
      <c r="P65">
        <v>3</v>
      </c>
    </row>
    <row r="66" spans="1:10" ht="15">
      <c r="A66" s="35" t="s">
        <v>46</v>
      </c>
      <c r="B66" s="42"/>
      <c r="C66" s="43"/>
      <c r="D66" s="43"/>
      <c r="E66" s="37" t="s">
        <v>162</v>
      </c>
      <c r="F66" s="43"/>
      <c r="G66" s="43"/>
      <c r="H66" s="43"/>
      <c r="I66" s="43"/>
      <c r="J66" s="44"/>
    </row>
    <row r="67" spans="1:10" ht="45">
      <c r="A67" s="35" t="s">
        <v>48</v>
      </c>
      <c r="B67" s="42"/>
      <c r="C67" s="43"/>
      <c r="D67" s="43"/>
      <c r="E67" s="45" t="s">
        <v>163</v>
      </c>
      <c r="F67" s="43"/>
      <c r="G67" s="43"/>
      <c r="H67" s="43"/>
      <c r="I67" s="43"/>
      <c r="J67" s="44"/>
    </row>
    <row r="68" spans="1:16" ht="15">
      <c r="A68" s="35" t="s">
        <v>40</v>
      </c>
      <c r="B68" s="35">
        <v>20</v>
      </c>
      <c r="C68" s="36" t="s">
        <v>164</v>
      </c>
      <c r="D68" s="35" t="s">
        <v>42</v>
      </c>
      <c r="E68" s="37" t="s">
        <v>165</v>
      </c>
      <c r="F68" s="38" t="s">
        <v>134</v>
      </c>
      <c r="G68" s="39">
        <v>372.219</v>
      </c>
      <c r="H68" s="40">
        <v>0</v>
      </c>
      <c r="I68" s="40">
        <f>ROUND(G68*H68,P4)</f>
        <v>0</v>
      </c>
      <c r="J68" s="38" t="s">
        <v>45</v>
      </c>
      <c r="O68" s="41">
        <f>I68*0.21</f>
        <v>0</v>
      </c>
      <c r="P68">
        <v>3</v>
      </c>
    </row>
    <row r="69" spans="1:10" ht="15">
      <c r="A69" s="35" t="s">
        <v>46</v>
      </c>
      <c r="B69" s="42"/>
      <c r="C69" s="43"/>
      <c r="D69" s="43"/>
      <c r="E69" s="37" t="s">
        <v>166</v>
      </c>
      <c r="F69" s="43"/>
      <c r="G69" s="43"/>
      <c r="H69" s="43"/>
      <c r="I69" s="43"/>
      <c r="J69" s="44"/>
    </row>
    <row r="70" spans="1:10" ht="45">
      <c r="A70" s="35" t="s">
        <v>48</v>
      </c>
      <c r="B70" s="42"/>
      <c r="C70" s="43"/>
      <c r="D70" s="43"/>
      <c r="E70" s="45" t="s">
        <v>167</v>
      </c>
      <c r="F70" s="43"/>
      <c r="G70" s="43"/>
      <c r="H70" s="43"/>
      <c r="I70" s="43"/>
      <c r="J70" s="44"/>
    </row>
    <row r="71" spans="1:10" ht="15">
      <c r="A71" s="29" t="s">
        <v>37</v>
      </c>
      <c r="B71" s="30"/>
      <c r="C71" s="31" t="s">
        <v>168</v>
      </c>
      <c r="D71" s="32"/>
      <c r="E71" s="29" t="s">
        <v>169</v>
      </c>
      <c r="F71" s="32"/>
      <c r="G71" s="32"/>
      <c r="H71" s="32"/>
      <c r="I71" s="33">
        <f>SUMIFS(I72:I77,A72:A77,"P")</f>
        <v>0</v>
      </c>
      <c r="J71" s="34"/>
    </row>
    <row r="72" spans="1:16" ht="15">
      <c r="A72" s="35" t="s">
        <v>40</v>
      </c>
      <c r="B72" s="35">
        <v>21</v>
      </c>
      <c r="C72" s="36" t="s">
        <v>170</v>
      </c>
      <c r="D72" s="35" t="s">
        <v>42</v>
      </c>
      <c r="E72" s="37" t="s">
        <v>171</v>
      </c>
      <c r="F72" s="38" t="s">
        <v>121</v>
      </c>
      <c r="G72" s="39">
        <v>432.3</v>
      </c>
      <c r="H72" s="40">
        <v>0</v>
      </c>
      <c r="I72" s="40">
        <f>ROUND(G72*H72,P4)</f>
        <v>0</v>
      </c>
      <c r="J72" s="38" t="s">
        <v>45</v>
      </c>
      <c r="O72" s="41">
        <f>I72*0.21</f>
        <v>0</v>
      </c>
      <c r="P72">
        <v>3</v>
      </c>
    </row>
    <row r="73" spans="1:10" ht="60">
      <c r="A73" s="35" t="s">
        <v>46</v>
      </c>
      <c r="B73" s="42"/>
      <c r="C73" s="43"/>
      <c r="D73" s="43"/>
      <c r="E73" s="37" t="s">
        <v>172</v>
      </c>
      <c r="F73" s="43"/>
      <c r="G73" s="43"/>
      <c r="H73" s="43"/>
      <c r="I73" s="43"/>
      <c r="J73" s="44"/>
    </row>
    <row r="74" spans="1:10" ht="60">
      <c r="A74" s="35" t="s">
        <v>48</v>
      </c>
      <c r="B74" s="42"/>
      <c r="C74" s="43"/>
      <c r="D74" s="43"/>
      <c r="E74" s="45" t="s">
        <v>173</v>
      </c>
      <c r="F74" s="43"/>
      <c r="G74" s="43"/>
      <c r="H74" s="43"/>
      <c r="I74" s="43"/>
      <c r="J74" s="44"/>
    </row>
    <row r="75" spans="1:16" ht="15">
      <c r="A75" s="35" t="s">
        <v>40</v>
      </c>
      <c r="B75" s="35">
        <v>22</v>
      </c>
      <c r="C75" s="36" t="s">
        <v>174</v>
      </c>
      <c r="D75" s="35" t="s">
        <v>42</v>
      </c>
      <c r="E75" s="37" t="s">
        <v>175</v>
      </c>
      <c r="F75" s="38" t="s">
        <v>121</v>
      </c>
      <c r="G75" s="39">
        <v>432.3</v>
      </c>
      <c r="H75" s="40">
        <v>0</v>
      </c>
      <c r="I75" s="40">
        <f>ROUND(G75*H75,P4)</f>
        <v>0</v>
      </c>
      <c r="J75" s="38" t="s">
        <v>45</v>
      </c>
      <c r="O75" s="41">
        <f>I75*0.21</f>
        <v>0</v>
      </c>
      <c r="P75">
        <v>3</v>
      </c>
    </row>
    <row r="76" spans="1:10" ht="15">
      <c r="A76" s="35" t="s">
        <v>46</v>
      </c>
      <c r="B76" s="42"/>
      <c r="C76" s="43"/>
      <c r="D76" s="43"/>
      <c r="E76" s="37" t="s">
        <v>176</v>
      </c>
      <c r="F76" s="43"/>
      <c r="G76" s="43"/>
      <c r="H76" s="43"/>
      <c r="I76" s="43"/>
      <c r="J76" s="44"/>
    </row>
    <row r="77" spans="1:10" ht="30">
      <c r="A77" s="35" t="s">
        <v>48</v>
      </c>
      <c r="B77" s="42"/>
      <c r="C77" s="43"/>
      <c r="D77" s="43"/>
      <c r="E77" s="45" t="s">
        <v>177</v>
      </c>
      <c r="F77" s="43"/>
      <c r="G77" s="43"/>
      <c r="H77" s="43"/>
      <c r="I77" s="43"/>
      <c r="J77" s="44"/>
    </row>
    <row r="78" spans="1:10" ht="15">
      <c r="A78" s="29" t="s">
        <v>37</v>
      </c>
      <c r="B78" s="30"/>
      <c r="C78" s="31" t="s">
        <v>178</v>
      </c>
      <c r="D78" s="32"/>
      <c r="E78" s="29" t="s">
        <v>179</v>
      </c>
      <c r="F78" s="32"/>
      <c r="G78" s="32"/>
      <c r="H78" s="32"/>
      <c r="I78" s="33">
        <f>SUMIFS(I79:I108,A79:A108,"P")</f>
        <v>0</v>
      </c>
      <c r="J78" s="34"/>
    </row>
    <row r="79" spans="1:16" ht="15">
      <c r="A79" s="35" t="s">
        <v>40</v>
      </c>
      <c r="B79" s="35">
        <v>23</v>
      </c>
      <c r="C79" s="36" t="s">
        <v>180</v>
      </c>
      <c r="D79" s="35" t="s">
        <v>42</v>
      </c>
      <c r="E79" s="37" t="s">
        <v>181</v>
      </c>
      <c r="F79" s="38" t="s">
        <v>182</v>
      </c>
      <c r="G79" s="39">
        <v>14.1</v>
      </c>
      <c r="H79" s="40">
        <v>0</v>
      </c>
      <c r="I79" s="40">
        <f>ROUND(G79*H79,P4)</f>
        <v>0</v>
      </c>
      <c r="J79" s="38" t="s">
        <v>45</v>
      </c>
      <c r="O79" s="41">
        <f>I79*0.21</f>
        <v>0</v>
      </c>
      <c r="P79">
        <v>3</v>
      </c>
    </row>
    <row r="80" spans="1:10" ht="30">
      <c r="A80" s="35" t="s">
        <v>46</v>
      </c>
      <c r="B80" s="42"/>
      <c r="C80" s="43"/>
      <c r="D80" s="43"/>
      <c r="E80" s="37" t="s">
        <v>183</v>
      </c>
      <c r="F80" s="43"/>
      <c r="G80" s="43"/>
      <c r="H80" s="43"/>
      <c r="I80" s="43"/>
      <c r="J80" s="44"/>
    </row>
    <row r="81" spans="1:10" ht="30">
      <c r="A81" s="35" t="s">
        <v>48</v>
      </c>
      <c r="B81" s="42"/>
      <c r="C81" s="43"/>
      <c r="D81" s="43"/>
      <c r="E81" s="45" t="s">
        <v>184</v>
      </c>
      <c r="F81" s="43"/>
      <c r="G81" s="43"/>
      <c r="H81" s="43"/>
      <c r="I81" s="43"/>
      <c r="J81" s="44"/>
    </row>
    <row r="82" spans="1:16" ht="30">
      <c r="A82" s="35" t="s">
        <v>40</v>
      </c>
      <c r="B82" s="35">
        <v>24</v>
      </c>
      <c r="C82" s="36" t="s">
        <v>185</v>
      </c>
      <c r="D82" s="35" t="s">
        <v>42</v>
      </c>
      <c r="E82" s="37" t="s">
        <v>186</v>
      </c>
      <c r="F82" s="38" t="s">
        <v>182</v>
      </c>
      <c r="G82" s="39">
        <v>8</v>
      </c>
      <c r="H82" s="40">
        <v>0</v>
      </c>
      <c r="I82" s="40">
        <f>ROUND(G82*H82,P4)</f>
        <v>0</v>
      </c>
      <c r="J82" s="38" t="s">
        <v>45</v>
      </c>
      <c r="O82" s="41">
        <f>I82*0.21</f>
        <v>0</v>
      </c>
      <c r="P82">
        <v>3</v>
      </c>
    </row>
    <row r="83" spans="1:10" ht="30">
      <c r="A83" s="35" t="s">
        <v>46</v>
      </c>
      <c r="B83" s="42"/>
      <c r="C83" s="43"/>
      <c r="D83" s="43"/>
      <c r="E83" s="37" t="s">
        <v>187</v>
      </c>
      <c r="F83" s="43"/>
      <c r="G83" s="43"/>
      <c r="H83" s="43"/>
      <c r="I83" s="43"/>
      <c r="J83" s="44"/>
    </row>
    <row r="84" spans="1:10" ht="30">
      <c r="A84" s="35" t="s">
        <v>48</v>
      </c>
      <c r="B84" s="42"/>
      <c r="C84" s="43"/>
      <c r="D84" s="43"/>
      <c r="E84" s="45" t="s">
        <v>188</v>
      </c>
      <c r="F84" s="43"/>
      <c r="G84" s="43"/>
      <c r="H84" s="43"/>
      <c r="I84" s="43"/>
      <c r="J84" s="44"/>
    </row>
    <row r="85" spans="1:16" ht="15">
      <c r="A85" s="35" t="s">
        <v>40</v>
      </c>
      <c r="B85" s="35">
        <v>25</v>
      </c>
      <c r="C85" s="36" t="s">
        <v>189</v>
      </c>
      <c r="D85" s="35" t="s">
        <v>42</v>
      </c>
      <c r="E85" s="37" t="s">
        <v>190</v>
      </c>
      <c r="F85" s="38" t="s">
        <v>191</v>
      </c>
      <c r="G85" s="39">
        <v>25</v>
      </c>
      <c r="H85" s="40">
        <v>0</v>
      </c>
      <c r="I85" s="40">
        <f>ROUND(G85*H85,P4)</f>
        <v>0</v>
      </c>
      <c r="J85" s="35"/>
      <c r="O85" s="41">
        <f>I85*0.21</f>
        <v>0</v>
      </c>
      <c r="P85">
        <v>3</v>
      </c>
    </row>
    <row r="86" spans="1:10" ht="120">
      <c r="A86" s="35" t="s">
        <v>46</v>
      </c>
      <c r="B86" s="42"/>
      <c r="C86" s="43"/>
      <c r="D86" s="43"/>
      <c r="E86" s="37" t="s">
        <v>192</v>
      </c>
      <c r="F86" s="43"/>
      <c r="G86" s="43"/>
      <c r="H86" s="43"/>
      <c r="I86" s="43"/>
      <c r="J86" s="44"/>
    </row>
    <row r="87" spans="1:10" ht="30">
      <c r="A87" s="35" t="s">
        <v>48</v>
      </c>
      <c r="B87" s="42"/>
      <c r="C87" s="43"/>
      <c r="D87" s="43"/>
      <c r="E87" s="45" t="s">
        <v>193</v>
      </c>
      <c r="F87" s="43"/>
      <c r="G87" s="43"/>
      <c r="H87" s="43"/>
      <c r="I87" s="43"/>
      <c r="J87" s="44"/>
    </row>
    <row r="88" spans="1:16" ht="30">
      <c r="A88" s="35" t="s">
        <v>40</v>
      </c>
      <c r="B88" s="35">
        <v>26</v>
      </c>
      <c r="C88" s="36" t="s">
        <v>194</v>
      </c>
      <c r="D88" s="35" t="s">
        <v>42</v>
      </c>
      <c r="E88" s="37" t="s">
        <v>195</v>
      </c>
      <c r="F88" s="38" t="s">
        <v>67</v>
      </c>
      <c r="G88" s="39">
        <v>3</v>
      </c>
      <c r="H88" s="40">
        <v>0</v>
      </c>
      <c r="I88" s="40">
        <f>ROUND(G88*H88,P4)</f>
        <v>0</v>
      </c>
      <c r="J88" s="38" t="s">
        <v>45</v>
      </c>
      <c r="O88" s="41">
        <f>I88*0.21</f>
        <v>0</v>
      </c>
      <c r="P88">
        <v>3</v>
      </c>
    </row>
    <row r="89" spans="1:10" ht="60">
      <c r="A89" s="35" t="s">
        <v>46</v>
      </c>
      <c r="B89" s="42"/>
      <c r="C89" s="43"/>
      <c r="D89" s="43"/>
      <c r="E89" s="37" t="s">
        <v>196</v>
      </c>
      <c r="F89" s="43"/>
      <c r="G89" s="43"/>
      <c r="H89" s="43"/>
      <c r="I89" s="43"/>
      <c r="J89" s="44"/>
    </row>
    <row r="90" spans="1:10" ht="45">
      <c r="A90" s="35" t="s">
        <v>48</v>
      </c>
      <c r="B90" s="42"/>
      <c r="C90" s="43"/>
      <c r="D90" s="43"/>
      <c r="E90" s="45" t="s">
        <v>197</v>
      </c>
      <c r="F90" s="43"/>
      <c r="G90" s="43"/>
      <c r="H90" s="43"/>
      <c r="I90" s="43"/>
      <c r="J90" s="44"/>
    </row>
    <row r="91" spans="1:16" ht="15">
      <c r="A91" s="35" t="s">
        <v>40</v>
      </c>
      <c r="B91" s="35">
        <v>27</v>
      </c>
      <c r="C91" s="36" t="s">
        <v>198</v>
      </c>
      <c r="D91" s="35" t="s">
        <v>42</v>
      </c>
      <c r="E91" s="37" t="s">
        <v>199</v>
      </c>
      <c r="F91" s="38" t="s">
        <v>134</v>
      </c>
      <c r="G91" s="39">
        <v>4</v>
      </c>
      <c r="H91" s="40">
        <v>0</v>
      </c>
      <c r="I91" s="40">
        <f>ROUND(G91*H91,P4)</f>
        <v>0</v>
      </c>
      <c r="J91" s="38" t="s">
        <v>45</v>
      </c>
      <c r="O91" s="41">
        <f>I91*0.21</f>
        <v>0</v>
      </c>
      <c r="P91">
        <v>3</v>
      </c>
    </row>
    <row r="92" spans="1:10" ht="30">
      <c r="A92" s="35" t="s">
        <v>46</v>
      </c>
      <c r="B92" s="42"/>
      <c r="C92" s="43"/>
      <c r="D92" s="43"/>
      <c r="E92" s="37" t="s">
        <v>200</v>
      </c>
      <c r="F92" s="43"/>
      <c r="G92" s="43"/>
      <c r="H92" s="43"/>
      <c r="I92" s="43"/>
      <c r="J92" s="44"/>
    </row>
    <row r="93" spans="1:10" ht="30">
      <c r="A93" s="35" t="s">
        <v>48</v>
      </c>
      <c r="B93" s="42"/>
      <c r="C93" s="43"/>
      <c r="D93" s="43"/>
      <c r="E93" s="45" t="s">
        <v>201</v>
      </c>
      <c r="F93" s="43"/>
      <c r="G93" s="43"/>
      <c r="H93" s="43"/>
      <c r="I93" s="43"/>
      <c r="J93" s="44"/>
    </row>
    <row r="94" spans="1:16" ht="15">
      <c r="A94" s="35" t="s">
        <v>40</v>
      </c>
      <c r="B94" s="35">
        <v>28</v>
      </c>
      <c r="C94" s="36" t="s">
        <v>202</v>
      </c>
      <c r="D94" s="35" t="s">
        <v>42</v>
      </c>
      <c r="E94" s="37" t="s">
        <v>203</v>
      </c>
      <c r="F94" s="38" t="s">
        <v>134</v>
      </c>
      <c r="G94" s="39">
        <v>90.225</v>
      </c>
      <c r="H94" s="40">
        <v>0</v>
      </c>
      <c r="I94" s="40">
        <f>ROUND(G94*H94,P4)</f>
        <v>0</v>
      </c>
      <c r="J94" s="38" t="s">
        <v>45</v>
      </c>
      <c r="O94" s="41">
        <f>I94*0.21</f>
        <v>0</v>
      </c>
      <c r="P94">
        <v>3</v>
      </c>
    </row>
    <row r="95" spans="1:10" ht="15">
      <c r="A95" s="35" t="s">
        <v>46</v>
      </c>
      <c r="B95" s="42"/>
      <c r="C95" s="43"/>
      <c r="D95" s="43"/>
      <c r="E95" s="49" t="s">
        <v>42</v>
      </c>
      <c r="F95" s="43"/>
      <c r="G95" s="43"/>
      <c r="H95" s="43"/>
      <c r="I95" s="43"/>
      <c r="J95" s="44"/>
    </row>
    <row r="96" spans="1:10" ht="195">
      <c r="A96" s="35" t="s">
        <v>48</v>
      </c>
      <c r="B96" s="42"/>
      <c r="C96" s="43"/>
      <c r="D96" s="43"/>
      <c r="E96" s="45" t="s">
        <v>204</v>
      </c>
      <c r="F96" s="43"/>
      <c r="G96" s="43"/>
      <c r="H96" s="43"/>
      <c r="I96" s="43"/>
      <c r="J96" s="44"/>
    </row>
    <row r="97" spans="1:16" ht="15">
      <c r="A97" s="35" t="s">
        <v>40</v>
      </c>
      <c r="B97" s="35">
        <v>29</v>
      </c>
      <c r="C97" s="36" t="s">
        <v>205</v>
      </c>
      <c r="D97" s="35" t="s">
        <v>42</v>
      </c>
      <c r="E97" s="37" t="s">
        <v>206</v>
      </c>
      <c r="F97" s="38" t="s">
        <v>134</v>
      </c>
      <c r="G97" s="39">
        <v>1.005</v>
      </c>
      <c r="H97" s="40">
        <v>0</v>
      </c>
      <c r="I97" s="40">
        <f>ROUND(G97*H97,P4)</f>
        <v>0</v>
      </c>
      <c r="J97" s="38" t="s">
        <v>45</v>
      </c>
      <c r="O97" s="41">
        <f>I97*0.21</f>
        <v>0</v>
      </c>
      <c r="P97">
        <v>3</v>
      </c>
    </row>
    <row r="98" spans="1:10" ht="15">
      <c r="A98" s="35" t="s">
        <v>46</v>
      </c>
      <c r="B98" s="42"/>
      <c r="C98" s="43"/>
      <c r="D98" s="43"/>
      <c r="E98" s="37" t="s">
        <v>207</v>
      </c>
      <c r="F98" s="43"/>
      <c r="G98" s="43"/>
      <c r="H98" s="43"/>
      <c r="I98" s="43"/>
      <c r="J98" s="44"/>
    </row>
    <row r="99" spans="1:10" ht="45">
      <c r="A99" s="35" t="s">
        <v>48</v>
      </c>
      <c r="B99" s="42"/>
      <c r="C99" s="43"/>
      <c r="D99" s="43"/>
      <c r="E99" s="45" t="s">
        <v>208</v>
      </c>
      <c r="F99" s="43"/>
      <c r="G99" s="43"/>
      <c r="H99" s="43"/>
      <c r="I99" s="43"/>
      <c r="J99" s="44"/>
    </row>
    <row r="100" spans="1:16" ht="15">
      <c r="A100" s="35" t="s">
        <v>40</v>
      </c>
      <c r="B100" s="35">
        <v>30</v>
      </c>
      <c r="C100" s="36" t="s">
        <v>209</v>
      </c>
      <c r="D100" s="35" t="s">
        <v>42</v>
      </c>
      <c r="E100" s="37" t="s">
        <v>210</v>
      </c>
      <c r="F100" s="38" t="s">
        <v>44</v>
      </c>
      <c r="G100" s="39">
        <v>1</v>
      </c>
      <c r="H100" s="40">
        <v>0</v>
      </c>
      <c r="I100" s="40">
        <f>ROUND(G100*H100,P4)</f>
        <v>0</v>
      </c>
      <c r="J100" s="35"/>
      <c r="O100" s="41">
        <f>I100*0.21</f>
        <v>0</v>
      </c>
      <c r="P100">
        <v>3</v>
      </c>
    </row>
    <row r="101" spans="1:10" ht="30">
      <c r="A101" s="35" t="s">
        <v>46</v>
      </c>
      <c r="B101" s="42"/>
      <c r="C101" s="43"/>
      <c r="D101" s="43"/>
      <c r="E101" s="37" t="s">
        <v>211</v>
      </c>
      <c r="F101" s="43"/>
      <c r="G101" s="43"/>
      <c r="H101" s="43"/>
      <c r="I101" s="43"/>
      <c r="J101" s="44"/>
    </row>
    <row r="102" spans="1:10" ht="30">
      <c r="A102" s="35" t="s">
        <v>48</v>
      </c>
      <c r="B102" s="42"/>
      <c r="C102" s="43"/>
      <c r="D102" s="43"/>
      <c r="E102" s="45" t="s">
        <v>212</v>
      </c>
      <c r="F102" s="43"/>
      <c r="G102" s="43"/>
      <c r="H102" s="43"/>
      <c r="I102" s="43"/>
      <c r="J102" s="44"/>
    </row>
    <row r="103" spans="1:16" ht="15">
      <c r="A103" s="35" t="s">
        <v>40</v>
      </c>
      <c r="B103" s="35">
        <v>31</v>
      </c>
      <c r="C103" s="36" t="s">
        <v>213</v>
      </c>
      <c r="D103" s="35"/>
      <c r="E103" s="37" t="s">
        <v>214</v>
      </c>
      <c r="F103" s="38" t="s">
        <v>182</v>
      </c>
      <c r="G103" s="39">
        <v>2</v>
      </c>
      <c r="H103" s="40">
        <v>0</v>
      </c>
      <c r="I103" s="40">
        <f>ROUND(G103*H103,P4)</f>
        <v>0</v>
      </c>
      <c r="J103" s="38" t="s">
        <v>45</v>
      </c>
      <c r="O103" s="41">
        <f>I103*0.21</f>
        <v>0</v>
      </c>
      <c r="P103">
        <v>3</v>
      </c>
    </row>
    <row r="104" spans="1:10" ht="30">
      <c r="A104" s="35" t="s">
        <v>46</v>
      </c>
      <c r="B104" s="42"/>
      <c r="C104" s="43"/>
      <c r="D104" s="43"/>
      <c r="E104" s="37" t="s">
        <v>215</v>
      </c>
      <c r="F104" s="43"/>
      <c r="G104" s="43"/>
      <c r="H104" s="43"/>
      <c r="I104" s="43"/>
      <c r="J104" s="44"/>
    </row>
    <row r="105" spans="1:10" ht="30">
      <c r="A105" s="35" t="s">
        <v>48</v>
      </c>
      <c r="B105" s="42"/>
      <c r="C105" s="43"/>
      <c r="D105" s="43"/>
      <c r="E105" s="45" t="s">
        <v>216</v>
      </c>
      <c r="F105" s="43"/>
      <c r="G105" s="43"/>
      <c r="H105" s="43"/>
      <c r="I105" s="43"/>
      <c r="J105" s="44"/>
    </row>
    <row r="106" spans="1:16" ht="15">
      <c r="A106" s="35" t="s">
        <v>40</v>
      </c>
      <c r="B106" s="35">
        <v>32</v>
      </c>
      <c r="C106" s="36" t="s">
        <v>217</v>
      </c>
      <c r="D106" s="35" t="s">
        <v>42</v>
      </c>
      <c r="E106" s="37" t="s">
        <v>218</v>
      </c>
      <c r="F106" s="38" t="s">
        <v>121</v>
      </c>
      <c r="G106" s="39">
        <v>5</v>
      </c>
      <c r="H106" s="40">
        <v>0</v>
      </c>
      <c r="I106" s="40">
        <f>ROUND(G106*H106,P4)</f>
        <v>0</v>
      </c>
      <c r="J106" s="38" t="s">
        <v>45</v>
      </c>
      <c r="O106" s="41">
        <f>I106*0.21</f>
        <v>0</v>
      </c>
      <c r="P106">
        <v>3</v>
      </c>
    </row>
    <row r="107" spans="1:10" ht="15">
      <c r="A107" s="35" t="s">
        <v>46</v>
      </c>
      <c r="B107" s="42"/>
      <c r="C107" s="43"/>
      <c r="D107" s="43"/>
      <c r="E107" s="37" t="s">
        <v>219</v>
      </c>
      <c r="F107" s="43"/>
      <c r="G107" s="43"/>
      <c r="H107" s="43"/>
      <c r="I107" s="43"/>
      <c r="J107" s="44"/>
    </row>
    <row r="108" spans="1:10" ht="30">
      <c r="A108" s="35" t="s">
        <v>48</v>
      </c>
      <c r="B108" s="46"/>
      <c r="C108" s="47"/>
      <c r="D108" s="47"/>
      <c r="E108" s="45" t="s">
        <v>220</v>
      </c>
      <c r="F108" s="47"/>
      <c r="G108" s="47"/>
      <c r="H108" s="47"/>
      <c r="I108" s="47"/>
      <c r="J108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17</v>
      </c>
      <c r="F2" s="15"/>
      <c r="G2" s="15"/>
      <c r="H2" s="15"/>
      <c r="I2" s="15"/>
      <c r="J2" s="17"/>
    </row>
    <row r="3" spans="1:16" ht="15">
      <c r="A3" s="3" t="s">
        <v>18</v>
      </c>
      <c r="B3" s="18" t="s">
        <v>19</v>
      </c>
      <c r="C3" s="19" t="s">
        <v>20</v>
      </c>
      <c r="D3" s="20"/>
      <c r="E3" s="21" t="s">
        <v>21</v>
      </c>
      <c r="F3" s="15"/>
      <c r="G3" s="15"/>
      <c r="H3" s="22" t="s">
        <v>15</v>
      </c>
      <c r="I3" s="23">
        <f>SUMIFS(I9:I214,A9:A214,"SD")</f>
        <v>0</v>
      </c>
      <c r="J3" s="17"/>
      <c r="O3">
        <v>0</v>
      </c>
      <c r="P3">
        <v>2</v>
      </c>
    </row>
    <row r="4" spans="1:16" ht="15">
      <c r="A4" s="3" t="s">
        <v>22</v>
      </c>
      <c r="B4" s="18" t="s">
        <v>23</v>
      </c>
      <c r="C4" s="19" t="s">
        <v>221</v>
      </c>
      <c r="D4" s="20"/>
      <c r="E4" s="21" t="s">
        <v>16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24</v>
      </c>
      <c r="B5" s="18" t="s">
        <v>25</v>
      </c>
      <c r="C5" s="19" t="s">
        <v>15</v>
      </c>
      <c r="D5" s="20"/>
      <c r="E5" s="21" t="s">
        <v>16</v>
      </c>
      <c r="F5" s="15"/>
      <c r="G5" s="15"/>
      <c r="H5" s="15"/>
      <c r="I5" s="15"/>
      <c r="J5" s="17"/>
      <c r="O5">
        <v>0.21</v>
      </c>
    </row>
    <row r="6" spans="1:10" ht="15">
      <c r="A6" s="24" t="s">
        <v>26</v>
      </c>
      <c r="B6" s="25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  <c r="I6" s="7"/>
      <c r="J6" s="26" t="s">
        <v>34</v>
      </c>
    </row>
    <row r="7" spans="1:10" ht="15">
      <c r="A7" s="24"/>
      <c r="B7" s="25"/>
      <c r="C7" s="7"/>
      <c r="D7" s="7"/>
      <c r="E7" s="7"/>
      <c r="F7" s="7"/>
      <c r="G7" s="7"/>
      <c r="H7" s="7" t="s">
        <v>35</v>
      </c>
      <c r="I7" s="7" t="s">
        <v>36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37</v>
      </c>
      <c r="B9" s="30"/>
      <c r="C9" s="31" t="s">
        <v>38</v>
      </c>
      <c r="D9" s="32"/>
      <c r="E9" s="29" t="s">
        <v>39</v>
      </c>
      <c r="F9" s="32"/>
      <c r="G9" s="32"/>
      <c r="H9" s="32"/>
      <c r="I9" s="33">
        <f>SUMIFS(I10:I14,A10:A14,"P")</f>
        <v>0</v>
      </c>
      <c r="J9" s="34"/>
    </row>
    <row r="10" spans="1:16" ht="15">
      <c r="A10" s="35" t="s">
        <v>40</v>
      </c>
      <c r="B10" s="35">
        <v>1</v>
      </c>
      <c r="C10" s="36" t="s">
        <v>222</v>
      </c>
      <c r="D10" s="35" t="s">
        <v>42</v>
      </c>
      <c r="E10" s="37" t="s">
        <v>223</v>
      </c>
      <c r="F10" s="38" t="s">
        <v>134</v>
      </c>
      <c r="G10" s="39">
        <v>25.15</v>
      </c>
      <c r="H10" s="40">
        <v>0</v>
      </c>
      <c r="I10" s="40">
        <f>ROUND(G10*H10,P4)</f>
        <v>0</v>
      </c>
      <c r="J10" s="38" t="s">
        <v>45</v>
      </c>
      <c r="O10" s="41">
        <f>I10*0.21</f>
        <v>0</v>
      </c>
      <c r="P10">
        <v>3</v>
      </c>
    </row>
    <row r="11" spans="1:10" ht="30">
      <c r="A11" s="35" t="s">
        <v>46</v>
      </c>
      <c r="B11" s="42"/>
      <c r="C11" s="43"/>
      <c r="D11" s="43"/>
      <c r="E11" s="37" t="s">
        <v>224</v>
      </c>
      <c r="F11" s="43"/>
      <c r="G11" s="43"/>
      <c r="H11" s="43"/>
      <c r="I11" s="43"/>
      <c r="J11" s="44"/>
    </row>
    <row r="12" spans="1:10" ht="30">
      <c r="A12" s="35" t="s">
        <v>48</v>
      </c>
      <c r="B12" s="42"/>
      <c r="C12" s="43"/>
      <c r="D12" s="43"/>
      <c r="E12" s="45" t="s">
        <v>225</v>
      </c>
      <c r="F12" s="43"/>
      <c r="G12" s="43"/>
      <c r="H12" s="43"/>
      <c r="I12" s="43"/>
      <c r="J12" s="44"/>
    </row>
    <row r="13" spans="1:16" ht="15">
      <c r="A13" s="35" t="s">
        <v>40</v>
      </c>
      <c r="B13" s="35">
        <v>2</v>
      </c>
      <c r="C13" s="36" t="s">
        <v>226</v>
      </c>
      <c r="D13" s="35" t="s">
        <v>51</v>
      </c>
      <c r="E13" s="37" t="s">
        <v>227</v>
      </c>
      <c r="F13" s="38" t="s">
        <v>44</v>
      </c>
      <c r="G13" s="39">
        <v>1</v>
      </c>
      <c r="H13" s="40">
        <v>0</v>
      </c>
      <c r="I13" s="40">
        <f>ROUND(G13*H13,P4)</f>
        <v>0</v>
      </c>
      <c r="J13" s="38" t="s">
        <v>45</v>
      </c>
      <c r="O13" s="41">
        <f>I13*0.21</f>
        <v>0</v>
      </c>
      <c r="P13">
        <v>3</v>
      </c>
    </row>
    <row r="14" spans="1:10" ht="15">
      <c r="A14" s="35" t="s">
        <v>46</v>
      </c>
      <c r="B14" s="42"/>
      <c r="C14" s="43"/>
      <c r="D14" s="43"/>
      <c r="E14" s="37" t="s">
        <v>228</v>
      </c>
      <c r="F14" s="43"/>
      <c r="G14" s="43"/>
      <c r="H14" s="43"/>
      <c r="I14" s="43"/>
      <c r="J14" s="44"/>
    </row>
    <row r="15" spans="1:10" ht="15">
      <c r="A15" s="29" t="s">
        <v>37</v>
      </c>
      <c r="B15" s="30"/>
      <c r="C15" s="31" t="s">
        <v>117</v>
      </c>
      <c r="D15" s="32"/>
      <c r="E15" s="29" t="s">
        <v>118</v>
      </c>
      <c r="F15" s="32"/>
      <c r="G15" s="32"/>
      <c r="H15" s="32"/>
      <c r="I15" s="33">
        <f>SUMIFS(I16:I48,A16:A48,"P")</f>
        <v>0</v>
      </c>
      <c r="J15" s="34"/>
    </row>
    <row r="16" spans="1:16" ht="15">
      <c r="A16" s="35" t="s">
        <v>40</v>
      </c>
      <c r="B16" s="35">
        <v>3</v>
      </c>
      <c r="C16" s="36" t="s">
        <v>229</v>
      </c>
      <c r="D16" s="35" t="s">
        <v>42</v>
      </c>
      <c r="E16" s="37" t="s">
        <v>230</v>
      </c>
      <c r="F16" s="38" t="s">
        <v>182</v>
      </c>
      <c r="G16" s="39">
        <v>16.55</v>
      </c>
      <c r="H16" s="40">
        <v>0</v>
      </c>
      <c r="I16" s="40">
        <f>ROUND(G16*H16,P4)</f>
        <v>0</v>
      </c>
      <c r="J16" s="38" t="s">
        <v>45</v>
      </c>
      <c r="O16" s="41">
        <f>I16*0.21</f>
        <v>0</v>
      </c>
      <c r="P16">
        <v>3</v>
      </c>
    </row>
    <row r="17" spans="1:10" ht="15">
      <c r="A17" s="35" t="s">
        <v>46</v>
      </c>
      <c r="B17" s="42"/>
      <c r="C17" s="43"/>
      <c r="D17" s="43"/>
      <c r="E17" s="37" t="s">
        <v>231</v>
      </c>
      <c r="F17" s="43"/>
      <c r="G17" s="43"/>
      <c r="H17" s="43"/>
      <c r="I17" s="43"/>
      <c r="J17" s="44"/>
    </row>
    <row r="18" spans="1:10" ht="60">
      <c r="A18" s="35" t="s">
        <v>48</v>
      </c>
      <c r="B18" s="42"/>
      <c r="C18" s="43"/>
      <c r="D18" s="43"/>
      <c r="E18" s="45" t="s">
        <v>232</v>
      </c>
      <c r="F18" s="43"/>
      <c r="G18" s="43"/>
      <c r="H18" s="43"/>
      <c r="I18" s="43"/>
      <c r="J18" s="44"/>
    </row>
    <row r="19" spans="1:16" ht="15">
      <c r="A19" s="35" t="s">
        <v>40</v>
      </c>
      <c r="B19" s="35">
        <v>4</v>
      </c>
      <c r="C19" s="36" t="s">
        <v>233</v>
      </c>
      <c r="D19" s="35" t="s">
        <v>42</v>
      </c>
      <c r="E19" s="37" t="s">
        <v>234</v>
      </c>
      <c r="F19" s="38" t="s">
        <v>235</v>
      </c>
      <c r="G19" s="39">
        <v>1</v>
      </c>
      <c r="H19" s="40">
        <v>0</v>
      </c>
      <c r="I19" s="40">
        <f>ROUND(G19*H19,P4)</f>
        <v>0</v>
      </c>
      <c r="J19" s="35"/>
      <c r="O19" s="41">
        <f>I19*0.21</f>
        <v>0</v>
      </c>
      <c r="P19">
        <v>3</v>
      </c>
    </row>
    <row r="20" spans="1:10" ht="105">
      <c r="A20" s="35" t="s">
        <v>46</v>
      </c>
      <c r="B20" s="42"/>
      <c r="C20" s="43"/>
      <c r="D20" s="43"/>
      <c r="E20" s="37" t="s">
        <v>236</v>
      </c>
      <c r="F20" s="43"/>
      <c r="G20" s="43"/>
      <c r="H20" s="43"/>
      <c r="I20" s="43"/>
      <c r="J20" s="44"/>
    </row>
    <row r="21" spans="1:10" ht="30">
      <c r="A21" s="35" t="s">
        <v>48</v>
      </c>
      <c r="B21" s="42"/>
      <c r="C21" s="43"/>
      <c r="D21" s="43"/>
      <c r="E21" s="45" t="s">
        <v>49</v>
      </c>
      <c r="F21" s="43"/>
      <c r="G21" s="43"/>
      <c r="H21" s="43"/>
      <c r="I21" s="43"/>
      <c r="J21" s="44"/>
    </row>
    <row r="22" spans="1:16" ht="15">
      <c r="A22" s="35" t="s">
        <v>40</v>
      </c>
      <c r="B22" s="35">
        <v>5</v>
      </c>
      <c r="C22" s="36" t="s">
        <v>237</v>
      </c>
      <c r="D22" s="35" t="s">
        <v>42</v>
      </c>
      <c r="E22" s="37" t="s">
        <v>238</v>
      </c>
      <c r="F22" s="38" t="s">
        <v>134</v>
      </c>
      <c r="G22" s="39">
        <v>73.92</v>
      </c>
      <c r="H22" s="40">
        <v>0</v>
      </c>
      <c r="I22" s="40">
        <f>ROUND(G22*H22,P4)</f>
        <v>0</v>
      </c>
      <c r="J22" s="38" t="s">
        <v>45</v>
      </c>
      <c r="O22" s="41">
        <f>I22*0.21</f>
        <v>0</v>
      </c>
      <c r="P22">
        <v>3</v>
      </c>
    </row>
    <row r="23" spans="1:10" ht="45">
      <c r="A23" s="35" t="s">
        <v>46</v>
      </c>
      <c r="B23" s="42"/>
      <c r="C23" s="43"/>
      <c r="D23" s="43"/>
      <c r="E23" s="37" t="s">
        <v>239</v>
      </c>
      <c r="F23" s="43"/>
      <c r="G23" s="43"/>
      <c r="H23" s="43"/>
      <c r="I23" s="43"/>
      <c r="J23" s="44"/>
    </row>
    <row r="24" spans="1:10" ht="45">
      <c r="A24" s="35" t="s">
        <v>48</v>
      </c>
      <c r="B24" s="42"/>
      <c r="C24" s="43"/>
      <c r="D24" s="43"/>
      <c r="E24" s="45" t="s">
        <v>240</v>
      </c>
      <c r="F24" s="43"/>
      <c r="G24" s="43"/>
      <c r="H24" s="43"/>
      <c r="I24" s="43"/>
      <c r="J24" s="44"/>
    </row>
    <row r="25" spans="1:16" ht="15">
      <c r="A25" s="35" t="s">
        <v>40</v>
      </c>
      <c r="B25" s="35">
        <v>6</v>
      </c>
      <c r="C25" s="36" t="s">
        <v>241</v>
      </c>
      <c r="D25" s="35" t="s">
        <v>42</v>
      </c>
      <c r="E25" s="37" t="s">
        <v>242</v>
      </c>
      <c r="F25" s="38" t="s">
        <v>134</v>
      </c>
      <c r="G25" s="39">
        <v>29.06</v>
      </c>
      <c r="H25" s="40">
        <v>0</v>
      </c>
      <c r="I25" s="40">
        <f>ROUND(G25*H25,P4)</f>
        <v>0</v>
      </c>
      <c r="J25" s="38" t="s">
        <v>45</v>
      </c>
      <c r="O25" s="41">
        <f>I25*0.21</f>
        <v>0</v>
      </c>
      <c r="P25">
        <v>3</v>
      </c>
    </row>
    <row r="26" spans="1:10" ht="15">
      <c r="A26" s="35" t="s">
        <v>46</v>
      </c>
      <c r="B26" s="42"/>
      <c r="C26" s="43"/>
      <c r="D26" s="43"/>
      <c r="E26" s="37" t="s">
        <v>243</v>
      </c>
      <c r="F26" s="43"/>
      <c r="G26" s="43"/>
      <c r="H26" s="43"/>
      <c r="I26" s="43"/>
      <c r="J26" s="44"/>
    </row>
    <row r="27" spans="1:10" ht="60">
      <c r="A27" s="35" t="s">
        <v>48</v>
      </c>
      <c r="B27" s="42"/>
      <c r="C27" s="43"/>
      <c r="D27" s="43"/>
      <c r="E27" s="45" t="s">
        <v>244</v>
      </c>
      <c r="F27" s="43"/>
      <c r="G27" s="43"/>
      <c r="H27" s="43"/>
      <c r="I27" s="43"/>
      <c r="J27" s="44"/>
    </row>
    <row r="28" spans="1:16" ht="15">
      <c r="A28" s="35" t="s">
        <v>40</v>
      </c>
      <c r="B28" s="35">
        <v>7</v>
      </c>
      <c r="C28" s="36" t="s">
        <v>245</v>
      </c>
      <c r="D28" s="35" t="s">
        <v>42</v>
      </c>
      <c r="E28" s="37" t="s">
        <v>246</v>
      </c>
      <c r="F28" s="38" t="s">
        <v>134</v>
      </c>
      <c r="G28" s="39">
        <v>3.35</v>
      </c>
      <c r="H28" s="40">
        <v>0</v>
      </c>
      <c r="I28" s="40">
        <f>ROUND(G28*H28,P4)</f>
        <v>0</v>
      </c>
      <c r="J28" s="38" t="s">
        <v>45</v>
      </c>
      <c r="O28" s="41">
        <f>I28*0.21</f>
        <v>0</v>
      </c>
      <c r="P28">
        <v>3</v>
      </c>
    </row>
    <row r="29" spans="1:10" ht="15">
      <c r="A29" s="35" t="s">
        <v>46</v>
      </c>
      <c r="B29" s="42"/>
      <c r="C29" s="43"/>
      <c r="D29" s="43"/>
      <c r="E29" s="37" t="s">
        <v>247</v>
      </c>
      <c r="F29" s="43"/>
      <c r="G29" s="43"/>
      <c r="H29" s="43"/>
      <c r="I29" s="43"/>
      <c r="J29" s="44"/>
    </row>
    <row r="30" spans="1:10" ht="45">
      <c r="A30" s="35" t="s">
        <v>48</v>
      </c>
      <c r="B30" s="42"/>
      <c r="C30" s="43"/>
      <c r="D30" s="43"/>
      <c r="E30" s="45" t="s">
        <v>248</v>
      </c>
      <c r="F30" s="43"/>
      <c r="G30" s="43"/>
      <c r="H30" s="43"/>
      <c r="I30" s="43"/>
      <c r="J30" s="44"/>
    </row>
    <row r="31" spans="1:16" ht="15">
      <c r="A31" s="35" t="s">
        <v>40</v>
      </c>
      <c r="B31" s="35">
        <v>8</v>
      </c>
      <c r="C31" s="36" t="s">
        <v>249</v>
      </c>
      <c r="D31" s="35" t="s">
        <v>42</v>
      </c>
      <c r="E31" s="37" t="s">
        <v>250</v>
      </c>
      <c r="F31" s="38" t="s">
        <v>134</v>
      </c>
      <c r="G31" s="39">
        <v>48.77</v>
      </c>
      <c r="H31" s="40">
        <v>0</v>
      </c>
      <c r="I31" s="40">
        <f>ROUND(G31*H31,P4)</f>
        <v>0</v>
      </c>
      <c r="J31" s="38" t="s">
        <v>45</v>
      </c>
      <c r="O31" s="41">
        <f>I31*0.21</f>
        <v>0</v>
      </c>
      <c r="P31">
        <v>3</v>
      </c>
    </row>
    <row r="32" spans="1:10" ht="15">
      <c r="A32" s="35" t="s">
        <v>46</v>
      </c>
      <c r="B32" s="42"/>
      <c r="C32" s="43"/>
      <c r="D32" s="43"/>
      <c r="E32" s="37" t="s">
        <v>251</v>
      </c>
      <c r="F32" s="43"/>
      <c r="G32" s="43"/>
      <c r="H32" s="43"/>
      <c r="I32" s="43"/>
      <c r="J32" s="44"/>
    </row>
    <row r="33" spans="1:10" ht="75">
      <c r="A33" s="35" t="s">
        <v>48</v>
      </c>
      <c r="B33" s="42"/>
      <c r="C33" s="43"/>
      <c r="D33" s="43"/>
      <c r="E33" s="45" t="s">
        <v>252</v>
      </c>
      <c r="F33" s="43"/>
      <c r="G33" s="43"/>
      <c r="H33" s="43"/>
      <c r="I33" s="43"/>
      <c r="J33" s="44"/>
    </row>
    <row r="34" spans="1:16" ht="15">
      <c r="A34" s="35" t="s">
        <v>40</v>
      </c>
      <c r="B34" s="35">
        <v>9</v>
      </c>
      <c r="C34" s="36" t="s">
        <v>253</v>
      </c>
      <c r="D34" s="35" t="s">
        <v>42</v>
      </c>
      <c r="E34" s="37" t="s">
        <v>254</v>
      </c>
      <c r="F34" s="38" t="s">
        <v>134</v>
      </c>
      <c r="G34" s="39">
        <v>140.426</v>
      </c>
      <c r="H34" s="40">
        <v>0</v>
      </c>
      <c r="I34" s="40">
        <f>ROUND(G34*H34,P4)</f>
        <v>0</v>
      </c>
      <c r="J34" s="38" t="s">
        <v>45</v>
      </c>
      <c r="O34" s="41">
        <f>I34*0.21</f>
        <v>0</v>
      </c>
      <c r="P34">
        <v>3</v>
      </c>
    </row>
    <row r="35" spans="1:10" ht="30">
      <c r="A35" s="35" t="s">
        <v>46</v>
      </c>
      <c r="B35" s="42"/>
      <c r="C35" s="43"/>
      <c r="D35" s="43"/>
      <c r="E35" s="37" t="s">
        <v>255</v>
      </c>
      <c r="F35" s="43"/>
      <c r="G35" s="43"/>
      <c r="H35" s="43"/>
      <c r="I35" s="43"/>
      <c r="J35" s="44"/>
    </row>
    <row r="36" spans="1:10" ht="105">
      <c r="A36" s="35" t="s">
        <v>48</v>
      </c>
      <c r="B36" s="42"/>
      <c r="C36" s="43"/>
      <c r="D36" s="43"/>
      <c r="E36" s="45" t="s">
        <v>256</v>
      </c>
      <c r="F36" s="43"/>
      <c r="G36" s="43"/>
      <c r="H36" s="43"/>
      <c r="I36" s="43"/>
      <c r="J36" s="44"/>
    </row>
    <row r="37" spans="1:16" ht="15">
      <c r="A37" s="35" t="s">
        <v>40</v>
      </c>
      <c r="B37" s="35">
        <v>10</v>
      </c>
      <c r="C37" s="36" t="s">
        <v>257</v>
      </c>
      <c r="D37" s="35" t="s">
        <v>42</v>
      </c>
      <c r="E37" s="37" t="s">
        <v>258</v>
      </c>
      <c r="F37" s="38" t="s">
        <v>121</v>
      </c>
      <c r="G37" s="39">
        <v>125.75</v>
      </c>
      <c r="H37" s="40">
        <v>0</v>
      </c>
      <c r="I37" s="40">
        <f>ROUND(G37*H37,P4)</f>
        <v>0</v>
      </c>
      <c r="J37" s="38" t="s">
        <v>45</v>
      </c>
      <c r="O37" s="41">
        <f>I37*0.21</f>
        <v>0</v>
      </c>
      <c r="P37">
        <v>3</v>
      </c>
    </row>
    <row r="38" spans="1:10" ht="30">
      <c r="A38" s="35" t="s">
        <v>46</v>
      </c>
      <c r="B38" s="42"/>
      <c r="C38" s="43"/>
      <c r="D38" s="43"/>
      <c r="E38" s="37" t="s">
        <v>259</v>
      </c>
      <c r="F38" s="43"/>
      <c r="G38" s="43"/>
      <c r="H38" s="43"/>
      <c r="I38" s="43"/>
      <c r="J38" s="44"/>
    </row>
    <row r="39" spans="1:10" ht="30">
      <c r="A39" s="35" t="s">
        <v>48</v>
      </c>
      <c r="B39" s="42"/>
      <c r="C39" s="43"/>
      <c r="D39" s="43"/>
      <c r="E39" s="45" t="s">
        <v>260</v>
      </c>
      <c r="F39" s="43"/>
      <c r="G39" s="43"/>
      <c r="H39" s="43"/>
      <c r="I39" s="43"/>
      <c r="J39" s="44"/>
    </row>
    <row r="40" spans="1:16" ht="15">
      <c r="A40" s="35" t="s">
        <v>40</v>
      </c>
      <c r="B40" s="35">
        <v>11</v>
      </c>
      <c r="C40" s="36" t="s">
        <v>261</v>
      </c>
      <c r="D40" s="35" t="s">
        <v>42</v>
      </c>
      <c r="E40" s="37" t="s">
        <v>262</v>
      </c>
      <c r="F40" s="38" t="s">
        <v>121</v>
      </c>
      <c r="G40" s="39">
        <v>125.75</v>
      </c>
      <c r="H40" s="40">
        <v>0</v>
      </c>
      <c r="I40" s="40">
        <f>ROUND(G40*H40,P4)</f>
        <v>0</v>
      </c>
      <c r="J40" s="38" t="s">
        <v>45</v>
      </c>
      <c r="O40" s="41">
        <f>I40*0.21</f>
        <v>0</v>
      </c>
      <c r="P40">
        <v>3</v>
      </c>
    </row>
    <row r="41" spans="1:10" ht="15">
      <c r="A41" s="35" t="s">
        <v>46</v>
      </c>
      <c r="B41" s="42"/>
      <c r="C41" s="43"/>
      <c r="D41" s="43"/>
      <c r="E41" s="37" t="s">
        <v>263</v>
      </c>
      <c r="F41" s="43"/>
      <c r="G41" s="43"/>
      <c r="H41" s="43"/>
      <c r="I41" s="43"/>
      <c r="J41" s="44"/>
    </row>
    <row r="42" spans="1:10" ht="30">
      <c r="A42" s="35" t="s">
        <v>48</v>
      </c>
      <c r="B42" s="42"/>
      <c r="C42" s="43"/>
      <c r="D42" s="43"/>
      <c r="E42" s="45" t="s">
        <v>264</v>
      </c>
      <c r="F42" s="43"/>
      <c r="G42" s="43"/>
      <c r="H42" s="43"/>
      <c r="I42" s="43"/>
      <c r="J42" s="44"/>
    </row>
    <row r="43" spans="1:16" ht="15">
      <c r="A43" s="35" t="s">
        <v>40</v>
      </c>
      <c r="B43" s="35">
        <v>12</v>
      </c>
      <c r="C43" s="36" t="s">
        <v>265</v>
      </c>
      <c r="D43" s="35" t="s">
        <v>42</v>
      </c>
      <c r="E43" s="37" t="s">
        <v>266</v>
      </c>
      <c r="F43" s="38" t="s">
        <v>121</v>
      </c>
      <c r="G43" s="39">
        <v>503</v>
      </c>
      <c r="H43" s="40">
        <v>0</v>
      </c>
      <c r="I43" s="40">
        <f>ROUND(G43*H43,P4)</f>
        <v>0</v>
      </c>
      <c r="J43" s="38" t="s">
        <v>45</v>
      </c>
      <c r="O43" s="41">
        <f>I43*0.21</f>
        <v>0</v>
      </c>
      <c r="P43">
        <v>3</v>
      </c>
    </row>
    <row r="44" spans="1:10" ht="15">
      <c r="A44" s="35" t="s">
        <v>46</v>
      </c>
      <c r="B44" s="42"/>
      <c r="C44" s="43"/>
      <c r="D44" s="43"/>
      <c r="E44" s="37" t="s">
        <v>267</v>
      </c>
      <c r="F44" s="43"/>
      <c r="G44" s="43"/>
      <c r="H44" s="43"/>
      <c r="I44" s="43"/>
      <c r="J44" s="44"/>
    </row>
    <row r="45" spans="1:10" ht="30">
      <c r="A45" s="35" t="s">
        <v>48</v>
      </c>
      <c r="B45" s="42"/>
      <c r="C45" s="43"/>
      <c r="D45" s="43"/>
      <c r="E45" s="45" t="s">
        <v>268</v>
      </c>
      <c r="F45" s="43"/>
      <c r="G45" s="43"/>
      <c r="H45" s="43"/>
      <c r="I45" s="43"/>
      <c r="J45" s="44"/>
    </row>
    <row r="46" spans="1:16" ht="30">
      <c r="A46" s="35" t="s">
        <v>40</v>
      </c>
      <c r="B46" s="35">
        <v>13</v>
      </c>
      <c r="C46" s="36" t="s">
        <v>269</v>
      </c>
      <c r="D46" s="35" t="s">
        <v>42</v>
      </c>
      <c r="E46" s="37" t="s">
        <v>270</v>
      </c>
      <c r="F46" s="38" t="s">
        <v>67</v>
      </c>
      <c r="G46" s="39">
        <v>3</v>
      </c>
      <c r="H46" s="40">
        <v>0</v>
      </c>
      <c r="I46" s="40">
        <f>ROUND(G46*H46,P4)</f>
        <v>0</v>
      </c>
      <c r="J46" s="38" t="s">
        <v>45</v>
      </c>
      <c r="O46" s="41">
        <f>I46*0.21</f>
        <v>0</v>
      </c>
      <c r="P46">
        <v>3</v>
      </c>
    </row>
    <row r="47" spans="1:10" ht="30">
      <c r="A47" s="35" t="s">
        <v>46</v>
      </c>
      <c r="B47" s="42"/>
      <c r="C47" s="43"/>
      <c r="D47" s="43"/>
      <c r="E47" s="37" t="s">
        <v>271</v>
      </c>
      <c r="F47" s="43"/>
      <c r="G47" s="43"/>
      <c r="H47" s="43"/>
      <c r="I47" s="43"/>
      <c r="J47" s="44"/>
    </row>
    <row r="48" spans="1:10" ht="30">
      <c r="A48" s="35" t="s">
        <v>48</v>
      </c>
      <c r="B48" s="42"/>
      <c r="C48" s="43"/>
      <c r="D48" s="43"/>
      <c r="E48" s="45" t="s">
        <v>272</v>
      </c>
      <c r="F48" s="43"/>
      <c r="G48" s="43"/>
      <c r="H48" s="43"/>
      <c r="I48" s="43"/>
      <c r="J48" s="44"/>
    </row>
    <row r="49" spans="1:10" ht="15">
      <c r="A49" s="29" t="s">
        <v>37</v>
      </c>
      <c r="B49" s="30"/>
      <c r="C49" s="31" t="s">
        <v>168</v>
      </c>
      <c r="D49" s="32"/>
      <c r="E49" s="29" t="s">
        <v>169</v>
      </c>
      <c r="F49" s="32"/>
      <c r="G49" s="32"/>
      <c r="H49" s="32"/>
      <c r="I49" s="33">
        <f>SUMIFS(I50:I67,A50:A67,"P")</f>
        <v>0</v>
      </c>
      <c r="J49" s="34"/>
    </row>
    <row r="50" spans="1:16" ht="15">
      <c r="A50" s="35" t="s">
        <v>40</v>
      </c>
      <c r="B50" s="35">
        <v>14</v>
      </c>
      <c r="C50" s="36" t="s">
        <v>273</v>
      </c>
      <c r="D50" s="35" t="s">
        <v>42</v>
      </c>
      <c r="E50" s="37" t="s">
        <v>274</v>
      </c>
      <c r="F50" s="38" t="s">
        <v>134</v>
      </c>
      <c r="G50" s="39">
        <v>3.07</v>
      </c>
      <c r="H50" s="40">
        <v>0</v>
      </c>
      <c r="I50" s="40">
        <f>ROUND(G50*H50,P4)</f>
        <v>0</v>
      </c>
      <c r="J50" s="38" t="s">
        <v>45</v>
      </c>
      <c r="O50" s="41">
        <f>I50*0.21</f>
        <v>0</v>
      </c>
      <c r="P50">
        <v>3</v>
      </c>
    </row>
    <row r="51" spans="1:10" ht="15">
      <c r="A51" s="35" t="s">
        <v>46</v>
      </c>
      <c r="B51" s="42"/>
      <c r="C51" s="43"/>
      <c r="D51" s="43"/>
      <c r="E51" s="37" t="s">
        <v>275</v>
      </c>
      <c r="F51" s="43"/>
      <c r="G51" s="43"/>
      <c r="H51" s="43"/>
      <c r="I51" s="43"/>
      <c r="J51" s="44"/>
    </row>
    <row r="52" spans="1:10" ht="45">
      <c r="A52" s="35" t="s">
        <v>48</v>
      </c>
      <c r="B52" s="42"/>
      <c r="C52" s="43"/>
      <c r="D52" s="43"/>
      <c r="E52" s="45" t="s">
        <v>276</v>
      </c>
      <c r="F52" s="43"/>
      <c r="G52" s="43"/>
      <c r="H52" s="43"/>
      <c r="I52" s="43"/>
      <c r="J52" s="44"/>
    </row>
    <row r="53" spans="1:16" ht="15">
      <c r="A53" s="35" t="s">
        <v>40</v>
      </c>
      <c r="B53" s="35">
        <v>15</v>
      </c>
      <c r="C53" s="36" t="s">
        <v>277</v>
      </c>
      <c r="D53" s="35" t="s">
        <v>42</v>
      </c>
      <c r="E53" s="37" t="s">
        <v>278</v>
      </c>
      <c r="F53" s="38" t="s">
        <v>182</v>
      </c>
      <c r="G53" s="39">
        <v>192</v>
      </c>
      <c r="H53" s="40">
        <v>0</v>
      </c>
      <c r="I53" s="40">
        <f>ROUND(G53*H53,P4)</f>
        <v>0</v>
      </c>
      <c r="J53" s="38" t="s">
        <v>45</v>
      </c>
      <c r="O53" s="41">
        <f>I53*0.21</f>
        <v>0</v>
      </c>
      <c r="P53">
        <v>3</v>
      </c>
    </row>
    <row r="54" spans="1:10" ht="45">
      <c r="A54" s="35" t="s">
        <v>46</v>
      </c>
      <c r="B54" s="42"/>
      <c r="C54" s="43"/>
      <c r="D54" s="43"/>
      <c r="E54" s="37" t="s">
        <v>279</v>
      </c>
      <c r="F54" s="43"/>
      <c r="G54" s="43"/>
      <c r="H54" s="43"/>
      <c r="I54" s="43"/>
      <c r="J54" s="44"/>
    </row>
    <row r="55" spans="1:10" ht="45">
      <c r="A55" s="35" t="s">
        <v>48</v>
      </c>
      <c r="B55" s="42"/>
      <c r="C55" s="43"/>
      <c r="D55" s="43"/>
      <c r="E55" s="45" t="s">
        <v>280</v>
      </c>
      <c r="F55" s="43"/>
      <c r="G55" s="43"/>
      <c r="H55" s="43"/>
      <c r="I55" s="43"/>
      <c r="J55" s="44"/>
    </row>
    <row r="56" spans="1:16" ht="30">
      <c r="A56" s="35" t="s">
        <v>40</v>
      </c>
      <c r="B56" s="35">
        <v>16</v>
      </c>
      <c r="C56" s="36" t="s">
        <v>281</v>
      </c>
      <c r="D56" s="35" t="s">
        <v>42</v>
      </c>
      <c r="E56" s="37" t="s">
        <v>282</v>
      </c>
      <c r="F56" s="38" t="s">
        <v>182</v>
      </c>
      <c r="G56" s="39">
        <v>192</v>
      </c>
      <c r="H56" s="40">
        <v>0</v>
      </c>
      <c r="I56" s="40">
        <f>ROUND(G56*H56,P4)</f>
        <v>0</v>
      </c>
      <c r="J56" s="38" t="s">
        <v>45</v>
      </c>
      <c r="O56" s="41">
        <f>I56*0.21</f>
        <v>0</v>
      </c>
      <c r="P56">
        <v>3</v>
      </c>
    </row>
    <row r="57" spans="1:10" ht="75">
      <c r="A57" s="35" t="s">
        <v>46</v>
      </c>
      <c r="B57" s="42"/>
      <c r="C57" s="43"/>
      <c r="D57" s="43"/>
      <c r="E57" s="37" t="s">
        <v>283</v>
      </c>
      <c r="F57" s="43"/>
      <c r="G57" s="43"/>
      <c r="H57" s="43"/>
      <c r="I57" s="43"/>
      <c r="J57" s="44"/>
    </row>
    <row r="58" spans="1:10" ht="45">
      <c r="A58" s="35" t="s">
        <v>48</v>
      </c>
      <c r="B58" s="42"/>
      <c r="C58" s="43"/>
      <c r="D58" s="43"/>
      <c r="E58" s="45" t="s">
        <v>280</v>
      </c>
      <c r="F58" s="43"/>
      <c r="G58" s="43"/>
      <c r="H58" s="43"/>
      <c r="I58" s="43"/>
      <c r="J58" s="44"/>
    </row>
    <row r="59" spans="1:16" ht="15">
      <c r="A59" s="35" t="s">
        <v>40</v>
      </c>
      <c r="B59" s="35">
        <v>17</v>
      </c>
      <c r="C59" s="36" t="s">
        <v>284</v>
      </c>
      <c r="D59" s="35" t="s">
        <v>42</v>
      </c>
      <c r="E59" s="37" t="s">
        <v>285</v>
      </c>
      <c r="F59" s="38" t="s">
        <v>134</v>
      </c>
      <c r="G59" s="39">
        <v>33.51</v>
      </c>
      <c r="H59" s="40">
        <v>0</v>
      </c>
      <c r="I59" s="40">
        <f>ROUND(G59*H59,P4)</f>
        <v>0</v>
      </c>
      <c r="J59" s="38" t="s">
        <v>45</v>
      </c>
      <c r="O59" s="41">
        <f>I59*0.21</f>
        <v>0</v>
      </c>
      <c r="P59">
        <v>3</v>
      </c>
    </row>
    <row r="60" spans="1:10" ht="30">
      <c r="A60" s="35" t="s">
        <v>46</v>
      </c>
      <c r="B60" s="42"/>
      <c r="C60" s="43"/>
      <c r="D60" s="43"/>
      <c r="E60" s="37" t="s">
        <v>286</v>
      </c>
      <c r="F60" s="43"/>
      <c r="G60" s="43"/>
      <c r="H60" s="43"/>
      <c r="I60" s="43"/>
      <c r="J60" s="44"/>
    </row>
    <row r="61" spans="1:10" ht="90">
      <c r="A61" s="35" t="s">
        <v>48</v>
      </c>
      <c r="B61" s="42"/>
      <c r="C61" s="43"/>
      <c r="D61" s="43"/>
      <c r="E61" s="45" t="s">
        <v>287</v>
      </c>
      <c r="F61" s="43"/>
      <c r="G61" s="43"/>
      <c r="H61" s="43"/>
      <c r="I61" s="43"/>
      <c r="J61" s="44"/>
    </row>
    <row r="62" spans="1:16" ht="15">
      <c r="A62" s="35" t="s">
        <v>40</v>
      </c>
      <c r="B62" s="35">
        <v>18</v>
      </c>
      <c r="C62" s="36" t="s">
        <v>288</v>
      </c>
      <c r="D62" s="35" t="s">
        <v>42</v>
      </c>
      <c r="E62" s="37" t="s">
        <v>289</v>
      </c>
      <c r="F62" s="38" t="s">
        <v>89</v>
      </c>
      <c r="G62" s="39">
        <v>6.032</v>
      </c>
      <c r="H62" s="40">
        <v>0</v>
      </c>
      <c r="I62" s="40">
        <f>ROUND(G62*H62,P4)</f>
        <v>0</v>
      </c>
      <c r="J62" s="38" t="s">
        <v>45</v>
      </c>
      <c r="O62" s="41">
        <f>I62*0.21</f>
        <v>0</v>
      </c>
      <c r="P62">
        <v>3</v>
      </c>
    </row>
    <row r="63" spans="1:10" ht="30">
      <c r="A63" s="35" t="s">
        <v>46</v>
      </c>
      <c r="B63" s="42"/>
      <c r="C63" s="43"/>
      <c r="D63" s="43"/>
      <c r="E63" s="37" t="s">
        <v>290</v>
      </c>
      <c r="F63" s="43"/>
      <c r="G63" s="43"/>
      <c r="H63" s="43"/>
      <c r="I63" s="43"/>
      <c r="J63" s="44"/>
    </row>
    <row r="64" spans="1:10" ht="30">
      <c r="A64" s="35" t="s">
        <v>48</v>
      </c>
      <c r="B64" s="42"/>
      <c r="C64" s="43"/>
      <c r="D64" s="43"/>
      <c r="E64" s="45" t="s">
        <v>291</v>
      </c>
      <c r="F64" s="43"/>
      <c r="G64" s="43"/>
      <c r="H64" s="43"/>
      <c r="I64" s="43"/>
      <c r="J64" s="44"/>
    </row>
    <row r="65" spans="1:16" ht="15">
      <c r="A65" s="35" t="s">
        <v>40</v>
      </c>
      <c r="B65" s="35">
        <v>19</v>
      </c>
      <c r="C65" s="36" t="s">
        <v>292</v>
      </c>
      <c r="D65" s="35" t="s">
        <v>42</v>
      </c>
      <c r="E65" s="37" t="s">
        <v>293</v>
      </c>
      <c r="F65" s="38" t="s">
        <v>121</v>
      </c>
      <c r="G65" s="39">
        <v>75.635</v>
      </c>
      <c r="H65" s="40">
        <v>0</v>
      </c>
      <c r="I65" s="40">
        <f>ROUND(G65*H65,P4)</f>
        <v>0</v>
      </c>
      <c r="J65" s="38" t="s">
        <v>45</v>
      </c>
      <c r="O65" s="41">
        <f>I65*0.21</f>
        <v>0</v>
      </c>
      <c r="P65">
        <v>3</v>
      </c>
    </row>
    <row r="66" spans="1:10" ht="30">
      <c r="A66" s="35" t="s">
        <v>46</v>
      </c>
      <c r="B66" s="42"/>
      <c r="C66" s="43"/>
      <c r="D66" s="43"/>
      <c r="E66" s="37" t="s">
        <v>294</v>
      </c>
      <c r="F66" s="43"/>
      <c r="G66" s="43"/>
      <c r="H66" s="43"/>
      <c r="I66" s="43"/>
      <c r="J66" s="44"/>
    </row>
    <row r="67" spans="1:10" ht="60">
      <c r="A67" s="35" t="s">
        <v>48</v>
      </c>
      <c r="B67" s="42"/>
      <c r="C67" s="43"/>
      <c r="D67" s="43"/>
      <c r="E67" s="45" t="s">
        <v>295</v>
      </c>
      <c r="F67" s="43"/>
      <c r="G67" s="43"/>
      <c r="H67" s="43"/>
      <c r="I67" s="43"/>
      <c r="J67" s="44"/>
    </row>
    <row r="68" spans="1:10" ht="15">
      <c r="A68" s="29" t="s">
        <v>37</v>
      </c>
      <c r="B68" s="30"/>
      <c r="C68" s="31" t="s">
        <v>296</v>
      </c>
      <c r="D68" s="32"/>
      <c r="E68" s="29" t="s">
        <v>297</v>
      </c>
      <c r="F68" s="32"/>
      <c r="G68" s="32"/>
      <c r="H68" s="32"/>
      <c r="I68" s="33">
        <f>SUMIFS(I69:I98,A69:A98,"P")</f>
        <v>0</v>
      </c>
      <c r="J68" s="34"/>
    </row>
    <row r="69" spans="1:16" ht="15">
      <c r="A69" s="35" t="s">
        <v>40</v>
      </c>
      <c r="B69" s="35">
        <v>20</v>
      </c>
      <c r="C69" s="36" t="s">
        <v>298</v>
      </c>
      <c r="D69" s="35" t="s">
        <v>42</v>
      </c>
      <c r="E69" s="37" t="s">
        <v>299</v>
      </c>
      <c r="F69" s="38" t="s">
        <v>134</v>
      </c>
      <c r="G69" s="39">
        <v>2.73</v>
      </c>
      <c r="H69" s="40">
        <v>0</v>
      </c>
      <c r="I69" s="40">
        <f>ROUND(G69*H69,P4)</f>
        <v>0</v>
      </c>
      <c r="J69" s="38" t="s">
        <v>45</v>
      </c>
      <c r="O69" s="41">
        <f>I69*0.21</f>
        <v>0</v>
      </c>
      <c r="P69">
        <v>3</v>
      </c>
    </row>
    <row r="70" spans="1:10" ht="15">
      <c r="A70" s="35" t="s">
        <v>46</v>
      </c>
      <c r="B70" s="42"/>
      <c r="C70" s="43"/>
      <c r="D70" s="43"/>
      <c r="E70" s="37" t="s">
        <v>300</v>
      </c>
      <c r="F70" s="43"/>
      <c r="G70" s="43"/>
      <c r="H70" s="43"/>
      <c r="I70" s="43"/>
      <c r="J70" s="44"/>
    </row>
    <row r="71" spans="1:10" ht="45">
      <c r="A71" s="35" t="s">
        <v>48</v>
      </c>
      <c r="B71" s="42"/>
      <c r="C71" s="43"/>
      <c r="D71" s="43"/>
      <c r="E71" s="45" t="s">
        <v>301</v>
      </c>
      <c r="F71" s="43"/>
      <c r="G71" s="43"/>
      <c r="H71" s="43"/>
      <c r="I71" s="43"/>
      <c r="J71" s="44"/>
    </row>
    <row r="72" spans="1:16" ht="15">
      <c r="A72" s="35" t="s">
        <v>40</v>
      </c>
      <c r="B72" s="35">
        <v>21</v>
      </c>
      <c r="C72" s="36" t="s">
        <v>302</v>
      </c>
      <c r="D72" s="35" t="s">
        <v>42</v>
      </c>
      <c r="E72" s="37" t="s">
        <v>303</v>
      </c>
      <c r="F72" s="38" t="s">
        <v>304</v>
      </c>
      <c r="G72" s="39">
        <v>72</v>
      </c>
      <c r="H72" s="40">
        <v>0</v>
      </c>
      <c r="I72" s="40">
        <f>ROUND(G72*H72,P4)</f>
        <v>0</v>
      </c>
      <c r="J72" s="38" t="s">
        <v>45</v>
      </c>
      <c r="O72" s="41">
        <f>I72*0.21</f>
        <v>0</v>
      </c>
      <c r="P72">
        <v>3</v>
      </c>
    </row>
    <row r="73" spans="1:10" ht="60">
      <c r="A73" s="35" t="s">
        <v>46</v>
      </c>
      <c r="B73" s="42"/>
      <c r="C73" s="43"/>
      <c r="D73" s="43"/>
      <c r="E73" s="37" t="s">
        <v>305</v>
      </c>
      <c r="F73" s="43"/>
      <c r="G73" s="43"/>
      <c r="H73" s="43"/>
      <c r="I73" s="43"/>
      <c r="J73" s="44"/>
    </row>
    <row r="74" spans="1:10" ht="60">
      <c r="A74" s="35" t="s">
        <v>48</v>
      </c>
      <c r="B74" s="42"/>
      <c r="C74" s="43"/>
      <c r="D74" s="43"/>
      <c r="E74" s="45" t="s">
        <v>306</v>
      </c>
      <c r="F74" s="43"/>
      <c r="G74" s="43"/>
      <c r="H74" s="43"/>
      <c r="I74" s="43"/>
      <c r="J74" s="44"/>
    </row>
    <row r="75" spans="1:16" ht="15">
      <c r="A75" s="35" t="s">
        <v>40</v>
      </c>
      <c r="B75" s="35">
        <v>22</v>
      </c>
      <c r="C75" s="36" t="s">
        <v>307</v>
      </c>
      <c r="D75" s="35" t="s">
        <v>42</v>
      </c>
      <c r="E75" s="37" t="s">
        <v>308</v>
      </c>
      <c r="F75" s="38" t="s">
        <v>134</v>
      </c>
      <c r="G75" s="39">
        <v>16.885</v>
      </c>
      <c r="H75" s="40">
        <v>0</v>
      </c>
      <c r="I75" s="40">
        <f>ROUND(G75*H75,P4)</f>
        <v>0</v>
      </c>
      <c r="J75" s="38" t="s">
        <v>45</v>
      </c>
      <c r="O75" s="41">
        <f>I75*0.21</f>
        <v>0</v>
      </c>
      <c r="P75">
        <v>3</v>
      </c>
    </row>
    <row r="76" spans="1:10" ht="45">
      <c r="A76" s="35" t="s">
        <v>46</v>
      </c>
      <c r="B76" s="42"/>
      <c r="C76" s="43"/>
      <c r="D76" s="43"/>
      <c r="E76" s="37" t="s">
        <v>309</v>
      </c>
      <c r="F76" s="43"/>
      <c r="G76" s="43"/>
      <c r="H76" s="43"/>
      <c r="I76" s="43"/>
      <c r="J76" s="44"/>
    </row>
    <row r="77" spans="1:10" ht="60">
      <c r="A77" s="35" t="s">
        <v>48</v>
      </c>
      <c r="B77" s="42"/>
      <c r="C77" s="43"/>
      <c r="D77" s="43"/>
      <c r="E77" s="45" t="s">
        <v>310</v>
      </c>
      <c r="F77" s="43"/>
      <c r="G77" s="43"/>
      <c r="H77" s="43"/>
      <c r="I77" s="43"/>
      <c r="J77" s="44"/>
    </row>
    <row r="78" spans="1:16" ht="15">
      <c r="A78" s="35" t="s">
        <v>40</v>
      </c>
      <c r="B78" s="35">
        <v>23</v>
      </c>
      <c r="C78" s="36" t="s">
        <v>311</v>
      </c>
      <c r="D78" s="35" t="s">
        <v>42</v>
      </c>
      <c r="E78" s="37" t="s">
        <v>312</v>
      </c>
      <c r="F78" s="38" t="s">
        <v>89</v>
      </c>
      <c r="G78" s="39">
        <v>3.039</v>
      </c>
      <c r="H78" s="40">
        <v>0</v>
      </c>
      <c r="I78" s="40">
        <f>ROUND(G78*H78,P4)</f>
        <v>0</v>
      </c>
      <c r="J78" s="38" t="s">
        <v>45</v>
      </c>
      <c r="O78" s="41">
        <f>I78*0.21</f>
        <v>0</v>
      </c>
      <c r="P78">
        <v>3</v>
      </c>
    </row>
    <row r="79" spans="1:10" ht="30">
      <c r="A79" s="35" t="s">
        <v>46</v>
      </c>
      <c r="B79" s="42"/>
      <c r="C79" s="43"/>
      <c r="D79" s="43"/>
      <c r="E79" s="37" t="s">
        <v>313</v>
      </c>
      <c r="F79" s="43"/>
      <c r="G79" s="43"/>
      <c r="H79" s="43"/>
      <c r="I79" s="43"/>
      <c r="J79" s="44"/>
    </row>
    <row r="80" spans="1:10" ht="30">
      <c r="A80" s="35" t="s">
        <v>48</v>
      </c>
      <c r="B80" s="42"/>
      <c r="C80" s="43"/>
      <c r="D80" s="43"/>
      <c r="E80" s="45" t="s">
        <v>314</v>
      </c>
      <c r="F80" s="43"/>
      <c r="G80" s="43"/>
      <c r="H80" s="43"/>
      <c r="I80" s="43"/>
      <c r="J80" s="44"/>
    </row>
    <row r="81" spans="1:16" ht="15">
      <c r="A81" s="35" t="s">
        <v>40</v>
      </c>
      <c r="B81" s="35">
        <v>24</v>
      </c>
      <c r="C81" s="36" t="s">
        <v>315</v>
      </c>
      <c r="D81" s="35" t="s">
        <v>42</v>
      </c>
      <c r="E81" s="37" t="s">
        <v>316</v>
      </c>
      <c r="F81" s="38" t="s">
        <v>134</v>
      </c>
      <c r="G81" s="39">
        <v>8.625</v>
      </c>
      <c r="H81" s="40">
        <v>0</v>
      </c>
      <c r="I81" s="40">
        <f>ROUND(G81*H81,P4)</f>
        <v>0</v>
      </c>
      <c r="J81" s="38" t="s">
        <v>45</v>
      </c>
      <c r="O81" s="41">
        <f>I81*0.21</f>
        <v>0</v>
      </c>
      <c r="P81">
        <v>3</v>
      </c>
    </row>
    <row r="82" spans="1:10" ht="15">
      <c r="A82" s="35" t="s">
        <v>46</v>
      </c>
      <c r="B82" s="42"/>
      <c r="C82" s="43"/>
      <c r="D82" s="43"/>
      <c r="E82" s="37" t="s">
        <v>317</v>
      </c>
      <c r="F82" s="43"/>
      <c r="G82" s="43"/>
      <c r="H82" s="43"/>
      <c r="I82" s="43"/>
      <c r="J82" s="44"/>
    </row>
    <row r="83" spans="1:10" ht="30">
      <c r="A83" s="35" t="s">
        <v>48</v>
      </c>
      <c r="B83" s="42"/>
      <c r="C83" s="43"/>
      <c r="D83" s="43"/>
      <c r="E83" s="45" t="s">
        <v>318</v>
      </c>
      <c r="F83" s="43"/>
      <c r="G83" s="43"/>
      <c r="H83" s="43"/>
      <c r="I83" s="43"/>
      <c r="J83" s="44"/>
    </row>
    <row r="84" spans="1:16" ht="15">
      <c r="A84" s="35" t="s">
        <v>40</v>
      </c>
      <c r="B84" s="35">
        <v>25</v>
      </c>
      <c r="C84" s="36" t="s">
        <v>319</v>
      </c>
      <c r="D84" s="35" t="s">
        <v>42</v>
      </c>
      <c r="E84" s="37" t="s">
        <v>320</v>
      </c>
      <c r="F84" s="38" t="s">
        <v>134</v>
      </c>
      <c r="G84" s="39">
        <v>12.965</v>
      </c>
      <c r="H84" s="40">
        <v>0</v>
      </c>
      <c r="I84" s="40">
        <f>ROUND(G84*H84,P4)</f>
        <v>0</v>
      </c>
      <c r="J84" s="38" t="s">
        <v>45</v>
      </c>
      <c r="O84" s="41">
        <f>I84*0.21</f>
        <v>0</v>
      </c>
      <c r="P84">
        <v>3</v>
      </c>
    </row>
    <row r="85" spans="1:10" ht="60">
      <c r="A85" s="35" t="s">
        <v>46</v>
      </c>
      <c r="B85" s="42"/>
      <c r="C85" s="43"/>
      <c r="D85" s="43"/>
      <c r="E85" s="37" t="s">
        <v>321</v>
      </c>
      <c r="F85" s="43"/>
      <c r="G85" s="43"/>
      <c r="H85" s="43"/>
      <c r="I85" s="43"/>
      <c r="J85" s="44"/>
    </row>
    <row r="86" spans="1:10" ht="30">
      <c r="A86" s="35" t="s">
        <v>48</v>
      </c>
      <c r="B86" s="42"/>
      <c r="C86" s="43"/>
      <c r="D86" s="43"/>
      <c r="E86" s="45" t="s">
        <v>322</v>
      </c>
      <c r="F86" s="43"/>
      <c r="G86" s="43"/>
      <c r="H86" s="43"/>
      <c r="I86" s="43"/>
      <c r="J86" s="44"/>
    </row>
    <row r="87" spans="1:16" ht="15">
      <c r="A87" s="35" t="s">
        <v>40</v>
      </c>
      <c r="B87" s="35">
        <v>26</v>
      </c>
      <c r="C87" s="36" t="s">
        <v>323</v>
      </c>
      <c r="D87" s="35" t="s">
        <v>42</v>
      </c>
      <c r="E87" s="37" t="s">
        <v>324</v>
      </c>
      <c r="F87" s="38" t="s">
        <v>89</v>
      </c>
      <c r="G87" s="39">
        <v>2.334</v>
      </c>
      <c r="H87" s="40">
        <v>0</v>
      </c>
      <c r="I87" s="40">
        <f>ROUND(G87*H87,P4)</f>
        <v>0</v>
      </c>
      <c r="J87" s="38" t="s">
        <v>45</v>
      </c>
      <c r="O87" s="41">
        <f>I87*0.21</f>
        <v>0</v>
      </c>
      <c r="P87">
        <v>3</v>
      </c>
    </row>
    <row r="88" spans="1:10" ht="30">
      <c r="A88" s="35" t="s">
        <v>46</v>
      </c>
      <c r="B88" s="42"/>
      <c r="C88" s="43"/>
      <c r="D88" s="43"/>
      <c r="E88" s="37" t="s">
        <v>325</v>
      </c>
      <c r="F88" s="43"/>
      <c r="G88" s="43"/>
      <c r="H88" s="43"/>
      <c r="I88" s="43"/>
      <c r="J88" s="44"/>
    </row>
    <row r="89" spans="1:10" ht="30">
      <c r="A89" s="35" t="s">
        <v>48</v>
      </c>
      <c r="B89" s="42"/>
      <c r="C89" s="43"/>
      <c r="D89" s="43"/>
      <c r="E89" s="45" t="s">
        <v>326</v>
      </c>
      <c r="F89" s="43"/>
      <c r="G89" s="43"/>
      <c r="H89" s="43"/>
      <c r="I89" s="43"/>
      <c r="J89" s="44"/>
    </row>
    <row r="90" spans="1:16" ht="15">
      <c r="A90" s="35" t="s">
        <v>40</v>
      </c>
      <c r="B90" s="35">
        <v>27</v>
      </c>
      <c r="C90" s="36" t="s">
        <v>327</v>
      </c>
      <c r="D90" s="35" t="s">
        <v>42</v>
      </c>
      <c r="E90" s="37" t="s">
        <v>328</v>
      </c>
      <c r="F90" s="38" t="s">
        <v>134</v>
      </c>
      <c r="G90" s="39">
        <v>72</v>
      </c>
      <c r="H90" s="40">
        <v>0</v>
      </c>
      <c r="I90" s="40">
        <f>ROUND(G90*H90,P4)</f>
        <v>0</v>
      </c>
      <c r="J90" s="38" t="s">
        <v>45</v>
      </c>
      <c r="O90" s="41">
        <f>I90*0.21</f>
        <v>0</v>
      </c>
      <c r="P90">
        <v>3</v>
      </c>
    </row>
    <row r="91" spans="1:10" ht="15">
      <c r="A91" s="35" t="s">
        <v>46</v>
      </c>
      <c r="B91" s="42"/>
      <c r="C91" s="43"/>
      <c r="D91" s="43"/>
      <c r="E91" s="37" t="s">
        <v>329</v>
      </c>
      <c r="F91" s="43"/>
      <c r="G91" s="43"/>
      <c r="H91" s="43"/>
      <c r="I91" s="43"/>
      <c r="J91" s="44"/>
    </row>
    <row r="92" spans="1:10" ht="45">
      <c r="A92" s="35" t="s">
        <v>48</v>
      </c>
      <c r="B92" s="42"/>
      <c r="C92" s="43"/>
      <c r="D92" s="43"/>
      <c r="E92" s="45" t="s">
        <v>330</v>
      </c>
      <c r="F92" s="43"/>
      <c r="G92" s="43"/>
      <c r="H92" s="43"/>
      <c r="I92" s="43"/>
      <c r="J92" s="44"/>
    </row>
    <row r="93" spans="1:16" ht="15">
      <c r="A93" s="35" t="s">
        <v>40</v>
      </c>
      <c r="B93" s="35">
        <v>28</v>
      </c>
      <c r="C93" s="36" t="s">
        <v>331</v>
      </c>
      <c r="D93" s="35" t="s">
        <v>42</v>
      </c>
      <c r="E93" s="37" t="s">
        <v>332</v>
      </c>
      <c r="F93" s="38" t="s">
        <v>134</v>
      </c>
      <c r="G93" s="39">
        <v>161.547</v>
      </c>
      <c r="H93" s="40">
        <v>0</v>
      </c>
      <c r="I93" s="40">
        <f>ROUND(G93*H93,P4)</f>
        <v>0</v>
      </c>
      <c r="J93" s="38" t="s">
        <v>45</v>
      </c>
      <c r="O93" s="41">
        <f>I93*0.21</f>
        <v>0</v>
      </c>
      <c r="P93">
        <v>3</v>
      </c>
    </row>
    <row r="94" spans="1:10" ht="60">
      <c r="A94" s="35" t="s">
        <v>46</v>
      </c>
      <c r="B94" s="42"/>
      <c r="C94" s="43"/>
      <c r="D94" s="43"/>
      <c r="E94" s="37" t="s">
        <v>333</v>
      </c>
      <c r="F94" s="43"/>
      <c r="G94" s="43"/>
      <c r="H94" s="43"/>
      <c r="I94" s="43"/>
      <c r="J94" s="44"/>
    </row>
    <row r="95" spans="1:10" ht="75">
      <c r="A95" s="35" t="s">
        <v>48</v>
      </c>
      <c r="B95" s="42"/>
      <c r="C95" s="43"/>
      <c r="D95" s="43"/>
      <c r="E95" s="45" t="s">
        <v>334</v>
      </c>
      <c r="F95" s="43"/>
      <c r="G95" s="43"/>
      <c r="H95" s="43"/>
      <c r="I95" s="43"/>
      <c r="J95" s="44"/>
    </row>
    <row r="96" spans="1:16" ht="15">
      <c r="A96" s="35" t="s">
        <v>40</v>
      </c>
      <c r="B96" s="35">
        <v>29</v>
      </c>
      <c r="C96" s="36" t="s">
        <v>335</v>
      </c>
      <c r="D96" s="35" t="s">
        <v>42</v>
      </c>
      <c r="E96" s="37" t="s">
        <v>336</v>
      </c>
      <c r="F96" s="38" t="s">
        <v>89</v>
      </c>
      <c r="G96" s="39">
        <v>32.309</v>
      </c>
      <c r="H96" s="40">
        <v>0</v>
      </c>
      <c r="I96" s="40">
        <f>ROUND(G96*H96,P4)</f>
        <v>0</v>
      </c>
      <c r="J96" s="38" t="s">
        <v>45</v>
      </c>
      <c r="O96" s="41">
        <f>I96*0.21</f>
        <v>0</v>
      </c>
      <c r="P96">
        <v>3</v>
      </c>
    </row>
    <row r="97" spans="1:10" ht="30">
      <c r="A97" s="35" t="s">
        <v>46</v>
      </c>
      <c r="B97" s="42"/>
      <c r="C97" s="43"/>
      <c r="D97" s="43"/>
      <c r="E97" s="37" t="s">
        <v>337</v>
      </c>
      <c r="F97" s="43"/>
      <c r="G97" s="43"/>
      <c r="H97" s="43"/>
      <c r="I97" s="43"/>
      <c r="J97" s="44"/>
    </row>
    <row r="98" spans="1:10" ht="30">
      <c r="A98" s="35" t="s">
        <v>48</v>
      </c>
      <c r="B98" s="42"/>
      <c r="C98" s="43"/>
      <c r="D98" s="43"/>
      <c r="E98" s="45" t="s">
        <v>338</v>
      </c>
      <c r="F98" s="43"/>
      <c r="G98" s="43"/>
      <c r="H98" s="43"/>
      <c r="I98" s="43"/>
      <c r="J98" s="44"/>
    </row>
    <row r="99" spans="1:10" ht="15">
      <c r="A99" s="29" t="s">
        <v>37</v>
      </c>
      <c r="B99" s="30"/>
      <c r="C99" s="31" t="s">
        <v>339</v>
      </c>
      <c r="D99" s="32"/>
      <c r="E99" s="29" t="s">
        <v>340</v>
      </c>
      <c r="F99" s="32"/>
      <c r="G99" s="32"/>
      <c r="H99" s="32"/>
      <c r="I99" s="33">
        <f>SUMIFS(I100:I123,A100:A123,"P")</f>
        <v>0</v>
      </c>
      <c r="J99" s="34"/>
    </row>
    <row r="100" spans="1:16" ht="15">
      <c r="A100" s="35" t="s">
        <v>40</v>
      </c>
      <c r="B100" s="35">
        <v>30</v>
      </c>
      <c r="C100" s="36" t="s">
        <v>341</v>
      </c>
      <c r="D100" s="35" t="s">
        <v>42</v>
      </c>
      <c r="E100" s="37" t="s">
        <v>342</v>
      </c>
      <c r="F100" s="38" t="s">
        <v>134</v>
      </c>
      <c r="G100" s="39">
        <v>24.802</v>
      </c>
      <c r="H100" s="40">
        <v>0</v>
      </c>
      <c r="I100" s="40">
        <f>ROUND(G100*H100,P4)</f>
        <v>0</v>
      </c>
      <c r="J100" s="38" t="s">
        <v>45</v>
      </c>
      <c r="O100" s="41">
        <f>I100*0.21</f>
        <v>0</v>
      </c>
      <c r="P100">
        <v>3</v>
      </c>
    </row>
    <row r="101" spans="1:10" ht="15">
      <c r="A101" s="35" t="s">
        <v>46</v>
      </c>
      <c r="B101" s="42"/>
      <c r="C101" s="43"/>
      <c r="D101" s="43"/>
      <c r="E101" s="37" t="s">
        <v>343</v>
      </c>
      <c r="F101" s="43"/>
      <c r="G101" s="43"/>
      <c r="H101" s="43"/>
      <c r="I101" s="43"/>
      <c r="J101" s="44"/>
    </row>
    <row r="102" spans="1:10" ht="150">
      <c r="A102" s="35" t="s">
        <v>48</v>
      </c>
      <c r="B102" s="42"/>
      <c r="C102" s="43"/>
      <c r="D102" s="43"/>
      <c r="E102" s="45" t="s">
        <v>344</v>
      </c>
      <c r="F102" s="43"/>
      <c r="G102" s="43"/>
      <c r="H102" s="43"/>
      <c r="I102" s="43"/>
      <c r="J102" s="44"/>
    </row>
    <row r="103" spans="1:16" ht="15">
      <c r="A103" s="35" t="s">
        <v>40</v>
      </c>
      <c r="B103" s="35">
        <v>31</v>
      </c>
      <c r="C103" s="36" t="s">
        <v>345</v>
      </c>
      <c r="D103" s="35" t="s">
        <v>42</v>
      </c>
      <c r="E103" s="37" t="s">
        <v>346</v>
      </c>
      <c r="F103" s="38" t="s">
        <v>134</v>
      </c>
      <c r="G103" s="39">
        <v>7.174</v>
      </c>
      <c r="H103" s="40">
        <v>0</v>
      </c>
      <c r="I103" s="40">
        <f>ROUND(G103*H103,P4)</f>
        <v>0</v>
      </c>
      <c r="J103" s="38" t="s">
        <v>45</v>
      </c>
      <c r="O103" s="41">
        <f>I103*0.21</f>
        <v>0</v>
      </c>
      <c r="P103">
        <v>3</v>
      </c>
    </row>
    <row r="104" spans="1:10" ht="30">
      <c r="A104" s="35" t="s">
        <v>46</v>
      </c>
      <c r="B104" s="42"/>
      <c r="C104" s="43"/>
      <c r="D104" s="43"/>
      <c r="E104" s="37" t="s">
        <v>347</v>
      </c>
      <c r="F104" s="43"/>
      <c r="G104" s="43"/>
      <c r="H104" s="43"/>
      <c r="I104" s="43"/>
      <c r="J104" s="44"/>
    </row>
    <row r="105" spans="1:10" ht="105">
      <c r="A105" s="35" t="s">
        <v>48</v>
      </c>
      <c r="B105" s="42"/>
      <c r="C105" s="43"/>
      <c r="D105" s="43"/>
      <c r="E105" s="45" t="s">
        <v>348</v>
      </c>
      <c r="F105" s="43"/>
      <c r="G105" s="43"/>
      <c r="H105" s="43"/>
      <c r="I105" s="43"/>
      <c r="J105" s="44"/>
    </row>
    <row r="106" spans="1:16" ht="15">
      <c r="A106" s="35" t="s">
        <v>40</v>
      </c>
      <c r="B106" s="35">
        <v>32</v>
      </c>
      <c r="C106" s="36" t="s">
        <v>349</v>
      </c>
      <c r="D106" s="35" t="s">
        <v>42</v>
      </c>
      <c r="E106" s="37" t="s">
        <v>350</v>
      </c>
      <c r="F106" s="38" t="s">
        <v>134</v>
      </c>
      <c r="G106" s="39">
        <v>22.691</v>
      </c>
      <c r="H106" s="40">
        <v>0</v>
      </c>
      <c r="I106" s="40">
        <f>ROUND(G106*H106,P4)</f>
        <v>0</v>
      </c>
      <c r="J106" s="38" t="s">
        <v>45</v>
      </c>
      <c r="O106" s="41">
        <f>I106*0.21</f>
        <v>0</v>
      </c>
      <c r="P106">
        <v>3</v>
      </c>
    </row>
    <row r="107" spans="1:10" ht="15">
      <c r="A107" s="35" t="s">
        <v>46</v>
      </c>
      <c r="B107" s="42"/>
      <c r="C107" s="43"/>
      <c r="D107" s="43"/>
      <c r="E107" s="37" t="s">
        <v>351</v>
      </c>
      <c r="F107" s="43"/>
      <c r="G107" s="43"/>
      <c r="H107" s="43"/>
      <c r="I107" s="43"/>
      <c r="J107" s="44"/>
    </row>
    <row r="108" spans="1:10" ht="30">
      <c r="A108" s="35" t="s">
        <v>48</v>
      </c>
      <c r="B108" s="42"/>
      <c r="C108" s="43"/>
      <c r="D108" s="43"/>
      <c r="E108" s="45" t="s">
        <v>352</v>
      </c>
      <c r="F108" s="43"/>
      <c r="G108" s="43"/>
      <c r="H108" s="43"/>
      <c r="I108" s="43"/>
      <c r="J108" s="44"/>
    </row>
    <row r="109" spans="1:16" ht="15">
      <c r="A109" s="35" t="s">
        <v>40</v>
      </c>
      <c r="B109" s="35">
        <v>33</v>
      </c>
      <c r="C109" s="36" t="s">
        <v>353</v>
      </c>
      <c r="D109" s="35" t="s">
        <v>42</v>
      </c>
      <c r="E109" s="37" t="s">
        <v>354</v>
      </c>
      <c r="F109" s="38" t="s">
        <v>134</v>
      </c>
      <c r="G109" s="39">
        <v>48.04</v>
      </c>
      <c r="H109" s="40">
        <v>0</v>
      </c>
      <c r="I109" s="40">
        <f>ROUND(G109*H109,P4)</f>
        <v>0</v>
      </c>
      <c r="J109" s="38" t="s">
        <v>45</v>
      </c>
      <c r="O109" s="41">
        <f>I109*0.21</f>
        <v>0</v>
      </c>
      <c r="P109">
        <v>3</v>
      </c>
    </row>
    <row r="110" spans="1:10" ht="30">
      <c r="A110" s="35" t="s">
        <v>46</v>
      </c>
      <c r="B110" s="42"/>
      <c r="C110" s="43"/>
      <c r="D110" s="43"/>
      <c r="E110" s="37" t="s">
        <v>355</v>
      </c>
      <c r="F110" s="43"/>
      <c r="G110" s="43"/>
      <c r="H110" s="43"/>
      <c r="I110" s="43"/>
      <c r="J110" s="44"/>
    </row>
    <row r="111" spans="1:10" ht="60">
      <c r="A111" s="35" t="s">
        <v>48</v>
      </c>
      <c r="B111" s="42"/>
      <c r="C111" s="43"/>
      <c r="D111" s="43"/>
      <c r="E111" s="45" t="s">
        <v>356</v>
      </c>
      <c r="F111" s="43"/>
      <c r="G111" s="43"/>
      <c r="H111" s="43"/>
      <c r="I111" s="43"/>
      <c r="J111" s="44"/>
    </row>
    <row r="112" spans="1:16" ht="15">
      <c r="A112" s="35" t="s">
        <v>40</v>
      </c>
      <c r="B112" s="35">
        <v>34</v>
      </c>
      <c r="C112" s="36" t="s">
        <v>357</v>
      </c>
      <c r="D112" s="35" t="s">
        <v>42</v>
      </c>
      <c r="E112" s="37" t="s">
        <v>358</v>
      </c>
      <c r="F112" s="38" t="s">
        <v>134</v>
      </c>
      <c r="G112" s="39">
        <v>3.25</v>
      </c>
      <c r="H112" s="40">
        <v>0</v>
      </c>
      <c r="I112" s="40">
        <f>ROUND(G112*H112,P4)</f>
        <v>0</v>
      </c>
      <c r="J112" s="38" t="s">
        <v>45</v>
      </c>
      <c r="O112" s="41">
        <f>I112*0.21</f>
        <v>0</v>
      </c>
      <c r="P112">
        <v>3</v>
      </c>
    </row>
    <row r="113" spans="1:10" ht="15">
      <c r="A113" s="35" t="s">
        <v>46</v>
      </c>
      <c r="B113" s="42"/>
      <c r="C113" s="43"/>
      <c r="D113" s="43"/>
      <c r="E113" s="37" t="s">
        <v>359</v>
      </c>
      <c r="F113" s="43"/>
      <c r="G113" s="43"/>
      <c r="H113" s="43"/>
      <c r="I113" s="43"/>
      <c r="J113" s="44"/>
    </row>
    <row r="114" spans="1:10" ht="30">
      <c r="A114" s="35" t="s">
        <v>48</v>
      </c>
      <c r="B114" s="42"/>
      <c r="C114" s="43"/>
      <c r="D114" s="43"/>
      <c r="E114" s="45" t="s">
        <v>360</v>
      </c>
      <c r="F114" s="43"/>
      <c r="G114" s="43"/>
      <c r="H114" s="43"/>
      <c r="I114" s="43"/>
      <c r="J114" s="44"/>
    </row>
    <row r="115" spans="1:16" ht="15">
      <c r="A115" s="35" t="s">
        <v>40</v>
      </c>
      <c r="B115" s="35">
        <v>35</v>
      </c>
      <c r="C115" s="36" t="s">
        <v>361</v>
      </c>
      <c r="D115" s="35" t="s">
        <v>42</v>
      </c>
      <c r="E115" s="37" t="s">
        <v>362</v>
      </c>
      <c r="F115" s="38" t="s">
        <v>134</v>
      </c>
      <c r="G115" s="39">
        <v>9.565</v>
      </c>
      <c r="H115" s="40">
        <v>0</v>
      </c>
      <c r="I115" s="40">
        <f>ROUND(G115*H115,P4)</f>
        <v>0</v>
      </c>
      <c r="J115" s="38" t="s">
        <v>45</v>
      </c>
      <c r="O115" s="41">
        <f>I115*0.21</f>
        <v>0</v>
      </c>
      <c r="P115">
        <v>3</v>
      </c>
    </row>
    <row r="116" spans="1:10" ht="30">
      <c r="A116" s="35" t="s">
        <v>46</v>
      </c>
      <c r="B116" s="42"/>
      <c r="C116" s="43"/>
      <c r="D116" s="43"/>
      <c r="E116" s="37" t="s">
        <v>363</v>
      </c>
      <c r="F116" s="43"/>
      <c r="G116" s="43"/>
      <c r="H116" s="43"/>
      <c r="I116" s="43"/>
      <c r="J116" s="44"/>
    </row>
    <row r="117" spans="1:10" ht="30">
      <c r="A117" s="35" t="s">
        <v>48</v>
      </c>
      <c r="B117" s="42"/>
      <c r="C117" s="43"/>
      <c r="D117" s="43"/>
      <c r="E117" s="45" t="s">
        <v>364</v>
      </c>
      <c r="F117" s="43"/>
      <c r="G117" s="43"/>
      <c r="H117" s="43"/>
      <c r="I117" s="43"/>
      <c r="J117" s="44"/>
    </row>
    <row r="118" spans="1:16" ht="15">
      <c r="A118" s="35" t="s">
        <v>40</v>
      </c>
      <c r="B118" s="35">
        <v>36</v>
      </c>
      <c r="C118" s="36" t="s">
        <v>365</v>
      </c>
      <c r="D118" s="35" t="s">
        <v>42</v>
      </c>
      <c r="E118" s="37" t="s">
        <v>366</v>
      </c>
      <c r="F118" s="38" t="s">
        <v>134</v>
      </c>
      <c r="G118" s="39">
        <v>4.96</v>
      </c>
      <c r="H118" s="40">
        <v>0</v>
      </c>
      <c r="I118" s="40">
        <f>ROUND(G118*H118,P4)</f>
        <v>0</v>
      </c>
      <c r="J118" s="38" t="s">
        <v>45</v>
      </c>
      <c r="O118" s="41">
        <f>I118*0.21</f>
        <v>0</v>
      </c>
      <c r="P118">
        <v>3</v>
      </c>
    </row>
    <row r="119" spans="1:10" ht="15">
      <c r="A119" s="35" t="s">
        <v>46</v>
      </c>
      <c r="B119" s="42"/>
      <c r="C119" s="43"/>
      <c r="D119" s="43"/>
      <c r="E119" s="37" t="s">
        <v>367</v>
      </c>
      <c r="F119" s="43"/>
      <c r="G119" s="43"/>
      <c r="H119" s="43"/>
      <c r="I119" s="43"/>
      <c r="J119" s="44"/>
    </row>
    <row r="120" spans="1:10" ht="45">
      <c r="A120" s="35" t="s">
        <v>48</v>
      </c>
      <c r="B120" s="42"/>
      <c r="C120" s="43"/>
      <c r="D120" s="43"/>
      <c r="E120" s="45" t="s">
        <v>368</v>
      </c>
      <c r="F120" s="43"/>
      <c r="G120" s="43"/>
      <c r="H120" s="43"/>
      <c r="I120" s="43"/>
      <c r="J120" s="44"/>
    </row>
    <row r="121" spans="1:16" ht="15">
      <c r="A121" s="35" t="s">
        <v>40</v>
      </c>
      <c r="B121" s="35">
        <v>37</v>
      </c>
      <c r="C121" s="36" t="s">
        <v>369</v>
      </c>
      <c r="D121" s="35" t="s">
        <v>42</v>
      </c>
      <c r="E121" s="37" t="s">
        <v>370</v>
      </c>
      <c r="F121" s="38" t="s">
        <v>134</v>
      </c>
      <c r="G121" s="39">
        <v>3.2</v>
      </c>
      <c r="H121" s="40">
        <v>0</v>
      </c>
      <c r="I121" s="40">
        <f>ROUND(G121*H121,P4)</f>
        <v>0</v>
      </c>
      <c r="J121" s="35"/>
      <c r="O121" s="41">
        <f>I121*0.21</f>
        <v>0</v>
      </c>
      <c r="P121">
        <v>3</v>
      </c>
    </row>
    <row r="122" spans="1:10" ht="15">
      <c r="A122" s="35" t="s">
        <v>46</v>
      </c>
      <c r="B122" s="42"/>
      <c r="C122" s="43"/>
      <c r="D122" s="43"/>
      <c r="E122" s="49" t="s">
        <v>42</v>
      </c>
      <c r="F122" s="43"/>
      <c r="G122" s="43"/>
      <c r="H122" s="43"/>
      <c r="I122" s="43"/>
      <c r="J122" s="44"/>
    </row>
    <row r="123" spans="1:10" ht="30">
      <c r="A123" s="35" t="s">
        <v>48</v>
      </c>
      <c r="B123" s="42"/>
      <c r="C123" s="43"/>
      <c r="D123" s="43"/>
      <c r="E123" s="45" t="s">
        <v>371</v>
      </c>
      <c r="F123" s="43"/>
      <c r="G123" s="43"/>
      <c r="H123" s="43"/>
      <c r="I123" s="43"/>
      <c r="J123" s="44"/>
    </row>
    <row r="124" spans="1:10" ht="15">
      <c r="A124" s="29" t="s">
        <v>37</v>
      </c>
      <c r="B124" s="30"/>
      <c r="C124" s="31" t="s">
        <v>372</v>
      </c>
      <c r="D124" s="32"/>
      <c r="E124" s="29" t="s">
        <v>373</v>
      </c>
      <c r="F124" s="32"/>
      <c r="G124" s="32"/>
      <c r="H124" s="32"/>
      <c r="I124" s="33">
        <f>SUMIFS(I125:I148,A125:A148,"P")</f>
        <v>0</v>
      </c>
      <c r="J124" s="34"/>
    </row>
    <row r="125" spans="1:16" ht="15">
      <c r="A125" s="35" t="s">
        <v>40</v>
      </c>
      <c r="B125" s="35">
        <v>38</v>
      </c>
      <c r="C125" s="36" t="s">
        <v>374</v>
      </c>
      <c r="D125" s="35" t="s">
        <v>42</v>
      </c>
      <c r="E125" s="37" t="s">
        <v>375</v>
      </c>
      <c r="F125" s="38" t="s">
        <v>121</v>
      </c>
      <c r="G125" s="39">
        <v>310.319</v>
      </c>
      <c r="H125" s="40">
        <v>0</v>
      </c>
      <c r="I125" s="40">
        <f>ROUND(G125*H125,P4)</f>
        <v>0</v>
      </c>
      <c r="J125" s="38" t="s">
        <v>45</v>
      </c>
      <c r="O125" s="41">
        <f>I125*0.21</f>
        <v>0</v>
      </c>
      <c r="P125">
        <v>3</v>
      </c>
    </row>
    <row r="126" spans="1:10" ht="45">
      <c r="A126" s="35" t="s">
        <v>46</v>
      </c>
      <c r="B126" s="42"/>
      <c r="C126" s="43"/>
      <c r="D126" s="43"/>
      <c r="E126" s="37" t="s">
        <v>376</v>
      </c>
      <c r="F126" s="43"/>
      <c r="G126" s="43"/>
      <c r="H126" s="43"/>
      <c r="I126" s="43"/>
      <c r="J126" s="44"/>
    </row>
    <row r="127" spans="1:10" ht="45">
      <c r="A127" s="35" t="s">
        <v>48</v>
      </c>
      <c r="B127" s="42"/>
      <c r="C127" s="43"/>
      <c r="D127" s="43"/>
      <c r="E127" s="45" t="s">
        <v>377</v>
      </c>
      <c r="F127" s="43"/>
      <c r="G127" s="43"/>
      <c r="H127" s="43"/>
      <c r="I127" s="43"/>
      <c r="J127" s="44"/>
    </row>
    <row r="128" spans="1:16" ht="15">
      <c r="A128" s="35" t="s">
        <v>40</v>
      </c>
      <c r="B128" s="35">
        <v>39</v>
      </c>
      <c r="C128" s="36" t="s">
        <v>378</v>
      </c>
      <c r="D128" s="35" t="s">
        <v>42</v>
      </c>
      <c r="E128" s="37" t="s">
        <v>379</v>
      </c>
      <c r="F128" s="38" t="s">
        <v>121</v>
      </c>
      <c r="G128" s="39">
        <v>304.894</v>
      </c>
      <c r="H128" s="40">
        <v>0</v>
      </c>
      <c r="I128" s="40">
        <f>ROUND(G128*H128,P4)</f>
        <v>0</v>
      </c>
      <c r="J128" s="38" t="s">
        <v>45</v>
      </c>
      <c r="O128" s="41">
        <f>I128*0.21</f>
        <v>0</v>
      </c>
      <c r="P128">
        <v>3</v>
      </c>
    </row>
    <row r="129" spans="1:10" ht="45">
      <c r="A129" s="35" t="s">
        <v>46</v>
      </c>
      <c r="B129" s="42"/>
      <c r="C129" s="43"/>
      <c r="D129" s="43"/>
      <c r="E129" s="37" t="s">
        <v>380</v>
      </c>
      <c r="F129" s="43"/>
      <c r="G129" s="43"/>
      <c r="H129" s="43"/>
      <c r="I129" s="43"/>
      <c r="J129" s="44"/>
    </row>
    <row r="130" spans="1:10" ht="45">
      <c r="A130" s="35" t="s">
        <v>48</v>
      </c>
      <c r="B130" s="42"/>
      <c r="C130" s="43"/>
      <c r="D130" s="43"/>
      <c r="E130" s="45" t="s">
        <v>381</v>
      </c>
      <c r="F130" s="43"/>
      <c r="G130" s="43"/>
      <c r="H130" s="43"/>
      <c r="I130" s="43"/>
      <c r="J130" s="44"/>
    </row>
    <row r="131" spans="1:16" ht="15">
      <c r="A131" s="35" t="s">
        <v>40</v>
      </c>
      <c r="B131" s="35">
        <v>40</v>
      </c>
      <c r="C131" s="36" t="s">
        <v>382</v>
      </c>
      <c r="D131" s="35" t="s">
        <v>42</v>
      </c>
      <c r="E131" s="37" t="s">
        <v>383</v>
      </c>
      <c r="F131" s="38" t="s">
        <v>121</v>
      </c>
      <c r="G131" s="39">
        <v>55.37</v>
      </c>
      <c r="H131" s="40">
        <v>0</v>
      </c>
      <c r="I131" s="40">
        <f>ROUND(G131*H131,P4)</f>
        <v>0</v>
      </c>
      <c r="J131" s="38" t="s">
        <v>45</v>
      </c>
      <c r="O131" s="41">
        <f>I131*0.21</f>
        <v>0</v>
      </c>
      <c r="P131">
        <v>3</v>
      </c>
    </row>
    <row r="132" spans="1:10" ht="15">
      <c r="A132" s="35" t="s">
        <v>46</v>
      </c>
      <c r="B132" s="42"/>
      <c r="C132" s="43"/>
      <c r="D132" s="43"/>
      <c r="E132" s="49" t="s">
        <v>42</v>
      </c>
      <c r="F132" s="43"/>
      <c r="G132" s="43"/>
      <c r="H132" s="43"/>
      <c r="I132" s="43"/>
      <c r="J132" s="44"/>
    </row>
    <row r="133" spans="1:10" ht="60">
      <c r="A133" s="35" t="s">
        <v>48</v>
      </c>
      <c r="B133" s="42"/>
      <c r="C133" s="43"/>
      <c r="D133" s="43"/>
      <c r="E133" s="45" t="s">
        <v>384</v>
      </c>
      <c r="F133" s="43"/>
      <c r="G133" s="43"/>
      <c r="H133" s="43"/>
      <c r="I133" s="43"/>
      <c r="J133" s="44"/>
    </row>
    <row r="134" spans="1:16" ht="15">
      <c r="A134" s="35" t="s">
        <v>40</v>
      </c>
      <c r="B134" s="35">
        <v>41</v>
      </c>
      <c r="C134" s="36" t="s">
        <v>385</v>
      </c>
      <c r="D134" s="35" t="s">
        <v>42</v>
      </c>
      <c r="E134" s="37" t="s">
        <v>386</v>
      </c>
      <c r="F134" s="38" t="s">
        <v>121</v>
      </c>
      <c r="G134" s="39">
        <v>310.319</v>
      </c>
      <c r="H134" s="40">
        <v>0</v>
      </c>
      <c r="I134" s="40">
        <f>ROUND(G134*H134,P4)</f>
        <v>0</v>
      </c>
      <c r="J134" s="38" t="s">
        <v>45</v>
      </c>
      <c r="O134" s="41">
        <f>I134*0.21</f>
        <v>0</v>
      </c>
      <c r="P134">
        <v>3</v>
      </c>
    </row>
    <row r="135" spans="1:10" ht="15">
      <c r="A135" s="35" t="s">
        <v>46</v>
      </c>
      <c r="B135" s="42"/>
      <c r="C135" s="43"/>
      <c r="D135" s="43"/>
      <c r="E135" s="37" t="s">
        <v>387</v>
      </c>
      <c r="F135" s="43"/>
      <c r="G135" s="43"/>
      <c r="H135" s="43"/>
      <c r="I135" s="43"/>
      <c r="J135" s="44"/>
    </row>
    <row r="136" spans="1:10" ht="30">
      <c r="A136" s="35" t="s">
        <v>48</v>
      </c>
      <c r="B136" s="42"/>
      <c r="C136" s="43"/>
      <c r="D136" s="43"/>
      <c r="E136" s="45" t="s">
        <v>388</v>
      </c>
      <c r="F136" s="43"/>
      <c r="G136" s="43"/>
      <c r="H136" s="43"/>
      <c r="I136" s="43"/>
      <c r="J136" s="44"/>
    </row>
    <row r="137" spans="1:16" ht="15">
      <c r="A137" s="35" t="s">
        <v>40</v>
      </c>
      <c r="B137" s="35">
        <v>42</v>
      </c>
      <c r="C137" s="36" t="s">
        <v>389</v>
      </c>
      <c r="D137" s="35" t="s">
        <v>42</v>
      </c>
      <c r="E137" s="37" t="s">
        <v>390</v>
      </c>
      <c r="F137" s="38" t="s">
        <v>121</v>
      </c>
      <c r="G137" s="39">
        <v>719.944</v>
      </c>
      <c r="H137" s="40">
        <v>0</v>
      </c>
      <c r="I137" s="40">
        <f>ROUND(G137*H137,P4)</f>
        <v>0</v>
      </c>
      <c r="J137" s="38" t="s">
        <v>45</v>
      </c>
      <c r="O137" s="41">
        <f>I137*0.21</f>
        <v>0</v>
      </c>
      <c r="P137">
        <v>3</v>
      </c>
    </row>
    <row r="138" spans="1:10" ht="15">
      <c r="A138" s="35" t="s">
        <v>46</v>
      </c>
      <c r="B138" s="42"/>
      <c r="C138" s="43"/>
      <c r="D138" s="43"/>
      <c r="E138" s="37" t="s">
        <v>391</v>
      </c>
      <c r="F138" s="43"/>
      <c r="G138" s="43"/>
      <c r="H138" s="43"/>
      <c r="I138" s="43"/>
      <c r="J138" s="44"/>
    </row>
    <row r="139" spans="1:10" ht="45">
      <c r="A139" s="35" t="s">
        <v>48</v>
      </c>
      <c r="B139" s="42"/>
      <c r="C139" s="43"/>
      <c r="D139" s="43"/>
      <c r="E139" s="45" t="s">
        <v>392</v>
      </c>
      <c r="F139" s="43"/>
      <c r="G139" s="43"/>
      <c r="H139" s="43"/>
      <c r="I139" s="43"/>
      <c r="J139" s="44"/>
    </row>
    <row r="140" spans="1:16" ht="30">
      <c r="A140" s="35" t="s">
        <v>40</v>
      </c>
      <c r="B140" s="35">
        <v>43</v>
      </c>
      <c r="C140" s="36" t="s">
        <v>393</v>
      </c>
      <c r="D140" s="35" t="s">
        <v>42</v>
      </c>
      <c r="E140" s="37" t="s">
        <v>394</v>
      </c>
      <c r="F140" s="38" t="s">
        <v>121</v>
      </c>
      <c r="G140" s="39">
        <v>404.2</v>
      </c>
      <c r="H140" s="40">
        <v>0</v>
      </c>
      <c r="I140" s="40">
        <f>ROUND(G140*H140,P4)</f>
        <v>0</v>
      </c>
      <c r="J140" s="38" t="s">
        <v>45</v>
      </c>
      <c r="O140" s="41">
        <f>I140*0.21</f>
        <v>0</v>
      </c>
      <c r="P140">
        <v>3</v>
      </c>
    </row>
    <row r="141" spans="1:10" ht="30">
      <c r="A141" s="35" t="s">
        <v>46</v>
      </c>
      <c r="B141" s="42"/>
      <c r="C141" s="43"/>
      <c r="D141" s="43"/>
      <c r="E141" s="37" t="s">
        <v>395</v>
      </c>
      <c r="F141" s="43"/>
      <c r="G141" s="43"/>
      <c r="H141" s="43"/>
      <c r="I141" s="43"/>
      <c r="J141" s="44"/>
    </row>
    <row r="142" spans="1:10" ht="60">
      <c r="A142" s="35" t="s">
        <v>48</v>
      </c>
      <c r="B142" s="42"/>
      <c r="C142" s="43"/>
      <c r="D142" s="43"/>
      <c r="E142" s="45" t="s">
        <v>396</v>
      </c>
      <c r="F142" s="43"/>
      <c r="G142" s="43"/>
      <c r="H142" s="43"/>
      <c r="I142" s="43"/>
      <c r="J142" s="44"/>
    </row>
    <row r="143" spans="1:16" ht="30">
      <c r="A143" s="35" t="s">
        <v>40</v>
      </c>
      <c r="B143" s="35">
        <v>44</v>
      </c>
      <c r="C143" s="36" t="s">
        <v>397</v>
      </c>
      <c r="D143" s="35" t="s">
        <v>42</v>
      </c>
      <c r="E143" s="37" t="s">
        <v>398</v>
      </c>
      <c r="F143" s="38" t="s">
        <v>121</v>
      </c>
      <c r="G143" s="39">
        <v>315.744</v>
      </c>
      <c r="H143" s="40">
        <v>0</v>
      </c>
      <c r="I143" s="40">
        <f>ROUND(G143*H143,P4)</f>
        <v>0</v>
      </c>
      <c r="J143" s="38" t="s">
        <v>45</v>
      </c>
      <c r="O143" s="41">
        <f>I143*0.21</f>
        <v>0</v>
      </c>
      <c r="P143">
        <v>3</v>
      </c>
    </row>
    <row r="144" spans="1:10" ht="30">
      <c r="A144" s="35" t="s">
        <v>46</v>
      </c>
      <c r="B144" s="42"/>
      <c r="C144" s="43"/>
      <c r="D144" s="43"/>
      <c r="E144" s="37" t="s">
        <v>399</v>
      </c>
      <c r="F144" s="43"/>
      <c r="G144" s="43"/>
      <c r="H144" s="43"/>
      <c r="I144" s="43"/>
      <c r="J144" s="44"/>
    </row>
    <row r="145" spans="1:10" ht="45">
      <c r="A145" s="35" t="s">
        <v>48</v>
      </c>
      <c r="B145" s="42"/>
      <c r="C145" s="43"/>
      <c r="D145" s="43"/>
      <c r="E145" s="45" t="s">
        <v>400</v>
      </c>
      <c r="F145" s="43"/>
      <c r="G145" s="43"/>
      <c r="H145" s="43"/>
      <c r="I145" s="43"/>
      <c r="J145" s="44"/>
    </row>
    <row r="146" spans="1:16" ht="15">
      <c r="A146" s="35" t="s">
        <v>40</v>
      </c>
      <c r="B146" s="35">
        <v>45</v>
      </c>
      <c r="C146" s="36" t="s">
        <v>401</v>
      </c>
      <c r="D146" s="35" t="s">
        <v>42</v>
      </c>
      <c r="E146" s="37" t="s">
        <v>402</v>
      </c>
      <c r="F146" s="38" t="s">
        <v>121</v>
      </c>
      <c r="G146" s="39">
        <v>32.5</v>
      </c>
      <c r="H146" s="40">
        <v>0</v>
      </c>
      <c r="I146" s="40">
        <f>ROUND(G146*H146,P4)</f>
        <v>0</v>
      </c>
      <c r="J146" s="38" t="s">
        <v>45</v>
      </c>
      <c r="O146" s="41">
        <f>I146*0.21</f>
        <v>0</v>
      </c>
      <c r="P146">
        <v>3</v>
      </c>
    </row>
    <row r="147" spans="1:10" ht="30">
      <c r="A147" s="35" t="s">
        <v>46</v>
      </c>
      <c r="B147" s="42"/>
      <c r="C147" s="43"/>
      <c r="D147" s="43"/>
      <c r="E147" s="37" t="s">
        <v>403</v>
      </c>
      <c r="F147" s="43"/>
      <c r="G147" s="43"/>
      <c r="H147" s="43"/>
      <c r="I147" s="43"/>
      <c r="J147" s="44"/>
    </row>
    <row r="148" spans="1:10" ht="30">
      <c r="A148" s="35" t="s">
        <v>48</v>
      </c>
      <c r="B148" s="42"/>
      <c r="C148" s="43"/>
      <c r="D148" s="43"/>
      <c r="E148" s="45" t="s">
        <v>404</v>
      </c>
      <c r="F148" s="43"/>
      <c r="G148" s="43"/>
      <c r="H148" s="43"/>
      <c r="I148" s="43"/>
      <c r="J148" s="44"/>
    </row>
    <row r="149" spans="1:10" ht="15">
      <c r="A149" s="29" t="s">
        <v>37</v>
      </c>
      <c r="B149" s="30"/>
      <c r="C149" s="31" t="s">
        <v>405</v>
      </c>
      <c r="D149" s="32"/>
      <c r="E149" s="29" t="s">
        <v>406</v>
      </c>
      <c r="F149" s="32"/>
      <c r="G149" s="32"/>
      <c r="H149" s="32"/>
      <c r="I149" s="33">
        <f>SUMIFS(I150:I167,A150:A167,"P")</f>
        <v>0</v>
      </c>
      <c r="J149" s="34"/>
    </row>
    <row r="150" spans="1:16" ht="30">
      <c r="A150" s="35" t="s">
        <v>40</v>
      </c>
      <c r="B150" s="35">
        <v>46</v>
      </c>
      <c r="C150" s="36" t="s">
        <v>407</v>
      </c>
      <c r="D150" s="35" t="s">
        <v>42</v>
      </c>
      <c r="E150" s="37" t="s">
        <v>408</v>
      </c>
      <c r="F150" s="38" t="s">
        <v>121</v>
      </c>
      <c r="G150" s="39">
        <v>20.1</v>
      </c>
      <c r="H150" s="40">
        <v>0</v>
      </c>
      <c r="I150" s="40">
        <f>ROUND(G150*H150,P4)</f>
        <v>0</v>
      </c>
      <c r="J150" s="38" t="s">
        <v>45</v>
      </c>
      <c r="O150" s="41">
        <f>I150*0.21</f>
        <v>0</v>
      </c>
      <c r="P150">
        <v>3</v>
      </c>
    </row>
    <row r="151" spans="1:10" ht="30">
      <c r="A151" s="35" t="s">
        <v>46</v>
      </c>
      <c r="B151" s="42"/>
      <c r="C151" s="43"/>
      <c r="D151" s="43"/>
      <c r="E151" s="37" t="s">
        <v>409</v>
      </c>
      <c r="F151" s="43"/>
      <c r="G151" s="43"/>
      <c r="H151" s="43"/>
      <c r="I151" s="43"/>
      <c r="J151" s="44"/>
    </row>
    <row r="152" spans="1:10" ht="30">
      <c r="A152" s="35" t="s">
        <v>48</v>
      </c>
      <c r="B152" s="42"/>
      <c r="C152" s="43"/>
      <c r="D152" s="43"/>
      <c r="E152" s="45" t="s">
        <v>410</v>
      </c>
      <c r="F152" s="43"/>
      <c r="G152" s="43"/>
      <c r="H152" s="43"/>
      <c r="I152" s="43"/>
      <c r="J152" s="44"/>
    </row>
    <row r="153" spans="1:16" ht="30">
      <c r="A153" s="35" t="s">
        <v>40</v>
      </c>
      <c r="B153" s="35">
        <v>47</v>
      </c>
      <c r="C153" s="36" t="s">
        <v>411</v>
      </c>
      <c r="D153" s="35" t="s">
        <v>42</v>
      </c>
      <c r="E153" s="37" t="s">
        <v>412</v>
      </c>
      <c r="F153" s="38" t="s">
        <v>121</v>
      </c>
      <c r="G153" s="39">
        <v>48.75</v>
      </c>
      <c r="H153" s="40">
        <v>0</v>
      </c>
      <c r="I153" s="40">
        <f>ROUND(G153*H153,P4)</f>
        <v>0</v>
      </c>
      <c r="J153" s="38" t="s">
        <v>45</v>
      </c>
      <c r="O153" s="41">
        <f>I153*0.21</f>
        <v>0</v>
      </c>
      <c r="P153">
        <v>3</v>
      </c>
    </row>
    <row r="154" spans="1:10" ht="30">
      <c r="A154" s="35" t="s">
        <v>46</v>
      </c>
      <c r="B154" s="42"/>
      <c r="C154" s="43"/>
      <c r="D154" s="43"/>
      <c r="E154" s="37" t="s">
        <v>413</v>
      </c>
      <c r="F154" s="43"/>
      <c r="G154" s="43"/>
      <c r="H154" s="43"/>
      <c r="I154" s="43"/>
      <c r="J154" s="44"/>
    </row>
    <row r="155" spans="1:10" ht="30">
      <c r="A155" s="35" t="s">
        <v>48</v>
      </c>
      <c r="B155" s="42"/>
      <c r="C155" s="43"/>
      <c r="D155" s="43"/>
      <c r="E155" s="45" t="s">
        <v>414</v>
      </c>
      <c r="F155" s="43"/>
      <c r="G155" s="43"/>
      <c r="H155" s="43"/>
      <c r="I155" s="43"/>
      <c r="J155" s="44"/>
    </row>
    <row r="156" spans="1:16" ht="15">
      <c r="A156" s="35" t="s">
        <v>40</v>
      </c>
      <c r="B156" s="35">
        <v>48</v>
      </c>
      <c r="C156" s="36" t="s">
        <v>415</v>
      </c>
      <c r="D156" s="35" t="s">
        <v>42</v>
      </c>
      <c r="E156" s="37" t="s">
        <v>416</v>
      </c>
      <c r="F156" s="38" t="s">
        <v>121</v>
      </c>
      <c r="G156" s="39">
        <v>7.28</v>
      </c>
      <c r="H156" s="40">
        <v>0</v>
      </c>
      <c r="I156" s="40">
        <f>ROUND(G156*H156,P4)</f>
        <v>0</v>
      </c>
      <c r="J156" s="38" t="s">
        <v>45</v>
      </c>
      <c r="O156" s="41">
        <f>I156*0.21</f>
        <v>0</v>
      </c>
      <c r="P156">
        <v>3</v>
      </c>
    </row>
    <row r="157" spans="1:10" ht="30">
      <c r="A157" s="35" t="s">
        <v>46</v>
      </c>
      <c r="B157" s="42"/>
      <c r="C157" s="43"/>
      <c r="D157" s="43"/>
      <c r="E157" s="37" t="s">
        <v>417</v>
      </c>
      <c r="F157" s="43"/>
      <c r="G157" s="43"/>
      <c r="H157" s="43"/>
      <c r="I157" s="43"/>
      <c r="J157" s="44"/>
    </row>
    <row r="158" spans="1:10" ht="45">
      <c r="A158" s="35" t="s">
        <v>48</v>
      </c>
      <c r="B158" s="42"/>
      <c r="C158" s="43"/>
      <c r="D158" s="43"/>
      <c r="E158" s="45" t="s">
        <v>418</v>
      </c>
      <c r="F158" s="43"/>
      <c r="G158" s="43"/>
      <c r="H158" s="43"/>
      <c r="I158" s="43"/>
      <c r="J158" s="44"/>
    </row>
    <row r="159" spans="1:16" ht="15">
      <c r="A159" s="35" t="s">
        <v>40</v>
      </c>
      <c r="B159" s="35">
        <v>49</v>
      </c>
      <c r="C159" s="36" t="s">
        <v>419</v>
      </c>
      <c r="D159" s="35" t="s">
        <v>42</v>
      </c>
      <c r="E159" s="37" t="s">
        <v>420</v>
      </c>
      <c r="F159" s="38" t="s">
        <v>121</v>
      </c>
      <c r="G159" s="39">
        <v>193.429</v>
      </c>
      <c r="H159" s="40">
        <v>0</v>
      </c>
      <c r="I159" s="40">
        <f>ROUND(G159*H159,P4)</f>
        <v>0</v>
      </c>
      <c r="J159" s="38" t="s">
        <v>45</v>
      </c>
      <c r="O159" s="41">
        <f>I159*0.21</f>
        <v>0</v>
      </c>
      <c r="P159">
        <v>3</v>
      </c>
    </row>
    <row r="160" spans="1:10" ht="15">
      <c r="A160" s="35" t="s">
        <v>46</v>
      </c>
      <c r="B160" s="42"/>
      <c r="C160" s="43"/>
      <c r="D160" s="43"/>
      <c r="E160" s="37" t="s">
        <v>421</v>
      </c>
      <c r="F160" s="43"/>
      <c r="G160" s="43"/>
      <c r="H160" s="43"/>
      <c r="I160" s="43"/>
      <c r="J160" s="44"/>
    </row>
    <row r="161" spans="1:10" ht="165">
      <c r="A161" s="35" t="s">
        <v>48</v>
      </c>
      <c r="B161" s="42"/>
      <c r="C161" s="43"/>
      <c r="D161" s="43"/>
      <c r="E161" s="45" t="s">
        <v>422</v>
      </c>
      <c r="F161" s="43"/>
      <c r="G161" s="43"/>
      <c r="H161" s="43"/>
      <c r="I161" s="43"/>
      <c r="J161" s="44"/>
    </row>
    <row r="162" spans="1:16" ht="15">
      <c r="A162" s="35" t="s">
        <v>40</v>
      </c>
      <c r="B162" s="35">
        <v>50</v>
      </c>
      <c r="C162" s="36" t="s">
        <v>423</v>
      </c>
      <c r="D162" s="35" t="s">
        <v>42</v>
      </c>
      <c r="E162" s="37" t="s">
        <v>424</v>
      </c>
      <c r="F162" s="38" t="s">
        <v>121</v>
      </c>
      <c r="G162" s="39">
        <v>4.605</v>
      </c>
      <c r="H162" s="40">
        <v>0</v>
      </c>
      <c r="I162" s="40">
        <f>ROUND(G162*H162,P4)</f>
        <v>0</v>
      </c>
      <c r="J162" s="38" t="s">
        <v>45</v>
      </c>
      <c r="O162" s="41">
        <f>I162*0.21</f>
        <v>0</v>
      </c>
      <c r="P162">
        <v>3</v>
      </c>
    </row>
    <row r="163" spans="1:10" ht="15">
      <c r="A163" s="35" t="s">
        <v>46</v>
      </c>
      <c r="B163" s="42"/>
      <c r="C163" s="43"/>
      <c r="D163" s="43"/>
      <c r="E163" s="37" t="s">
        <v>425</v>
      </c>
      <c r="F163" s="43"/>
      <c r="G163" s="43"/>
      <c r="H163" s="43"/>
      <c r="I163" s="43"/>
      <c r="J163" s="44"/>
    </row>
    <row r="164" spans="1:10" ht="45">
      <c r="A164" s="35" t="s">
        <v>48</v>
      </c>
      <c r="B164" s="42"/>
      <c r="C164" s="43"/>
      <c r="D164" s="43"/>
      <c r="E164" s="45" t="s">
        <v>426</v>
      </c>
      <c r="F164" s="43"/>
      <c r="G164" s="43"/>
      <c r="H164" s="43"/>
      <c r="I164" s="43"/>
      <c r="J164" s="44"/>
    </row>
    <row r="165" spans="1:16" ht="15">
      <c r="A165" s="35" t="s">
        <v>40</v>
      </c>
      <c r="B165" s="35">
        <v>51</v>
      </c>
      <c r="C165" s="36" t="s">
        <v>427</v>
      </c>
      <c r="D165" s="35"/>
      <c r="E165" s="37" t="s">
        <v>428</v>
      </c>
      <c r="F165" s="38" t="s">
        <v>121</v>
      </c>
      <c r="G165" s="39">
        <v>9.21</v>
      </c>
      <c r="H165" s="40">
        <v>0</v>
      </c>
      <c r="I165" s="40">
        <f>ROUND(G165*H165,P4)</f>
        <v>0</v>
      </c>
      <c r="J165" s="38" t="s">
        <v>45</v>
      </c>
      <c r="O165" s="41">
        <f>I165*0.21</f>
        <v>0</v>
      </c>
      <c r="P165">
        <v>3</v>
      </c>
    </row>
    <row r="166" spans="1:10" ht="15">
      <c r="A166" s="35" t="s">
        <v>46</v>
      </c>
      <c r="B166" s="42"/>
      <c r="C166" s="43"/>
      <c r="D166" s="43"/>
      <c r="E166" s="37" t="s">
        <v>429</v>
      </c>
      <c r="F166" s="43"/>
      <c r="G166" s="43"/>
      <c r="H166" s="43"/>
      <c r="I166" s="43"/>
      <c r="J166" s="44"/>
    </row>
    <row r="167" spans="1:10" ht="45">
      <c r="A167" s="35" t="s">
        <v>48</v>
      </c>
      <c r="B167" s="42"/>
      <c r="C167" s="43"/>
      <c r="D167" s="43"/>
      <c r="E167" s="45" t="s">
        <v>430</v>
      </c>
      <c r="F167" s="43"/>
      <c r="G167" s="43"/>
      <c r="H167" s="43"/>
      <c r="I167" s="43"/>
      <c r="J167" s="44"/>
    </row>
    <row r="168" spans="1:10" ht="15">
      <c r="A168" s="29" t="s">
        <v>37</v>
      </c>
      <c r="B168" s="30"/>
      <c r="C168" s="31" t="s">
        <v>431</v>
      </c>
      <c r="D168" s="32"/>
      <c r="E168" s="29" t="s">
        <v>432</v>
      </c>
      <c r="F168" s="32"/>
      <c r="G168" s="32"/>
      <c r="H168" s="32"/>
      <c r="I168" s="33">
        <f>SUMIFS(I169:I174,A169:A174,"P")</f>
        <v>0</v>
      </c>
      <c r="J168" s="34"/>
    </row>
    <row r="169" spans="1:16" ht="15">
      <c r="A169" s="35" t="s">
        <v>40</v>
      </c>
      <c r="B169" s="35">
        <v>52</v>
      </c>
      <c r="C169" s="36" t="s">
        <v>433</v>
      </c>
      <c r="D169" s="35" t="s">
        <v>42</v>
      </c>
      <c r="E169" s="37" t="s">
        <v>434</v>
      </c>
      <c r="F169" s="38" t="s">
        <v>182</v>
      </c>
      <c r="G169" s="39">
        <v>34.11</v>
      </c>
      <c r="H169" s="40">
        <v>0</v>
      </c>
      <c r="I169" s="40">
        <f>ROUND(G169*H169,P4)</f>
        <v>0</v>
      </c>
      <c r="J169" s="38" t="s">
        <v>45</v>
      </c>
      <c r="O169" s="41">
        <f>I169*0.21</f>
        <v>0</v>
      </c>
      <c r="P169">
        <v>3</v>
      </c>
    </row>
    <row r="170" spans="1:10" ht="45">
      <c r="A170" s="35" t="s">
        <v>46</v>
      </c>
      <c r="B170" s="42"/>
      <c r="C170" s="43"/>
      <c r="D170" s="43"/>
      <c r="E170" s="37" t="s">
        <v>435</v>
      </c>
      <c r="F170" s="43"/>
      <c r="G170" s="43"/>
      <c r="H170" s="43"/>
      <c r="I170" s="43"/>
      <c r="J170" s="44"/>
    </row>
    <row r="171" spans="1:10" ht="45">
      <c r="A171" s="35" t="s">
        <v>48</v>
      </c>
      <c r="B171" s="42"/>
      <c r="C171" s="43"/>
      <c r="D171" s="43"/>
      <c r="E171" s="45" t="s">
        <v>436</v>
      </c>
      <c r="F171" s="43"/>
      <c r="G171" s="43"/>
      <c r="H171" s="43"/>
      <c r="I171" s="43"/>
      <c r="J171" s="44"/>
    </row>
    <row r="172" spans="1:16" ht="15">
      <c r="A172" s="35" t="s">
        <v>40</v>
      </c>
      <c r="B172" s="35">
        <v>53</v>
      </c>
      <c r="C172" s="36" t="s">
        <v>437</v>
      </c>
      <c r="D172" s="35" t="s">
        <v>42</v>
      </c>
      <c r="E172" s="37" t="s">
        <v>438</v>
      </c>
      <c r="F172" s="38" t="s">
        <v>182</v>
      </c>
      <c r="G172" s="39">
        <v>38.7</v>
      </c>
      <c r="H172" s="40">
        <v>0</v>
      </c>
      <c r="I172" s="40">
        <f>ROUND(G172*H172,P4)</f>
        <v>0</v>
      </c>
      <c r="J172" s="38" t="s">
        <v>45</v>
      </c>
      <c r="O172" s="41">
        <f>I172*0.21</f>
        <v>0</v>
      </c>
      <c r="P172">
        <v>3</v>
      </c>
    </row>
    <row r="173" spans="1:10" ht="15">
      <c r="A173" s="35" t="s">
        <v>46</v>
      </c>
      <c r="B173" s="42"/>
      <c r="C173" s="43"/>
      <c r="D173" s="43"/>
      <c r="E173" s="37" t="s">
        <v>439</v>
      </c>
      <c r="F173" s="43"/>
      <c r="G173" s="43"/>
      <c r="H173" s="43"/>
      <c r="I173" s="43"/>
      <c r="J173" s="44"/>
    </row>
    <row r="174" spans="1:10" ht="45">
      <c r="A174" s="35" t="s">
        <v>48</v>
      </c>
      <c r="B174" s="42"/>
      <c r="C174" s="43"/>
      <c r="D174" s="43"/>
      <c r="E174" s="45" t="s">
        <v>440</v>
      </c>
      <c r="F174" s="43"/>
      <c r="G174" s="43"/>
      <c r="H174" s="43"/>
      <c r="I174" s="43"/>
      <c r="J174" s="44"/>
    </row>
    <row r="175" spans="1:10" ht="15">
      <c r="A175" s="29" t="s">
        <v>37</v>
      </c>
      <c r="B175" s="30"/>
      <c r="C175" s="31" t="s">
        <v>178</v>
      </c>
      <c r="D175" s="32"/>
      <c r="E175" s="29" t="s">
        <v>179</v>
      </c>
      <c r="F175" s="32"/>
      <c r="G175" s="32"/>
      <c r="H175" s="32"/>
      <c r="I175" s="33">
        <f>SUMIFS(I176:I214,A176:A214,"P")</f>
        <v>0</v>
      </c>
      <c r="J175" s="34"/>
    </row>
    <row r="176" spans="1:16" ht="15">
      <c r="A176" s="35" t="s">
        <v>40</v>
      </c>
      <c r="B176" s="35">
        <v>54</v>
      </c>
      <c r="C176" s="36" t="s">
        <v>441</v>
      </c>
      <c r="D176" s="35" t="s">
        <v>42</v>
      </c>
      <c r="E176" s="37" t="s">
        <v>442</v>
      </c>
      <c r="F176" s="38" t="s">
        <v>182</v>
      </c>
      <c r="G176" s="39">
        <v>30.5</v>
      </c>
      <c r="H176" s="40">
        <v>0</v>
      </c>
      <c r="I176" s="40">
        <f>ROUND(G176*H176,P4)</f>
        <v>0</v>
      </c>
      <c r="J176" s="38" t="s">
        <v>45</v>
      </c>
      <c r="O176" s="41">
        <f>I176*0.21</f>
        <v>0</v>
      </c>
      <c r="P176">
        <v>3</v>
      </c>
    </row>
    <row r="177" spans="1:10" ht="45">
      <c r="A177" s="35" t="s">
        <v>46</v>
      </c>
      <c r="B177" s="42"/>
      <c r="C177" s="43"/>
      <c r="D177" s="43"/>
      <c r="E177" s="37" t="s">
        <v>443</v>
      </c>
      <c r="F177" s="43"/>
      <c r="G177" s="43"/>
      <c r="H177" s="43"/>
      <c r="I177" s="43"/>
      <c r="J177" s="44"/>
    </row>
    <row r="178" spans="1:10" ht="45">
      <c r="A178" s="35" t="s">
        <v>48</v>
      </c>
      <c r="B178" s="42"/>
      <c r="C178" s="43"/>
      <c r="D178" s="43"/>
      <c r="E178" s="45" t="s">
        <v>444</v>
      </c>
      <c r="F178" s="43"/>
      <c r="G178" s="43"/>
      <c r="H178" s="43"/>
      <c r="I178" s="43"/>
      <c r="J178" s="44"/>
    </row>
    <row r="179" spans="1:16" ht="15">
      <c r="A179" s="35" t="s">
        <v>40</v>
      </c>
      <c r="B179" s="35">
        <v>55</v>
      </c>
      <c r="C179" s="36" t="s">
        <v>189</v>
      </c>
      <c r="D179" s="35" t="s">
        <v>42</v>
      </c>
      <c r="E179" s="37" t="s">
        <v>445</v>
      </c>
      <c r="F179" s="38" t="s">
        <v>191</v>
      </c>
      <c r="G179" s="39">
        <v>17</v>
      </c>
      <c r="H179" s="40">
        <v>0</v>
      </c>
      <c r="I179" s="40">
        <f>ROUND(G179*H179,P4)</f>
        <v>0</v>
      </c>
      <c r="J179" s="35"/>
      <c r="O179" s="41">
        <f>I179*0.21</f>
        <v>0</v>
      </c>
      <c r="P179">
        <v>3</v>
      </c>
    </row>
    <row r="180" spans="1:10" ht="75">
      <c r="A180" s="35" t="s">
        <v>46</v>
      </c>
      <c r="B180" s="42"/>
      <c r="C180" s="43"/>
      <c r="D180" s="43"/>
      <c r="E180" s="37" t="s">
        <v>446</v>
      </c>
      <c r="F180" s="43"/>
      <c r="G180" s="43"/>
      <c r="H180" s="43"/>
      <c r="I180" s="43"/>
      <c r="J180" s="44"/>
    </row>
    <row r="181" spans="1:10" ht="30">
      <c r="A181" s="35" t="s">
        <v>48</v>
      </c>
      <c r="B181" s="42"/>
      <c r="C181" s="43"/>
      <c r="D181" s="43"/>
      <c r="E181" s="45" t="s">
        <v>447</v>
      </c>
      <c r="F181" s="43"/>
      <c r="G181" s="43"/>
      <c r="H181" s="43"/>
      <c r="I181" s="43"/>
      <c r="J181" s="44"/>
    </row>
    <row r="182" spans="1:16" ht="15">
      <c r="A182" s="35" t="s">
        <v>40</v>
      </c>
      <c r="B182" s="35">
        <v>56</v>
      </c>
      <c r="C182" s="36" t="s">
        <v>448</v>
      </c>
      <c r="D182" s="35" t="s">
        <v>42</v>
      </c>
      <c r="E182" s="37" t="s">
        <v>449</v>
      </c>
      <c r="F182" s="38" t="s">
        <v>67</v>
      </c>
      <c r="G182" s="39">
        <v>6</v>
      </c>
      <c r="H182" s="40">
        <v>0</v>
      </c>
      <c r="I182" s="40">
        <f>ROUND(G182*H182,P4)</f>
        <v>0</v>
      </c>
      <c r="J182" s="38" t="s">
        <v>45</v>
      </c>
      <c r="O182" s="41">
        <f>I182*0.21</f>
        <v>0</v>
      </c>
      <c r="P182">
        <v>3</v>
      </c>
    </row>
    <row r="183" spans="1:10" ht="15">
      <c r="A183" s="35" t="s">
        <v>46</v>
      </c>
      <c r="B183" s="42"/>
      <c r="C183" s="43"/>
      <c r="D183" s="43"/>
      <c r="E183" s="37" t="s">
        <v>450</v>
      </c>
      <c r="F183" s="43"/>
      <c r="G183" s="43"/>
      <c r="H183" s="43"/>
      <c r="I183" s="43"/>
      <c r="J183" s="44"/>
    </row>
    <row r="184" spans="1:10" ht="60">
      <c r="A184" s="35" t="s">
        <v>48</v>
      </c>
      <c r="B184" s="42"/>
      <c r="C184" s="43"/>
      <c r="D184" s="43"/>
      <c r="E184" s="45" t="s">
        <v>451</v>
      </c>
      <c r="F184" s="43"/>
      <c r="G184" s="43"/>
      <c r="H184" s="43"/>
      <c r="I184" s="43"/>
      <c r="J184" s="44"/>
    </row>
    <row r="185" spans="1:16" ht="15">
      <c r="A185" s="35" t="s">
        <v>40</v>
      </c>
      <c r="B185" s="35">
        <v>57</v>
      </c>
      <c r="C185" s="36" t="s">
        <v>452</v>
      </c>
      <c r="D185" s="35" t="s">
        <v>42</v>
      </c>
      <c r="E185" s="37" t="s">
        <v>453</v>
      </c>
      <c r="F185" s="38" t="s">
        <v>67</v>
      </c>
      <c r="G185" s="39">
        <v>2</v>
      </c>
      <c r="H185" s="40">
        <v>0</v>
      </c>
      <c r="I185" s="40">
        <f>ROUND(G185*H185,P4)</f>
        <v>0</v>
      </c>
      <c r="J185" s="38" t="s">
        <v>45</v>
      </c>
      <c r="O185" s="41">
        <f>I185*0.21</f>
        <v>0</v>
      </c>
      <c r="P185">
        <v>3</v>
      </c>
    </row>
    <row r="186" spans="1:10" ht="15">
      <c r="A186" s="35" t="s">
        <v>46</v>
      </c>
      <c r="B186" s="42"/>
      <c r="C186" s="43"/>
      <c r="D186" s="43"/>
      <c r="E186" s="37" t="s">
        <v>454</v>
      </c>
      <c r="F186" s="43"/>
      <c r="G186" s="43"/>
      <c r="H186" s="43"/>
      <c r="I186" s="43"/>
      <c r="J186" s="44"/>
    </row>
    <row r="187" spans="1:10" ht="30">
      <c r="A187" s="35" t="s">
        <v>48</v>
      </c>
      <c r="B187" s="42"/>
      <c r="C187" s="43"/>
      <c r="D187" s="43"/>
      <c r="E187" s="45" t="s">
        <v>455</v>
      </c>
      <c r="F187" s="43"/>
      <c r="G187" s="43"/>
      <c r="H187" s="43"/>
      <c r="I187" s="43"/>
      <c r="J187" s="44"/>
    </row>
    <row r="188" spans="1:16" ht="30">
      <c r="A188" s="35" t="s">
        <v>40</v>
      </c>
      <c r="B188" s="35">
        <v>58</v>
      </c>
      <c r="C188" s="36" t="s">
        <v>456</v>
      </c>
      <c r="D188" s="35" t="s">
        <v>42</v>
      </c>
      <c r="E188" s="37" t="s">
        <v>457</v>
      </c>
      <c r="F188" s="38" t="s">
        <v>121</v>
      </c>
      <c r="G188" s="39">
        <v>32.1</v>
      </c>
      <c r="H188" s="40">
        <v>0</v>
      </c>
      <c r="I188" s="40">
        <f>ROUND(G188*H188,P4)</f>
        <v>0</v>
      </c>
      <c r="J188" s="38" t="s">
        <v>45</v>
      </c>
      <c r="O188" s="41">
        <f>I188*0.21</f>
        <v>0</v>
      </c>
      <c r="P188">
        <v>3</v>
      </c>
    </row>
    <row r="189" spans="1:10" ht="45">
      <c r="A189" s="35" t="s">
        <v>46</v>
      </c>
      <c r="B189" s="42"/>
      <c r="C189" s="43"/>
      <c r="D189" s="43"/>
      <c r="E189" s="37" t="s">
        <v>458</v>
      </c>
      <c r="F189" s="43"/>
      <c r="G189" s="43"/>
      <c r="H189" s="43"/>
      <c r="I189" s="43"/>
      <c r="J189" s="44"/>
    </row>
    <row r="190" spans="1:10" ht="30">
      <c r="A190" s="35" t="s">
        <v>48</v>
      </c>
      <c r="B190" s="42"/>
      <c r="C190" s="43"/>
      <c r="D190" s="43"/>
      <c r="E190" s="45" t="s">
        <v>459</v>
      </c>
      <c r="F190" s="43"/>
      <c r="G190" s="43"/>
      <c r="H190" s="43"/>
      <c r="I190" s="43"/>
      <c r="J190" s="44"/>
    </row>
    <row r="191" spans="1:16" ht="30">
      <c r="A191" s="35" t="s">
        <v>40</v>
      </c>
      <c r="B191" s="35">
        <v>59</v>
      </c>
      <c r="C191" s="36" t="s">
        <v>460</v>
      </c>
      <c r="D191" s="35"/>
      <c r="E191" s="37" t="s">
        <v>461</v>
      </c>
      <c r="F191" s="38" t="s">
        <v>121</v>
      </c>
      <c r="G191" s="39">
        <v>32.1</v>
      </c>
      <c r="H191" s="40">
        <v>0</v>
      </c>
      <c r="I191" s="40">
        <f>ROUND(G191*H191,P4)</f>
        <v>0</v>
      </c>
      <c r="J191" s="38" t="s">
        <v>45</v>
      </c>
      <c r="O191" s="41">
        <f>I191*0.21</f>
        <v>0</v>
      </c>
      <c r="P191">
        <v>3</v>
      </c>
    </row>
    <row r="192" spans="1:10" ht="15">
      <c r="A192" s="35" t="s">
        <v>46</v>
      </c>
      <c r="B192" s="42"/>
      <c r="C192" s="43"/>
      <c r="D192" s="43"/>
      <c r="E192" s="37" t="s">
        <v>462</v>
      </c>
      <c r="F192" s="43"/>
      <c r="G192" s="43"/>
      <c r="H192" s="43"/>
      <c r="I192" s="43"/>
      <c r="J192" s="44"/>
    </row>
    <row r="193" spans="1:10" ht="30">
      <c r="A193" s="35" t="s">
        <v>48</v>
      </c>
      <c r="B193" s="42"/>
      <c r="C193" s="43"/>
      <c r="D193" s="43"/>
      <c r="E193" s="45" t="s">
        <v>459</v>
      </c>
      <c r="F193" s="43"/>
      <c r="G193" s="43"/>
      <c r="H193" s="43"/>
      <c r="I193" s="43"/>
      <c r="J193" s="44"/>
    </row>
    <row r="194" spans="1:16" ht="30">
      <c r="A194" s="35" t="s">
        <v>40</v>
      </c>
      <c r="B194" s="35">
        <v>60</v>
      </c>
      <c r="C194" s="36" t="s">
        <v>463</v>
      </c>
      <c r="D194" s="35" t="s">
        <v>42</v>
      </c>
      <c r="E194" s="37" t="s">
        <v>464</v>
      </c>
      <c r="F194" s="38" t="s">
        <v>182</v>
      </c>
      <c r="G194" s="39">
        <v>25.15</v>
      </c>
      <c r="H194" s="40">
        <v>0</v>
      </c>
      <c r="I194" s="40">
        <f>ROUND(G194*H194,P4)</f>
        <v>0</v>
      </c>
      <c r="J194" s="38" t="s">
        <v>45</v>
      </c>
      <c r="O194" s="41">
        <f>I194*0.21</f>
        <v>0</v>
      </c>
      <c r="P194">
        <v>3</v>
      </c>
    </row>
    <row r="195" spans="1:10" ht="15">
      <c r="A195" s="35" t="s">
        <v>46</v>
      </c>
      <c r="B195" s="42"/>
      <c r="C195" s="43"/>
      <c r="D195" s="43"/>
      <c r="E195" s="37" t="s">
        <v>465</v>
      </c>
      <c r="F195" s="43"/>
      <c r="G195" s="43"/>
      <c r="H195" s="43"/>
      <c r="I195" s="43"/>
      <c r="J195" s="44"/>
    </row>
    <row r="196" spans="1:10" ht="60">
      <c r="A196" s="35" t="s">
        <v>48</v>
      </c>
      <c r="B196" s="42"/>
      <c r="C196" s="43"/>
      <c r="D196" s="43"/>
      <c r="E196" s="45" t="s">
        <v>466</v>
      </c>
      <c r="F196" s="43"/>
      <c r="G196" s="43"/>
      <c r="H196" s="43"/>
      <c r="I196" s="43"/>
      <c r="J196" s="44"/>
    </row>
    <row r="197" spans="1:16" ht="30">
      <c r="A197" s="35" t="s">
        <v>40</v>
      </c>
      <c r="B197" s="35">
        <v>61</v>
      </c>
      <c r="C197" s="36" t="s">
        <v>467</v>
      </c>
      <c r="D197" s="35" t="s">
        <v>42</v>
      </c>
      <c r="E197" s="37" t="s">
        <v>468</v>
      </c>
      <c r="F197" s="38" t="s">
        <v>182</v>
      </c>
      <c r="G197" s="39">
        <v>12.5</v>
      </c>
      <c r="H197" s="40">
        <v>0</v>
      </c>
      <c r="I197" s="40">
        <f>ROUND(G197*H197,P4)</f>
        <v>0</v>
      </c>
      <c r="J197" s="38" t="s">
        <v>45</v>
      </c>
      <c r="O197" s="41">
        <f>I197*0.21</f>
        <v>0</v>
      </c>
      <c r="P197">
        <v>3</v>
      </c>
    </row>
    <row r="198" spans="1:10" ht="45">
      <c r="A198" s="35" t="s">
        <v>46</v>
      </c>
      <c r="B198" s="42"/>
      <c r="C198" s="43"/>
      <c r="D198" s="43"/>
      <c r="E198" s="37" t="s">
        <v>469</v>
      </c>
      <c r="F198" s="43"/>
      <c r="G198" s="43"/>
      <c r="H198" s="43"/>
      <c r="I198" s="43"/>
      <c r="J198" s="44"/>
    </row>
    <row r="199" spans="1:10" ht="45">
      <c r="A199" s="35" t="s">
        <v>48</v>
      </c>
      <c r="B199" s="42"/>
      <c r="C199" s="43"/>
      <c r="D199" s="43"/>
      <c r="E199" s="45" t="s">
        <v>470</v>
      </c>
      <c r="F199" s="43"/>
      <c r="G199" s="43"/>
      <c r="H199" s="43"/>
      <c r="I199" s="43"/>
      <c r="J199" s="44"/>
    </row>
    <row r="200" spans="1:16" ht="15">
      <c r="A200" s="35" t="s">
        <v>40</v>
      </c>
      <c r="B200" s="35">
        <v>62</v>
      </c>
      <c r="C200" s="36" t="s">
        <v>471</v>
      </c>
      <c r="D200" s="35" t="s">
        <v>42</v>
      </c>
      <c r="E200" s="37" t="s">
        <v>472</v>
      </c>
      <c r="F200" s="38" t="s">
        <v>182</v>
      </c>
      <c r="G200" s="39">
        <v>29.6</v>
      </c>
      <c r="H200" s="40">
        <v>0</v>
      </c>
      <c r="I200" s="40">
        <f>ROUND(G200*H200,P4)</f>
        <v>0</v>
      </c>
      <c r="J200" s="38" t="s">
        <v>45</v>
      </c>
      <c r="O200" s="41">
        <f>I200*0.21</f>
        <v>0</v>
      </c>
      <c r="P200">
        <v>3</v>
      </c>
    </row>
    <row r="201" spans="1:10" ht="15">
      <c r="A201" s="35" t="s">
        <v>46</v>
      </c>
      <c r="B201" s="42"/>
      <c r="C201" s="43"/>
      <c r="D201" s="43"/>
      <c r="E201" s="49" t="s">
        <v>42</v>
      </c>
      <c r="F201" s="43"/>
      <c r="G201" s="43"/>
      <c r="H201" s="43"/>
      <c r="I201" s="43"/>
      <c r="J201" s="44"/>
    </row>
    <row r="202" spans="1:10" ht="45">
      <c r="A202" s="35" t="s">
        <v>48</v>
      </c>
      <c r="B202" s="42"/>
      <c r="C202" s="43"/>
      <c r="D202" s="43"/>
      <c r="E202" s="45" t="s">
        <v>473</v>
      </c>
      <c r="F202" s="43"/>
      <c r="G202" s="43"/>
      <c r="H202" s="43"/>
      <c r="I202" s="43"/>
      <c r="J202" s="44"/>
    </row>
    <row r="203" spans="1:16" ht="15">
      <c r="A203" s="35" t="s">
        <v>40</v>
      </c>
      <c r="B203" s="35">
        <v>63</v>
      </c>
      <c r="C203" s="36" t="s">
        <v>474</v>
      </c>
      <c r="D203" s="35" t="s">
        <v>475</v>
      </c>
      <c r="E203" s="37" t="s">
        <v>476</v>
      </c>
      <c r="F203" s="38" t="s">
        <v>182</v>
      </c>
      <c r="G203" s="39">
        <v>30.72</v>
      </c>
      <c r="H203" s="40">
        <v>0</v>
      </c>
      <c r="I203" s="40">
        <f>ROUND(G203*H203,P4)</f>
        <v>0</v>
      </c>
      <c r="J203" s="38" t="s">
        <v>45</v>
      </c>
      <c r="O203" s="41">
        <f>I203*0.21</f>
        <v>0</v>
      </c>
      <c r="P203">
        <v>3</v>
      </c>
    </row>
    <row r="204" spans="1:10" ht="30">
      <c r="A204" s="35" t="s">
        <v>46</v>
      </c>
      <c r="B204" s="42"/>
      <c r="C204" s="43"/>
      <c r="D204" s="43"/>
      <c r="E204" s="37" t="s">
        <v>477</v>
      </c>
      <c r="F204" s="43"/>
      <c r="G204" s="43"/>
      <c r="H204" s="43"/>
      <c r="I204" s="43"/>
      <c r="J204" s="44"/>
    </row>
    <row r="205" spans="1:10" ht="60">
      <c r="A205" s="35" t="s">
        <v>48</v>
      </c>
      <c r="B205" s="42"/>
      <c r="C205" s="43"/>
      <c r="D205" s="43"/>
      <c r="E205" s="45" t="s">
        <v>478</v>
      </c>
      <c r="F205" s="43"/>
      <c r="G205" s="43"/>
      <c r="H205" s="43"/>
      <c r="I205" s="43"/>
      <c r="J205" s="44"/>
    </row>
    <row r="206" spans="1:16" ht="15">
      <c r="A206" s="35" t="s">
        <v>40</v>
      </c>
      <c r="B206" s="35">
        <v>64</v>
      </c>
      <c r="C206" s="36" t="s">
        <v>474</v>
      </c>
      <c r="D206" s="35" t="s">
        <v>479</v>
      </c>
      <c r="E206" s="37" t="s">
        <v>476</v>
      </c>
      <c r="F206" s="38" t="s">
        <v>182</v>
      </c>
      <c r="G206" s="39">
        <v>60.32</v>
      </c>
      <c r="H206" s="40">
        <v>0</v>
      </c>
      <c r="I206" s="40">
        <f>ROUND(G206*H206,P4)</f>
        <v>0</v>
      </c>
      <c r="J206" s="38" t="s">
        <v>45</v>
      </c>
      <c r="O206" s="41">
        <f>I206*0.21</f>
        <v>0</v>
      </c>
      <c r="P206">
        <v>3</v>
      </c>
    </row>
    <row r="207" spans="1:10" ht="30">
      <c r="A207" s="35" t="s">
        <v>46</v>
      </c>
      <c r="B207" s="42"/>
      <c r="C207" s="43"/>
      <c r="D207" s="43"/>
      <c r="E207" s="37" t="s">
        <v>480</v>
      </c>
      <c r="F207" s="43"/>
      <c r="G207" s="43"/>
      <c r="H207" s="43"/>
      <c r="I207" s="43"/>
      <c r="J207" s="44"/>
    </row>
    <row r="208" spans="1:10" ht="105">
      <c r="A208" s="35" t="s">
        <v>48</v>
      </c>
      <c r="B208" s="42"/>
      <c r="C208" s="43"/>
      <c r="D208" s="43"/>
      <c r="E208" s="45" t="s">
        <v>481</v>
      </c>
      <c r="F208" s="43"/>
      <c r="G208" s="43"/>
      <c r="H208" s="43"/>
      <c r="I208" s="43"/>
      <c r="J208" s="44"/>
    </row>
    <row r="209" spans="1:16" ht="30">
      <c r="A209" s="35" t="s">
        <v>40</v>
      </c>
      <c r="B209" s="35">
        <v>65</v>
      </c>
      <c r="C209" s="36" t="s">
        <v>482</v>
      </c>
      <c r="D209" s="35" t="s">
        <v>42</v>
      </c>
      <c r="E209" s="37" t="s">
        <v>483</v>
      </c>
      <c r="F209" s="38" t="s">
        <v>121</v>
      </c>
      <c r="G209" s="39">
        <v>13.86</v>
      </c>
      <c r="H209" s="40">
        <v>0</v>
      </c>
      <c r="I209" s="40">
        <f>ROUND(G209*H209,P4)</f>
        <v>0</v>
      </c>
      <c r="J209" s="38" t="s">
        <v>45</v>
      </c>
      <c r="O209" s="41">
        <f>I209*0.21</f>
        <v>0</v>
      </c>
      <c r="P209">
        <v>3</v>
      </c>
    </row>
    <row r="210" spans="1:10" ht="15">
      <c r="A210" s="35" t="s">
        <v>46</v>
      </c>
      <c r="B210" s="42"/>
      <c r="C210" s="43"/>
      <c r="D210" s="43"/>
      <c r="E210" s="37" t="s">
        <v>484</v>
      </c>
      <c r="F210" s="43"/>
      <c r="G210" s="43"/>
      <c r="H210" s="43"/>
      <c r="I210" s="43"/>
      <c r="J210" s="44"/>
    </row>
    <row r="211" spans="1:10" ht="30">
      <c r="A211" s="35" t="s">
        <v>48</v>
      </c>
      <c r="B211" s="42"/>
      <c r="C211" s="43"/>
      <c r="D211" s="43"/>
      <c r="E211" s="45" t="s">
        <v>485</v>
      </c>
      <c r="F211" s="43"/>
      <c r="G211" s="43"/>
      <c r="H211" s="43"/>
      <c r="I211" s="43"/>
      <c r="J211" s="44"/>
    </row>
    <row r="212" spans="1:16" ht="15">
      <c r="A212" s="35" t="s">
        <v>40</v>
      </c>
      <c r="B212" s="35">
        <v>66</v>
      </c>
      <c r="C212" s="36" t="s">
        <v>486</v>
      </c>
      <c r="D212" s="35" t="s">
        <v>42</v>
      </c>
      <c r="E212" s="37" t="s">
        <v>487</v>
      </c>
      <c r="F212" s="38" t="s">
        <v>44</v>
      </c>
      <c r="G212" s="39">
        <v>1</v>
      </c>
      <c r="H212" s="40">
        <v>0</v>
      </c>
      <c r="I212" s="40">
        <f>ROUND(G212*H212,P4)</f>
        <v>0</v>
      </c>
      <c r="J212" s="38" t="s">
        <v>45</v>
      </c>
      <c r="O212" s="41">
        <f>I212*0.21</f>
        <v>0</v>
      </c>
      <c r="P212">
        <v>3</v>
      </c>
    </row>
    <row r="213" spans="1:10" ht="15">
      <c r="A213" s="35" t="s">
        <v>46</v>
      </c>
      <c r="B213" s="42"/>
      <c r="C213" s="43"/>
      <c r="D213" s="43"/>
      <c r="E213" s="37" t="s">
        <v>488</v>
      </c>
      <c r="F213" s="43"/>
      <c r="G213" s="43"/>
      <c r="H213" s="43"/>
      <c r="I213" s="43"/>
      <c r="J213" s="44"/>
    </row>
    <row r="214" spans="1:10" ht="30">
      <c r="A214" s="35" t="s">
        <v>48</v>
      </c>
      <c r="B214" s="46"/>
      <c r="C214" s="47"/>
      <c r="D214" s="47"/>
      <c r="E214" s="45" t="s">
        <v>489</v>
      </c>
      <c r="F214" s="47"/>
      <c r="G214" s="47"/>
      <c r="H214" s="47"/>
      <c r="I214" s="47"/>
      <c r="J214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KPJ\KPJ</cp:lastModifiedBy>
  <dcterms:created xsi:type="dcterms:W3CDTF">2023-12-12T12:03:39Z</dcterms:created>
  <dcterms:modified xsi:type="dcterms:W3CDTF">2023-12-12T12:03:39Z</dcterms:modified>
  <cp:category/>
  <cp:version/>
  <cp:contentType/>
  <cp:contentStatus/>
</cp:coreProperties>
</file>