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IRicany\Alena Švideková\žádanky\Divišov - obchvat GTP\"/>
    </mc:Choice>
  </mc:AlternateContent>
  <xr:revisionPtr revIDLastSave="0" documentId="13_ncr:1_{160EC0C9-0219-42FA-A8B3-643DE1C240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pis prací" sheetId="11" r:id="rId1"/>
  </sheets>
  <definedNames>
    <definedName name="_xlnm._FilterDatabase" localSheetId="0" hidden="1">'soupis prací'!$A$8:$G$100</definedName>
    <definedName name="_xlnm.Print_Titles" localSheetId="0">'soupis prací'!$5:$5</definedName>
    <definedName name="_xlnm.Print_Area" localSheetId="0">'soupis prací'!$A$1:$G$123</definedName>
    <definedName name="Print_Area" localSheetId="0">'soupis prací'!$A$1:$G$128</definedName>
    <definedName name="Print_Area">#REF!</definedName>
    <definedName name="Print_Titles" localSheetId="0">'soupis prací'!$3:$5</definedName>
    <definedName name="Print_Titles">#REF!</definedName>
    <definedName name="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1" l="1"/>
  <c r="G79" i="11"/>
  <c r="G50" i="11"/>
  <c r="G19" i="11"/>
  <c r="G53" i="11"/>
  <c r="G27" i="11"/>
  <c r="G52" i="11"/>
  <c r="G77" i="11" l="1"/>
  <c r="G76" i="11"/>
  <c r="G75" i="11"/>
  <c r="G74" i="11"/>
  <c r="G73" i="11"/>
  <c r="G70" i="11" l="1"/>
  <c r="D12" i="11"/>
  <c r="G46" i="11" l="1"/>
  <c r="G45" i="11"/>
  <c r="G44" i="11"/>
  <c r="G43" i="11"/>
  <c r="G42" i="11"/>
  <c r="G87" i="11"/>
  <c r="G86" i="11"/>
  <c r="G85" i="11"/>
  <c r="G47" i="11" l="1"/>
  <c r="G88" i="11"/>
  <c r="G71" i="11" l="1"/>
  <c r="G22" i="11"/>
  <c r="G96" i="11"/>
  <c r="G99" i="11" l="1"/>
  <c r="G65" i="11" l="1"/>
  <c r="G39" i="11"/>
  <c r="G31" i="11"/>
  <c r="G23" i="11"/>
  <c r="C116" i="11" l="1"/>
  <c r="G93" i="11"/>
  <c r="G92" i="11"/>
  <c r="G98" i="11" l="1"/>
  <c r="G95" i="11" l="1"/>
  <c r="G97" i="11"/>
  <c r="G94" i="11"/>
  <c r="G90" i="11"/>
  <c r="G91" i="11"/>
  <c r="G100" i="11" l="1"/>
  <c r="E116" i="11" l="1"/>
  <c r="F116" i="11" s="1"/>
  <c r="G116" i="11" s="1"/>
  <c r="G64" i="11"/>
  <c r="G59" i="11"/>
  <c r="G30" i="11"/>
  <c r="G38" i="11" l="1"/>
  <c r="G34" i="11"/>
  <c r="G72" i="11"/>
  <c r="G51" i="11"/>
  <c r="G54" i="11"/>
  <c r="G55" i="11"/>
  <c r="G56" i="11"/>
  <c r="G57" i="11"/>
  <c r="G58" i="11"/>
  <c r="G16" i="11" l="1"/>
  <c r="G10" i="11"/>
  <c r="G11" i="11"/>
  <c r="G12" i="11"/>
  <c r="C115" i="11" l="1"/>
  <c r="C114" i="11"/>
  <c r="C113" i="11"/>
  <c r="C112" i="11"/>
  <c r="C111" i="11"/>
  <c r="C110" i="11"/>
  <c r="C109" i="11"/>
  <c r="C108" i="11"/>
  <c r="G69" i="11"/>
  <c r="G68" i="11"/>
  <c r="G80" i="11" s="1"/>
  <c r="G63" i="11"/>
  <c r="G62" i="11"/>
  <c r="G49" i="11"/>
  <c r="G37" i="11"/>
  <c r="G36" i="11"/>
  <c r="G35" i="11"/>
  <c r="G29" i="11"/>
  <c r="G28" i="11"/>
  <c r="G26" i="11"/>
  <c r="G25" i="11"/>
  <c r="G21" i="11"/>
  <c r="G20" i="11"/>
  <c r="G18" i="11"/>
  <c r="G17" i="11"/>
  <c r="G15" i="11"/>
  <c r="G14" i="11"/>
  <c r="G9" i="11"/>
  <c r="G8" i="11"/>
  <c r="G83" i="11" l="1"/>
  <c r="E114" i="11" s="1"/>
  <c r="F114" i="11" s="1"/>
  <c r="G114" i="11" s="1"/>
  <c r="G40" i="11"/>
  <c r="E109" i="11" s="1"/>
  <c r="G60" i="11"/>
  <c r="E111" i="11" s="1"/>
  <c r="F111" i="11" s="1"/>
  <c r="G111" i="11" s="1"/>
  <c r="G32" i="11"/>
  <c r="E115" i="11"/>
  <c r="F115" i="11" s="1"/>
  <c r="G115" i="11" s="1"/>
  <c r="G66" i="11"/>
  <c r="E112" i="11" s="1"/>
  <c r="F112" i="11" s="1"/>
  <c r="G112" i="11" s="1"/>
  <c r="E113" i="11"/>
  <c r="F113" i="11" s="1"/>
  <c r="G113" i="11" s="1"/>
  <c r="G102" i="11" l="1"/>
  <c r="F109" i="11"/>
  <c r="E110" i="11"/>
  <c r="F110" i="11" s="1"/>
  <c r="G110" i="11" s="1"/>
  <c r="E108" i="11"/>
  <c r="F108" i="11" l="1"/>
  <c r="G108" i="11" s="1"/>
  <c r="G109" i="11"/>
  <c r="G117" i="11" l="1"/>
  <c r="E117" i="11" l="1"/>
  <c r="G120" i="11"/>
  <c r="G119" i="11"/>
  <c r="F117" i="11"/>
  <c r="G121" i="11" l="1"/>
</calcChain>
</file>

<file path=xl/sharedStrings.xml><?xml version="1.0" encoding="utf-8"?>
<sst xmlns="http://schemas.openxmlformats.org/spreadsheetml/2006/main" count="291" uniqueCount="132">
  <si>
    <t>jedn.</t>
  </si>
  <si>
    <t>1.</t>
  </si>
  <si>
    <t xml:space="preserve">VRTÁNÍ  A  ODKRYVNÉ  PRÁCE </t>
  </si>
  <si>
    <t>1.1.</t>
  </si>
  <si>
    <t>bm</t>
  </si>
  <si>
    <t>1.2.</t>
  </si>
  <si>
    <t>dílčí mezisoučet - pol. 1.</t>
  </si>
  <si>
    <t>bez DPH</t>
  </si>
  <si>
    <t>2.</t>
  </si>
  <si>
    <t xml:space="preserve">POLNÍ ZKOUŠKY </t>
  </si>
  <si>
    <t>zk.</t>
  </si>
  <si>
    <t>hod.</t>
  </si>
  <si>
    <t>dílčí mezisoučet - pol. 2.</t>
  </si>
  <si>
    <t>3.</t>
  </si>
  <si>
    <t>GEODETICKÉ PRÁCE</t>
  </si>
  <si>
    <t>Zaměření studní a vztažných objektů</t>
  </si>
  <si>
    <t>ks</t>
  </si>
  <si>
    <t>dílčí mezisoučet - pol. 3.</t>
  </si>
  <si>
    <t>4.</t>
  </si>
  <si>
    <t>m</t>
  </si>
  <si>
    <t>5.</t>
  </si>
  <si>
    <t>dílčí mezisoučet - pol. 5.</t>
  </si>
  <si>
    <t>6.</t>
  </si>
  <si>
    <t>dílčí mezisoučet - pol. 6.</t>
  </si>
  <si>
    <t>7.</t>
  </si>
  <si>
    <t>dílčí mezisoučet - pol. 7.</t>
  </si>
  <si>
    <t>8.</t>
  </si>
  <si>
    <t>dílčí mezisoučet - pol. 8.</t>
  </si>
  <si>
    <t xml:space="preserve">R E K A P I T U L A C E </t>
  </si>
  <si>
    <t>Komplexní vyhodnocení polních zkoušek</t>
  </si>
  <si>
    <t>Dynamické penetrační zkoušky</t>
  </si>
  <si>
    <t>dílčí mezisoučet - pol. 4.</t>
  </si>
  <si>
    <t>Vyhodnocení geotechnických vlastností zemin a hornin</t>
  </si>
  <si>
    <t>Provozní pažení a odpažení vrtů</t>
  </si>
  <si>
    <t>Osazení zhlaví vrtu (HG, inklino)</t>
  </si>
  <si>
    <t>Likvidace vrtů hutněným záhozem</t>
  </si>
  <si>
    <t>prac.</t>
  </si>
  <si>
    <t>LABORATORNÍ PRÁCE</t>
  </si>
  <si>
    <t>GEOFYZIKÁLNÍ PRÁCE</t>
  </si>
  <si>
    <t>Odběr vzorků  zemin / hornin - porušené - třída 3B</t>
  </si>
  <si>
    <t>Odběr vzorků  zemin / hornin - technologické - třída 3B</t>
  </si>
  <si>
    <t>Odběr vzorků vody</t>
  </si>
  <si>
    <t>PEDOLOGICKÝ PRŮZKUM</t>
  </si>
  <si>
    <t>Skartace vrtného jádra</t>
  </si>
  <si>
    <t>Měření kapesním penetrometrem</t>
  </si>
  <si>
    <t>HYDROGEOLOGICKÉ PRÁCE</t>
  </si>
  <si>
    <t>Pasportizace - záměr hladin ve studních a vrtech po dobu realizace průzkumu</t>
  </si>
  <si>
    <t>dílčí mezisoučet - pol. 9.</t>
  </si>
  <si>
    <t>9.</t>
  </si>
  <si>
    <t xml:space="preserve">Základní klasifikační rozbory vzorku 3B ("porušený vzorek") </t>
  </si>
  <si>
    <t>Stanovení agresivity zemin (hornin)</t>
  </si>
  <si>
    <t>Geologická dokumentace průzkumných sond</t>
  </si>
  <si>
    <t>Geotechnické výpočty - násypy, zářezy, přechodové oblasti (stabilita, sedání)</t>
  </si>
  <si>
    <t>KOROZNÍ PRŮZKUM</t>
  </si>
  <si>
    <t>DPH</t>
  </si>
  <si>
    <t>Celkem bez DPH</t>
  </si>
  <si>
    <t>Celkem včetně DPH</t>
  </si>
  <si>
    <t>1.3.</t>
  </si>
  <si>
    <t>Měření Schmidtovým tvrdoměrem</t>
  </si>
  <si>
    <t>Vypracování realizační dokumentace průzkumu</t>
  </si>
  <si>
    <t>Odběr vzorků  hornin - neporušené -  třída 1 (2) A - z vrtného jádra vrtaného dvojitou jádrovkou</t>
  </si>
  <si>
    <t>Technologické rozbory (PS + CBR + CBRsat + IBI)</t>
  </si>
  <si>
    <t>Zpracování souhrnné zprávy o laboratorních zkouškách</t>
  </si>
  <si>
    <t>Jádrové vrty vrtané TK v hloubkovém intervalu 0,0 - 10,0 m</t>
  </si>
  <si>
    <t>Odběr vzorků zemin pro rozbor kontaminace</t>
  </si>
  <si>
    <t>kpl</t>
  </si>
  <si>
    <t>Jádrové vrty vrtané dvojitou jádrovkou s výplachem v hloubkovém intervalu 0,0 - 30,0 m</t>
  </si>
  <si>
    <t xml:space="preserve"> </t>
  </si>
  <si>
    <r>
      <t>A-</t>
    </r>
    <r>
      <rPr>
        <sz val="9"/>
        <rFont val="Arial"/>
        <family val="2"/>
        <charset val="238"/>
      </rPr>
      <t xml:space="preserve"> VRTNÉ PRÁCE </t>
    </r>
  </si>
  <si>
    <r>
      <t>B-</t>
    </r>
    <r>
      <rPr>
        <sz val="9"/>
        <rFont val="Arial"/>
        <family val="2"/>
        <charset val="238"/>
      </rPr>
      <t xml:space="preserve"> SOUVISEJÍCÍ PRÁCE </t>
    </r>
  </si>
  <si>
    <r>
      <t>C-</t>
    </r>
    <r>
      <rPr>
        <sz val="9"/>
        <rFont val="Arial"/>
        <family val="2"/>
        <charset val="238"/>
      </rPr>
      <t xml:space="preserve"> ODBĚR VZORKŮ</t>
    </r>
  </si>
  <si>
    <t>pol.</t>
  </si>
  <si>
    <t>výkon / dodávka prací</t>
  </si>
  <si>
    <t xml:space="preserve">počet
m. j. </t>
  </si>
  <si>
    <t>cena
Kč</t>
  </si>
  <si>
    <t>jedn.
cena</t>
  </si>
  <si>
    <t>V Ý K A Z  V Ý M Ě R</t>
  </si>
  <si>
    <t>Vystrojení HG vrtu PVC pažnicí Ø125 mm, obsyp, těsnění</t>
  </si>
  <si>
    <t>HG vrt hloubený rotačně příklepovým pneumatickým kladivem (Ø120 až 254 mm)</t>
  </si>
  <si>
    <t>Přibírka HG vrtu na Ø125 až 254 mm</t>
  </si>
  <si>
    <t>Bezpečnostní předkopy pro ověření polohy podzemních inženýrských sítí</t>
  </si>
  <si>
    <t>Příprava a likvidace sondážního pracoviště pro vrty vrtané TK</t>
  </si>
  <si>
    <t>Příprava a likvidace sondážního pracoviště pro vrty vrtané s výplachem</t>
  </si>
  <si>
    <t>Vsakovací zkoušky (nesaturovaná zóna)</t>
  </si>
  <si>
    <t>Zpracování závěrečné zprávy (včetně grafických a digitálních výstupů, fotodokumentace)</t>
  </si>
  <si>
    <t>Polohopisné a výškopisné zaměření sond a zkoušek JTSK, Bpv</t>
  </si>
  <si>
    <t>Přípravné práce a rešerše pro hydrogeologické práce</t>
  </si>
  <si>
    <t>Zkoušky vzorků 1 (2) A (neporušených vzorků) - prostý tlak</t>
  </si>
  <si>
    <t>Technologické rozbory s přidáním pojiva  (PS + CBR + CBR s aditivy + IBI s aditivy) - 1 sada při 1 vlhkosti</t>
  </si>
  <si>
    <t>Škody na pozemcích *)</t>
  </si>
  <si>
    <t>Doprava vzorků do laboratoře</t>
  </si>
  <si>
    <t>Příprava a likvidace pracoviště a techniky pro dynamickou penetrační zkoušku</t>
  </si>
  <si>
    <t>Zajištění vyjádření správců podzemních inženýrských sítí a vytyčení</t>
  </si>
  <si>
    <t>Přípravné práce a rešerše podkladů pro geologické práce</t>
  </si>
  <si>
    <t>Rekognoskace terénu, inženýrskogeologické, hydrogeologické mapování vč. zhodnocení zájmového území</t>
  </si>
  <si>
    <t>Rekognoskace terénu a hydrogeologická dokumentace</t>
  </si>
  <si>
    <t>Zpracování konceptu závěrečné zprávy</t>
  </si>
  <si>
    <t>Koordinace sondážních prací a geotechnický dozor</t>
  </si>
  <si>
    <t>VÝKONY GEOLOGICKÉ SLUŽBY</t>
  </si>
  <si>
    <t xml:space="preserve">  </t>
  </si>
  <si>
    <t>Doprava - pol. 6.</t>
  </si>
  <si>
    <t>Doprava vrtné a doprovodné techniky</t>
  </si>
  <si>
    <t>Doprava souprav, měřící aparatury a měřící skupiny</t>
  </si>
  <si>
    <t>Doprava - pol. 9.</t>
  </si>
  <si>
    <t>CENA CELKEM BEZ DPH</t>
  </si>
  <si>
    <t>Doprava měřící aparatury a měřičské skupiny</t>
  </si>
  <si>
    <t>NEUVAŽUJE SE</t>
  </si>
  <si>
    <t>Stanovení znečištění zemin v rozsahu dle Vyhl. 273/2021 Sb. - rozsah dle tab 5.1, 5.2 a stanovení pH</t>
  </si>
  <si>
    <t>Stanovení znečištění zemin v rozsahu dle Vyhl. 273/2021 Sb. - rozsah dle tab 5.3 (bude realizováno dle výsledků dle tab. 5.1 a 5.2)</t>
  </si>
  <si>
    <t>II/111 Divišov - obchvat, podrobný geotechnický průzkum</t>
  </si>
  <si>
    <t>*) pozn.: Předběžná cena. Bude účtováno dle skutečné potřeby, která bude doložena.</t>
  </si>
  <si>
    <t>Měření intenzity bludných proudů a stanovení měrných odporů</t>
  </si>
  <si>
    <t>bod</t>
  </si>
  <si>
    <t>Zpracování a vyhodnocení naměřených dat, vypracování závěrečné zprávy</t>
  </si>
  <si>
    <t>Doprava - pol. 8.</t>
  </si>
  <si>
    <t>Přípravné práce a rešerše pro geofyzikální měření</t>
  </si>
  <si>
    <t>Seismické metody - mělká refrakční seismika (MRS)</t>
  </si>
  <si>
    <t>Vytyčení geofyzikálních profilů</t>
  </si>
  <si>
    <t>Zpracování dat, vypracování závěrečné zprávy</t>
  </si>
  <si>
    <t>Doprava karotážní soupravy, měřící aparatury a měřící skupiny</t>
  </si>
  <si>
    <t>Hydrodynamické zkoušky - krátkodobé (orientační) po dobu 24 hod</t>
  </si>
  <si>
    <t>Odběr vzorků vody - dynamicky</t>
  </si>
  <si>
    <t>Rozbor vody - stanovení agresivity na beton a ocelové konstrukce</t>
  </si>
  <si>
    <t>Rozbor vody - základní chemický a fyzikální rozbor (ZCHR), včetně CO2 agresivity (Heyer)</t>
  </si>
  <si>
    <t>Rozbor vody - kontaminace C10 - C40</t>
  </si>
  <si>
    <t>Rozbor vody - kontaminace celkový organický uhlík TOC</t>
  </si>
  <si>
    <t>Měření fyzikálně chemických parametrů vody - pH, EC, t (in situ)</t>
  </si>
  <si>
    <t>Odběr vzorků  zemin / hornin - neporušené -  třída 1 (2) A - vtlačným břitovým odběrákem</t>
  </si>
  <si>
    <t>Zkoušky vzorků 1 (2) A (neporušených vzorků) - stlačitelnost s časovým průběhem</t>
  </si>
  <si>
    <t>Zkoušky vzorků 1 (2) A (neporušených vzorků) - krabicový smyk (4 krabice) - efektivní pevnost</t>
  </si>
  <si>
    <t>Vybudování přístupových cest, zajištění dopravních omezení a pronájmu dopravního značení *)</t>
  </si>
  <si>
    <t xml:space="preserve">Základní klasifikační rozbory vzorku 1 (2) A ("neporušený vzorek")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</si>
</sst>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\ &quot;Kč&quot;"/>
    <numFmt numFmtId="166" formatCode="0.0000"/>
  </numFmts>
  <fonts count="18" x14ac:knownFonts="1">
    <font>
      <sz val="10"/>
      <name val="Times New Roman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Times New Roman CE"/>
      <charset val="238"/>
    </font>
    <font>
      <sz val="9"/>
      <color indexed="1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0" xfId="0" quotePrefix="1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0" fontId="3" fillId="4" borderId="23" xfId="0" quotePrefix="1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23" xfId="0" quotePrefix="1" applyFont="1" applyFill="1" applyBorder="1" applyAlignment="1">
      <alignment horizontal="center" vertical="center"/>
    </xf>
    <xf numFmtId="3" fontId="3" fillId="4" borderId="23" xfId="0" applyNumberFormat="1" applyFont="1" applyFill="1" applyBorder="1" applyAlignment="1">
      <alignment horizontal="center" vertical="center" wrapText="1"/>
    </xf>
    <xf numFmtId="164" fontId="3" fillId="4" borderId="24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4" xfId="0" quotePrefix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164" fontId="3" fillId="0" borderId="5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5" fontId="6" fillId="0" borderId="22" xfId="0" applyNumberFormat="1" applyFont="1" applyBorder="1" applyAlignment="1">
      <alignment horizontal="right" vertical="center" wrapText="1"/>
    </xf>
    <xf numFmtId="165" fontId="3" fillId="0" borderId="12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165" fontId="3" fillId="0" borderId="28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3" fillId="0" borderId="22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165" fontId="2" fillId="0" borderId="0" xfId="0" applyNumberFormat="1" applyFont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5" xfId="0" quotePrefix="1" applyFont="1" applyFill="1" applyBorder="1" applyAlignment="1">
      <alignment horizontal="center" vertical="center"/>
    </xf>
    <xf numFmtId="0" fontId="2" fillId="5" borderId="26" xfId="0" quotePrefix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9" fontId="2" fillId="5" borderId="25" xfId="0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right" vertical="center"/>
    </xf>
    <xf numFmtId="0" fontId="2" fillId="0" borderId="21" xfId="0" quotePrefix="1" applyFont="1" applyBorder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right" vertical="center"/>
    </xf>
    <xf numFmtId="0" fontId="2" fillId="5" borderId="18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3" fontId="2" fillId="5" borderId="20" xfId="0" applyNumberFormat="1" applyFont="1" applyFill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166" fontId="3" fillId="0" borderId="17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165" fontId="3" fillId="0" borderId="47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0" fontId="16" fillId="0" borderId="4" xfId="0" applyFont="1" applyBorder="1"/>
    <xf numFmtId="0" fontId="17" fillId="0" borderId="0" xfId="0" applyFont="1"/>
    <xf numFmtId="164" fontId="2" fillId="0" borderId="20" xfId="0" applyNumberFormat="1" applyFont="1" applyBorder="1" applyAlignment="1">
      <alignment horizontal="right" vertical="center"/>
    </xf>
    <xf numFmtId="3" fontId="2" fillId="0" borderId="20" xfId="1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165" fontId="3" fillId="0" borderId="45" xfId="0" applyNumberFormat="1" applyFont="1" applyBorder="1" applyAlignment="1">
      <alignment horizontal="right" vertical="center" wrapText="1"/>
    </xf>
    <xf numFmtId="165" fontId="2" fillId="0" borderId="18" xfId="0" applyNumberFormat="1" applyFont="1" applyBorder="1" applyAlignment="1">
      <alignment horizontal="right" vertical="center"/>
    </xf>
    <xf numFmtId="165" fontId="4" fillId="0" borderId="20" xfId="0" applyNumberFormat="1" applyFont="1" applyBorder="1" applyAlignment="1">
      <alignment horizontal="right" vertical="center"/>
    </xf>
    <xf numFmtId="165" fontId="4" fillId="0" borderId="18" xfId="0" applyNumberFormat="1" applyFont="1" applyBorder="1" applyAlignment="1">
      <alignment horizontal="right" vertical="center"/>
    </xf>
    <xf numFmtId="165" fontId="2" fillId="0" borderId="21" xfId="0" applyNumberFormat="1" applyFont="1" applyBorder="1" applyAlignment="1">
      <alignment horizontal="right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3" fontId="2" fillId="0" borderId="21" xfId="1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left" vertical="center"/>
    </xf>
    <xf numFmtId="3" fontId="10" fillId="0" borderId="2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165" fontId="10" fillId="0" borderId="20" xfId="0" applyNumberFormat="1" applyFont="1" applyBorder="1" applyAlignment="1">
      <alignment horizontal="right" vertical="center"/>
    </xf>
    <xf numFmtId="165" fontId="10" fillId="0" borderId="22" xfId="0" applyNumberFormat="1" applyFont="1" applyBorder="1" applyAlignment="1">
      <alignment horizontal="right" vertical="center" wrapText="1"/>
    </xf>
    <xf numFmtId="0" fontId="2" fillId="0" borderId="6" xfId="0" quotePrefix="1" applyFont="1" applyBorder="1" applyAlignment="1">
      <alignment horizontal="center" vertical="center"/>
    </xf>
    <xf numFmtId="0" fontId="2" fillId="0" borderId="39" xfId="0" quotePrefix="1" applyFont="1" applyBorder="1" applyAlignment="1">
      <alignment horizontal="center" vertical="center"/>
    </xf>
    <xf numFmtId="0" fontId="8" fillId="0" borderId="40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8" fillId="0" borderId="39" xfId="0" quotePrefix="1" applyFont="1" applyBorder="1" applyAlignment="1">
      <alignment horizontal="left" vertical="center"/>
    </xf>
    <xf numFmtId="0" fontId="2" fillId="2" borderId="35" xfId="0" quotePrefix="1" applyFont="1" applyFill="1" applyBorder="1" applyAlignment="1">
      <alignment horizontal="center" vertical="center"/>
    </xf>
    <xf numFmtId="0" fontId="2" fillId="2" borderId="36" xfId="0" quotePrefix="1" applyFont="1" applyFill="1" applyBorder="1" applyAlignment="1">
      <alignment horizontal="center" vertical="center"/>
    </xf>
    <xf numFmtId="49" fontId="3" fillId="3" borderId="41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4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37" xfId="0" quotePrefix="1" applyFont="1" applyBorder="1" applyAlignment="1">
      <alignment horizontal="center" vertical="center"/>
    </xf>
    <xf numFmtId="0" fontId="3" fillId="3" borderId="41" xfId="0" quotePrefix="1" applyFont="1" applyFill="1" applyBorder="1" applyAlignment="1">
      <alignment horizontal="center" vertical="center"/>
    </xf>
    <xf numFmtId="0" fontId="3" fillId="3" borderId="23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31" xfId="0" quotePrefix="1" applyFont="1" applyBorder="1" applyAlignment="1">
      <alignment horizontal="left" vertical="center"/>
    </xf>
    <xf numFmtId="0" fontId="8" fillId="0" borderId="17" xfId="0" quotePrefix="1" applyFont="1" applyBorder="1" applyAlignment="1">
      <alignment horizontal="left" vertical="center"/>
    </xf>
    <xf numFmtId="0" fontId="8" fillId="0" borderId="32" xfId="0" quotePrefix="1" applyFont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0" borderId="16" xfId="0" quotePrefix="1" applyFont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/>
    </xf>
    <xf numFmtId="0" fontId="3" fillId="4" borderId="16" xfId="0" quotePrefix="1" applyFont="1" applyFill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" fillId="3" borderId="29" xfId="0" quotePrefix="1" applyFont="1" applyFill="1" applyBorder="1" applyAlignment="1">
      <alignment horizontal="left" vertical="center"/>
    </xf>
    <xf numFmtId="0" fontId="3" fillId="3" borderId="14" xfId="0" quotePrefix="1" applyFont="1" applyFill="1" applyBorder="1" applyAlignment="1">
      <alignment horizontal="left" vertical="center"/>
    </xf>
    <xf numFmtId="0" fontId="3" fillId="3" borderId="15" xfId="0" quotePrefix="1" applyFont="1" applyFill="1" applyBorder="1" applyAlignment="1">
      <alignment horizontal="left" vertical="center"/>
    </xf>
    <xf numFmtId="0" fontId="3" fillId="3" borderId="23" xfId="0" quotePrefix="1" applyFont="1" applyFill="1" applyBorder="1" applyAlignment="1">
      <alignment horizontal="left" vertical="center"/>
    </xf>
    <xf numFmtId="0" fontId="3" fillId="3" borderId="24" xfId="0" quotePrefix="1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8" fillId="0" borderId="43" xfId="0" quotePrefix="1" applyFont="1" applyBorder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8" fillId="0" borderId="42" xfId="0" quotePrefix="1" applyFont="1" applyBorder="1" applyAlignment="1">
      <alignment horizontal="left" vertical="center"/>
    </xf>
    <xf numFmtId="0" fontId="8" fillId="0" borderId="38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8" fillId="0" borderId="37" xfId="0" quotePrefix="1" applyFont="1" applyBorder="1" applyAlignment="1">
      <alignment horizontal="left" vertical="center"/>
    </xf>
  </cellXfs>
  <cellStyles count="3">
    <cellStyle name="Normální" xfId="0" builtinId="0"/>
    <cellStyle name="normální_D11-SGGT" xfId="1" xr:uid="{00000000-0005-0000-0000-000001000000}"/>
    <cellStyle name="Styl 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FF"/>
      <color rgb="FF0099FF"/>
      <color rgb="FFA907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zoomScale="85" zoomScaleNormal="85" zoomScaleSheetLayoutView="85" zoomScalePageLayoutView="80" workbookViewId="0">
      <selection activeCell="F93" sqref="F93"/>
    </sheetView>
  </sheetViews>
  <sheetFormatPr defaultColWidth="9.33203125" defaultRowHeight="11.4" x14ac:dyDescent="0.25"/>
  <cols>
    <col min="1" max="1" width="4.44140625" style="4" bestFit="1" customWidth="1"/>
    <col min="2" max="2" width="4.33203125" style="4" customWidth="1"/>
    <col min="3" max="3" width="131.6640625" style="5" customWidth="1"/>
    <col min="4" max="4" width="16" style="11" customWidth="1"/>
    <col min="5" max="5" width="16.77734375" style="4" bestFit="1" customWidth="1"/>
    <col min="6" max="6" width="23.109375" style="15" bestFit="1" customWidth="1"/>
    <col min="7" max="7" width="24.6640625" style="62" customWidth="1"/>
    <col min="8" max="8" width="21" style="70" customWidth="1"/>
    <col min="9" max="9" width="9.33203125" style="2"/>
    <col min="10" max="10" width="12.109375" style="2" bestFit="1" customWidth="1"/>
    <col min="11" max="16384" width="9.33203125" style="2"/>
  </cols>
  <sheetData>
    <row r="1" spans="1:8" ht="17.399999999999999" x14ac:dyDescent="0.3">
      <c r="A1" s="38" t="s">
        <v>67</v>
      </c>
      <c r="B1" s="1"/>
      <c r="C1" s="117" t="s">
        <v>109</v>
      </c>
      <c r="D1" s="44"/>
      <c r="E1" s="1"/>
      <c r="F1" s="28"/>
      <c r="G1" s="53"/>
    </row>
    <row r="2" spans="1:8" ht="15" customHeight="1" x14ac:dyDescent="0.3">
      <c r="A2" s="39"/>
      <c r="C2" s="118"/>
      <c r="F2" s="11"/>
      <c r="G2" s="69"/>
    </row>
    <row r="3" spans="1:8" ht="15" customHeight="1" x14ac:dyDescent="0.25">
      <c r="A3" s="39"/>
      <c r="B3" s="8"/>
      <c r="C3" s="3" t="s">
        <v>76</v>
      </c>
      <c r="D3" s="17"/>
      <c r="E3" s="8"/>
      <c r="F3" s="17"/>
      <c r="G3" s="54"/>
    </row>
    <row r="4" spans="1:8" ht="15" customHeight="1" thickBot="1" x14ac:dyDescent="0.3">
      <c r="A4" s="97"/>
      <c r="B4" s="10"/>
      <c r="C4" s="12" t="s">
        <v>99</v>
      </c>
      <c r="D4" s="45"/>
      <c r="E4" s="10"/>
      <c r="F4" s="16"/>
      <c r="G4" s="55"/>
    </row>
    <row r="5" spans="1:8" s="6" customFormat="1" ht="30" customHeight="1" thickBot="1" x14ac:dyDescent="0.3">
      <c r="A5" s="170" t="s">
        <v>71</v>
      </c>
      <c r="B5" s="171"/>
      <c r="C5" s="30" t="s">
        <v>72</v>
      </c>
      <c r="D5" s="31" t="s">
        <v>73</v>
      </c>
      <c r="E5" s="32" t="s">
        <v>0</v>
      </c>
      <c r="F5" s="33" t="s">
        <v>75</v>
      </c>
      <c r="G5" s="34" t="s">
        <v>74</v>
      </c>
      <c r="H5" s="71"/>
    </row>
    <row r="6" spans="1:8" ht="15" customHeight="1" x14ac:dyDescent="0.25">
      <c r="A6" s="172" t="s">
        <v>1</v>
      </c>
      <c r="B6" s="173"/>
      <c r="C6" s="177" t="s">
        <v>2</v>
      </c>
      <c r="D6" s="178"/>
      <c r="E6" s="178"/>
      <c r="F6" s="178"/>
      <c r="G6" s="179"/>
    </row>
    <row r="7" spans="1:8" ht="15" customHeight="1" x14ac:dyDescent="0.25">
      <c r="A7" s="140" t="s">
        <v>3</v>
      </c>
      <c r="B7" s="141"/>
      <c r="C7" s="184" t="s">
        <v>68</v>
      </c>
      <c r="D7" s="185"/>
      <c r="E7" s="185"/>
      <c r="F7" s="185"/>
      <c r="G7" s="186"/>
    </row>
    <row r="8" spans="1:8" ht="15" customHeight="1" x14ac:dyDescent="0.25">
      <c r="A8" s="40" t="s">
        <v>3</v>
      </c>
      <c r="B8" s="21">
        <v>1</v>
      </c>
      <c r="C8" s="22" t="s">
        <v>63</v>
      </c>
      <c r="D8" s="37">
        <v>111</v>
      </c>
      <c r="E8" s="23" t="s">
        <v>4</v>
      </c>
      <c r="F8" s="100"/>
      <c r="G8" s="56">
        <f t="shared" ref="G8:G12" si="0">D8*(F8)</f>
        <v>0</v>
      </c>
    </row>
    <row r="9" spans="1:8" ht="15" customHeight="1" x14ac:dyDescent="0.25">
      <c r="A9" s="40" t="s">
        <v>3</v>
      </c>
      <c r="B9" s="21">
        <v>2</v>
      </c>
      <c r="C9" s="24" t="s">
        <v>66</v>
      </c>
      <c r="D9" s="37">
        <v>45</v>
      </c>
      <c r="E9" s="23" t="s">
        <v>4</v>
      </c>
      <c r="F9" s="100"/>
      <c r="G9" s="56">
        <f t="shared" si="0"/>
        <v>0</v>
      </c>
      <c r="H9" s="73"/>
    </row>
    <row r="10" spans="1:8" ht="15" customHeight="1" x14ac:dyDescent="0.25">
      <c r="A10" s="40" t="s">
        <v>3</v>
      </c>
      <c r="B10" s="21">
        <v>3</v>
      </c>
      <c r="C10" s="22" t="s">
        <v>79</v>
      </c>
      <c r="D10" s="37">
        <v>12</v>
      </c>
      <c r="E10" s="23" t="s">
        <v>4</v>
      </c>
      <c r="F10" s="100"/>
      <c r="G10" s="56">
        <f t="shared" si="0"/>
        <v>0</v>
      </c>
      <c r="H10" s="73"/>
    </row>
    <row r="11" spans="1:8" ht="15" customHeight="1" x14ac:dyDescent="0.25">
      <c r="A11" s="40" t="s">
        <v>3</v>
      </c>
      <c r="B11" s="21">
        <v>4</v>
      </c>
      <c r="C11" s="22" t="s">
        <v>78</v>
      </c>
      <c r="D11" s="37">
        <v>0</v>
      </c>
      <c r="E11" s="23" t="s">
        <v>4</v>
      </c>
      <c r="F11" s="100"/>
      <c r="G11" s="56">
        <f t="shared" si="0"/>
        <v>0</v>
      </c>
      <c r="H11" s="73"/>
    </row>
    <row r="12" spans="1:8" ht="15" customHeight="1" x14ac:dyDescent="0.25">
      <c r="A12" s="82" t="s">
        <v>3</v>
      </c>
      <c r="B12" s="83">
        <v>5</v>
      </c>
      <c r="C12" s="84" t="s">
        <v>77</v>
      </c>
      <c r="D12" s="37">
        <f>12+15</f>
        <v>27</v>
      </c>
      <c r="E12" s="23" t="s">
        <v>4</v>
      </c>
      <c r="F12" s="100"/>
      <c r="G12" s="56">
        <f t="shared" si="0"/>
        <v>0</v>
      </c>
      <c r="H12" s="73"/>
    </row>
    <row r="13" spans="1:8" ht="15" customHeight="1" x14ac:dyDescent="0.25">
      <c r="A13" s="158" t="s">
        <v>5</v>
      </c>
      <c r="B13" s="159"/>
      <c r="C13" s="184" t="s">
        <v>69</v>
      </c>
      <c r="D13" s="185"/>
      <c r="E13" s="185"/>
      <c r="F13" s="185"/>
      <c r="G13" s="186"/>
      <c r="H13" s="73"/>
    </row>
    <row r="14" spans="1:8" ht="15" customHeight="1" x14ac:dyDescent="0.25">
      <c r="A14" s="40" t="s">
        <v>5</v>
      </c>
      <c r="B14" s="21">
        <v>1</v>
      </c>
      <c r="C14" s="22" t="s">
        <v>81</v>
      </c>
      <c r="D14" s="37">
        <v>9</v>
      </c>
      <c r="E14" s="23" t="s">
        <v>36</v>
      </c>
      <c r="F14" s="100"/>
      <c r="G14" s="56">
        <f>D14*(F14)</f>
        <v>0</v>
      </c>
      <c r="H14" s="73"/>
    </row>
    <row r="15" spans="1:8" ht="15" customHeight="1" x14ac:dyDescent="0.25">
      <c r="A15" s="82" t="s">
        <v>5</v>
      </c>
      <c r="B15" s="83">
        <v>2</v>
      </c>
      <c r="C15" s="84" t="s">
        <v>82</v>
      </c>
      <c r="D15" s="37">
        <v>11</v>
      </c>
      <c r="E15" s="23" t="s">
        <v>36</v>
      </c>
      <c r="F15" s="100"/>
      <c r="G15" s="56">
        <f>D15*(F15)</f>
        <v>0</v>
      </c>
      <c r="H15" s="73"/>
    </row>
    <row r="16" spans="1:8" ht="15" customHeight="1" x14ac:dyDescent="0.25">
      <c r="A16" s="82" t="s">
        <v>5</v>
      </c>
      <c r="B16" s="83">
        <v>3</v>
      </c>
      <c r="C16" s="84" t="s">
        <v>80</v>
      </c>
      <c r="D16" s="37">
        <v>3</v>
      </c>
      <c r="E16" s="23" t="s">
        <v>36</v>
      </c>
      <c r="F16" s="100"/>
      <c r="G16" s="56">
        <f t="shared" ref="G16" si="1">D16*(F16)</f>
        <v>0</v>
      </c>
      <c r="H16" s="73"/>
    </row>
    <row r="17" spans="1:8" ht="15" customHeight="1" x14ac:dyDescent="0.25">
      <c r="A17" s="40" t="s">
        <v>5</v>
      </c>
      <c r="B17" s="21">
        <v>4</v>
      </c>
      <c r="C17" s="25" t="s">
        <v>33</v>
      </c>
      <c r="D17" s="37">
        <v>85</v>
      </c>
      <c r="E17" s="23" t="s">
        <v>4</v>
      </c>
      <c r="F17" s="100"/>
      <c r="G17" s="56">
        <f t="shared" ref="G17:G22" si="2">D17*(F17)</f>
        <v>0</v>
      </c>
      <c r="H17" s="73"/>
    </row>
    <row r="18" spans="1:8" ht="15" customHeight="1" x14ac:dyDescent="0.25">
      <c r="A18" s="40" t="s">
        <v>5</v>
      </c>
      <c r="B18" s="21">
        <v>5</v>
      </c>
      <c r="C18" s="22" t="s">
        <v>34</v>
      </c>
      <c r="D18" s="37">
        <v>1</v>
      </c>
      <c r="E18" s="23" t="s">
        <v>16</v>
      </c>
      <c r="F18" s="100"/>
      <c r="G18" s="56">
        <f t="shared" si="2"/>
        <v>0</v>
      </c>
      <c r="H18" s="73"/>
    </row>
    <row r="19" spans="1:8" ht="15" customHeight="1" x14ac:dyDescent="0.25">
      <c r="A19" s="40" t="s">
        <v>5</v>
      </c>
      <c r="B19" s="21">
        <v>6</v>
      </c>
      <c r="C19" s="130" t="s">
        <v>130</v>
      </c>
      <c r="D19" s="131">
        <v>1</v>
      </c>
      <c r="E19" s="132" t="s">
        <v>65</v>
      </c>
      <c r="F19" s="133"/>
      <c r="G19" s="134">
        <f t="shared" si="2"/>
        <v>0</v>
      </c>
      <c r="H19" s="73"/>
    </row>
    <row r="20" spans="1:8" ht="15" customHeight="1" x14ac:dyDescent="0.25">
      <c r="A20" s="40" t="s">
        <v>5</v>
      </c>
      <c r="B20" s="21">
        <v>7</v>
      </c>
      <c r="C20" s="22" t="s">
        <v>35</v>
      </c>
      <c r="D20" s="37">
        <v>167</v>
      </c>
      <c r="E20" s="23" t="s">
        <v>19</v>
      </c>
      <c r="F20" s="100"/>
      <c r="G20" s="56">
        <f t="shared" si="2"/>
        <v>0</v>
      </c>
      <c r="H20" s="73"/>
    </row>
    <row r="21" spans="1:8" ht="15" customHeight="1" x14ac:dyDescent="0.25">
      <c r="A21" s="40" t="s">
        <v>5</v>
      </c>
      <c r="B21" s="21">
        <v>8</v>
      </c>
      <c r="C21" s="22" t="s">
        <v>43</v>
      </c>
      <c r="D21" s="37">
        <v>167</v>
      </c>
      <c r="E21" s="23" t="s">
        <v>19</v>
      </c>
      <c r="F21" s="100"/>
      <c r="G21" s="56">
        <f t="shared" si="2"/>
        <v>0</v>
      </c>
      <c r="H21" s="73"/>
    </row>
    <row r="22" spans="1:8" s="49" customFormat="1" ht="15" customHeight="1" x14ac:dyDescent="0.25">
      <c r="A22" s="40" t="s">
        <v>5</v>
      </c>
      <c r="B22" s="21">
        <v>9</v>
      </c>
      <c r="C22" s="22" t="s">
        <v>101</v>
      </c>
      <c r="D22" s="37">
        <v>1</v>
      </c>
      <c r="E22" s="21" t="s">
        <v>65</v>
      </c>
      <c r="F22" s="100"/>
      <c r="G22" s="56">
        <f t="shared" si="2"/>
        <v>0</v>
      </c>
      <c r="H22" s="74"/>
    </row>
    <row r="23" spans="1:8" s="49" customFormat="1" ht="15" customHeight="1" thickBot="1" x14ac:dyDescent="0.3">
      <c r="A23" s="80" t="s">
        <v>5</v>
      </c>
      <c r="B23" s="26">
        <v>10</v>
      </c>
      <c r="C23" s="81" t="s">
        <v>89</v>
      </c>
      <c r="D23" s="50">
        <v>1</v>
      </c>
      <c r="E23" s="51" t="s">
        <v>65</v>
      </c>
      <c r="F23" s="35"/>
      <c r="G23" s="57">
        <f>D23*F23</f>
        <v>0</v>
      </c>
      <c r="H23" s="74"/>
    </row>
    <row r="24" spans="1:8" ht="15" customHeight="1" x14ac:dyDescent="0.25">
      <c r="A24" s="156" t="s">
        <v>57</v>
      </c>
      <c r="B24" s="157"/>
      <c r="C24" s="187" t="s">
        <v>70</v>
      </c>
      <c r="D24" s="188"/>
      <c r="E24" s="188"/>
      <c r="F24" s="188"/>
      <c r="G24" s="189"/>
      <c r="H24" s="73"/>
    </row>
    <row r="25" spans="1:8" ht="15" customHeight="1" x14ac:dyDescent="0.25">
      <c r="A25" s="40" t="s">
        <v>57</v>
      </c>
      <c r="B25" s="21">
        <v>1</v>
      </c>
      <c r="C25" s="25" t="s">
        <v>39</v>
      </c>
      <c r="D25" s="37">
        <v>27</v>
      </c>
      <c r="E25" s="21" t="s">
        <v>16</v>
      </c>
      <c r="F25" s="100"/>
      <c r="G25" s="56">
        <f t="shared" ref="G25:G29" si="3">D25*(F25)</f>
        <v>0</v>
      </c>
      <c r="H25" s="73"/>
    </row>
    <row r="26" spans="1:8" ht="15" customHeight="1" x14ac:dyDescent="0.25">
      <c r="A26" s="40" t="s">
        <v>57</v>
      </c>
      <c r="B26" s="21">
        <v>2</v>
      </c>
      <c r="C26" s="25" t="s">
        <v>40</v>
      </c>
      <c r="D26" s="37">
        <v>7</v>
      </c>
      <c r="E26" s="21" t="s">
        <v>16</v>
      </c>
      <c r="F26" s="100"/>
      <c r="G26" s="56">
        <f t="shared" si="3"/>
        <v>0</v>
      </c>
      <c r="H26" s="73"/>
    </row>
    <row r="27" spans="1:8" ht="15" customHeight="1" x14ac:dyDescent="0.25">
      <c r="A27" s="40" t="s">
        <v>57</v>
      </c>
      <c r="B27" s="21">
        <v>3</v>
      </c>
      <c r="C27" s="25" t="s">
        <v>127</v>
      </c>
      <c r="D27" s="37">
        <v>11</v>
      </c>
      <c r="E27" s="21" t="s">
        <v>16</v>
      </c>
      <c r="F27" s="100"/>
      <c r="G27" s="56">
        <f t="shared" si="3"/>
        <v>0</v>
      </c>
      <c r="H27" s="73"/>
    </row>
    <row r="28" spans="1:8" ht="15" customHeight="1" x14ac:dyDescent="0.25">
      <c r="A28" s="40" t="s">
        <v>57</v>
      </c>
      <c r="B28" s="21">
        <v>4</v>
      </c>
      <c r="C28" s="25" t="s">
        <v>60</v>
      </c>
      <c r="D28" s="37">
        <v>10</v>
      </c>
      <c r="E28" s="21" t="s">
        <v>16</v>
      </c>
      <c r="F28" s="100"/>
      <c r="G28" s="56">
        <f t="shared" si="3"/>
        <v>0</v>
      </c>
      <c r="H28" s="73"/>
    </row>
    <row r="29" spans="1:8" ht="15" customHeight="1" x14ac:dyDescent="0.25">
      <c r="A29" s="40" t="s">
        <v>57</v>
      </c>
      <c r="B29" s="21">
        <v>5</v>
      </c>
      <c r="C29" s="22" t="s">
        <v>41</v>
      </c>
      <c r="D29" s="37">
        <v>5</v>
      </c>
      <c r="E29" s="21" t="s">
        <v>16</v>
      </c>
      <c r="F29" s="100"/>
      <c r="G29" s="56">
        <f t="shared" si="3"/>
        <v>0</v>
      </c>
      <c r="H29" s="73"/>
    </row>
    <row r="30" spans="1:8" ht="15" customHeight="1" x14ac:dyDescent="0.25">
      <c r="A30" s="40" t="s">
        <v>57</v>
      </c>
      <c r="B30" s="21">
        <v>6</v>
      </c>
      <c r="C30" s="22" t="s">
        <v>64</v>
      </c>
      <c r="D30" s="37">
        <v>5</v>
      </c>
      <c r="E30" s="21" t="s">
        <v>16</v>
      </c>
      <c r="F30" s="100"/>
      <c r="G30" s="56">
        <f t="shared" ref="G30" si="4">D30*(F30)</f>
        <v>0</v>
      </c>
      <c r="H30" s="73"/>
    </row>
    <row r="31" spans="1:8" ht="15" customHeight="1" thickBot="1" x14ac:dyDescent="0.3">
      <c r="A31" s="40" t="s">
        <v>57</v>
      </c>
      <c r="B31" s="21">
        <v>7</v>
      </c>
      <c r="C31" s="22" t="s">
        <v>90</v>
      </c>
      <c r="D31" s="37">
        <v>1</v>
      </c>
      <c r="E31" s="21" t="s">
        <v>65</v>
      </c>
      <c r="F31" s="123"/>
      <c r="G31" s="59">
        <f>D31*F31</f>
        <v>0</v>
      </c>
    </row>
    <row r="32" spans="1:8" ht="15" customHeight="1" thickBot="1" x14ac:dyDescent="0.3">
      <c r="A32" s="150"/>
      <c r="B32" s="151"/>
      <c r="C32" s="193" t="s">
        <v>6</v>
      </c>
      <c r="D32" s="194"/>
      <c r="E32" s="195"/>
      <c r="F32" s="36" t="s">
        <v>7</v>
      </c>
      <c r="G32" s="58">
        <f>SUM(G8:G12,G14:G23,G25:G31)</f>
        <v>0</v>
      </c>
      <c r="H32" s="73"/>
    </row>
    <row r="33" spans="1:8" ht="15" customHeight="1" x14ac:dyDescent="0.25">
      <c r="A33" s="152" t="s">
        <v>8</v>
      </c>
      <c r="B33" s="153"/>
      <c r="C33" s="180" t="s">
        <v>9</v>
      </c>
      <c r="D33" s="180"/>
      <c r="E33" s="180"/>
      <c r="F33" s="180"/>
      <c r="G33" s="181"/>
      <c r="H33" s="73"/>
    </row>
    <row r="34" spans="1:8" ht="15" customHeight="1" x14ac:dyDescent="0.25">
      <c r="A34" s="85" t="s">
        <v>8</v>
      </c>
      <c r="B34" s="83">
        <v>1</v>
      </c>
      <c r="C34" s="84" t="s">
        <v>30</v>
      </c>
      <c r="D34" s="37">
        <v>42</v>
      </c>
      <c r="E34" s="21" t="s">
        <v>4</v>
      </c>
      <c r="F34" s="100"/>
      <c r="G34" s="56">
        <f t="shared" ref="G34:G38" si="5">D34*(F34)</f>
        <v>0</v>
      </c>
      <c r="H34" s="73"/>
    </row>
    <row r="35" spans="1:8" ht="15" customHeight="1" x14ac:dyDescent="0.25">
      <c r="A35" s="85" t="s">
        <v>8</v>
      </c>
      <c r="B35" s="83">
        <v>2</v>
      </c>
      <c r="C35" s="84" t="s">
        <v>91</v>
      </c>
      <c r="D35" s="37">
        <v>7</v>
      </c>
      <c r="E35" s="21" t="s">
        <v>10</v>
      </c>
      <c r="F35" s="100"/>
      <c r="G35" s="56">
        <f t="shared" si="5"/>
        <v>0</v>
      </c>
      <c r="H35" s="73"/>
    </row>
    <row r="36" spans="1:8" ht="15" customHeight="1" x14ac:dyDescent="0.25">
      <c r="A36" s="85" t="s">
        <v>8</v>
      </c>
      <c r="B36" s="83">
        <v>3</v>
      </c>
      <c r="C36" s="84" t="s">
        <v>58</v>
      </c>
      <c r="D36" s="37">
        <v>25</v>
      </c>
      <c r="E36" s="21" t="s">
        <v>10</v>
      </c>
      <c r="F36" s="100"/>
      <c r="G36" s="56">
        <f t="shared" si="5"/>
        <v>0</v>
      </c>
      <c r="H36" s="73"/>
    </row>
    <row r="37" spans="1:8" ht="15" customHeight="1" x14ac:dyDescent="0.25">
      <c r="A37" s="85" t="s">
        <v>8</v>
      </c>
      <c r="B37" s="83">
        <v>4</v>
      </c>
      <c r="C37" s="84" t="s">
        <v>44</v>
      </c>
      <c r="D37" s="37">
        <v>50</v>
      </c>
      <c r="E37" s="21" t="s">
        <v>19</v>
      </c>
      <c r="F37" s="100"/>
      <c r="G37" s="56">
        <f t="shared" si="5"/>
        <v>0</v>
      </c>
      <c r="H37" s="73"/>
    </row>
    <row r="38" spans="1:8" ht="15" customHeight="1" x14ac:dyDescent="0.25">
      <c r="A38" s="40" t="s">
        <v>8</v>
      </c>
      <c r="B38" s="21">
        <v>5</v>
      </c>
      <c r="C38" s="25" t="s">
        <v>29</v>
      </c>
      <c r="D38" s="37">
        <v>24</v>
      </c>
      <c r="E38" s="21" t="s">
        <v>11</v>
      </c>
      <c r="F38" s="124"/>
      <c r="G38" s="56">
        <f t="shared" si="5"/>
        <v>0</v>
      </c>
      <c r="H38" s="73"/>
    </row>
    <row r="39" spans="1:8" s="49" customFormat="1" ht="15" customHeight="1" thickBot="1" x14ac:dyDescent="0.3">
      <c r="A39" s="86" t="s">
        <v>8</v>
      </c>
      <c r="B39" s="87">
        <v>6</v>
      </c>
      <c r="C39" s="101" t="s">
        <v>102</v>
      </c>
      <c r="D39" s="94">
        <v>1</v>
      </c>
      <c r="E39" s="26" t="s">
        <v>65</v>
      </c>
      <c r="F39" s="125"/>
      <c r="G39" s="59">
        <f>D39*F39</f>
        <v>0</v>
      </c>
      <c r="H39" s="70"/>
    </row>
    <row r="40" spans="1:8" ht="15" customHeight="1" thickBot="1" x14ac:dyDescent="0.3">
      <c r="A40" s="148"/>
      <c r="B40" s="149"/>
      <c r="C40" s="190" t="s">
        <v>12</v>
      </c>
      <c r="D40" s="191"/>
      <c r="E40" s="192"/>
      <c r="F40" s="36" t="s">
        <v>7</v>
      </c>
      <c r="G40" s="58">
        <f>SUM(G34:G39)</f>
        <v>0</v>
      </c>
      <c r="H40" s="73"/>
    </row>
    <row r="41" spans="1:8" ht="15" customHeight="1" x14ac:dyDescent="0.25">
      <c r="A41" s="142" t="s">
        <v>13</v>
      </c>
      <c r="B41" s="143"/>
      <c r="C41" s="182" t="s">
        <v>38</v>
      </c>
      <c r="D41" s="182"/>
      <c r="E41" s="182"/>
      <c r="F41" s="182"/>
      <c r="G41" s="183"/>
      <c r="H41" s="73"/>
    </row>
    <row r="42" spans="1:8" ht="15" customHeight="1" x14ac:dyDescent="0.25">
      <c r="A42" s="41" t="s">
        <v>13</v>
      </c>
      <c r="B42" s="21">
        <v>1</v>
      </c>
      <c r="C42" s="22" t="s">
        <v>115</v>
      </c>
      <c r="D42" s="37">
        <v>8</v>
      </c>
      <c r="E42" s="21" t="s">
        <v>11</v>
      </c>
      <c r="F42" s="100"/>
      <c r="G42" s="56">
        <f>D42*(F42)</f>
        <v>0</v>
      </c>
      <c r="H42" s="73"/>
    </row>
    <row r="43" spans="1:8" ht="15" customHeight="1" x14ac:dyDescent="0.25">
      <c r="A43" s="41" t="s">
        <v>13</v>
      </c>
      <c r="B43" s="21">
        <v>2</v>
      </c>
      <c r="C43" s="22" t="s">
        <v>116</v>
      </c>
      <c r="D43" s="37">
        <v>400</v>
      </c>
      <c r="E43" s="21" t="s">
        <v>19</v>
      </c>
      <c r="F43" s="100"/>
      <c r="G43" s="56">
        <f t="shared" ref="G43:G45" si="6">D43*(F43)</f>
        <v>0</v>
      </c>
      <c r="H43" s="73"/>
    </row>
    <row r="44" spans="1:8" ht="15" customHeight="1" x14ac:dyDescent="0.25">
      <c r="A44" s="41" t="s">
        <v>13</v>
      </c>
      <c r="B44" s="21">
        <v>3</v>
      </c>
      <c r="C44" s="22" t="s">
        <v>117</v>
      </c>
      <c r="D44" s="37">
        <v>400</v>
      </c>
      <c r="E44" s="21" t="s">
        <v>19</v>
      </c>
      <c r="F44" s="100"/>
      <c r="G44" s="56">
        <f t="shared" si="6"/>
        <v>0</v>
      </c>
      <c r="H44" s="73"/>
    </row>
    <row r="45" spans="1:8" ht="15" customHeight="1" x14ac:dyDescent="0.25">
      <c r="A45" s="41" t="s">
        <v>13</v>
      </c>
      <c r="B45" s="21">
        <v>4</v>
      </c>
      <c r="C45" s="22" t="s">
        <v>118</v>
      </c>
      <c r="D45" s="37">
        <v>32</v>
      </c>
      <c r="E45" s="21" t="s">
        <v>11</v>
      </c>
      <c r="F45" s="100"/>
      <c r="G45" s="56">
        <f t="shared" si="6"/>
        <v>0</v>
      </c>
      <c r="H45" s="73"/>
    </row>
    <row r="46" spans="1:8" s="49" customFormat="1" ht="15" customHeight="1" thickBot="1" x14ac:dyDescent="0.3">
      <c r="A46" s="86" t="s">
        <v>13</v>
      </c>
      <c r="B46" s="87">
        <v>5</v>
      </c>
      <c r="C46" s="101" t="s">
        <v>119</v>
      </c>
      <c r="D46" s="94">
        <v>1</v>
      </c>
      <c r="E46" s="26" t="s">
        <v>65</v>
      </c>
      <c r="F46" s="123"/>
      <c r="G46" s="59">
        <f>D46*F46</f>
        <v>0</v>
      </c>
      <c r="H46" s="70"/>
    </row>
    <row r="47" spans="1:8" ht="15" customHeight="1" thickBot="1" x14ac:dyDescent="0.3">
      <c r="A47" s="146"/>
      <c r="B47" s="147"/>
      <c r="C47" s="137" t="s">
        <v>17</v>
      </c>
      <c r="D47" s="138"/>
      <c r="E47" s="139"/>
      <c r="F47" s="27" t="s">
        <v>7</v>
      </c>
      <c r="G47" s="61">
        <f>SUM(G42:G46)</f>
        <v>0</v>
      </c>
      <c r="H47" s="73"/>
    </row>
    <row r="48" spans="1:8" ht="15" customHeight="1" x14ac:dyDescent="0.25">
      <c r="A48" s="142" t="s">
        <v>18</v>
      </c>
      <c r="B48" s="143"/>
      <c r="C48" s="180" t="s">
        <v>37</v>
      </c>
      <c r="D48" s="180"/>
      <c r="E48" s="180"/>
      <c r="F48" s="180"/>
      <c r="G48" s="181"/>
      <c r="H48" s="73"/>
    </row>
    <row r="49" spans="1:8" ht="15" customHeight="1" x14ac:dyDescent="0.25">
      <c r="A49" s="42" t="s">
        <v>18</v>
      </c>
      <c r="B49" s="21">
        <v>1</v>
      </c>
      <c r="C49" s="22" t="s">
        <v>49</v>
      </c>
      <c r="D49" s="37">
        <v>34</v>
      </c>
      <c r="E49" s="21" t="s">
        <v>10</v>
      </c>
      <c r="F49" s="100"/>
      <c r="G49" s="56">
        <f t="shared" ref="G49:G59" si="7">D49*(F49)</f>
        <v>0</v>
      </c>
      <c r="H49" s="73"/>
    </row>
    <row r="50" spans="1:8" ht="15" customHeight="1" x14ac:dyDescent="0.25">
      <c r="A50" s="42" t="s">
        <v>18</v>
      </c>
      <c r="B50" s="21">
        <v>2</v>
      </c>
      <c r="C50" s="22" t="s">
        <v>131</v>
      </c>
      <c r="D50" s="37">
        <v>11</v>
      </c>
      <c r="E50" s="21" t="s">
        <v>10</v>
      </c>
      <c r="F50" s="100"/>
      <c r="G50" s="56">
        <f t="shared" si="7"/>
        <v>0</v>
      </c>
      <c r="H50" s="73"/>
    </row>
    <row r="51" spans="1:8" ht="15" customHeight="1" x14ac:dyDescent="0.25">
      <c r="A51" s="88" t="s">
        <v>18</v>
      </c>
      <c r="B51" s="83">
        <v>3</v>
      </c>
      <c r="C51" s="84" t="s">
        <v>87</v>
      </c>
      <c r="D51" s="37">
        <v>10</v>
      </c>
      <c r="E51" s="21" t="s">
        <v>10</v>
      </c>
      <c r="F51" s="100"/>
      <c r="G51" s="56">
        <f t="shared" si="7"/>
        <v>0</v>
      </c>
      <c r="H51" s="73"/>
    </row>
    <row r="52" spans="1:8" ht="15" customHeight="1" x14ac:dyDescent="0.25">
      <c r="A52" s="88" t="s">
        <v>18</v>
      </c>
      <c r="B52" s="83">
        <v>4</v>
      </c>
      <c r="C52" s="84" t="s">
        <v>128</v>
      </c>
      <c r="D52" s="37">
        <v>7</v>
      </c>
      <c r="E52" s="21" t="s">
        <v>10</v>
      </c>
      <c r="F52" s="100"/>
      <c r="G52" s="56">
        <f t="shared" si="7"/>
        <v>0</v>
      </c>
      <c r="H52" s="73"/>
    </row>
    <row r="53" spans="1:8" ht="15" customHeight="1" x14ac:dyDescent="0.25">
      <c r="A53" s="88" t="s">
        <v>18</v>
      </c>
      <c r="B53" s="83">
        <v>5</v>
      </c>
      <c r="C53" s="84" t="s">
        <v>129</v>
      </c>
      <c r="D53" s="37">
        <v>4</v>
      </c>
      <c r="E53" s="21" t="s">
        <v>10</v>
      </c>
      <c r="F53" s="100"/>
      <c r="G53" s="56">
        <f t="shared" si="7"/>
        <v>0</v>
      </c>
      <c r="H53" s="73"/>
    </row>
    <row r="54" spans="1:8" ht="15" customHeight="1" x14ac:dyDescent="0.25">
      <c r="A54" s="88" t="s">
        <v>18</v>
      </c>
      <c r="B54" s="83">
        <v>6</v>
      </c>
      <c r="C54" s="84" t="s">
        <v>61</v>
      </c>
      <c r="D54" s="37">
        <v>4</v>
      </c>
      <c r="E54" s="21" t="s">
        <v>10</v>
      </c>
      <c r="F54" s="100"/>
      <c r="G54" s="56">
        <f t="shared" si="7"/>
        <v>0</v>
      </c>
      <c r="H54" s="73"/>
    </row>
    <row r="55" spans="1:8" ht="15" customHeight="1" x14ac:dyDescent="0.25">
      <c r="A55" s="88" t="s">
        <v>18</v>
      </c>
      <c r="B55" s="83">
        <v>7</v>
      </c>
      <c r="C55" s="84" t="s">
        <v>88</v>
      </c>
      <c r="D55" s="37">
        <v>3</v>
      </c>
      <c r="E55" s="21" t="s">
        <v>10</v>
      </c>
      <c r="F55" s="100"/>
      <c r="G55" s="56">
        <f t="shared" si="7"/>
        <v>0</v>
      </c>
      <c r="H55" s="73"/>
    </row>
    <row r="56" spans="1:8" ht="15" customHeight="1" x14ac:dyDescent="0.25">
      <c r="A56" s="88" t="s">
        <v>18</v>
      </c>
      <c r="B56" s="83">
        <v>8</v>
      </c>
      <c r="C56" s="84" t="s">
        <v>50</v>
      </c>
      <c r="D56" s="37">
        <v>3</v>
      </c>
      <c r="E56" s="21" t="s">
        <v>10</v>
      </c>
      <c r="F56" s="100"/>
      <c r="G56" s="56">
        <f t="shared" si="7"/>
        <v>0</v>
      </c>
      <c r="H56" s="73"/>
    </row>
    <row r="57" spans="1:8" ht="15" customHeight="1" x14ac:dyDescent="0.25">
      <c r="A57" s="88" t="s">
        <v>18</v>
      </c>
      <c r="B57" s="83">
        <v>9</v>
      </c>
      <c r="C57" s="84" t="s">
        <v>107</v>
      </c>
      <c r="D57" s="37">
        <v>5</v>
      </c>
      <c r="E57" s="21" t="s">
        <v>10</v>
      </c>
      <c r="F57" s="100"/>
      <c r="G57" s="56">
        <f t="shared" si="7"/>
        <v>0</v>
      </c>
      <c r="H57" s="73"/>
    </row>
    <row r="58" spans="1:8" ht="15" customHeight="1" x14ac:dyDescent="0.25">
      <c r="A58" s="88" t="s">
        <v>18</v>
      </c>
      <c r="B58" s="83">
        <v>10</v>
      </c>
      <c r="C58" s="84" t="s">
        <v>108</v>
      </c>
      <c r="D58" s="37">
        <v>5</v>
      </c>
      <c r="E58" s="21" t="s">
        <v>10</v>
      </c>
      <c r="F58" s="100"/>
      <c r="G58" s="56">
        <f t="shared" si="7"/>
        <v>0</v>
      </c>
      <c r="H58" s="73"/>
    </row>
    <row r="59" spans="1:8" ht="15" customHeight="1" thickBot="1" x14ac:dyDescent="0.3">
      <c r="A59" s="92" t="s">
        <v>18</v>
      </c>
      <c r="B59" s="26">
        <v>11</v>
      </c>
      <c r="C59" s="93" t="s">
        <v>62</v>
      </c>
      <c r="D59" s="94">
        <v>16</v>
      </c>
      <c r="E59" s="26" t="s">
        <v>11</v>
      </c>
      <c r="F59" s="123"/>
      <c r="G59" s="59">
        <f t="shared" si="7"/>
        <v>0</v>
      </c>
      <c r="H59" s="73"/>
    </row>
    <row r="60" spans="1:8" ht="15" customHeight="1" thickBot="1" x14ac:dyDescent="0.3">
      <c r="A60" s="154"/>
      <c r="B60" s="155"/>
      <c r="C60" s="190" t="s">
        <v>31</v>
      </c>
      <c r="D60" s="191"/>
      <c r="E60" s="192"/>
      <c r="F60" s="36" t="s">
        <v>7</v>
      </c>
      <c r="G60" s="58">
        <f>SUM(G49:G59)</f>
        <v>0</v>
      </c>
      <c r="H60" s="73"/>
    </row>
    <row r="61" spans="1:8" ht="15" customHeight="1" x14ac:dyDescent="0.25">
      <c r="A61" s="142" t="s">
        <v>20</v>
      </c>
      <c r="B61" s="143"/>
      <c r="C61" s="182" t="s">
        <v>14</v>
      </c>
      <c r="D61" s="182"/>
      <c r="E61" s="182"/>
      <c r="F61" s="182"/>
      <c r="G61" s="183"/>
      <c r="H61" s="73"/>
    </row>
    <row r="62" spans="1:8" ht="15" customHeight="1" x14ac:dyDescent="0.25">
      <c r="A62" s="41" t="s">
        <v>20</v>
      </c>
      <c r="B62" s="21">
        <v>1</v>
      </c>
      <c r="C62" s="25" t="s">
        <v>85</v>
      </c>
      <c r="D62" s="37">
        <v>31</v>
      </c>
      <c r="E62" s="21" t="s">
        <v>16</v>
      </c>
      <c r="F62" s="100"/>
      <c r="G62" s="56">
        <f t="shared" ref="G62:G64" si="8">D62*(F62)</f>
        <v>0</v>
      </c>
      <c r="H62" s="73"/>
    </row>
    <row r="63" spans="1:8" ht="15" customHeight="1" x14ac:dyDescent="0.25">
      <c r="A63" s="41" t="s">
        <v>20</v>
      </c>
      <c r="B63" s="21">
        <v>2</v>
      </c>
      <c r="C63" s="25" t="s">
        <v>15</v>
      </c>
      <c r="D63" s="37">
        <v>8</v>
      </c>
      <c r="E63" s="21" t="s">
        <v>16</v>
      </c>
      <c r="F63" s="100"/>
      <c r="G63" s="56">
        <f t="shared" si="8"/>
        <v>0</v>
      </c>
      <c r="H63" s="73"/>
    </row>
    <row r="64" spans="1:8" ht="15" customHeight="1" x14ac:dyDescent="0.25">
      <c r="A64" s="46" t="s">
        <v>20</v>
      </c>
      <c r="B64" s="78">
        <v>3</v>
      </c>
      <c r="C64" s="47" t="s">
        <v>92</v>
      </c>
      <c r="D64" s="48">
        <v>31</v>
      </c>
      <c r="E64" s="78" t="s">
        <v>16</v>
      </c>
      <c r="F64" s="126"/>
      <c r="G64" s="60">
        <f t="shared" si="8"/>
        <v>0</v>
      </c>
      <c r="H64" s="73"/>
    </row>
    <row r="65" spans="1:8" ht="15" customHeight="1" thickBot="1" x14ac:dyDescent="0.3">
      <c r="A65" s="92" t="s">
        <v>20</v>
      </c>
      <c r="B65" s="26">
        <v>4</v>
      </c>
      <c r="C65" s="93" t="s">
        <v>105</v>
      </c>
      <c r="D65" s="94">
        <v>1</v>
      </c>
      <c r="E65" s="26" t="s">
        <v>65</v>
      </c>
      <c r="F65" s="123"/>
      <c r="G65" s="59">
        <f>D65*F65</f>
        <v>0</v>
      </c>
      <c r="H65" s="73"/>
    </row>
    <row r="66" spans="1:8" ht="15" customHeight="1" thickBot="1" x14ac:dyDescent="0.3">
      <c r="A66" s="135"/>
      <c r="B66" s="136"/>
      <c r="C66" s="137" t="s">
        <v>21</v>
      </c>
      <c r="D66" s="138"/>
      <c r="E66" s="139"/>
      <c r="F66" s="27" t="s">
        <v>7</v>
      </c>
      <c r="G66" s="61">
        <f>SUM(G62:G65)</f>
        <v>0</v>
      </c>
      <c r="H66" s="73"/>
    </row>
    <row r="67" spans="1:8" ht="15" customHeight="1" x14ac:dyDescent="0.25">
      <c r="A67" s="142" t="s">
        <v>22</v>
      </c>
      <c r="B67" s="143"/>
      <c r="C67" s="182" t="s">
        <v>45</v>
      </c>
      <c r="D67" s="182"/>
      <c r="E67" s="182"/>
      <c r="F67" s="182"/>
      <c r="G67" s="183"/>
      <c r="H67" s="73"/>
    </row>
    <row r="68" spans="1:8" ht="15" customHeight="1" x14ac:dyDescent="0.25">
      <c r="A68" s="41" t="s">
        <v>22</v>
      </c>
      <c r="B68" s="89">
        <v>1</v>
      </c>
      <c r="C68" s="91" t="s">
        <v>86</v>
      </c>
      <c r="D68" s="120">
        <v>8</v>
      </c>
      <c r="E68" s="89" t="s">
        <v>11</v>
      </c>
      <c r="F68" s="100"/>
      <c r="G68" s="56">
        <f t="shared" ref="G68:G78" si="9">D68*(F68)</f>
        <v>0</v>
      </c>
      <c r="H68" s="73"/>
    </row>
    <row r="69" spans="1:8" ht="15" customHeight="1" x14ac:dyDescent="0.25">
      <c r="A69" s="41" t="s">
        <v>22</v>
      </c>
      <c r="B69" s="89">
        <v>2</v>
      </c>
      <c r="C69" s="90" t="s">
        <v>95</v>
      </c>
      <c r="D69" s="120">
        <v>16</v>
      </c>
      <c r="E69" s="89" t="s">
        <v>11</v>
      </c>
      <c r="F69" s="100"/>
      <c r="G69" s="56">
        <f t="shared" si="9"/>
        <v>0</v>
      </c>
      <c r="H69" s="73"/>
    </row>
    <row r="70" spans="1:8" ht="15" customHeight="1" x14ac:dyDescent="0.25">
      <c r="A70" s="41" t="s">
        <v>22</v>
      </c>
      <c r="B70" s="89">
        <v>3</v>
      </c>
      <c r="C70" s="90" t="s">
        <v>120</v>
      </c>
      <c r="D70" s="120">
        <v>1</v>
      </c>
      <c r="E70" s="89" t="s">
        <v>10</v>
      </c>
      <c r="F70" s="100"/>
      <c r="G70" s="56">
        <f t="shared" si="9"/>
        <v>0</v>
      </c>
      <c r="H70" s="73"/>
    </row>
    <row r="71" spans="1:8" ht="15" customHeight="1" x14ac:dyDescent="0.25">
      <c r="A71" s="41" t="s">
        <v>22</v>
      </c>
      <c r="B71" s="89">
        <v>4</v>
      </c>
      <c r="C71" s="90" t="s">
        <v>83</v>
      </c>
      <c r="D71" s="120">
        <v>5</v>
      </c>
      <c r="E71" s="89" t="s">
        <v>10</v>
      </c>
      <c r="F71" s="100"/>
      <c r="G71" s="56">
        <f t="shared" si="9"/>
        <v>0</v>
      </c>
      <c r="H71" s="73"/>
    </row>
    <row r="72" spans="1:8" ht="15" customHeight="1" x14ac:dyDescent="0.25">
      <c r="A72" s="41" t="s">
        <v>22</v>
      </c>
      <c r="B72" s="89">
        <v>5</v>
      </c>
      <c r="C72" s="90" t="s">
        <v>46</v>
      </c>
      <c r="D72" s="120">
        <v>8</v>
      </c>
      <c r="E72" s="89" t="s">
        <v>16</v>
      </c>
      <c r="F72" s="100"/>
      <c r="G72" s="56">
        <f t="shared" si="9"/>
        <v>0</v>
      </c>
      <c r="H72" s="73"/>
    </row>
    <row r="73" spans="1:8" ht="15" customHeight="1" x14ac:dyDescent="0.25">
      <c r="A73" s="46" t="s">
        <v>22</v>
      </c>
      <c r="B73" s="127">
        <v>6</v>
      </c>
      <c r="C73" s="128" t="s">
        <v>121</v>
      </c>
      <c r="D73" s="129">
        <v>9</v>
      </c>
      <c r="E73" s="89" t="s">
        <v>10</v>
      </c>
      <c r="F73" s="126"/>
      <c r="G73" s="60">
        <f t="shared" si="9"/>
        <v>0</v>
      </c>
      <c r="H73" s="73"/>
    </row>
    <row r="74" spans="1:8" ht="15" customHeight="1" x14ac:dyDescent="0.25">
      <c r="A74" s="46" t="s">
        <v>22</v>
      </c>
      <c r="B74" s="127">
        <v>7</v>
      </c>
      <c r="C74" s="128" t="s">
        <v>122</v>
      </c>
      <c r="D74" s="129">
        <v>5</v>
      </c>
      <c r="E74" s="89" t="s">
        <v>10</v>
      </c>
      <c r="F74" s="126"/>
      <c r="G74" s="60">
        <f t="shared" si="9"/>
        <v>0</v>
      </c>
      <c r="H74" s="73"/>
    </row>
    <row r="75" spans="1:8" ht="15" customHeight="1" x14ac:dyDescent="0.25">
      <c r="A75" s="46" t="s">
        <v>22</v>
      </c>
      <c r="B75" s="127">
        <v>8</v>
      </c>
      <c r="C75" s="128" t="s">
        <v>123</v>
      </c>
      <c r="D75" s="129">
        <v>9</v>
      </c>
      <c r="E75" s="89" t="s">
        <v>10</v>
      </c>
      <c r="F75" s="126"/>
      <c r="G75" s="60">
        <f t="shared" si="9"/>
        <v>0</v>
      </c>
      <c r="H75" s="73"/>
    </row>
    <row r="76" spans="1:8" ht="15" customHeight="1" x14ac:dyDescent="0.25">
      <c r="A76" s="46" t="s">
        <v>22</v>
      </c>
      <c r="B76" s="127">
        <v>9</v>
      </c>
      <c r="C76" s="128" t="s">
        <v>124</v>
      </c>
      <c r="D76" s="129">
        <v>9</v>
      </c>
      <c r="E76" s="89" t="s">
        <v>10</v>
      </c>
      <c r="F76" s="126"/>
      <c r="G76" s="60">
        <f t="shared" si="9"/>
        <v>0</v>
      </c>
      <c r="H76" s="73"/>
    </row>
    <row r="77" spans="1:8" ht="15" customHeight="1" x14ac:dyDescent="0.25">
      <c r="A77" s="46" t="s">
        <v>22</v>
      </c>
      <c r="B77" s="127">
        <v>10</v>
      </c>
      <c r="C77" s="128" t="s">
        <v>125</v>
      </c>
      <c r="D77" s="129">
        <v>9</v>
      </c>
      <c r="E77" s="89" t="s">
        <v>10</v>
      </c>
      <c r="F77" s="126"/>
      <c r="G77" s="60">
        <f t="shared" si="9"/>
        <v>0</v>
      </c>
      <c r="H77" s="73"/>
    </row>
    <row r="78" spans="1:8" ht="15" customHeight="1" x14ac:dyDescent="0.25">
      <c r="A78" s="46" t="s">
        <v>22</v>
      </c>
      <c r="B78" s="127">
        <v>11</v>
      </c>
      <c r="C78" s="128" t="s">
        <v>126</v>
      </c>
      <c r="D78" s="129">
        <v>9</v>
      </c>
      <c r="E78" s="127" t="s">
        <v>10</v>
      </c>
      <c r="F78" s="126"/>
      <c r="G78" s="60">
        <f t="shared" si="9"/>
        <v>0</v>
      </c>
      <c r="H78" s="73"/>
    </row>
    <row r="79" spans="1:8" ht="15" customHeight="1" thickBot="1" x14ac:dyDescent="0.3">
      <c r="A79" s="92" t="s">
        <v>22</v>
      </c>
      <c r="B79" s="26">
        <v>12</v>
      </c>
      <c r="C79" s="93" t="s">
        <v>100</v>
      </c>
      <c r="D79" s="94">
        <v>1</v>
      </c>
      <c r="E79" s="26" t="s">
        <v>65</v>
      </c>
      <c r="F79" s="123"/>
      <c r="G79" s="59">
        <f>D79*F79</f>
        <v>0</v>
      </c>
      <c r="H79" s="73"/>
    </row>
    <row r="80" spans="1:8" ht="15" customHeight="1" thickBot="1" x14ac:dyDescent="0.3">
      <c r="A80" s="160"/>
      <c r="B80" s="161"/>
      <c r="C80" s="162" t="s">
        <v>23</v>
      </c>
      <c r="D80" s="163"/>
      <c r="E80" s="164"/>
      <c r="F80" s="121" t="s">
        <v>7</v>
      </c>
      <c r="G80" s="122">
        <f>SUM(G68:G79)</f>
        <v>0</v>
      </c>
      <c r="H80" s="73"/>
    </row>
    <row r="81" spans="1:14" ht="15" customHeight="1" x14ac:dyDescent="0.25">
      <c r="A81" s="144" t="s">
        <v>24</v>
      </c>
      <c r="B81" s="145"/>
      <c r="C81" s="165" t="s">
        <v>42</v>
      </c>
      <c r="D81" s="166"/>
      <c r="E81" s="166"/>
      <c r="F81" s="166"/>
      <c r="G81" s="167"/>
      <c r="H81" s="73"/>
    </row>
    <row r="82" spans="1:14" ht="15" customHeight="1" x14ac:dyDescent="0.25">
      <c r="A82" s="41" t="s">
        <v>24</v>
      </c>
      <c r="B82" s="21">
        <v>1</v>
      </c>
      <c r="C82" s="22" t="s">
        <v>106</v>
      </c>
      <c r="D82" s="119"/>
      <c r="E82" s="21"/>
      <c r="F82" s="100"/>
      <c r="G82" s="56"/>
      <c r="H82" s="73"/>
    </row>
    <row r="83" spans="1:14" ht="15" customHeight="1" thickBot="1" x14ac:dyDescent="0.3">
      <c r="A83" s="135"/>
      <c r="B83" s="136"/>
      <c r="C83" s="137" t="s">
        <v>25</v>
      </c>
      <c r="D83" s="138"/>
      <c r="E83" s="139"/>
      <c r="F83" s="27" t="s">
        <v>7</v>
      </c>
      <c r="G83" s="61">
        <f>SUM(G82:G82)</f>
        <v>0</v>
      </c>
      <c r="H83" s="73"/>
    </row>
    <row r="84" spans="1:14" ht="15" customHeight="1" x14ac:dyDescent="0.25">
      <c r="A84" s="144" t="s">
        <v>26</v>
      </c>
      <c r="B84" s="145"/>
      <c r="C84" s="165" t="s">
        <v>53</v>
      </c>
      <c r="D84" s="166"/>
      <c r="E84" s="166"/>
      <c r="F84" s="166"/>
      <c r="G84" s="167"/>
      <c r="H84" s="73"/>
    </row>
    <row r="85" spans="1:14" ht="15" customHeight="1" x14ac:dyDescent="0.25">
      <c r="A85" s="41" t="s">
        <v>26</v>
      </c>
      <c r="B85" s="21">
        <v>1</v>
      </c>
      <c r="C85" s="22" t="s">
        <v>111</v>
      </c>
      <c r="D85" s="37">
        <v>5</v>
      </c>
      <c r="E85" s="21" t="s">
        <v>112</v>
      </c>
      <c r="F85" s="100"/>
      <c r="G85" s="56">
        <f>D85*(F85)</f>
        <v>0</v>
      </c>
      <c r="H85" s="73"/>
    </row>
    <row r="86" spans="1:14" ht="15" customHeight="1" x14ac:dyDescent="0.25">
      <c r="A86" s="41" t="s">
        <v>26</v>
      </c>
      <c r="B86" s="21">
        <v>2</v>
      </c>
      <c r="C86" s="22" t="s">
        <v>113</v>
      </c>
      <c r="D86" s="37">
        <v>5</v>
      </c>
      <c r="E86" s="21" t="s">
        <v>112</v>
      </c>
      <c r="F86" s="100"/>
      <c r="G86" s="56">
        <f>D86*(F86)</f>
        <v>0</v>
      </c>
      <c r="H86" s="73"/>
    </row>
    <row r="87" spans="1:14" ht="15" customHeight="1" thickBot="1" x14ac:dyDescent="0.3">
      <c r="A87" s="92" t="s">
        <v>26</v>
      </c>
      <c r="B87" s="26">
        <v>3</v>
      </c>
      <c r="C87" s="93" t="s">
        <v>114</v>
      </c>
      <c r="D87" s="94">
        <v>1</v>
      </c>
      <c r="E87" s="26" t="s">
        <v>65</v>
      </c>
      <c r="F87" s="123"/>
      <c r="G87" s="59">
        <f>D87*F87</f>
        <v>0</v>
      </c>
      <c r="H87" s="73"/>
    </row>
    <row r="88" spans="1:14" ht="15" customHeight="1" thickBot="1" x14ac:dyDescent="0.3">
      <c r="A88" s="168"/>
      <c r="B88" s="169"/>
      <c r="C88" s="162" t="s">
        <v>27</v>
      </c>
      <c r="D88" s="163"/>
      <c r="E88" s="164"/>
      <c r="F88" s="27" t="s">
        <v>7</v>
      </c>
      <c r="G88" s="61">
        <f>SUM(G85:G87)</f>
        <v>0</v>
      </c>
    </row>
    <row r="89" spans="1:14" ht="15" customHeight="1" x14ac:dyDescent="0.25">
      <c r="A89" s="144" t="s">
        <v>48</v>
      </c>
      <c r="B89" s="145"/>
      <c r="C89" s="165" t="s">
        <v>98</v>
      </c>
      <c r="D89" s="166"/>
      <c r="E89" s="166"/>
      <c r="F89" s="166"/>
      <c r="G89" s="167"/>
    </row>
    <row r="90" spans="1:14" ht="15" customHeight="1" x14ac:dyDescent="0.25">
      <c r="A90" s="41" t="s">
        <v>48</v>
      </c>
      <c r="B90" s="21">
        <v>1</v>
      </c>
      <c r="C90" s="25" t="s">
        <v>93</v>
      </c>
      <c r="D90" s="103">
        <v>24</v>
      </c>
      <c r="E90" s="21" t="s">
        <v>11</v>
      </c>
      <c r="F90" s="100"/>
      <c r="G90" s="56">
        <f t="shared" ref="G90:G96" si="10">D90*(F90)</f>
        <v>0</v>
      </c>
    </row>
    <row r="91" spans="1:14" ht="15" customHeight="1" x14ac:dyDescent="0.25">
      <c r="A91" s="41" t="s">
        <v>48</v>
      </c>
      <c r="B91" s="21">
        <v>2</v>
      </c>
      <c r="C91" s="22" t="s">
        <v>59</v>
      </c>
      <c r="D91" s="103">
        <v>24</v>
      </c>
      <c r="E91" s="21" t="s">
        <v>11</v>
      </c>
      <c r="F91" s="100"/>
      <c r="G91" s="56">
        <f t="shared" si="10"/>
        <v>0</v>
      </c>
    </row>
    <row r="92" spans="1:14" ht="15" customHeight="1" x14ac:dyDescent="0.25">
      <c r="A92" s="41" t="s">
        <v>48</v>
      </c>
      <c r="B92" s="21">
        <v>3</v>
      </c>
      <c r="C92" s="22" t="s">
        <v>94</v>
      </c>
      <c r="D92" s="103">
        <v>16</v>
      </c>
      <c r="E92" s="21" t="s">
        <v>11</v>
      </c>
      <c r="F92" s="100"/>
      <c r="G92" s="56">
        <f t="shared" ref="G92:G93" si="11">D92*(F92)</f>
        <v>0</v>
      </c>
    </row>
    <row r="93" spans="1:14" ht="15" customHeight="1" x14ac:dyDescent="0.25">
      <c r="A93" s="41" t="s">
        <v>48</v>
      </c>
      <c r="B93" s="21">
        <v>4</v>
      </c>
      <c r="C93" s="22" t="s">
        <v>97</v>
      </c>
      <c r="D93" s="103">
        <v>48</v>
      </c>
      <c r="E93" s="21" t="s">
        <v>11</v>
      </c>
      <c r="F93" s="100"/>
      <c r="G93" s="56">
        <f t="shared" si="11"/>
        <v>0</v>
      </c>
    </row>
    <row r="94" spans="1:14" ht="15" customHeight="1" x14ac:dyDescent="0.25">
      <c r="A94" s="41" t="s">
        <v>48</v>
      </c>
      <c r="B94" s="21">
        <v>5</v>
      </c>
      <c r="C94" s="25" t="s">
        <v>51</v>
      </c>
      <c r="D94" s="103">
        <v>48</v>
      </c>
      <c r="E94" s="21" t="s">
        <v>11</v>
      </c>
      <c r="F94" s="100"/>
      <c r="G94" s="56">
        <f t="shared" si="10"/>
        <v>0</v>
      </c>
      <c r="I94" s="52"/>
      <c r="J94" s="52"/>
      <c r="K94" s="52"/>
      <c r="L94" s="52"/>
      <c r="M94" s="52"/>
      <c r="N94" s="52"/>
    </row>
    <row r="95" spans="1:14" ht="15" customHeight="1" x14ac:dyDescent="0.25">
      <c r="A95" s="41" t="s">
        <v>48</v>
      </c>
      <c r="B95" s="21">
        <v>6</v>
      </c>
      <c r="C95" s="22" t="s">
        <v>32</v>
      </c>
      <c r="D95" s="103">
        <v>24</v>
      </c>
      <c r="E95" s="21" t="s">
        <v>11</v>
      </c>
      <c r="F95" s="100"/>
      <c r="G95" s="56">
        <f t="shared" si="10"/>
        <v>0</v>
      </c>
      <c r="H95" s="72"/>
      <c r="I95" s="52"/>
      <c r="J95" s="52"/>
      <c r="K95" s="52"/>
      <c r="L95" s="52"/>
      <c r="M95" s="52"/>
      <c r="N95" s="52"/>
    </row>
    <row r="96" spans="1:14" ht="15" customHeight="1" x14ac:dyDescent="0.25">
      <c r="A96" s="41" t="s">
        <v>48</v>
      </c>
      <c r="B96" s="21">
        <v>7</v>
      </c>
      <c r="C96" s="22" t="s">
        <v>52</v>
      </c>
      <c r="D96" s="37">
        <v>1</v>
      </c>
      <c r="E96" s="21" t="s">
        <v>65</v>
      </c>
      <c r="F96" s="100"/>
      <c r="G96" s="56">
        <f t="shared" si="10"/>
        <v>0</v>
      </c>
      <c r="H96" s="2"/>
      <c r="I96" s="52"/>
      <c r="J96" s="52"/>
      <c r="K96" s="52"/>
      <c r="L96" s="52"/>
      <c r="M96" s="52"/>
      <c r="N96" s="52"/>
    </row>
    <row r="97" spans="1:14" ht="15" customHeight="1" x14ac:dyDescent="0.25">
      <c r="A97" s="41" t="s">
        <v>48</v>
      </c>
      <c r="B97" s="21">
        <v>8</v>
      </c>
      <c r="C97" s="22" t="s">
        <v>96</v>
      </c>
      <c r="D97" s="103">
        <v>88</v>
      </c>
      <c r="E97" s="21" t="s">
        <v>11</v>
      </c>
      <c r="F97" s="100"/>
      <c r="G97" s="56">
        <f>D97*(F97)</f>
        <v>0</v>
      </c>
      <c r="I97" s="52"/>
      <c r="J97" s="52"/>
      <c r="K97" s="52"/>
      <c r="L97" s="52"/>
      <c r="M97" s="52"/>
      <c r="N97" s="52"/>
    </row>
    <row r="98" spans="1:14" ht="15" customHeight="1" x14ac:dyDescent="0.25">
      <c r="A98" s="41" t="s">
        <v>48</v>
      </c>
      <c r="B98" s="21">
        <v>9</v>
      </c>
      <c r="C98" s="95" t="s">
        <v>84</v>
      </c>
      <c r="D98" s="103">
        <v>48</v>
      </c>
      <c r="E98" s="21" t="s">
        <v>11</v>
      </c>
      <c r="F98" s="100"/>
      <c r="G98" s="56">
        <f>D98*(F98)</f>
        <v>0</v>
      </c>
      <c r="I98" s="52"/>
      <c r="J98" s="52"/>
      <c r="K98" s="52"/>
      <c r="L98" s="52"/>
      <c r="M98" s="52"/>
      <c r="N98" s="52"/>
    </row>
    <row r="99" spans="1:14" ht="15" customHeight="1" x14ac:dyDescent="0.25">
      <c r="A99" s="41" t="s">
        <v>48</v>
      </c>
      <c r="B99" s="21">
        <v>10</v>
      </c>
      <c r="C99" s="25" t="s">
        <v>103</v>
      </c>
      <c r="D99" s="37">
        <v>1</v>
      </c>
      <c r="E99" s="21" t="s">
        <v>65</v>
      </c>
      <c r="F99" s="100"/>
      <c r="G99" s="56">
        <f>D99*F99</f>
        <v>0</v>
      </c>
      <c r="H99" s="79"/>
      <c r="I99" s="102"/>
      <c r="J99" s="102"/>
      <c r="K99" s="102"/>
      <c r="L99" s="102"/>
      <c r="M99" s="102"/>
      <c r="N99" s="102"/>
    </row>
    <row r="100" spans="1:14" ht="15" customHeight="1" thickBot="1" x14ac:dyDescent="0.3">
      <c r="A100" s="135"/>
      <c r="B100" s="136"/>
      <c r="C100" s="137" t="s">
        <v>47</v>
      </c>
      <c r="D100" s="138"/>
      <c r="E100" s="139"/>
      <c r="F100" s="27" t="s">
        <v>7</v>
      </c>
      <c r="G100" s="61">
        <f>SUM(G90:G99)</f>
        <v>0</v>
      </c>
      <c r="H100" s="79"/>
      <c r="I100" s="52"/>
      <c r="J100" s="52"/>
      <c r="K100" s="52"/>
      <c r="L100" s="52"/>
      <c r="M100" s="52"/>
      <c r="N100" s="52"/>
    </row>
    <row r="101" spans="1:14" ht="15" customHeight="1" thickBot="1" x14ac:dyDescent="0.3">
      <c r="A101" s="98"/>
      <c r="B101" s="104"/>
      <c r="C101" s="96"/>
      <c r="D101" s="96"/>
      <c r="E101" s="96"/>
      <c r="F101" s="105"/>
      <c r="G101" s="106"/>
      <c r="I101" s="52"/>
      <c r="J101" s="52"/>
      <c r="K101" s="52"/>
      <c r="L101" s="52"/>
      <c r="M101" s="52"/>
      <c r="N101" s="52"/>
    </row>
    <row r="102" spans="1:14" s="6" customFormat="1" ht="15" customHeight="1" thickBot="1" x14ac:dyDescent="0.3">
      <c r="A102" s="107"/>
      <c r="B102" s="108"/>
      <c r="C102" s="109" t="s">
        <v>104</v>
      </c>
      <c r="D102" s="110"/>
      <c r="E102" s="108"/>
      <c r="F102" s="111"/>
      <c r="G102" s="112">
        <f>SUM(G32,G40,G47,G60,G66,G80,G83,G88,G100)</f>
        <v>0</v>
      </c>
      <c r="H102" s="52"/>
      <c r="I102" s="52"/>
      <c r="J102" s="52"/>
      <c r="K102" s="52"/>
      <c r="L102" s="52"/>
      <c r="M102" s="52"/>
    </row>
    <row r="103" spans="1:14" s="6" customFormat="1" ht="25.2" customHeight="1" thickBot="1" x14ac:dyDescent="0.3">
      <c r="A103" s="10"/>
      <c r="B103" s="10"/>
      <c r="C103" s="113"/>
      <c r="D103" s="114"/>
      <c r="E103" s="10"/>
      <c r="F103" s="115"/>
      <c r="G103" s="116"/>
      <c r="H103" s="72"/>
      <c r="I103" s="52"/>
      <c r="J103" s="52"/>
      <c r="K103" s="52"/>
      <c r="L103" s="52"/>
      <c r="M103" s="52"/>
      <c r="N103" s="52"/>
    </row>
    <row r="104" spans="1:14" ht="15" customHeight="1" x14ac:dyDescent="0.25">
      <c r="A104" s="43"/>
      <c r="B104" s="1"/>
      <c r="C104" s="7"/>
      <c r="D104" s="44"/>
      <c r="E104" s="1"/>
      <c r="F104" s="19"/>
      <c r="G104" s="63"/>
      <c r="H104" s="75"/>
      <c r="I104" s="52"/>
      <c r="J104" s="52"/>
      <c r="K104" s="52"/>
      <c r="L104" s="52"/>
      <c r="M104" s="52"/>
      <c r="N104" s="52"/>
    </row>
    <row r="105" spans="1:14" ht="15" customHeight="1" x14ac:dyDescent="0.25">
      <c r="A105" s="39"/>
      <c r="B105" s="8"/>
      <c r="C105" s="3" t="s">
        <v>28</v>
      </c>
      <c r="D105" s="17"/>
      <c r="E105" s="8"/>
      <c r="F105" s="17"/>
      <c r="G105" s="54"/>
      <c r="H105" s="76"/>
      <c r="I105" s="52"/>
      <c r="J105" s="52"/>
      <c r="K105" s="52"/>
      <c r="L105" s="52"/>
      <c r="M105" s="52"/>
      <c r="N105" s="52"/>
    </row>
    <row r="106" spans="1:14" ht="15" customHeight="1" thickBot="1" x14ac:dyDescent="0.3">
      <c r="A106" s="99"/>
      <c r="G106" s="64"/>
      <c r="I106" s="52"/>
      <c r="J106" s="52"/>
      <c r="K106" s="52"/>
      <c r="L106" s="52"/>
      <c r="M106" s="52"/>
      <c r="N106" s="52"/>
    </row>
    <row r="107" spans="1:14" ht="15" customHeight="1" x14ac:dyDescent="0.25">
      <c r="A107" s="43"/>
      <c r="B107" s="1"/>
      <c r="C107" s="7"/>
      <c r="D107" s="13"/>
      <c r="E107" s="13" t="s">
        <v>55</v>
      </c>
      <c r="F107" s="14" t="s">
        <v>54</v>
      </c>
      <c r="G107" s="65" t="s">
        <v>56</v>
      </c>
      <c r="H107" s="77"/>
      <c r="I107" s="52"/>
      <c r="J107" s="52"/>
      <c r="K107" s="52"/>
      <c r="L107" s="52"/>
      <c r="M107" s="52"/>
      <c r="N107" s="52"/>
    </row>
    <row r="108" spans="1:14" ht="15" customHeight="1" x14ac:dyDescent="0.25">
      <c r="A108" s="99" t="s">
        <v>1</v>
      </c>
      <c r="C108" s="9" t="str">
        <f>C6</f>
        <v xml:space="preserve">VRTÁNÍ  A  ODKRYVNÉ  PRÁCE </v>
      </c>
      <c r="D108" s="15"/>
      <c r="E108" s="28">
        <f>G32</f>
        <v>0</v>
      </c>
      <c r="F108" s="28">
        <f>E108*0.21</f>
        <v>0</v>
      </c>
      <c r="G108" s="66">
        <f>SUM(E108:F108)</f>
        <v>0</v>
      </c>
      <c r="H108" s="77"/>
      <c r="I108" s="52"/>
      <c r="J108" s="52"/>
      <c r="K108" s="52"/>
      <c r="L108" s="52"/>
      <c r="M108" s="52"/>
      <c r="N108" s="52"/>
    </row>
    <row r="109" spans="1:14" ht="15" customHeight="1" x14ac:dyDescent="0.25">
      <c r="A109" s="98" t="s">
        <v>8</v>
      </c>
      <c r="C109" s="9" t="str">
        <f>C33</f>
        <v xml:space="preserve">POLNÍ ZKOUŠKY </v>
      </c>
      <c r="D109" s="15"/>
      <c r="E109" s="28">
        <f>G40</f>
        <v>0</v>
      </c>
      <c r="F109" s="28">
        <f t="shared" ref="F109:F115" si="12">E109*0.21</f>
        <v>0</v>
      </c>
      <c r="G109" s="66">
        <f t="shared" ref="G109:G115" si="13">SUM(E109:F109)</f>
        <v>0</v>
      </c>
      <c r="I109" s="52"/>
      <c r="J109" s="52"/>
      <c r="K109" s="52"/>
      <c r="L109" s="52"/>
      <c r="M109" s="52"/>
      <c r="N109" s="52"/>
    </row>
    <row r="110" spans="1:14" ht="15" customHeight="1" x14ac:dyDescent="0.25">
      <c r="A110" s="99" t="s">
        <v>13</v>
      </c>
      <c r="C110" s="5" t="str">
        <f>C41</f>
        <v>GEOFYZIKÁLNÍ PRÁCE</v>
      </c>
      <c r="D110" s="15"/>
      <c r="E110" s="28">
        <f>G47</f>
        <v>0</v>
      </c>
      <c r="F110" s="28">
        <f t="shared" si="12"/>
        <v>0</v>
      </c>
      <c r="G110" s="66">
        <f t="shared" si="13"/>
        <v>0</v>
      </c>
    </row>
    <row r="111" spans="1:14" ht="15" customHeight="1" x14ac:dyDescent="0.25">
      <c r="A111" s="99" t="s">
        <v>18</v>
      </c>
      <c r="C111" s="9" t="str">
        <f>C48</f>
        <v>LABORATORNÍ PRÁCE</v>
      </c>
      <c r="D111" s="15"/>
      <c r="E111" s="28">
        <f>G60</f>
        <v>0</v>
      </c>
      <c r="F111" s="28">
        <f t="shared" si="12"/>
        <v>0</v>
      </c>
      <c r="G111" s="66">
        <f t="shared" si="13"/>
        <v>0</v>
      </c>
    </row>
    <row r="112" spans="1:14" ht="15" customHeight="1" x14ac:dyDescent="0.25">
      <c r="A112" s="98" t="s">
        <v>20</v>
      </c>
      <c r="C112" s="9" t="str">
        <f>C61</f>
        <v>GEODETICKÉ PRÁCE</v>
      </c>
      <c r="D112" s="15"/>
      <c r="E112" s="28">
        <f>G66</f>
        <v>0</v>
      </c>
      <c r="F112" s="28">
        <f t="shared" si="12"/>
        <v>0</v>
      </c>
      <c r="G112" s="66">
        <f t="shared" si="13"/>
        <v>0</v>
      </c>
    </row>
    <row r="113" spans="1:7" ht="15" customHeight="1" x14ac:dyDescent="0.25">
      <c r="A113" s="99" t="s">
        <v>22</v>
      </c>
      <c r="C113" s="5" t="str">
        <f>C67</f>
        <v>HYDROGEOLOGICKÉ PRÁCE</v>
      </c>
      <c r="D113" s="15"/>
      <c r="E113" s="28">
        <f>G80</f>
        <v>0</v>
      </c>
      <c r="F113" s="28">
        <f t="shared" si="12"/>
        <v>0</v>
      </c>
      <c r="G113" s="66">
        <f t="shared" si="13"/>
        <v>0</v>
      </c>
    </row>
    <row r="114" spans="1:7" ht="15" customHeight="1" x14ac:dyDescent="0.25">
      <c r="A114" s="99" t="s">
        <v>24</v>
      </c>
      <c r="C114" s="5" t="str">
        <f>C81</f>
        <v>PEDOLOGICKÝ PRŮZKUM</v>
      </c>
      <c r="D114" s="15"/>
      <c r="E114" s="28">
        <f>G83</f>
        <v>0</v>
      </c>
      <c r="F114" s="28">
        <f t="shared" si="12"/>
        <v>0</v>
      </c>
      <c r="G114" s="66">
        <f t="shared" si="13"/>
        <v>0</v>
      </c>
    </row>
    <row r="115" spans="1:7" ht="15" customHeight="1" x14ac:dyDescent="0.25">
      <c r="A115" s="98" t="s">
        <v>26</v>
      </c>
      <c r="C115" s="5" t="str">
        <f>C84</f>
        <v>KOROZNÍ PRŮZKUM</v>
      </c>
      <c r="D115" s="15"/>
      <c r="E115" s="28">
        <f>G88</f>
        <v>0</v>
      </c>
      <c r="F115" s="28">
        <f t="shared" si="12"/>
        <v>0</v>
      </c>
      <c r="G115" s="66">
        <f t="shared" si="13"/>
        <v>0</v>
      </c>
    </row>
    <row r="116" spans="1:7" ht="15" customHeight="1" thickBot="1" x14ac:dyDescent="0.3">
      <c r="A116" s="98" t="s">
        <v>48</v>
      </c>
      <c r="C116" s="5" t="str">
        <f>C89</f>
        <v>VÝKONY GEOLOGICKÉ SLUŽBY</v>
      </c>
      <c r="D116" s="15"/>
      <c r="E116" s="28">
        <f>G100</f>
        <v>0</v>
      </c>
      <c r="F116" s="28">
        <f t="shared" ref="F116" si="14">E116*0.21</f>
        <v>0</v>
      </c>
      <c r="G116" s="66">
        <f t="shared" ref="G116" si="15">SUM(E116:F116)</f>
        <v>0</v>
      </c>
    </row>
    <row r="117" spans="1:7" ht="15" customHeight="1" x14ac:dyDescent="0.25">
      <c r="A117" s="43"/>
      <c r="B117" s="1"/>
      <c r="C117" s="7"/>
      <c r="D117" s="13"/>
      <c r="E117" s="29">
        <f>SUM(E108:E116)</f>
        <v>0</v>
      </c>
      <c r="F117" s="29">
        <f>SUM(F108:F116)</f>
        <v>0</v>
      </c>
      <c r="G117" s="67">
        <f>SUM(G108:G116)</f>
        <v>0</v>
      </c>
    </row>
    <row r="118" spans="1:7" ht="15" customHeight="1" x14ac:dyDescent="0.25">
      <c r="A118" s="99"/>
      <c r="G118" s="64"/>
    </row>
    <row r="119" spans="1:7" ht="15" customHeight="1" x14ac:dyDescent="0.25">
      <c r="A119" s="99"/>
      <c r="D119" s="17"/>
      <c r="F119" s="18" t="s">
        <v>55</v>
      </c>
      <c r="G119" s="68">
        <f>SUM(E108:E116)</f>
        <v>0</v>
      </c>
    </row>
    <row r="120" spans="1:7" ht="15" customHeight="1" x14ac:dyDescent="0.25">
      <c r="A120" s="99"/>
      <c r="F120" s="18" t="s">
        <v>54</v>
      </c>
      <c r="G120" s="68">
        <f>SUM(F108:F116)</f>
        <v>0</v>
      </c>
    </row>
    <row r="121" spans="1:7" ht="15" customHeight="1" x14ac:dyDescent="0.25">
      <c r="A121" s="99"/>
      <c r="D121" s="17"/>
      <c r="F121" s="18" t="s">
        <v>56</v>
      </c>
      <c r="G121" s="68">
        <f>SUM(G119:G120)</f>
        <v>0</v>
      </c>
    </row>
    <row r="122" spans="1:7" ht="15" customHeight="1" x14ac:dyDescent="0.25">
      <c r="A122" s="99"/>
      <c r="D122" s="17"/>
      <c r="E122" s="8"/>
      <c r="F122" s="20"/>
      <c r="G122" s="69"/>
    </row>
    <row r="123" spans="1:7" ht="15" customHeight="1" thickBot="1" x14ac:dyDescent="0.3">
      <c r="A123" s="174" t="s">
        <v>110</v>
      </c>
      <c r="B123" s="175"/>
      <c r="C123" s="175"/>
      <c r="D123" s="175"/>
      <c r="E123" s="175"/>
      <c r="F123" s="175"/>
      <c r="G123" s="176"/>
    </row>
    <row r="124" spans="1:7" ht="15" customHeight="1" x14ac:dyDescent="0.25"/>
    <row r="132" spans="6:6" x14ac:dyDescent="0.25">
      <c r="F132" s="11"/>
    </row>
    <row r="133" spans="6:6" x14ac:dyDescent="0.25">
      <c r="F133" s="11"/>
    </row>
  </sheetData>
  <mergeCells count="44">
    <mergeCell ref="A5:B5"/>
    <mergeCell ref="A6:B6"/>
    <mergeCell ref="A123:G123"/>
    <mergeCell ref="C6:G6"/>
    <mergeCell ref="C33:G33"/>
    <mergeCell ref="C41:G41"/>
    <mergeCell ref="C48:G48"/>
    <mergeCell ref="C61:G61"/>
    <mergeCell ref="C7:G7"/>
    <mergeCell ref="C13:G13"/>
    <mergeCell ref="C24:G24"/>
    <mergeCell ref="C40:E40"/>
    <mergeCell ref="C32:E32"/>
    <mergeCell ref="C67:G67"/>
    <mergeCell ref="C47:E47"/>
    <mergeCell ref="C60:E60"/>
    <mergeCell ref="C89:G89"/>
    <mergeCell ref="A88:B88"/>
    <mergeCell ref="A83:B83"/>
    <mergeCell ref="A84:B84"/>
    <mergeCell ref="A89:B89"/>
    <mergeCell ref="A80:B80"/>
    <mergeCell ref="C66:E66"/>
    <mergeCell ref="C80:E80"/>
    <mergeCell ref="C83:E83"/>
    <mergeCell ref="C88:E88"/>
    <mergeCell ref="C81:G81"/>
    <mergeCell ref="C84:G84"/>
    <mergeCell ref="A100:B100"/>
    <mergeCell ref="C100:E100"/>
    <mergeCell ref="A7:B7"/>
    <mergeCell ref="A67:B67"/>
    <mergeCell ref="A81:B81"/>
    <mergeCell ref="A47:B47"/>
    <mergeCell ref="A40:B40"/>
    <mergeCell ref="A32:B32"/>
    <mergeCell ref="A33:B33"/>
    <mergeCell ref="A41:B41"/>
    <mergeCell ref="A48:B48"/>
    <mergeCell ref="A66:B66"/>
    <mergeCell ref="A60:B60"/>
    <mergeCell ref="A61:B61"/>
    <mergeCell ref="A24:B24"/>
    <mergeCell ref="A13:B13"/>
  </mergeCells>
  <phoneticPr fontId="15" type="noConversion"/>
  <printOptions horizontalCentered="1"/>
  <pageMargins left="0.25" right="0.25" top="0.75" bottom="0.75" header="0.3" footer="0.3"/>
  <pageSetup paperSize="8" scale="59" fitToHeight="3" orientation="portrait" r:id="rId1"/>
  <headerFooter alignWithMargins="0"/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soupis prací</vt:lpstr>
      <vt:lpstr>'soupis prací'!Názvy_tisku</vt:lpstr>
      <vt:lpstr>'soupis prací'!Oblast_tisku</vt:lpstr>
      <vt:lpstr>'soupis prací'!Print_Area</vt:lpstr>
      <vt:lpstr>'soupis prací'!Print_Titles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Svidekova Alena</dc:creator>
  <cp:lastModifiedBy>Svidekova Alena</cp:lastModifiedBy>
  <cp:lastPrinted>2021-09-07T14:17:37Z</cp:lastPrinted>
  <dcterms:created xsi:type="dcterms:W3CDTF">2020-09-09T08:49:30Z</dcterms:created>
  <dcterms:modified xsi:type="dcterms:W3CDTF">2023-11-02T12:31:48Z</dcterms:modified>
</cp:coreProperties>
</file>