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0 - SO 100  Vozovky ..." sheetId="2" r:id="rId2"/>
    <sheet name="SO 100.1 - SO 100.1 VRN-D..." sheetId="3" r:id="rId3"/>
    <sheet name="SO 101 - SO 101  Chodníky..." sheetId="4" r:id="rId4"/>
    <sheet name="SO 101.1 - SO 101.1  VRN-..." sheetId="5" r:id="rId5"/>
    <sheet name="SO 110 - SO 110  Vozovky ..." sheetId="6" r:id="rId6"/>
    <sheet name="SO 110.1 - SO 110.1  VRN-..." sheetId="7" r:id="rId7"/>
    <sheet name="SO 111 - SO 111  Chodníky..." sheetId="8" r:id="rId8"/>
    <sheet name="SO 111.1 - SO 111.1  VRN-..." sheetId="9" r:id="rId9"/>
    <sheet name="Seznam figur" sheetId="10" r:id="rId10"/>
  </sheets>
  <definedNames>
    <definedName name="_xlnm.Print_Area" localSheetId="0">'Rekapitulace stavby'!$D$4:$AO$76,'Rekapitulace stavby'!$C$82:$AQ$103</definedName>
    <definedName name="_xlnm._FilterDatabase" localSheetId="1" hidden="1">'SO 100 - SO 100  Vozovky ...'!$C$121:$K$351</definedName>
    <definedName name="_xlnm.Print_Area" localSheetId="1">'SO 100 - SO 100  Vozovky ...'!$C$82:$J$103,'SO 100 - SO 100  Vozovky ...'!$C$109:$J$351</definedName>
    <definedName name="_xlnm._FilterDatabase" localSheetId="2" hidden="1">'SO 100.1 - SO 100.1 VRN-D...'!$C$116:$K$133</definedName>
    <definedName name="_xlnm.Print_Area" localSheetId="2">'SO 100.1 - SO 100.1 VRN-D...'!$C$82:$J$98,'SO 100.1 - SO 100.1 VRN-D...'!$C$104:$J$133</definedName>
    <definedName name="_xlnm._FilterDatabase" localSheetId="3" hidden="1">'SO 101 - SO 101  Chodníky...'!$C$119:$K$178</definedName>
    <definedName name="_xlnm.Print_Area" localSheetId="3">'SO 101 - SO 101  Chodníky...'!$C$82:$J$101,'SO 101 - SO 101  Chodníky...'!$C$107:$J$178</definedName>
    <definedName name="_xlnm._FilterDatabase" localSheetId="4" hidden="1">'SO 101.1 - SO 101.1  VRN-...'!$C$116:$K$133</definedName>
    <definedName name="_xlnm.Print_Area" localSheetId="4">'SO 101.1 - SO 101.1  VRN-...'!$C$82:$J$98,'SO 101.1 - SO 101.1  VRN-...'!$C$104:$J$133</definedName>
    <definedName name="_xlnm._FilterDatabase" localSheetId="5" hidden="1">'SO 110 - SO 110  Vozovky ...'!$C$120:$K$229</definedName>
    <definedName name="_xlnm.Print_Area" localSheetId="5">'SO 110 - SO 110  Vozovky ...'!$C$82:$J$102,'SO 110 - SO 110  Vozovky ...'!$C$108:$J$229</definedName>
    <definedName name="_xlnm._FilterDatabase" localSheetId="6" hidden="1">'SO 110.1 - SO 110.1  VRN-...'!$C$116:$K$133</definedName>
    <definedName name="_xlnm.Print_Area" localSheetId="6">'SO 110.1 - SO 110.1  VRN-...'!$C$82:$J$98,'SO 110.1 - SO 110.1  VRN-...'!$C$104:$J$133</definedName>
    <definedName name="_xlnm._FilterDatabase" localSheetId="7" hidden="1">'SO 111 - SO 111  Chodníky...'!$C$121:$K$190</definedName>
    <definedName name="_xlnm.Print_Area" localSheetId="7">'SO 111 - SO 111  Chodníky...'!$C$82:$J$103,'SO 111 - SO 111  Chodníky...'!$C$109:$J$190</definedName>
    <definedName name="_xlnm._FilterDatabase" localSheetId="8" hidden="1">'SO 111.1 - SO 111.1  VRN-...'!$C$116:$K$133</definedName>
    <definedName name="_xlnm.Print_Area" localSheetId="8">'SO 111.1 - SO 111.1  VRN-...'!$C$82:$J$98,'SO 111.1 - SO 111.1  VRN-...'!$C$104:$J$133</definedName>
    <definedName name="_xlnm.Print_Area" localSheetId="9">'Seznam figur'!$C$4:$G$316</definedName>
    <definedName name="_xlnm.Print_Titles" localSheetId="0">'Rekapitulace stavby'!$92:$92</definedName>
    <definedName name="_xlnm.Print_Titles" localSheetId="1">'SO 100 - SO 100  Vozovky ...'!$121:$121</definedName>
    <definedName name="_xlnm.Print_Titles" localSheetId="2">'SO 100.1 - SO 100.1 VRN-D...'!$116:$116</definedName>
    <definedName name="_xlnm.Print_Titles" localSheetId="3">'SO 101 - SO 101  Chodníky...'!$119:$119</definedName>
    <definedName name="_xlnm.Print_Titles" localSheetId="4">'SO 101.1 - SO 101.1  VRN-...'!$116:$116</definedName>
    <definedName name="_xlnm.Print_Titles" localSheetId="5">'SO 110 - SO 110  Vozovky ...'!$120:$120</definedName>
    <definedName name="_xlnm.Print_Titles" localSheetId="6">'SO 110.1 - SO 110.1  VRN-...'!$116:$116</definedName>
    <definedName name="_xlnm.Print_Titles" localSheetId="7">'SO 111 - SO 111  Chodníky...'!$121:$121</definedName>
    <definedName name="_xlnm.Print_Titles" localSheetId="8">'SO 111.1 - SO 111.1  VRN-...'!$116:$116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<sst xmlns="http://schemas.openxmlformats.org/spreadsheetml/2006/main" count="8048" uniqueCount="886">
  <si>
    <t>Export Komplet</t>
  </si>
  <si>
    <t/>
  </si>
  <si>
    <t>2.0</t>
  </si>
  <si>
    <t>ZAMOK</t>
  </si>
  <si>
    <t>False</t>
  </si>
  <si>
    <t>{d4922fd5-1659-421f-b057-73e437450419}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</si>
  <si>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</si>
  <si>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</si>
  <si>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</si>
  <si>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</si>
  <si>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</si>
  <si>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</si>
  <si>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</si>
  <si>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</si>
  <si>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0148_DVO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</si>
  <si>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</si>
  <si>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</si>
  <si>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Stránčická - Hrdinů</t>
  </si>
  <si>
    <t>KSO:</t>
  </si>
  <si>
    <t>822 25</t>
  </si>
  <si>
    <t>CC-CZ:</t>
  </si>
  <si>
    <t>21121</t>
  </si>
  <si>
    <t>Místo:</t>
  </si>
  <si>
    <t>k.ú. Všestary, Stránčice</t>
  </si>
  <si>
    <t>Datum:</t>
  </si>
  <si>
    <t>11. 10. 2023</t>
  </si>
  <si>
    <t>CZ-CPV:</t>
  </si>
  <si>
    <t>45233100-0</t>
  </si>
  <si>
    <t>CZ-CPA:</t>
  </si>
  <si>
    <t>42.11.10</t>
  </si>
  <si>
    <t>Zadavatel:</t>
  </si>
  <si>
    <t>IČ:</t>
  </si>
  <si>
    <t>Obec Všestary</t>
  </si>
  <si>
    <t>DIČ:</t>
  </si>
  <si>
    <t>Uchazeč:</t>
  </si>
  <si>
    <t>Vyplň údaj</t>
  </si>
  <si>
    <t>Projektant:</t>
  </si>
  <si>
    <t>ing. Miroslav Dvořan</t>
  </si>
  <si>
    <t>True</t>
  </si>
  <si>
    <t>Zpracovatel:</t>
  </si>
  <si>
    <t>Roman Valík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</si>
  <si>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</si>
  <si>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</si>
  <si>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</si>
  <si>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</si>
  <si>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</si>
  <si>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</si>
  <si>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</si>
  <si>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</si>
  <si>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</si>
  <si>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</si>
  <si>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</si>
  <si>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</si>
  <si>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</si>
  <si>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</si>
  <si>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</si>
  <si>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</si>
  <si>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</si>
  <si>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</si>
  <si>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</si>
  <si>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</si>
  <si>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</si>
  <si>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</si>
  <si>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</si>
  <si>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</si>
  <si>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</si>
  <si>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</si>
  <si>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</si>
  <si>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</si>
  <si>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</si>
  <si>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</si>
  <si>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</si>
  <si>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</si>
  <si>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</si>
  <si>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</si>
  <si>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</si>
  <si>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</si>
  <si>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</si>
  <si>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</si>
  <si>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</si>
  <si>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</si>
  <si>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</si>
  <si>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</si>
  <si>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</si>
  <si>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</si>
  <si>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</si>
  <si>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</si>
  <si>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</si>
  <si>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SO 100  Vozovky v katastru Všestar</t>
  </si>
  <si>
    <t>STA</t>
  </si>
  <si>
    <t>1</t>
  </si>
  <si>
    <t>{23d743f3-9819-4463-b11b-decedd730641}</t>
  </si>
  <si>
    <t>2</t>
  </si>
  <si>
    <t>SO 100.1</t>
  </si>
  <si>
    <t>SO 100.1 VRN/DRN Vedlejší a doplňkové rozpočtové náklady pro SO 100</t>
  </si>
  <si>
    <t>{5cc8afd6-971b-4fb9-8214-7c000987307f}</t>
  </si>
  <si>
    <t>SO 101</t>
  </si>
  <si>
    <t>SO 101  Chodníky v katastru Všestar</t>
  </si>
  <si>
    <t>{1b91d97b-d0a5-4483-895e-0825eec6377b}</t>
  </si>
  <si>
    <t>SO 101.1</t>
  </si>
  <si>
    <t>SO 101.1  VRN/DRN Vedlejší a doplňkové rozpočtové náklady pro SO 101</t>
  </si>
  <si>
    <t>{d8a9f519-6527-451f-be8f-261c84498f92}</t>
  </si>
  <si>
    <t>SO 110</t>
  </si>
  <si>
    <t>SO 110  Vozovky v katastru Stránčic</t>
  </si>
  <si>
    <t>{6091ef41-227a-4e79-985a-21e927d46156}</t>
  </si>
  <si>
    <t>SO 110.1</t>
  </si>
  <si>
    <t>SO 110.1  VRN/DRN  Vedlejší a doplňkové rozpočtové náklady pro SO 110</t>
  </si>
  <si>
    <t>{2ed0afbe-d221-4934-aaf2-765843b5d4aa}</t>
  </si>
  <si>
    <t>SO 111</t>
  </si>
  <si>
    <t>SO 111  Chodníky v katastru Stránčic</t>
  </si>
  <si>
    <t>{631934c0-8c8d-4822-acaf-d013ee60f154}</t>
  </si>
  <si>
    <t>SO 111.1</t>
  </si>
  <si>
    <t>SO 111.1  VRN/DRN  Vedlejší a doplňkové rozpočtové náklady pro SO 111</t>
  </si>
  <si>
    <t>{e145cc4a-600b-41e3-b5d8-e8a4c189f28d}</t>
  </si>
  <si>
    <t>výkop</t>
  </si>
  <si>
    <t>44,5</t>
  </si>
  <si>
    <t>rýha80</t>
  </si>
  <si>
    <t>67,688</t>
  </si>
  <si>
    <t>KRYCÍ LIST SOUPISU PRACÍ</t>
  </si>
  <si>
    <t>rýha200_nepaž</t>
  </si>
  <si>
    <t>142,81</t>
  </si>
  <si>
    <t>odstr_čela_kámen</t>
  </si>
  <si>
    <t>1,26</t>
  </si>
  <si>
    <t>odstr_čel_beton</t>
  </si>
  <si>
    <t>0,528</t>
  </si>
  <si>
    <t>pažení</t>
  </si>
  <si>
    <t>52,08</t>
  </si>
  <si>
    <t>Objekt:</t>
  </si>
  <si>
    <t>rýha200_pažená</t>
  </si>
  <si>
    <t>28,102</t>
  </si>
  <si>
    <t>SO 100 - SO 100  Vozovky v katastru Všestar</t>
  </si>
  <si>
    <t>odvoz_výkopku</t>
  </si>
  <si>
    <t>283,1</t>
  </si>
  <si>
    <t>odvoz_výkopkuh5</t>
  </si>
  <si>
    <t>1,788</t>
  </si>
  <si>
    <t>zásyp_ŠD</t>
  </si>
  <si>
    <t>19,53</t>
  </si>
  <si>
    <t>frézovaná_vozovka</t>
  </si>
  <si>
    <t>4600</t>
  </si>
  <si>
    <t>záliv_bus</t>
  </si>
  <si>
    <t>70</t>
  </si>
  <si>
    <t>odstr_vpusti</t>
  </si>
  <si>
    <t>2,355</t>
  </si>
  <si>
    <t>odstr_mříže</t>
  </si>
  <si>
    <t>8</t>
  </si>
  <si>
    <t>odstr_DZ</t>
  </si>
  <si>
    <t>12</t>
  </si>
  <si>
    <t>odvoz_betonu</t>
  </si>
  <si>
    <t>5,652</t>
  </si>
  <si>
    <t>odvoz_hmot</t>
  </si>
  <si>
    <t>2,584</t>
  </si>
  <si>
    <t>čištění_příkopu</t>
  </si>
  <si>
    <t>120</t>
  </si>
  <si>
    <t>odvoz_suti</t>
  </si>
  <si>
    <t>61,2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</si>
  <si>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</si>
  <si>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</si>
  <si>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</si>
  <si>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</si>
  <si>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</si>
  <si>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</si>
  <si>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</si>
  <si>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</si>
  <si>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</si>
  <si>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</si>
  <si>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</si>
  <si>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</si>
  <si>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</si>
  <si>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</si>
  <si>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</si>
  <si>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</si>
  <si>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</si>
  <si>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</si>
  <si>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</si>
  <si>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</si>
  <si>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</si>
  <si>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</si>
  <si>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</si>
  <si>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</si>
  <si>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</si>
  <si>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</si>
  <si>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</si>
  <si>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</si>
  <si>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</si>
  <si>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</si>
  <si>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přes 50 do 100 mm ručně</t>
  </si>
  <si>
    <t>m2</t>
  </si>
  <si>
    <t>4</t>
  </si>
  <si>
    <t>-990497929</t>
  </si>
  <si>
    <t>VV</t>
  </si>
  <si>
    <t>"dle předpokladu bude vybouraný materiál nabídnut zhotoviteli - není uvažován odvoz a skládkovné"</t>
  </si>
  <si>
    <t>"ruční dobourání okolo překážek a u obrub" 78*0,5+(21+66+47+40+59+68+120+28)*0,1</t>
  </si>
  <si>
    <t>113154364</t>
  </si>
  <si>
    <t>Frézování živičného krytu tl 100 mm pruh š přes 1 do 2 m pl přes 1000 do 10000 m2 s překážkami v trase</t>
  </si>
  <si>
    <t>1287679204</t>
  </si>
  <si>
    <t>"průměrná tloušťka frézování 90 mm" 4600</t>
  </si>
  <si>
    <t>3</t>
  </si>
  <si>
    <t>11900R001</t>
  </si>
  <si>
    <t>Ochrana trubních sítí po dobu výstavby</t>
  </si>
  <si>
    <t>m</t>
  </si>
  <si>
    <t>273576403</t>
  </si>
  <si>
    <t>"v rozšíření" 27,5*2+0,4*2+0,4+0,5</t>
  </si>
  <si>
    <t>11900R002</t>
  </si>
  <si>
    <t>Ochrana kabelových sítí po dobu výstavby</t>
  </si>
  <si>
    <t>1773163353</t>
  </si>
  <si>
    <t>"v rozšíření" 0,4*3+0,5*2+27</t>
  </si>
  <si>
    <t>5</t>
  </si>
  <si>
    <t>122252513</t>
  </si>
  <si>
    <t>Odkopávky a prokopávky zapažené pro silnice a dálnice v hornině třídy těžitelnosti I objem do 100 m3 strojně</t>
  </si>
  <si>
    <t>m3</t>
  </si>
  <si>
    <t>1616839120</t>
  </si>
  <si>
    <t>"záliv bus" 70*0,4+"viz výkaz kubatur" 20,75-4,25</t>
  </si>
  <si>
    <t>6</t>
  </si>
  <si>
    <t>132251103</t>
  </si>
  <si>
    <t>Hloubení rýh nezapažených š do 800 mm v hornině třídy těžitelnosti I skupiny 3 objem do 100 m3 strojně</t>
  </si>
  <si>
    <t>-1498459104</t>
  </si>
  <si>
    <t>"rýha pro obrubník" 52+"rýha pro rozšíření" 28*0,54+"pro nová čela propustků" 1,2*0,65*0,3*2+1*0,2*0,5</t>
  </si>
  <si>
    <t>7</t>
  </si>
  <si>
    <t>132251253</t>
  </si>
  <si>
    <t>Hloubení rýh nezapažených š do 2000 mm v hornině třídy těžitelnosti I skupiny 3 objem do 100 m3 strojně</t>
  </si>
  <si>
    <t>1528793128</t>
  </si>
  <si>
    <t>"rozšíření" (108+133)*0,54-28*0,54+43-15,21</t>
  </si>
  <si>
    <t>132254203</t>
  </si>
  <si>
    <t>Hloubení zapažených rýh š do 2000 mm v hornině třídy těžitelnosti I skupiny 3 objem do 100 m3</t>
  </si>
  <si>
    <t>1862334671</t>
  </si>
  <si>
    <t>"pro potřebu kontrolního rozpočtu uvažována hl. kanalizace 1,5 m, objem rýh bude upraven podle skutečné hloubky stok"</t>
  </si>
  <si>
    <t>"pro přípojky v pustí" (6+6+7+1,3+0,7*2)*(1,09+1,5)/2</t>
  </si>
  <si>
    <t>9</t>
  </si>
  <si>
    <t>139951113</t>
  </si>
  <si>
    <t>Bourání kcí v hloubených vykopávkách ze zdiva kamenného na MC strojně</t>
  </si>
  <si>
    <t>1147043632</t>
  </si>
  <si>
    <t>1,5*0,3*0,7*4</t>
  </si>
  <si>
    <t>10</t>
  </si>
  <si>
    <t>139951121</t>
  </si>
  <si>
    <t>Bourání kcí v hloubených vykopávkách ze zdiva z betonu prostého strojně</t>
  </si>
  <si>
    <t>-1790632673</t>
  </si>
  <si>
    <t>"vybourání čel stávajícího propustku pro jeho opravu" 1,1*0,3*0,8*2</t>
  </si>
  <si>
    <t>11</t>
  </si>
  <si>
    <t>151101102</t>
  </si>
  <si>
    <t>Zřízení příložného pažení a rozepření stěn rýh hl přes 2 do 4 m</t>
  </si>
  <si>
    <t>-958565683</t>
  </si>
  <si>
    <t>"pro přípojky v pustí" (6*2+7+1,3+0,7*2)*1,2*2</t>
  </si>
  <si>
    <t>151101112</t>
  </si>
  <si>
    <t>Odstranění příložného pažení a rozepření stěn rýh hl přes 2 do 4 m</t>
  </si>
  <si>
    <t>-535190824</t>
  </si>
  <si>
    <t>13</t>
  </si>
  <si>
    <t>162751117</t>
  </si>
  <si>
    <t>Vodorovné přemístění přes 9 000 do 10000 m výkopku/sypaniny z horniny třídy těžitelnosti I skupiny 1 až 3</t>
  </si>
  <si>
    <t>648622418</t>
  </si>
  <si>
    <t>"odvozná vzdálenost 20 km stanovena pro potřebu kontrolního rozpočtu"</t>
  </si>
  <si>
    <t>"skutečná vzdálenost je věcí zhotovitele a bude oceněna dle jeho potřeb beze změny Soupisu prací"</t>
  </si>
  <si>
    <t>výkop+rýha200_nepaž+rýha200_pažená+rýha80</t>
  </si>
  <si>
    <t>14</t>
  </si>
  <si>
    <t>162751119</t>
  </si>
  <si>
    <t>Příplatek k vodorovnému přemístění výkopku/sypaniny z horniny třídy těžitelnosti I skupiny 1 až 3 ZKD 1000 m přes 10000 m</t>
  </si>
  <si>
    <t>2007981455</t>
  </si>
  <si>
    <t>odvoz_výkopku*10</t>
  </si>
  <si>
    <t>162751137</t>
  </si>
  <si>
    <t>Vodorovné přemístění přes 9 000 do 10000 m výkopku/sypaniny z horniny třídy těžitelnosti II skupiny 4 a 5</t>
  </si>
  <si>
    <t>-1660273428</t>
  </si>
  <si>
    <t>"beton a kámen z vybouraných čel propustku" odstr_čel_beton+odstr_čela_kámen</t>
  </si>
  <si>
    <t>16</t>
  </si>
  <si>
    <t>162751139</t>
  </si>
  <si>
    <t>Příplatek k vodorovnému přemístění výkopku/sypaniny z horniny třídy těžitelnosti II skupiny 4 a 5 ZKD 1000 m přes 10000 m</t>
  </si>
  <si>
    <t>1457655736</t>
  </si>
  <si>
    <t>odvoz_výkopkuh5*10</t>
  </si>
  <si>
    <t>17</t>
  </si>
  <si>
    <t>171201231</t>
  </si>
  <si>
    <t>Poplatek za uložení zeminy a kamení na recyklační skládce (skládkovné) kód odpadu 17 05 04</t>
  </si>
  <si>
    <t>t</t>
  </si>
  <si>
    <t>1632989467</t>
  </si>
  <si>
    <t>odstr_čela_kámen*2,1+odvoz_výkopku*1,7</t>
  </si>
  <si>
    <t>18</t>
  </si>
  <si>
    <t>174151101</t>
  </si>
  <si>
    <t>Zásyp jam, šachet rýh nebo kolem objektů sypaninou se zhutněním</t>
  </si>
  <si>
    <t>-1311453721</t>
  </si>
  <si>
    <t>"zásyp přípojek vpustí štěrkodrtí 0/32" (6+6+7+1,3+0,7+0,7)*1,2*0,75</t>
  </si>
  <si>
    <t>19</t>
  </si>
  <si>
    <t>M</t>
  </si>
  <si>
    <t>58344171</t>
  </si>
  <si>
    <t>štěrkodrť frakce 0/32</t>
  </si>
  <si>
    <t>-1956355178</t>
  </si>
  <si>
    <t>zásyp_ŠD*2</t>
  </si>
  <si>
    <t>20</t>
  </si>
  <si>
    <t>181152302</t>
  </si>
  <si>
    <t>Úprava pláně pro silnice a dálnice v zářezech se zhutněním</t>
  </si>
  <si>
    <t>2058575136</t>
  </si>
  <si>
    <t>"vozovka rozšíření a rigol" 108+133+"záliv bus" 70</t>
  </si>
  <si>
    <t>18211R111</t>
  </si>
  <si>
    <t>Zpevnění svahu tkaninou nebo rohoží na svahu sklonu přes 1:2 do 1:1 upevněnou sponami nebo hřeby z betonářské oceli</t>
  </si>
  <si>
    <t>2130259364</t>
  </si>
  <si>
    <t>22</t>
  </si>
  <si>
    <t>61894013</t>
  </si>
  <si>
    <t>síť protierozní z kokosových vláken 700g/m2</t>
  </si>
  <si>
    <t>709930647</t>
  </si>
  <si>
    <t>300*1,1</t>
  </si>
  <si>
    <t>330*1,1 'Přepočtené koeficientem množství</t>
  </si>
  <si>
    <t>23</t>
  </si>
  <si>
    <t>182151111</t>
  </si>
  <si>
    <t>Svahování v zářezech v hornině třídy těžitelnosti I skupiny 1 až 3 strojně</t>
  </si>
  <si>
    <t>937934980</t>
  </si>
  <si>
    <t>"z výkazu kubatur" 107,55</t>
  </si>
  <si>
    <t>Vodorovné konstrukce</t>
  </si>
  <si>
    <t>24</t>
  </si>
  <si>
    <t>451573111</t>
  </si>
  <si>
    <t>Lože pod potrubí otevřený výkop ze štěrkopísku</t>
  </si>
  <si>
    <t>-1787269134</t>
  </si>
  <si>
    <t>(2*6+7)*1,2*0,05</t>
  </si>
  <si>
    <t>Komunikace pozemní</t>
  </si>
  <si>
    <t>25</t>
  </si>
  <si>
    <t>561061111</t>
  </si>
  <si>
    <t>Zřízení podkladu ze zeminy upravené vápnem, cementem, směsnými pojivy tl přes 350 do 400 mm pl do 1000 m2</t>
  </si>
  <si>
    <t>365712457</t>
  </si>
  <si>
    <t>26</t>
  </si>
  <si>
    <t>58591002</t>
  </si>
  <si>
    <t>pojivo hydraulické pro stabilizaci zeminy 50% vápna</t>
  </si>
  <si>
    <t>990627819</t>
  </si>
  <si>
    <t>"dle přílohy 5 všeobecné části katalogu 822-1 ÚRS je množství pojiva 53 kg/1 m3"</t>
  </si>
  <si>
    <t>(108+133+70)*0,4*53/1000</t>
  </si>
  <si>
    <t>27</t>
  </si>
  <si>
    <t>564851011</t>
  </si>
  <si>
    <t>Podklad ze štěrkodrtě ŠD plochy do 100 m2 tl 150 mm</t>
  </si>
  <si>
    <t>967607866</t>
  </si>
  <si>
    <t>"záliv bus ŠD 0/32" 75*2</t>
  </si>
  <si>
    <t>28</t>
  </si>
  <si>
    <t>564871016</t>
  </si>
  <si>
    <t>Podklad ze štěrkodrtě ŠD plochy do 100 m2 tl 300 mm</t>
  </si>
  <si>
    <t>-1030659530</t>
  </si>
  <si>
    <t>"vozovka rozšíření" 108+"rigol" 133</t>
  </si>
  <si>
    <t>29</t>
  </si>
  <si>
    <t>567134111</t>
  </si>
  <si>
    <t>Podklad ze směsi stmelené cementem SC C 20/25 (PB I) tl 200 mm</t>
  </si>
  <si>
    <t>-588522580</t>
  </si>
  <si>
    <t>"vozovka rozšíření" 108+"překopy vozovky" (2*6+7)*1,2</t>
  </si>
  <si>
    <t>30</t>
  </si>
  <si>
    <t>572141111</t>
  </si>
  <si>
    <t>Vyrovnání povrchu dosavadních krytů asfaltovým betonem ACO (AB) tl přes 20 do 40 mm</t>
  </si>
  <si>
    <t>460506560</t>
  </si>
  <si>
    <t>"oprava poruch na odfrézovaném krytu - uvažováno 10% povrchu" 4600/100*10</t>
  </si>
  <si>
    <t>31</t>
  </si>
  <si>
    <t>573111111</t>
  </si>
  <si>
    <t>Postřik živičný infiltrační s posypem z asfaltu množství 0,60 kg/m2</t>
  </si>
  <si>
    <t>-1071292151</t>
  </si>
  <si>
    <t>"záliv bus; inf. postřk C50 BP5" 70</t>
  </si>
  <si>
    <t>32</t>
  </si>
  <si>
    <t>57319R111</t>
  </si>
  <si>
    <t>Postřik infiltrační kationaktivní emulzí v množství 0,3 kg/m2</t>
  </si>
  <si>
    <t>-1921611201</t>
  </si>
  <si>
    <t>"frézovaná vozovka" 4600</t>
  </si>
  <si>
    <t>33</t>
  </si>
  <si>
    <t>573231106</t>
  </si>
  <si>
    <t>Postřik živičný spojovací ze silniční emulze v množství 0,30 kg/m2</t>
  </si>
  <si>
    <t>-2131812222</t>
  </si>
  <si>
    <t>"C60 BP5" záliv_bus</t>
  </si>
  <si>
    <t>34</t>
  </si>
  <si>
    <t>57323R107</t>
  </si>
  <si>
    <t>Postřik živičný spojovací z kationaktivní  emulze v množství 0,35 kg/m2</t>
  </si>
  <si>
    <t>1646653519</t>
  </si>
  <si>
    <t>frézovaná_vozovka+"rozšíření" 108</t>
  </si>
  <si>
    <t>35</t>
  </si>
  <si>
    <t>577134121</t>
  </si>
  <si>
    <t>Asfaltový beton vrstva obrusná ACO 11 (ABS) tř. I tl 40 mm š přes 3 m z nemodifikovaného asfaltu</t>
  </si>
  <si>
    <t>-97680690</t>
  </si>
  <si>
    <t>"ACO 11+, asf. pojivo 50/70" frézovaná_vozovka+"rozšíření" 108+záliv_bus</t>
  </si>
  <si>
    <t>36</t>
  </si>
  <si>
    <t>577155121</t>
  </si>
  <si>
    <t>Asfaltový beton vrstva obrusná ACO 16 (ABH) tl 60 mm š přes 3 m z nemodifikovaného asfaltu</t>
  </si>
  <si>
    <t>-1432902005</t>
  </si>
  <si>
    <t>"ACL 16+ , asf. pojivo 50/70" frézovaná_vozovka+záliv_bus</t>
  </si>
  <si>
    <t>37</t>
  </si>
  <si>
    <t>597661111</t>
  </si>
  <si>
    <t>Rigol dlážděný do lože z betonu tl 100 mm z dlažebních kostek drobných</t>
  </si>
  <si>
    <t>357947189</t>
  </si>
  <si>
    <t>133</t>
  </si>
  <si>
    <t>Trubní vedení</t>
  </si>
  <si>
    <t>38</t>
  </si>
  <si>
    <t>871355241</t>
  </si>
  <si>
    <t>Kanalizační potrubí z tvrdého PVC vícevrstvé tuhost třídy SN12 DN 200</t>
  </si>
  <si>
    <t>2027683471</t>
  </si>
  <si>
    <t>"vzhledem k tomu,  že není jasný průběh, hloubka a materiál stoky je tato položka pouze informativní a bude účtována skutečnost"</t>
  </si>
  <si>
    <t>"přípojky vpustí" 2*6+7</t>
  </si>
  <si>
    <t>39</t>
  </si>
  <si>
    <t>877350310</t>
  </si>
  <si>
    <t>Montáž kolen na kanalizačním potrubí z PP nebo tvrdého PVC trub hladkých plnostěnných DN 200</t>
  </si>
  <si>
    <t>kus</t>
  </si>
  <si>
    <t>-236025212</t>
  </si>
  <si>
    <t>"vzhledem k tomu,  že neí jasný průběh, hloubka a materiál stoky je tato položka pouze informativní a bude účtována skutečnost"</t>
  </si>
  <si>
    <t>"přípojky vpustí" 2+3</t>
  </si>
  <si>
    <t>40</t>
  </si>
  <si>
    <t>28617339</t>
  </si>
  <si>
    <t>koleno kanalizace PP KG DN 200x45°</t>
  </si>
  <si>
    <t>-718963085</t>
  </si>
  <si>
    <t>41</t>
  </si>
  <si>
    <t>28617321</t>
  </si>
  <si>
    <t>koleno kanalizace PP KG DN 200x15°</t>
  </si>
  <si>
    <t>-1652341890</t>
  </si>
  <si>
    <t>42</t>
  </si>
  <si>
    <t>877370320</t>
  </si>
  <si>
    <t>Montáž odboček na kanalizačním potrubí z PP nebo tvrdého PVC trub hladkých plnostěnných DN 300</t>
  </si>
  <si>
    <t>1671794804</t>
  </si>
  <si>
    <t>"přípojky vpustí" 2</t>
  </si>
  <si>
    <t>43</t>
  </si>
  <si>
    <t>28617215</t>
  </si>
  <si>
    <t>odbočka kanalizační PP SN16 45° DN 300/200</t>
  </si>
  <si>
    <t>-11367705</t>
  </si>
  <si>
    <t>44</t>
  </si>
  <si>
    <t>890411851</t>
  </si>
  <si>
    <t>Bourání šachet z prefabrikovaných skruží strojně obestavěného prostoru do 1,5 m3</t>
  </si>
  <si>
    <t>-450792014</t>
  </si>
  <si>
    <t>"uv nová + přípojka 6m u přechodu u P1"</t>
  </si>
  <si>
    <t>"uv nová + přípojka 6 m mezi řezy 9 a 10"</t>
  </si>
  <si>
    <t>"uv nová + přípojka 7 m mezi řezy 30 a 31"</t>
  </si>
  <si>
    <t>"oprava stávající vpusti u P3"</t>
  </si>
  <si>
    <t>"oprava stávající vpusti u P7"</t>
  </si>
  <si>
    <t>"posun vpusti u P4"</t>
  </si>
  <si>
    <t>"posun vpusti u P5"</t>
  </si>
  <si>
    <t>"posun vpusti před P22 "</t>
  </si>
  <si>
    <t>"vybourání uliční vpusti" (0,5^2*3,14)/4*1,5 *8</t>
  </si>
  <si>
    <t>45</t>
  </si>
  <si>
    <t>89594R001</t>
  </si>
  <si>
    <t>Osazení uliční vpusti z bet. dílců vč.osazení mříže a koše na bláto a kaly</t>
  </si>
  <si>
    <t>1776894068</t>
  </si>
  <si>
    <t>"uv nová + přípojka 6m u přechodu u P1" 1</t>
  </si>
  <si>
    <t>"uv nová + přípojka 6 m mezi řezy 9 a 10" 1</t>
  </si>
  <si>
    <t>"uv nová + přípojka 7 m mezi řezy 30 a 31" 1</t>
  </si>
  <si>
    <t>"oprava stávající vpusti u P3" 1</t>
  </si>
  <si>
    <t>"oprava stávající vpusti u P7" 1</t>
  </si>
  <si>
    <t>"posun vpusti u P4" 1</t>
  </si>
  <si>
    <t>"posun vpusti u P5" 1</t>
  </si>
  <si>
    <t>"posun vpusti před P22 " 1</t>
  </si>
  <si>
    <t>Součet</t>
  </si>
  <si>
    <t>46</t>
  </si>
  <si>
    <t>592VP0025a</t>
  </si>
  <si>
    <t xml:space="preserve">Souprava dílců vpusti </t>
  </si>
  <si>
    <t>-1285405245</t>
  </si>
  <si>
    <t>47</t>
  </si>
  <si>
    <t>55241040</t>
  </si>
  <si>
    <t>mříž litinová 600/40T, 420X620 D400 vč. koše n bláto</t>
  </si>
  <si>
    <t>-1339119244</t>
  </si>
  <si>
    <t>48</t>
  </si>
  <si>
    <t>899132121</t>
  </si>
  <si>
    <t>Výměna poklopu kanalizačního pevného s ošetřením podkladu hloubky do 25 cm</t>
  </si>
  <si>
    <t>-570922039</t>
  </si>
  <si>
    <t xml:space="preserve">"pouze výšková úprava bez výměny" </t>
  </si>
  <si>
    <t>"šachta" 28</t>
  </si>
  <si>
    <t>49</t>
  </si>
  <si>
    <t>899132212</t>
  </si>
  <si>
    <t>Výměna poklopu vodovodního samonivelačního nebo pevného šoupátkového</t>
  </si>
  <si>
    <t>-1947559852</t>
  </si>
  <si>
    <t>"šoupě a ventil" 44</t>
  </si>
  <si>
    <t>50</t>
  </si>
  <si>
    <t>899132213</t>
  </si>
  <si>
    <t>Výměna poklopu vodovodního samonivelačního nebo pevného hydrantového</t>
  </si>
  <si>
    <t>2072783298</t>
  </si>
  <si>
    <t>"hydrant" 5</t>
  </si>
  <si>
    <t>51</t>
  </si>
  <si>
    <t>899133211</t>
  </si>
  <si>
    <t>Výměna vtokové mříže uliční vpusti s použitím betonových vyrovnávacích prvků</t>
  </si>
  <si>
    <t>1213327620</t>
  </si>
  <si>
    <t>"vpust" 1</t>
  </si>
  <si>
    <t>52</t>
  </si>
  <si>
    <t>899204211</t>
  </si>
  <si>
    <t>Demontáž mříží litinových včetně rámů hmotnosti přes 150 kg</t>
  </si>
  <si>
    <t>-707094183</t>
  </si>
  <si>
    <t>"u všech přemisťovaných vpustí se předpokládá poškození při demontáži"</t>
  </si>
  <si>
    <t>"vybourání uliční vpusti" 8</t>
  </si>
  <si>
    <t>53</t>
  </si>
  <si>
    <t>899623151</t>
  </si>
  <si>
    <t>Obetonování potrubí nebo zdiva stok betonem prostým tř. C 16/20 v otevřeném výkopu</t>
  </si>
  <si>
    <t>-1139403070</t>
  </si>
  <si>
    <t>(2*6+7)*1,2*0,4-(3,14*0,2^2)/4*(2*6+7)</t>
  </si>
  <si>
    <t>Ostatní konstrukce a práce, bourání</t>
  </si>
  <si>
    <t>54</t>
  </si>
  <si>
    <t>913121111</t>
  </si>
  <si>
    <t>Montáž a demontáž dočasné dopravní značky kompletní základní</t>
  </si>
  <si>
    <t>-1950477578</t>
  </si>
  <si>
    <t>"doba trvání  uvažována 6 měsíců tj. 183 dnů"</t>
  </si>
  <si>
    <t>"1. etapa 2 značky B1" 6</t>
  </si>
  <si>
    <t>"Objízdná trasa 1. etapa IS1c" 2</t>
  </si>
  <si>
    <t>55</t>
  </si>
  <si>
    <t>913121112</t>
  </si>
  <si>
    <t>Montáž a demontáž dočasné dopravní značky kompletní zvětšené</t>
  </si>
  <si>
    <t>2122572875</t>
  </si>
  <si>
    <t>"Objízdná trasa 1. etapa IP22" 2</t>
  </si>
  <si>
    <t>56</t>
  </si>
  <si>
    <t>913121211</t>
  </si>
  <si>
    <t>Příplatek k dočasné dopravní značce kompletní základní za první a ZKD den použití</t>
  </si>
  <si>
    <t>1998749414</t>
  </si>
  <si>
    <t>8*183</t>
  </si>
  <si>
    <t>57</t>
  </si>
  <si>
    <t>913121212</t>
  </si>
  <si>
    <t>Příplatek k dočasné dopravní značce kompletní zvětšené za první a ZKD den použití</t>
  </si>
  <si>
    <t>944701591</t>
  </si>
  <si>
    <t>2*183</t>
  </si>
  <si>
    <t>58</t>
  </si>
  <si>
    <t>913211113</t>
  </si>
  <si>
    <t>Montáž a demontáž dočasné dopravní zábrany reflexní šířky 3 m</t>
  </si>
  <si>
    <t>1491872589</t>
  </si>
  <si>
    <t>59</t>
  </si>
  <si>
    <t>913211213</t>
  </si>
  <si>
    <t>Příplatek k dočasné dopravní zábraně reflexní 3 m za první a ZKD den použití</t>
  </si>
  <si>
    <t>-1655804595</t>
  </si>
  <si>
    <t>60</t>
  </si>
  <si>
    <t>914111111</t>
  </si>
  <si>
    <t>Montáž svislé dopravní značky do velikosti 1 m2 objímkami na sloupek nebo konzolu</t>
  </si>
  <si>
    <t>1000283629</t>
  </si>
  <si>
    <t>"P2" 11</t>
  </si>
  <si>
    <t>"IP6" 1</t>
  </si>
  <si>
    <t>"P6" 10</t>
  </si>
  <si>
    <t>"A19" 2</t>
  </si>
  <si>
    <t>"B2" 1</t>
  </si>
  <si>
    <t>"B24a" 1</t>
  </si>
  <si>
    <t>"B24b" 1</t>
  </si>
  <si>
    <t>61</t>
  </si>
  <si>
    <t>404VP0001</t>
  </si>
  <si>
    <t>Značka dopravní reflexní základní velikost s rámečkem a upevňovacími prvky s dopravou</t>
  </si>
  <si>
    <t>-1629051815</t>
  </si>
  <si>
    <t>62</t>
  </si>
  <si>
    <t>914211111</t>
  </si>
  <si>
    <t>Montáž svislé dopravní značky velkoplošné velikosti do 6 m2</t>
  </si>
  <si>
    <t>1802147790</t>
  </si>
  <si>
    <t>63</t>
  </si>
  <si>
    <t>404VP646</t>
  </si>
  <si>
    <t xml:space="preserve">informativní značky jiné IJ17, IJ18 1750x1500mm - informační tabule </t>
  </si>
  <si>
    <t>-232206508</t>
  </si>
  <si>
    <t>64</t>
  </si>
  <si>
    <t>914511112</t>
  </si>
  <si>
    <t>Montáž sloupku dopravních značek délky do 3,5 m s betonovým základem a patkou D 60 mm</t>
  </si>
  <si>
    <t>1042968439</t>
  </si>
  <si>
    <t>"sloupek" 27</t>
  </si>
  <si>
    <t>65</t>
  </si>
  <si>
    <t>404VP0002</t>
  </si>
  <si>
    <t>sloupek pro dopravní značku s patkou</t>
  </si>
  <si>
    <t>656066438</t>
  </si>
  <si>
    <t>66</t>
  </si>
  <si>
    <t>91500R001</t>
  </si>
  <si>
    <t>Vodorovné dopravní značení tmelem nebo kvalitní folií vč.předznačení</t>
  </si>
  <si>
    <t>-1634037430</t>
  </si>
  <si>
    <t>67</t>
  </si>
  <si>
    <t>916131213</t>
  </si>
  <si>
    <t>Osazení silničního obrubníku betonového stojatého s boční opěrou do lože z betonu prostého</t>
  </si>
  <si>
    <t>1466864433</t>
  </si>
  <si>
    <t>"150x250" 392</t>
  </si>
  <si>
    <t>"100x250" 697</t>
  </si>
  <si>
    <t>68</t>
  </si>
  <si>
    <t>59217031</t>
  </si>
  <si>
    <t>obrubník betonový silniční 1000x150x250mm</t>
  </si>
  <si>
    <t>1494174294</t>
  </si>
  <si>
    <t>392*1,01</t>
  </si>
  <si>
    <t>69</t>
  </si>
  <si>
    <t>59217017</t>
  </si>
  <si>
    <t>obrubník betonový chodníkový 1000x100x250mm</t>
  </si>
  <si>
    <t>-2095718209</t>
  </si>
  <si>
    <t>697*1,01</t>
  </si>
  <si>
    <t>919112212</t>
  </si>
  <si>
    <t>Řezání spár pro vytvoření komůrky š 10 mm hl 20 mm pro těsnící zálivku v živičném krytu</t>
  </si>
  <si>
    <t>1930966371</t>
  </si>
  <si>
    <t>71</t>
  </si>
  <si>
    <t>919121111</t>
  </si>
  <si>
    <t>Těsnění spár zálivkou za studena pro komůrky š 10 mm hl 20 mm s těsnicím profilem</t>
  </si>
  <si>
    <t>869403855</t>
  </si>
  <si>
    <t>72</t>
  </si>
  <si>
    <t>919411111</t>
  </si>
  <si>
    <t>Čelo propustku z betonu prostého pro propustek z trub DN 300 až 500</t>
  </si>
  <si>
    <t>-804691344</t>
  </si>
  <si>
    <t>"2x čelo propustku vytvoření pomocí prefabrikátu - viz PD" 2</t>
  </si>
  <si>
    <t>"1x čelo jako výustní objekt u vpusti" 1</t>
  </si>
  <si>
    <t>73</t>
  </si>
  <si>
    <t>919726202</t>
  </si>
  <si>
    <t>Geotextilie pro vyztužení, separaci a filtraci tkaná z PP podélná pevnost v tahu přes 15 do 50 kN/m</t>
  </si>
  <si>
    <t>455497766</t>
  </si>
  <si>
    <t>74</t>
  </si>
  <si>
    <t>919732211</t>
  </si>
  <si>
    <t>Styčná spára napojení nového živičného povrchu na stávající za tepla š 15 mm hl 25 mm s prořezáním</t>
  </si>
  <si>
    <t>133231749</t>
  </si>
  <si>
    <t>"starý a nový kryt" 4+3,5+10,2+3,3+5+12+12,5+4,2+4,5+5</t>
  </si>
  <si>
    <t>75</t>
  </si>
  <si>
    <t>919735112</t>
  </si>
  <si>
    <t>Řezání stávajícího živičného krytu hl přes 50 do 100 mm</t>
  </si>
  <si>
    <t>142293422</t>
  </si>
  <si>
    <t>750-64,2</t>
  </si>
  <si>
    <t>76</t>
  </si>
  <si>
    <t>938902112</t>
  </si>
  <si>
    <t>Čištění příkopů komunikací příkopovým rypadlem objem nánosu přes 0,15 do 0,3 m3/m</t>
  </si>
  <si>
    <t>1773109585</t>
  </si>
  <si>
    <t>77</t>
  </si>
  <si>
    <t>938909311</t>
  </si>
  <si>
    <t>Čištění vozovek metením strojně podkladu nebo krytu betonového nebo živičného</t>
  </si>
  <si>
    <t>1469912143</t>
  </si>
  <si>
    <t>"zametení frézovaného krytu před podkládkou vrstev" 4600</t>
  </si>
  <si>
    <t>78</t>
  </si>
  <si>
    <t>966006132</t>
  </si>
  <si>
    <t>Odstranění značek dopravních nebo orientačních se sloupky s betonovými patkami</t>
  </si>
  <si>
    <t>-20993417</t>
  </si>
  <si>
    <t>"odstr. DZ do šrotu" 12</t>
  </si>
  <si>
    <t>79</t>
  </si>
  <si>
    <t>997221551</t>
  </si>
  <si>
    <t>Vodorovná doprava suti ze sypkých materiálů do 1 km</t>
  </si>
  <si>
    <t>110933117</t>
  </si>
  <si>
    <t>čištění_příkopu*0,3*1,7</t>
  </si>
  <si>
    <t>80</t>
  </si>
  <si>
    <t>997221559</t>
  </si>
  <si>
    <t>Příplatek ZKD 1 km u vodorovné dopravy suti ze sypkých materiálů</t>
  </si>
  <si>
    <t>-1178453507</t>
  </si>
  <si>
    <t>odvoz_suti*19</t>
  </si>
  <si>
    <t>81</t>
  </si>
  <si>
    <t>997221561</t>
  </si>
  <si>
    <t>Vodorovná doprava suti z kusových materiálů do 1 km</t>
  </si>
  <si>
    <t>869000217</t>
  </si>
  <si>
    <t>odstr_vpusti*2,4</t>
  </si>
  <si>
    <t>82</t>
  </si>
  <si>
    <t>997221569</t>
  </si>
  <si>
    <t>Příplatek ZKD 1 km u vodorovné dopravy suti z kusových materiálů</t>
  </si>
  <si>
    <t>-195437726</t>
  </si>
  <si>
    <t>odvoz_betonu*19</t>
  </si>
  <si>
    <t>83</t>
  </si>
  <si>
    <t>997221571</t>
  </si>
  <si>
    <t>Vodorovná doprava vybouraných hmot do 1 km</t>
  </si>
  <si>
    <t>-735550806</t>
  </si>
  <si>
    <t>odstr_DZ*0,082+odstr_mříže*0,2</t>
  </si>
  <si>
    <t>84</t>
  </si>
  <si>
    <t>997221579</t>
  </si>
  <si>
    <t>Příplatek ZKD 1 km u vodorovné dopravy vybouraných hmot</t>
  </si>
  <si>
    <t>-2066842</t>
  </si>
  <si>
    <t>odvoz_hmot*19</t>
  </si>
  <si>
    <t>85</t>
  </si>
  <si>
    <t>997221861</t>
  </si>
  <si>
    <t>Poplatek za uložení stavebního odpadu na recyklační skládce (skládkovné) z prostého betonu pod kódem 17 01 01</t>
  </si>
  <si>
    <t>-41796883</t>
  </si>
  <si>
    <t>odvoz_betonu+odstr_čel_beton*2,4</t>
  </si>
  <si>
    <t>86</t>
  </si>
  <si>
    <t>997221873</t>
  </si>
  <si>
    <t>Poplatek za uložení na recyklační skládce (skládkovné) stavebního odpadu zeminy a kamení zatříděného do Katalogu odpadů pod kódem 17 05 04</t>
  </si>
  <si>
    <t>1418094146</t>
  </si>
  <si>
    <t>87</t>
  </si>
  <si>
    <t>998225111</t>
  </si>
  <si>
    <t>Přesun hmot pro pozemní komunikace s krytem z kamene, monolitickým betonovým nebo živičným</t>
  </si>
  <si>
    <t>177518083</t>
  </si>
  <si>
    <t>SO 100.1 - SO 100.1 VRN/DRN Vedlejší a doplňkové rozpočtové náklady pro SO 100</t>
  </si>
  <si>
    <t>VRN/DRN - Vedlejší a doplňkové rozpočtové náklady</t>
  </si>
  <si>
    <t>VRN/DRN</t>
  </si>
  <si>
    <t>Vedlejší a doplňkové rozpočtové náklady</t>
  </si>
  <si>
    <t>012002000</t>
  </si>
  <si>
    <t>Geodetické práce</t>
  </si>
  <si>
    <t>1024</t>
  </si>
  <si>
    <t>88551245</t>
  </si>
  <si>
    <t>013244000</t>
  </si>
  <si>
    <t>Dokumentace pro provádění stavby</t>
  </si>
  <si>
    <t>-726692928</t>
  </si>
  <si>
    <t>013254000</t>
  </si>
  <si>
    <t>Dokumentace skutečného provedení stavby</t>
  </si>
  <si>
    <t>1106863330</t>
  </si>
  <si>
    <t>030001000</t>
  </si>
  <si>
    <t>Zařízení staveniště</t>
  </si>
  <si>
    <t>1583467906</t>
  </si>
  <si>
    <t>034203000R</t>
  </si>
  <si>
    <t>Oplocení staveniště, zábrany, můstky, lávky</t>
  </si>
  <si>
    <t>1459922926</t>
  </si>
  <si>
    <t>"plynovod" 1</t>
  </si>
  <si>
    <t>040001000</t>
  </si>
  <si>
    <t>Inženýrská činnost - zajištění DIR</t>
  </si>
  <si>
    <t>-414643400</t>
  </si>
  <si>
    <t>042503000</t>
  </si>
  <si>
    <t>Plán BOZP na staveništi</t>
  </si>
  <si>
    <t>1485071247</t>
  </si>
  <si>
    <t>043002000</t>
  </si>
  <si>
    <t>Zkoušky a ostatní měření - vytýčení inž. sítí</t>
  </si>
  <si>
    <t>-575417369</t>
  </si>
  <si>
    <t>043002000R</t>
  </si>
  <si>
    <t>Zkoušky a ostatní měření (hutnící zkoušky)</t>
  </si>
  <si>
    <t>1872140244</t>
  </si>
  <si>
    <t>060001000</t>
  </si>
  <si>
    <t>Územní vlivy</t>
  </si>
  <si>
    <t>100634552</t>
  </si>
  <si>
    <t>"Z důvodu stávajících inženýrských sítí je uvažováno s územními vlivy."</t>
  </si>
  <si>
    <t>"Zhotovitel stavby musí technologii výstavby uzpůsobit průběhu stávajících inženýrských sítí"</t>
  </si>
  <si>
    <t>"(kabelovod, kanalizace), které nebudou stavbou dotčeny." 1</t>
  </si>
  <si>
    <t>070001000</t>
  </si>
  <si>
    <t xml:space="preserve">Oprava objízdných tras </t>
  </si>
  <si>
    <t>-1229851805</t>
  </si>
  <si>
    <t>trávník</t>
  </si>
  <si>
    <t>199</t>
  </si>
  <si>
    <t>chodníky</t>
  </si>
  <si>
    <t>561</t>
  </si>
  <si>
    <t>vjezdy</t>
  </si>
  <si>
    <t>157</t>
  </si>
  <si>
    <t>170,39</t>
  </si>
  <si>
    <t>násyp</t>
  </si>
  <si>
    <t>13,7</t>
  </si>
  <si>
    <t>156,69</t>
  </si>
  <si>
    <t>SO 101 - SO 101  Chodníky v katastru Všestar</t>
  </si>
  <si>
    <t>122552514</t>
  </si>
  <si>
    <t>Odkopávky a prokopávky zapažené pro silnice a dálnice v hornině třídy těžitelnosti III objem do 500 m3 strojně</t>
  </si>
  <si>
    <t>-501813177</t>
  </si>
  <si>
    <t>trávník*0,15+chodníky*0,24+vjezdy*0,37+"z výkazu kubatur výkop navíc" 2,18-"výkop namíň" 54,37</t>
  </si>
  <si>
    <t>162351104</t>
  </si>
  <si>
    <t>Vodorovné přemístění přes 500 do 1000 m výkopku/sypaniny z horniny třídy těžitelnosti I skupiny 1 až 3</t>
  </si>
  <si>
    <t>-1458927720</t>
  </si>
  <si>
    <t>"příčné a odélné přemístění výkopku do násypu" násyp</t>
  </si>
  <si>
    <t>1970541833</t>
  </si>
  <si>
    <t>"odvoz výkopku stanoven pro potřebu kontrolního rozpočtu na 20 km"</t>
  </si>
  <si>
    <t>"skutečná odvozná vzdálenost je věcí zhotovitele a bude oceněna dle jeho potřeb beze změny soupisu prací"</t>
  </si>
  <si>
    <t>výkop-násyp</t>
  </si>
  <si>
    <t>1571556825</t>
  </si>
  <si>
    <t>171152101</t>
  </si>
  <si>
    <t>Uložení sypaniny z hornin soudržných do násypů zhutněných silnic a dálnic</t>
  </si>
  <si>
    <t>-418659789</t>
  </si>
  <si>
    <t>"z výkazu kubatur" 13,7</t>
  </si>
  <si>
    <t>-711167390</t>
  </si>
  <si>
    <t>odvoz_výkopku*1,7</t>
  </si>
  <si>
    <t>181152301</t>
  </si>
  <si>
    <t>Úprava pláně pro silnice a dálnice v zářezech bez zhutnění</t>
  </si>
  <si>
    <t>-1612613690</t>
  </si>
  <si>
    <t>-677332479</t>
  </si>
  <si>
    <t>181351003</t>
  </si>
  <si>
    <t>Rozprostření ornice tl vrstvy do 200 mm pl do 100 m2 v rovině nebo ve svahu do 1:5 strojně</t>
  </si>
  <si>
    <t>-1752713697</t>
  </si>
  <si>
    <t>103VP101</t>
  </si>
  <si>
    <t>zemina pro terénní úpravy - ornice</t>
  </si>
  <si>
    <t>3608586</t>
  </si>
  <si>
    <t>trávník*0,15</t>
  </si>
  <si>
    <t>181411131</t>
  </si>
  <si>
    <t>Založení parkového trávníku výsevem pl do 1000 m2 v rovině a ve svahu do 1:5</t>
  </si>
  <si>
    <t>1135052571</t>
  </si>
  <si>
    <t>00572410</t>
  </si>
  <si>
    <t>osivo směs travní parková</t>
  </si>
  <si>
    <t>kg</t>
  </si>
  <si>
    <t>2131477976</t>
  </si>
  <si>
    <t>trávník*0,05</t>
  </si>
  <si>
    <t>18200R001</t>
  </si>
  <si>
    <t>Ostatní náklady na pořízení trávníku, odplevelení, zalévání, zemědělská příprava půdy vč. hnojení, údržba do 1. sečení</t>
  </si>
  <si>
    <t>-781787299</t>
  </si>
  <si>
    <t>-1322341467</t>
  </si>
  <si>
    <t>564851111</t>
  </si>
  <si>
    <t>Podklad ze štěrkodrtě ŠD plochy přes 100 m2 tl 150 mm</t>
  </si>
  <si>
    <t>-1453255347</t>
  </si>
  <si>
    <t>"ŠDA" chodníky</t>
  </si>
  <si>
    <t>564871111</t>
  </si>
  <si>
    <t>Podklad ze štěrkodrtě ŠD plochy přes 100 m2 tl 250 mm</t>
  </si>
  <si>
    <t>1047673666</t>
  </si>
  <si>
    <t>"ŠDB" vjezdy</t>
  </si>
  <si>
    <t>596211112</t>
  </si>
  <si>
    <t>Kladení zámkové dlažby komunikací pro pěší ručně tl 60 mm skupiny A pl přes 100 do 300 m2</t>
  </si>
  <si>
    <t>-1119814397</t>
  </si>
  <si>
    <t>59245018</t>
  </si>
  <si>
    <t>dlažba betonová se zámkem i bez zámku tl. 60 mm přírodní</t>
  </si>
  <si>
    <t>-1017577633</t>
  </si>
  <si>
    <t>(chodníky-16)*1,02</t>
  </si>
  <si>
    <t>592VP006</t>
  </si>
  <si>
    <t>dlažba betonová se zámkem i bez zámku tl. 60 mm základní barevné provedení pro nevidomé</t>
  </si>
  <si>
    <t>898089926</t>
  </si>
  <si>
    <t>16*1,05</t>
  </si>
  <si>
    <t>596212220</t>
  </si>
  <si>
    <t>Kladení zámkové dlažby pozemních komunikací ručně tl 80 mm skupiny B pl do 50 m2</t>
  </si>
  <si>
    <t>-1869128280</t>
  </si>
  <si>
    <t>592VP005</t>
  </si>
  <si>
    <t>dlažba betonová se zámkem i bez zámku tl. 80 mm základní barevné provedení</t>
  </si>
  <si>
    <t>2040968867</t>
  </si>
  <si>
    <t>(vjezdy-20)*1,02</t>
  </si>
  <si>
    <t>592VP010</t>
  </si>
  <si>
    <t>dlažba betonová se zámkem i bez zámku tl. 80 mm základní barevné provedení pro nevidomé</t>
  </si>
  <si>
    <t>-151714677</t>
  </si>
  <si>
    <t>20*1,05</t>
  </si>
  <si>
    <t>916331112</t>
  </si>
  <si>
    <t>Osazení zahradního obrubníku betonového do lože z betonu s boční opěrou</t>
  </si>
  <si>
    <t>-667502399</t>
  </si>
  <si>
    <t>59217002</t>
  </si>
  <si>
    <t>obrubník betonový zahradní šedý 1000x50x200mm</t>
  </si>
  <si>
    <t>-1841513814</t>
  </si>
  <si>
    <t>397*1,01</t>
  </si>
  <si>
    <t>998223011</t>
  </si>
  <si>
    <t>Přesun hmot pro pozemní komunikace s krytem dlážděným</t>
  </si>
  <si>
    <t>-697886588</t>
  </si>
  <si>
    <t>SO 101.1 - SO 101.1  VRN/DRN Vedlejší a doplňkové rozpočtové náklady pro SO 101</t>
  </si>
  <si>
    <t>-2091550213</t>
  </si>
  <si>
    <t>-1982052268</t>
  </si>
  <si>
    <t>-1266642541</t>
  </si>
  <si>
    <t>-305027479</t>
  </si>
  <si>
    <t>-1459663287</t>
  </si>
  <si>
    <t>386571867</t>
  </si>
  <si>
    <t>2118433323</t>
  </si>
  <si>
    <t>-823824861</t>
  </si>
  <si>
    <t>-525855031</t>
  </si>
  <si>
    <t>1461096308</t>
  </si>
  <si>
    <t>935389797</t>
  </si>
  <si>
    <t>48,45</t>
  </si>
  <si>
    <t>1935</t>
  </si>
  <si>
    <t>0,328</t>
  </si>
  <si>
    <t>150</t>
  </si>
  <si>
    <t>76,5</t>
  </si>
  <si>
    <t>SO 110 - SO 110  Vozovky v katastru Stránčic</t>
  </si>
  <si>
    <t>"ruční dobourání okolo překážek a u obrub" 4*0,5+63*0,1</t>
  </si>
  <si>
    <t>"průměrná tloušťka frézování 90 mm" 1935</t>
  </si>
  <si>
    <t>"rýha pro obrubník" 16,8+"rýha pro rozšíření" 46*0,54+"rýha navíc" 6,81</t>
  </si>
  <si>
    <t>"vozovka rozšíření" 46</t>
  </si>
  <si>
    <t>46*0,4*53/1000</t>
  </si>
  <si>
    <t>"oprava poruch na odfrézovaném krytu - uvažováno 10% povrchu" 1935/100*10</t>
  </si>
  <si>
    <t>"frézovaná vozovka" 1935</t>
  </si>
  <si>
    <t>frézovaná_vozovka+"rozšíření" 46</t>
  </si>
  <si>
    <t>"ACO 11+, asf. pojivo 50/70" frézovaná_vozovka+"rozšíření" 46</t>
  </si>
  <si>
    <t>"ACL 16+ , asf. pojivo 50/70" frézovaná_vozovka</t>
  </si>
  <si>
    <t>"šoupě a ventil" 8</t>
  </si>
  <si>
    <t>6*183</t>
  </si>
  <si>
    <t>4*183</t>
  </si>
  <si>
    <t>"P2" 5</t>
  </si>
  <si>
    <t>"P6" 2</t>
  </si>
  <si>
    <t>"sloupek" 7</t>
  </si>
  <si>
    <t>"150x250" 73</t>
  </si>
  <si>
    <t>"100x250" 240</t>
  </si>
  <si>
    <t>73*1,01</t>
  </si>
  <si>
    <t>240*1,01</t>
  </si>
  <si>
    <t>"podél silničních obrub v asfaltovém krytu"</t>
  </si>
  <si>
    <t>248-27,4</t>
  </si>
  <si>
    <t>"starý a nový kryt" 10+9,5+4,3+3,6</t>
  </si>
  <si>
    <t>-1799746764</t>
  </si>
  <si>
    <t>"zametení frézovaného krytu před podkládkou vrstev" 1935</t>
  </si>
  <si>
    <t>"odstr. DZ do šrotu" 4</t>
  </si>
  <si>
    <t>odstr_DZ*0,082</t>
  </si>
  <si>
    <t>SO 110.1 - SO 110.1  VRN/DRN  Vedlejší a doplňkové rozpočtové náklady pro SO 110</t>
  </si>
  <si>
    <t>-341371869</t>
  </si>
  <si>
    <t>2077983975</t>
  </si>
  <si>
    <t>1208505534</t>
  </si>
  <si>
    <t>-89199477</t>
  </si>
  <si>
    <t>-1370040781</t>
  </si>
  <si>
    <t>676085068</t>
  </si>
  <si>
    <t>2104891753</t>
  </si>
  <si>
    <t>-473322238</t>
  </si>
  <si>
    <t>-1868977608</t>
  </si>
  <si>
    <t>-1793882768</t>
  </si>
  <si>
    <t>1216833826</t>
  </si>
  <si>
    <t>105</t>
  </si>
  <si>
    <t>32,5</t>
  </si>
  <si>
    <t>80,92</t>
  </si>
  <si>
    <t>výkop_</t>
  </si>
  <si>
    <t>95,92</t>
  </si>
  <si>
    <t>zásyp</t>
  </si>
  <si>
    <t>SO 111 - SO 111  Chodníky v katastru Stránčic</t>
  </si>
  <si>
    <t xml:space="preserve">    3 - Svislé a kompletní konstrukce</t>
  </si>
  <si>
    <t>122552513</t>
  </si>
  <si>
    <t>Odkopávky a prokopávky zapažené pro silnice a dálnice v hornině třídy těžitelnosti III objem do 100 m3 strojně</t>
  </si>
  <si>
    <t>-1968331939</t>
  </si>
  <si>
    <t>trávník*0,15+chodníky*0,24+vjezdy*0,37+"z výkazu kubatur výkop navíc" 63,54-"výkop namíň" 0,25</t>
  </si>
  <si>
    <t>923450805</t>
  </si>
  <si>
    <t>rýha</t>
  </si>
  <si>
    <t>"pro palisády" 44*0,7</t>
  </si>
  <si>
    <t>-202579528</t>
  </si>
  <si>
    <t>"příčné a podélné přemístění výkopku do zásypu" zásyp</t>
  </si>
  <si>
    <t>výkop_-zásyp</t>
  </si>
  <si>
    <t>-1685029989</t>
  </si>
  <si>
    <t>"zásyp za palisádami" 30,8-7-44*0,2</t>
  </si>
  <si>
    <t>"z výkazu kubatur" 79,86</t>
  </si>
  <si>
    <t>Svislé a kompletní konstrukce</t>
  </si>
  <si>
    <t>339921132</t>
  </si>
  <si>
    <t>Osazování betonových palisád do betonového základu v řadě výšky prvku přes 0,5 do 1 m</t>
  </si>
  <si>
    <t>291429671</t>
  </si>
  <si>
    <t>59228284</t>
  </si>
  <si>
    <t>palisáda betonová půlkulatá přírodní 200x1000mm</t>
  </si>
  <si>
    <t>-760517211</t>
  </si>
  <si>
    <t>44*6,25*1,01</t>
  </si>
  <si>
    <t>(chodníky-1)*1,02</t>
  </si>
  <si>
    <t>1*1,05</t>
  </si>
  <si>
    <t>(vjezdy-3)*1,02</t>
  </si>
  <si>
    <t>3*1,05</t>
  </si>
  <si>
    <t>-2055794987</t>
  </si>
  <si>
    <t>"šachta" 3</t>
  </si>
  <si>
    <t>29*1,01</t>
  </si>
  <si>
    <t>SO 111.1 - SO 111.1  VRN/DRN  Vedlejší a doplňkové rozpočtové náklady pro SO 111</t>
  </si>
  <si>
    <t>-1357339710</t>
  </si>
  <si>
    <t>1295274527</t>
  </si>
  <si>
    <t>904487911</t>
  </si>
  <si>
    <t>-459769301</t>
  </si>
  <si>
    <t>-1068140426</t>
  </si>
  <si>
    <t>897302213</t>
  </si>
  <si>
    <t>1626161176</t>
  </si>
  <si>
    <t>1028843891</t>
  </si>
  <si>
    <t>-1875059942</t>
  </si>
  <si>
    <t>321765433</t>
  </si>
  <si>
    <t>550396672</t>
  </si>
  <si>
    <t>SEZNAM FIGUR</t>
  </si>
  <si>
    <t>Výměra</t>
  </si>
  <si>
    <t xml:space="preserve"> SO 100</t>
  </si>
  <si>
    <t>Použití figury:</t>
  </si>
  <si>
    <t xml:space="preserve"> SO 101</t>
  </si>
  <si>
    <t xml:space="preserve"> SO 110</t>
  </si>
  <si>
    <t xml:space="preserve"> SO 111</t>
  </si>
  <si>
    <t>trávník*0,15+chodníky*0,24+vjezdy*0,37+"z výkazu kubatur výkop navíc" 0-"výkop namíň" 0,13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</si>
</sst>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46</v>
      </c>
      <c r="E29" s="48"/>
      <c r="F29" s="32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0148_DVO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Stránčická - Hrdinů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k.ú. Všestary, Stránčice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11. 10. 2023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Všestary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>ing. Miroslav Dvořan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>Roman Valík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ROUND(SUM(AG95:AG102),2)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ROUND(SUM(AS95:AS102),2)</f>
        <v>0</v>
      </c>
      <c r="AT94" s="115">
        <f>ROUND(SUM(AV94:AW94),2)</f>
        <v>0</v>
      </c>
      <c r="AU94" s="116">
        <f>ROUND(SUM(AU95:AU102),5)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ROUND(SUM(AZ95:AZ102),2)</f>
        <v>0</v>
      </c>
      <c r="BA94" s="115">
        <f>ROUND(SUM(BA95:BA102),2)</f>
        <v>0</v>
      </c>
      <c r="BB94" s="115">
        <f>ROUND(SUM(BB95:BB102),2)</f>
        <v>0</v>
      </c>
      <c r="BC94" s="115">
        <f>ROUND(SUM(BC95:BC102),2)</f>
        <v>0</v>
      </c>
      <c r="BD94" s="117">
        <f>ROUND(SUM(BD95:BD102),2)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19</v>
      </c>
    </row>
    <row r="95" spans="1:91" s="7" customFormat="1" ht="16.5" customHeight="1">
      <c r="A95" s="120" t="s">
        <v>86</v>
      </c>
      <c r="B95" s="121"/>
      <c r="C95" s="122"/>
      <c r="D95" s="123" t="s">
        <v>87</v>
      </c>
      <c r="E95" s="123"/>
      <c r="F95" s="123"/>
      <c r="G95" s="123"/>
      <c r="H95" s="123"/>
      <c r="I95" s="124"/>
      <c r="J95" s="123" t="s">
        <v>88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100 - SO 100  Vozovky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89</v>
      </c>
      <c r="AR95" s="127"/>
      <c r="AS95" s="128">
        <v>0</v>
      </c>
      <c r="AT95" s="129">
        <f>ROUND(SUM(AV95:AW95),2)</f>
        <v>0</v>
      </c>
      <c r="AU95" s="130">
        <f>'SO 100 - SO 100  Vozovky ...'!P122</f>
        <v>0</v>
      </c>
      <c r="AV95" s="129">
        <f>'SO 100 - SO 100  Vozovky ...'!J33</f>
        <v>0</v>
      </c>
      <c r="AW95" s="129">
        <f>'SO 100 - SO 100  Vozovky ...'!J34</f>
        <v>0</v>
      </c>
      <c r="AX95" s="129">
        <f>'SO 100 - SO 100  Vozovky ...'!J35</f>
        <v>0</v>
      </c>
      <c r="AY95" s="129">
        <f>'SO 100 - SO 100  Vozovky ...'!J36</f>
        <v>0</v>
      </c>
      <c r="AZ95" s="129">
        <f>'SO 100 - SO 100  Vozovky ...'!F33</f>
        <v>0</v>
      </c>
      <c r="BA95" s="129">
        <f>'SO 100 - SO 100  Vozovky ...'!F34</f>
        <v>0</v>
      </c>
      <c r="BB95" s="129">
        <f>'SO 100 - SO 100  Vozovky ...'!F35</f>
        <v>0</v>
      </c>
      <c r="BC95" s="129">
        <f>'SO 100 - SO 100  Vozovky ...'!F36</f>
        <v>0</v>
      </c>
      <c r="BD95" s="131">
        <f>'SO 100 - SO 100  Vozovky ...'!F37</f>
        <v>0</v>
      </c>
      <c r="BE95" s="7"/>
      <c r="BT95" s="132" t="s">
        <v>90</v>
      </c>
      <c r="BV95" s="132" t="s">
        <v>84</v>
      </c>
      <c r="BW95" s="132" t="s">
        <v>91</v>
      </c>
      <c r="BX95" s="132" t="s">
        <v>5</v>
      </c>
      <c r="CL95" s="132" t="s">
        <v>19</v>
      </c>
      <c r="CM95" s="132" t="s">
        <v>92</v>
      </c>
    </row>
    <row r="96" spans="1:91" s="7" customFormat="1" ht="37.5" customHeight="1">
      <c r="A96" s="120" t="s">
        <v>86</v>
      </c>
      <c r="B96" s="121"/>
      <c r="C96" s="122"/>
      <c r="D96" s="123" t="s">
        <v>93</v>
      </c>
      <c r="E96" s="123"/>
      <c r="F96" s="123"/>
      <c r="G96" s="123"/>
      <c r="H96" s="123"/>
      <c r="I96" s="124"/>
      <c r="J96" s="123" t="s">
        <v>94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100.1 - SO 100.1 VRN-D...'!J30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'SO 100.1 - SO 100.1 VRN-D...'!P117</f>
        <v>0</v>
      </c>
      <c r="AV96" s="129">
        <f>'SO 100.1 - SO 100.1 VRN-D...'!J33</f>
        <v>0</v>
      </c>
      <c r="AW96" s="129">
        <f>'SO 100.1 - SO 100.1 VRN-D...'!J34</f>
        <v>0</v>
      </c>
      <c r="AX96" s="129">
        <f>'SO 100.1 - SO 100.1 VRN-D...'!J35</f>
        <v>0</v>
      </c>
      <c r="AY96" s="129">
        <f>'SO 100.1 - SO 100.1 VRN-D...'!J36</f>
        <v>0</v>
      </c>
      <c r="AZ96" s="129">
        <f>'SO 100.1 - SO 100.1 VRN-D...'!F33</f>
        <v>0</v>
      </c>
      <c r="BA96" s="129">
        <f>'SO 100.1 - SO 100.1 VRN-D...'!F34</f>
        <v>0</v>
      </c>
      <c r="BB96" s="129">
        <f>'SO 100.1 - SO 100.1 VRN-D...'!F35</f>
        <v>0</v>
      </c>
      <c r="BC96" s="129">
        <f>'SO 100.1 - SO 100.1 VRN-D...'!F36</f>
        <v>0</v>
      </c>
      <c r="BD96" s="131">
        <f>'SO 100.1 - SO 100.1 VRN-D...'!F37</f>
        <v>0</v>
      </c>
      <c r="BE96" s="7"/>
      <c r="BT96" s="132" t="s">
        <v>90</v>
      </c>
      <c r="BV96" s="132" t="s">
        <v>84</v>
      </c>
      <c r="BW96" s="132" t="s">
        <v>95</v>
      </c>
      <c r="BX96" s="132" t="s">
        <v>5</v>
      </c>
      <c r="CL96" s="132" t="s">
        <v>19</v>
      </c>
      <c r="CM96" s="132" t="s">
        <v>92</v>
      </c>
    </row>
    <row r="97" spans="1:91" s="7" customFormat="1" ht="16.5" customHeight="1">
      <c r="A97" s="120" t="s">
        <v>86</v>
      </c>
      <c r="B97" s="121"/>
      <c r="C97" s="122"/>
      <c r="D97" s="123" t="s">
        <v>96</v>
      </c>
      <c r="E97" s="123"/>
      <c r="F97" s="123"/>
      <c r="G97" s="123"/>
      <c r="H97" s="123"/>
      <c r="I97" s="124"/>
      <c r="J97" s="123" t="s">
        <v>97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101 - SO 101  Chodníky...'!J30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28">
        <v>0</v>
      </c>
      <c r="AT97" s="129">
        <f>ROUND(SUM(AV97:AW97),2)</f>
        <v>0</v>
      </c>
      <c r="AU97" s="130">
        <f>'SO 101 - SO 101  Chodníky...'!P120</f>
        <v>0</v>
      </c>
      <c r="AV97" s="129">
        <f>'SO 101 - SO 101  Chodníky...'!J33</f>
        <v>0</v>
      </c>
      <c r="AW97" s="129">
        <f>'SO 101 - SO 101  Chodníky...'!J34</f>
        <v>0</v>
      </c>
      <c r="AX97" s="129">
        <f>'SO 101 - SO 101  Chodníky...'!J35</f>
        <v>0</v>
      </c>
      <c r="AY97" s="129">
        <f>'SO 101 - SO 101  Chodníky...'!J36</f>
        <v>0</v>
      </c>
      <c r="AZ97" s="129">
        <f>'SO 101 - SO 101  Chodníky...'!F33</f>
        <v>0</v>
      </c>
      <c r="BA97" s="129">
        <f>'SO 101 - SO 101  Chodníky...'!F34</f>
        <v>0</v>
      </c>
      <c r="BB97" s="129">
        <f>'SO 101 - SO 101  Chodníky...'!F35</f>
        <v>0</v>
      </c>
      <c r="BC97" s="129">
        <f>'SO 101 - SO 101  Chodníky...'!F36</f>
        <v>0</v>
      </c>
      <c r="BD97" s="131">
        <f>'SO 101 - SO 101  Chodníky...'!F37</f>
        <v>0</v>
      </c>
      <c r="BE97" s="7"/>
      <c r="BT97" s="132" t="s">
        <v>90</v>
      </c>
      <c r="BV97" s="132" t="s">
        <v>84</v>
      </c>
      <c r="BW97" s="132" t="s">
        <v>98</v>
      </c>
      <c r="BX97" s="132" t="s">
        <v>5</v>
      </c>
      <c r="CL97" s="132" t="s">
        <v>19</v>
      </c>
      <c r="CM97" s="132" t="s">
        <v>92</v>
      </c>
    </row>
    <row r="98" spans="1:91" s="7" customFormat="1" ht="37.5" customHeight="1">
      <c r="A98" s="120" t="s">
        <v>86</v>
      </c>
      <c r="B98" s="121"/>
      <c r="C98" s="122"/>
      <c r="D98" s="123" t="s">
        <v>99</v>
      </c>
      <c r="E98" s="123"/>
      <c r="F98" s="123"/>
      <c r="G98" s="123"/>
      <c r="H98" s="123"/>
      <c r="I98" s="124"/>
      <c r="J98" s="123" t="s">
        <v>100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101.1 - SO 101.1  VRN-...'!J30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89</v>
      </c>
      <c r="AR98" s="127"/>
      <c r="AS98" s="128">
        <v>0</v>
      </c>
      <c r="AT98" s="129">
        <f>ROUND(SUM(AV98:AW98),2)</f>
        <v>0</v>
      </c>
      <c r="AU98" s="130">
        <f>'SO 101.1 - SO 101.1  VRN-...'!P117</f>
        <v>0</v>
      </c>
      <c r="AV98" s="129">
        <f>'SO 101.1 - SO 101.1  VRN-...'!J33</f>
        <v>0</v>
      </c>
      <c r="AW98" s="129">
        <f>'SO 101.1 - SO 101.1  VRN-...'!J34</f>
        <v>0</v>
      </c>
      <c r="AX98" s="129">
        <f>'SO 101.1 - SO 101.1  VRN-...'!J35</f>
        <v>0</v>
      </c>
      <c r="AY98" s="129">
        <f>'SO 101.1 - SO 101.1  VRN-...'!J36</f>
        <v>0</v>
      </c>
      <c r="AZ98" s="129">
        <f>'SO 101.1 - SO 101.1  VRN-...'!F33</f>
        <v>0</v>
      </c>
      <c r="BA98" s="129">
        <f>'SO 101.1 - SO 101.1  VRN-...'!F34</f>
        <v>0</v>
      </c>
      <c r="BB98" s="129">
        <f>'SO 101.1 - SO 101.1  VRN-...'!F35</f>
        <v>0</v>
      </c>
      <c r="BC98" s="129">
        <f>'SO 101.1 - SO 101.1  VRN-...'!F36</f>
        <v>0</v>
      </c>
      <c r="BD98" s="131">
        <f>'SO 101.1 - SO 101.1  VRN-...'!F37</f>
        <v>0</v>
      </c>
      <c r="BE98" s="7"/>
      <c r="BT98" s="132" t="s">
        <v>90</v>
      </c>
      <c r="BV98" s="132" t="s">
        <v>84</v>
      </c>
      <c r="BW98" s="132" t="s">
        <v>101</v>
      </c>
      <c r="BX98" s="132" t="s">
        <v>5</v>
      </c>
      <c r="CL98" s="132" t="s">
        <v>19</v>
      </c>
      <c r="CM98" s="132" t="s">
        <v>92</v>
      </c>
    </row>
    <row r="99" spans="1:91" s="7" customFormat="1" ht="16.5" customHeight="1">
      <c r="A99" s="120" t="s">
        <v>86</v>
      </c>
      <c r="B99" s="121"/>
      <c r="C99" s="122"/>
      <c r="D99" s="123" t="s">
        <v>102</v>
      </c>
      <c r="E99" s="123"/>
      <c r="F99" s="123"/>
      <c r="G99" s="123"/>
      <c r="H99" s="123"/>
      <c r="I99" s="124"/>
      <c r="J99" s="123" t="s">
        <v>103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110 - SO 110  Vozovky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89</v>
      </c>
      <c r="AR99" s="127"/>
      <c r="AS99" s="128">
        <v>0</v>
      </c>
      <c r="AT99" s="129">
        <f>ROUND(SUM(AV99:AW99),2)</f>
        <v>0</v>
      </c>
      <c r="AU99" s="130">
        <f>'SO 110 - SO 110  Vozovky ...'!P121</f>
        <v>0</v>
      </c>
      <c r="AV99" s="129">
        <f>'SO 110 - SO 110  Vozovky ...'!J33</f>
        <v>0</v>
      </c>
      <c r="AW99" s="129">
        <f>'SO 110 - SO 110  Vozovky ...'!J34</f>
        <v>0</v>
      </c>
      <c r="AX99" s="129">
        <f>'SO 110 - SO 110  Vozovky ...'!J35</f>
        <v>0</v>
      </c>
      <c r="AY99" s="129">
        <f>'SO 110 - SO 110  Vozovky ...'!J36</f>
        <v>0</v>
      </c>
      <c r="AZ99" s="129">
        <f>'SO 110 - SO 110  Vozovky ...'!F33</f>
        <v>0</v>
      </c>
      <c r="BA99" s="129">
        <f>'SO 110 - SO 110  Vozovky ...'!F34</f>
        <v>0</v>
      </c>
      <c r="BB99" s="129">
        <f>'SO 110 - SO 110  Vozovky ...'!F35</f>
        <v>0</v>
      </c>
      <c r="BC99" s="129">
        <f>'SO 110 - SO 110  Vozovky ...'!F36</f>
        <v>0</v>
      </c>
      <c r="BD99" s="131">
        <f>'SO 110 - SO 110  Vozovky ...'!F37</f>
        <v>0</v>
      </c>
      <c r="BE99" s="7"/>
      <c r="BT99" s="132" t="s">
        <v>90</v>
      </c>
      <c r="BV99" s="132" t="s">
        <v>84</v>
      </c>
      <c r="BW99" s="132" t="s">
        <v>104</v>
      </c>
      <c r="BX99" s="132" t="s">
        <v>5</v>
      </c>
      <c r="CL99" s="132" t="s">
        <v>19</v>
      </c>
      <c r="CM99" s="132" t="s">
        <v>92</v>
      </c>
    </row>
    <row r="100" spans="1:91" s="7" customFormat="1" ht="37.5" customHeight="1">
      <c r="A100" s="120" t="s">
        <v>86</v>
      </c>
      <c r="B100" s="121"/>
      <c r="C100" s="122"/>
      <c r="D100" s="123" t="s">
        <v>105</v>
      </c>
      <c r="E100" s="123"/>
      <c r="F100" s="123"/>
      <c r="G100" s="123"/>
      <c r="H100" s="123"/>
      <c r="I100" s="124"/>
      <c r="J100" s="123" t="s">
        <v>106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110.1 - SO 110.1  VRN-...'!J30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89</v>
      </c>
      <c r="AR100" s="127"/>
      <c r="AS100" s="128">
        <v>0</v>
      </c>
      <c r="AT100" s="129">
        <f>ROUND(SUM(AV100:AW100),2)</f>
        <v>0</v>
      </c>
      <c r="AU100" s="130">
        <f>'SO 110.1 - SO 110.1  VRN-...'!P117</f>
        <v>0</v>
      </c>
      <c r="AV100" s="129">
        <f>'SO 110.1 - SO 110.1  VRN-...'!J33</f>
        <v>0</v>
      </c>
      <c r="AW100" s="129">
        <f>'SO 110.1 - SO 110.1  VRN-...'!J34</f>
        <v>0</v>
      </c>
      <c r="AX100" s="129">
        <f>'SO 110.1 - SO 110.1  VRN-...'!J35</f>
        <v>0</v>
      </c>
      <c r="AY100" s="129">
        <f>'SO 110.1 - SO 110.1  VRN-...'!J36</f>
        <v>0</v>
      </c>
      <c r="AZ100" s="129">
        <f>'SO 110.1 - SO 110.1  VRN-...'!F33</f>
        <v>0</v>
      </c>
      <c r="BA100" s="129">
        <f>'SO 110.1 - SO 110.1  VRN-...'!F34</f>
        <v>0</v>
      </c>
      <c r="BB100" s="129">
        <f>'SO 110.1 - SO 110.1  VRN-...'!F35</f>
        <v>0</v>
      </c>
      <c r="BC100" s="129">
        <f>'SO 110.1 - SO 110.1  VRN-...'!F36</f>
        <v>0</v>
      </c>
      <c r="BD100" s="131">
        <f>'SO 110.1 - SO 110.1  VRN-...'!F37</f>
        <v>0</v>
      </c>
      <c r="BE100" s="7"/>
      <c r="BT100" s="132" t="s">
        <v>90</v>
      </c>
      <c r="BV100" s="132" t="s">
        <v>84</v>
      </c>
      <c r="BW100" s="132" t="s">
        <v>107</v>
      </c>
      <c r="BX100" s="132" t="s">
        <v>5</v>
      </c>
      <c r="CL100" s="132" t="s">
        <v>19</v>
      </c>
      <c r="CM100" s="132" t="s">
        <v>92</v>
      </c>
    </row>
    <row r="101" spans="1:91" s="7" customFormat="1" ht="16.5" customHeight="1">
      <c r="A101" s="120" t="s">
        <v>86</v>
      </c>
      <c r="B101" s="121"/>
      <c r="C101" s="122"/>
      <c r="D101" s="123" t="s">
        <v>108</v>
      </c>
      <c r="E101" s="123"/>
      <c r="F101" s="123"/>
      <c r="G101" s="123"/>
      <c r="H101" s="123"/>
      <c r="I101" s="124"/>
      <c r="J101" s="123" t="s">
        <v>109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111 - SO 111  Chodníky...'!J30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89</v>
      </c>
      <c r="AR101" s="127"/>
      <c r="AS101" s="128">
        <v>0</v>
      </c>
      <c r="AT101" s="129">
        <f>ROUND(SUM(AV101:AW101),2)</f>
        <v>0</v>
      </c>
      <c r="AU101" s="130">
        <f>'SO 111 - SO 111  Chodníky...'!P122</f>
        <v>0</v>
      </c>
      <c r="AV101" s="129">
        <f>'SO 111 - SO 111  Chodníky...'!J33</f>
        <v>0</v>
      </c>
      <c r="AW101" s="129">
        <f>'SO 111 - SO 111  Chodníky...'!J34</f>
        <v>0</v>
      </c>
      <c r="AX101" s="129">
        <f>'SO 111 - SO 111  Chodníky...'!J35</f>
        <v>0</v>
      </c>
      <c r="AY101" s="129">
        <f>'SO 111 - SO 111  Chodníky...'!J36</f>
        <v>0</v>
      </c>
      <c r="AZ101" s="129">
        <f>'SO 111 - SO 111  Chodníky...'!F33</f>
        <v>0</v>
      </c>
      <c r="BA101" s="129">
        <f>'SO 111 - SO 111  Chodníky...'!F34</f>
        <v>0</v>
      </c>
      <c r="BB101" s="129">
        <f>'SO 111 - SO 111  Chodníky...'!F35</f>
        <v>0</v>
      </c>
      <c r="BC101" s="129">
        <f>'SO 111 - SO 111  Chodníky...'!F36</f>
        <v>0</v>
      </c>
      <c r="BD101" s="131">
        <f>'SO 111 - SO 111  Chodníky...'!F37</f>
        <v>0</v>
      </c>
      <c r="BE101" s="7"/>
      <c r="BT101" s="132" t="s">
        <v>90</v>
      </c>
      <c r="BV101" s="132" t="s">
        <v>84</v>
      </c>
      <c r="BW101" s="132" t="s">
        <v>110</v>
      </c>
      <c r="BX101" s="132" t="s">
        <v>5</v>
      </c>
      <c r="CL101" s="132" t="s">
        <v>19</v>
      </c>
      <c r="CM101" s="132" t="s">
        <v>92</v>
      </c>
    </row>
    <row r="102" spans="1:91" s="7" customFormat="1" ht="37.5" customHeight="1">
      <c r="A102" s="120" t="s">
        <v>86</v>
      </c>
      <c r="B102" s="121"/>
      <c r="C102" s="122"/>
      <c r="D102" s="123" t="s">
        <v>111</v>
      </c>
      <c r="E102" s="123"/>
      <c r="F102" s="123"/>
      <c r="G102" s="123"/>
      <c r="H102" s="123"/>
      <c r="I102" s="124"/>
      <c r="J102" s="123" t="s">
        <v>112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111.1 - SO 111.1  VRN-...'!J30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89</v>
      </c>
      <c r="AR102" s="127"/>
      <c r="AS102" s="133">
        <v>0</v>
      </c>
      <c r="AT102" s="134">
        <f>ROUND(SUM(AV102:AW102),2)</f>
        <v>0</v>
      </c>
      <c r="AU102" s="135">
        <f>'SO 111.1 - SO 111.1  VRN-...'!P117</f>
        <v>0</v>
      </c>
      <c r="AV102" s="134">
        <f>'SO 111.1 - SO 111.1  VRN-...'!J33</f>
        <v>0</v>
      </c>
      <c r="AW102" s="134">
        <f>'SO 111.1 - SO 111.1  VRN-...'!J34</f>
        <v>0</v>
      </c>
      <c r="AX102" s="134">
        <f>'SO 111.1 - SO 111.1  VRN-...'!J35</f>
        <v>0</v>
      </c>
      <c r="AY102" s="134">
        <f>'SO 111.1 - SO 111.1  VRN-...'!J36</f>
        <v>0</v>
      </c>
      <c r="AZ102" s="134">
        <f>'SO 111.1 - SO 111.1  VRN-...'!F33</f>
        <v>0</v>
      </c>
      <c r="BA102" s="134">
        <f>'SO 111.1 - SO 111.1  VRN-...'!F34</f>
        <v>0</v>
      </c>
      <c r="BB102" s="134">
        <f>'SO 111.1 - SO 111.1  VRN-...'!F35</f>
        <v>0</v>
      </c>
      <c r="BC102" s="134">
        <f>'SO 111.1 - SO 111.1  VRN-...'!F36</f>
        <v>0</v>
      </c>
      <c r="BD102" s="136">
        <f>'SO 111.1 - SO 111.1  VRN-...'!F37</f>
        <v>0</v>
      </c>
      <c r="BE102" s="7"/>
      <c r="BT102" s="132" t="s">
        <v>90</v>
      </c>
      <c r="BV102" s="132" t="s">
        <v>84</v>
      </c>
      <c r="BW102" s="132" t="s">
        <v>113</v>
      </c>
      <c r="BX102" s="132" t="s">
        <v>5</v>
      </c>
      <c r="CL102" s="132" t="s">
        <v>19</v>
      </c>
      <c r="CM102" s="132" t="s">
        <v>92</v>
      </c>
    </row>
    <row r="103" spans="1:57" s="2" customFormat="1" ht="30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</sheetData>
  <sheetProtection password="F8A3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0 - SO 100  Vozovky ...'!C2" display="/"/>
    <hyperlink ref="A96" location="'SO 100.1 - SO 100.1 VRN-D...'!C2" display="/"/>
    <hyperlink ref="A97" location="'SO 101 - SO 101  Chodníky...'!C2" display="/"/>
    <hyperlink ref="A98" location="'SO 101.1 - SO 101.1  VRN-...'!C2" display="/"/>
    <hyperlink ref="A99" location="'SO 110 - SO 110  Vozovky ...'!C2" display="/"/>
    <hyperlink ref="A100" location="'SO 110.1 - SO 110.1  VRN-...'!C2" display="/"/>
    <hyperlink ref="A101" location="'SO 111 - SO 111  Chodníky...'!C2" display="/"/>
    <hyperlink ref="A102" location="'SO 111.1 - SO 111.1  VRN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0" t="s">
        <v>878</v>
      </c>
      <c r="H4" s="20"/>
    </row>
    <row r="5" spans="2:8" s="1" customFormat="1" ht="12" customHeight="1">
      <c r="B5" s="20"/>
      <c r="C5" s="284" t="s">
        <v>13</v>
      </c>
      <c r="D5" s="149" t="s">
        <v>14</v>
      </c>
      <c r="E5" s="1"/>
      <c r="F5" s="1"/>
      <c r="H5" s="20"/>
    </row>
    <row r="6" spans="2:8" s="1" customFormat="1" ht="36.95" customHeight="1">
      <c r="B6" s="20"/>
      <c r="C6" s="285" t="s">
        <v>16</v>
      </c>
      <c r="D6" s="286" t="s">
        <v>17</v>
      </c>
      <c r="E6" s="1"/>
      <c r="F6" s="1"/>
      <c r="H6" s="20"/>
    </row>
    <row r="7" spans="2:8" s="1" customFormat="1" ht="16.5" customHeight="1">
      <c r="B7" s="20"/>
      <c r="C7" s="142" t="s">
        <v>24</v>
      </c>
      <c r="D7" s="146" t="str">
        <f>'Rekapitulace stavby'!AN8</f>
        <v>11. 10. 2023</v>
      </c>
      <c r="H7" s="20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87"/>
      <c r="C9" s="288" t="s">
        <v>63</v>
      </c>
      <c r="D9" s="289" t="s">
        <v>64</v>
      </c>
      <c r="E9" s="289" t="s">
        <v>168</v>
      </c>
      <c r="F9" s="290" t="s">
        <v>879</v>
      </c>
      <c r="G9" s="193"/>
      <c r="H9" s="287"/>
    </row>
    <row r="10" spans="1:8" s="2" customFormat="1" ht="26.4" customHeight="1">
      <c r="A10" s="39"/>
      <c r="B10" s="45"/>
      <c r="C10" s="291" t="s">
        <v>880</v>
      </c>
      <c r="D10" s="291" t="s">
        <v>88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2" t="s">
        <v>151</v>
      </c>
      <c r="D11" s="293" t="s">
        <v>1</v>
      </c>
      <c r="E11" s="294" t="s">
        <v>1</v>
      </c>
      <c r="F11" s="295">
        <v>120</v>
      </c>
      <c r="G11" s="39"/>
      <c r="H11" s="45"/>
    </row>
    <row r="12" spans="1:8" s="2" customFormat="1" ht="16.8" customHeight="1">
      <c r="A12" s="39"/>
      <c r="B12" s="45"/>
      <c r="C12" s="296" t="s">
        <v>151</v>
      </c>
      <c r="D12" s="296" t="s">
        <v>152</v>
      </c>
      <c r="E12" s="17" t="s">
        <v>1</v>
      </c>
      <c r="F12" s="297">
        <v>120</v>
      </c>
      <c r="G12" s="39"/>
      <c r="H12" s="45"/>
    </row>
    <row r="13" spans="1:8" s="2" customFormat="1" ht="16.8" customHeight="1">
      <c r="A13" s="39"/>
      <c r="B13" s="45"/>
      <c r="C13" s="298" t="s">
        <v>881</v>
      </c>
      <c r="D13" s="39"/>
      <c r="E13" s="39"/>
      <c r="F13" s="39"/>
      <c r="G13" s="39"/>
      <c r="H13" s="45"/>
    </row>
    <row r="14" spans="1:8" s="2" customFormat="1" ht="16.8" customHeight="1">
      <c r="A14" s="39"/>
      <c r="B14" s="45"/>
      <c r="C14" s="296" t="s">
        <v>582</v>
      </c>
      <c r="D14" s="296" t="s">
        <v>583</v>
      </c>
      <c r="E14" s="17" t="s">
        <v>199</v>
      </c>
      <c r="F14" s="297">
        <v>120</v>
      </c>
      <c r="G14" s="39"/>
      <c r="H14" s="45"/>
    </row>
    <row r="15" spans="1:8" s="2" customFormat="1" ht="16.8" customHeight="1">
      <c r="A15" s="39"/>
      <c r="B15" s="45"/>
      <c r="C15" s="296" t="s">
        <v>596</v>
      </c>
      <c r="D15" s="296" t="s">
        <v>597</v>
      </c>
      <c r="E15" s="17" t="s">
        <v>269</v>
      </c>
      <c r="F15" s="297">
        <v>61.2</v>
      </c>
      <c r="G15" s="39"/>
      <c r="H15" s="45"/>
    </row>
    <row r="16" spans="1:8" s="2" customFormat="1" ht="16.8" customHeight="1">
      <c r="A16" s="39"/>
      <c r="B16" s="45"/>
      <c r="C16" s="292" t="s">
        <v>137</v>
      </c>
      <c r="D16" s="293" t="s">
        <v>1</v>
      </c>
      <c r="E16" s="294" t="s">
        <v>1</v>
      </c>
      <c r="F16" s="295">
        <v>4600</v>
      </c>
      <c r="G16" s="39"/>
      <c r="H16" s="45"/>
    </row>
    <row r="17" spans="1:8" s="2" customFormat="1" ht="16.8" customHeight="1">
      <c r="A17" s="39"/>
      <c r="B17" s="45"/>
      <c r="C17" s="296" t="s">
        <v>137</v>
      </c>
      <c r="D17" s="296" t="s">
        <v>348</v>
      </c>
      <c r="E17" s="17" t="s">
        <v>1</v>
      </c>
      <c r="F17" s="297">
        <v>4600</v>
      </c>
      <c r="G17" s="39"/>
      <c r="H17" s="45"/>
    </row>
    <row r="18" spans="1:8" s="2" customFormat="1" ht="16.8" customHeight="1">
      <c r="A18" s="39"/>
      <c r="B18" s="45"/>
      <c r="C18" s="298" t="s">
        <v>881</v>
      </c>
      <c r="D18" s="39"/>
      <c r="E18" s="39"/>
      <c r="F18" s="39"/>
      <c r="G18" s="39"/>
      <c r="H18" s="45"/>
    </row>
    <row r="19" spans="1:8" s="2" customFormat="1" ht="16.8" customHeight="1">
      <c r="A19" s="39"/>
      <c r="B19" s="45"/>
      <c r="C19" s="296" t="s">
        <v>345</v>
      </c>
      <c r="D19" s="296" t="s">
        <v>346</v>
      </c>
      <c r="E19" s="17" t="s">
        <v>186</v>
      </c>
      <c r="F19" s="297">
        <v>4600</v>
      </c>
      <c r="G19" s="39"/>
      <c r="H19" s="45"/>
    </row>
    <row r="20" spans="1:8" s="2" customFormat="1" ht="16.8" customHeight="1">
      <c r="A20" s="39"/>
      <c r="B20" s="45"/>
      <c r="C20" s="296" t="s">
        <v>355</v>
      </c>
      <c r="D20" s="296" t="s">
        <v>356</v>
      </c>
      <c r="E20" s="17" t="s">
        <v>186</v>
      </c>
      <c r="F20" s="297">
        <v>4708</v>
      </c>
      <c r="G20" s="39"/>
      <c r="H20" s="45"/>
    </row>
    <row r="21" spans="1:8" s="2" customFormat="1" ht="12">
      <c r="A21" s="39"/>
      <c r="B21" s="45"/>
      <c r="C21" s="296" t="s">
        <v>360</v>
      </c>
      <c r="D21" s="296" t="s">
        <v>361</v>
      </c>
      <c r="E21" s="17" t="s">
        <v>186</v>
      </c>
      <c r="F21" s="297">
        <v>4778</v>
      </c>
      <c r="G21" s="39"/>
      <c r="H21" s="45"/>
    </row>
    <row r="22" spans="1:8" s="2" customFormat="1" ht="12">
      <c r="A22" s="39"/>
      <c r="B22" s="45"/>
      <c r="C22" s="296" t="s">
        <v>365</v>
      </c>
      <c r="D22" s="296" t="s">
        <v>366</v>
      </c>
      <c r="E22" s="17" t="s">
        <v>186</v>
      </c>
      <c r="F22" s="297">
        <v>4670</v>
      </c>
      <c r="G22" s="39"/>
      <c r="H22" s="45"/>
    </row>
    <row r="23" spans="1:8" s="2" customFormat="1" ht="16.8" customHeight="1">
      <c r="A23" s="39"/>
      <c r="B23" s="45"/>
      <c r="C23" s="292" t="s">
        <v>123</v>
      </c>
      <c r="D23" s="293" t="s">
        <v>1</v>
      </c>
      <c r="E23" s="294" t="s">
        <v>1</v>
      </c>
      <c r="F23" s="295">
        <v>0.528</v>
      </c>
      <c r="G23" s="39"/>
      <c r="H23" s="45"/>
    </row>
    <row r="24" spans="1:8" s="2" customFormat="1" ht="16.8" customHeight="1">
      <c r="A24" s="39"/>
      <c r="B24" s="45"/>
      <c r="C24" s="296" t="s">
        <v>123</v>
      </c>
      <c r="D24" s="296" t="s">
        <v>236</v>
      </c>
      <c r="E24" s="17" t="s">
        <v>1</v>
      </c>
      <c r="F24" s="297">
        <v>0.528</v>
      </c>
      <c r="G24" s="39"/>
      <c r="H24" s="45"/>
    </row>
    <row r="25" spans="1:8" s="2" customFormat="1" ht="16.8" customHeight="1">
      <c r="A25" s="39"/>
      <c r="B25" s="45"/>
      <c r="C25" s="298" t="s">
        <v>881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296" t="s">
        <v>233</v>
      </c>
      <c r="D26" s="296" t="s">
        <v>234</v>
      </c>
      <c r="E26" s="17" t="s">
        <v>209</v>
      </c>
      <c r="F26" s="297">
        <v>0.528</v>
      </c>
      <c r="G26" s="39"/>
      <c r="H26" s="45"/>
    </row>
    <row r="27" spans="1:8" s="2" customFormat="1" ht="12">
      <c r="A27" s="39"/>
      <c r="B27" s="45"/>
      <c r="C27" s="296" t="s">
        <v>257</v>
      </c>
      <c r="D27" s="296" t="s">
        <v>258</v>
      </c>
      <c r="E27" s="17" t="s">
        <v>209</v>
      </c>
      <c r="F27" s="297">
        <v>1.788</v>
      </c>
      <c r="G27" s="39"/>
      <c r="H27" s="45"/>
    </row>
    <row r="28" spans="1:8" s="2" customFormat="1" ht="12">
      <c r="A28" s="39"/>
      <c r="B28" s="45"/>
      <c r="C28" s="296" t="s">
        <v>626</v>
      </c>
      <c r="D28" s="296" t="s">
        <v>627</v>
      </c>
      <c r="E28" s="17" t="s">
        <v>269</v>
      </c>
      <c r="F28" s="297">
        <v>6.919</v>
      </c>
      <c r="G28" s="39"/>
      <c r="H28" s="45"/>
    </row>
    <row r="29" spans="1:8" s="2" customFormat="1" ht="16.8" customHeight="1">
      <c r="A29" s="39"/>
      <c r="B29" s="45"/>
      <c r="C29" s="292" t="s">
        <v>121</v>
      </c>
      <c r="D29" s="293" t="s">
        <v>1</v>
      </c>
      <c r="E29" s="294" t="s">
        <v>1</v>
      </c>
      <c r="F29" s="295">
        <v>1.26</v>
      </c>
      <c r="G29" s="39"/>
      <c r="H29" s="45"/>
    </row>
    <row r="30" spans="1:8" s="2" customFormat="1" ht="16.8" customHeight="1">
      <c r="A30" s="39"/>
      <c r="B30" s="45"/>
      <c r="C30" s="296" t="s">
        <v>121</v>
      </c>
      <c r="D30" s="296" t="s">
        <v>231</v>
      </c>
      <c r="E30" s="17" t="s">
        <v>1</v>
      </c>
      <c r="F30" s="297">
        <v>1.26</v>
      </c>
      <c r="G30" s="39"/>
      <c r="H30" s="45"/>
    </row>
    <row r="31" spans="1:8" s="2" customFormat="1" ht="16.8" customHeight="1">
      <c r="A31" s="39"/>
      <c r="B31" s="45"/>
      <c r="C31" s="298" t="s">
        <v>881</v>
      </c>
      <c r="D31" s="39"/>
      <c r="E31" s="39"/>
      <c r="F31" s="39"/>
      <c r="G31" s="39"/>
      <c r="H31" s="45"/>
    </row>
    <row r="32" spans="1:8" s="2" customFormat="1" ht="16.8" customHeight="1">
      <c r="A32" s="39"/>
      <c r="B32" s="45"/>
      <c r="C32" s="296" t="s">
        <v>228</v>
      </c>
      <c r="D32" s="296" t="s">
        <v>229</v>
      </c>
      <c r="E32" s="17" t="s">
        <v>209</v>
      </c>
      <c r="F32" s="297">
        <v>1.26</v>
      </c>
      <c r="G32" s="39"/>
      <c r="H32" s="45"/>
    </row>
    <row r="33" spans="1:8" s="2" customFormat="1" ht="12">
      <c r="A33" s="39"/>
      <c r="B33" s="45"/>
      <c r="C33" s="296" t="s">
        <v>257</v>
      </c>
      <c r="D33" s="296" t="s">
        <v>258</v>
      </c>
      <c r="E33" s="17" t="s">
        <v>209</v>
      </c>
      <c r="F33" s="297">
        <v>1.788</v>
      </c>
      <c r="G33" s="39"/>
      <c r="H33" s="45"/>
    </row>
    <row r="34" spans="1:8" s="2" customFormat="1" ht="12">
      <c r="A34" s="39"/>
      <c r="B34" s="45"/>
      <c r="C34" s="296" t="s">
        <v>267</v>
      </c>
      <c r="D34" s="296" t="s">
        <v>268</v>
      </c>
      <c r="E34" s="17" t="s">
        <v>269</v>
      </c>
      <c r="F34" s="297">
        <v>483.916</v>
      </c>
      <c r="G34" s="39"/>
      <c r="H34" s="45"/>
    </row>
    <row r="35" spans="1:8" s="2" customFormat="1" ht="16.8" customHeight="1">
      <c r="A35" s="39"/>
      <c r="B35" s="45"/>
      <c r="C35" s="292" t="s">
        <v>145</v>
      </c>
      <c r="D35" s="293" t="s">
        <v>1</v>
      </c>
      <c r="E35" s="294" t="s">
        <v>1</v>
      </c>
      <c r="F35" s="295">
        <v>12</v>
      </c>
      <c r="G35" s="39"/>
      <c r="H35" s="45"/>
    </row>
    <row r="36" spans="1:8" s="2" customFormat="1" ht="16.8" customHeight="1">
      <c r="A36" s="39"/>
      <c r="B36" s="45"/>
      <c r="C36" s="296" t="s">
        <v>145</v>
      </c>
      <c r="D36" s="296" t="s">
        <v>594</v>
      </c>
      <c r="E36" s="17" t="s">
        <v>1</v>
      </c>
      <c r="F36" s="297">
        <v>12</v>
      </c>
      <c r="G36" s="39"/>
      <c r="H36" s="45"/>
    </row>
    <row r="37" spans="1:8" s="2" customFormat="1" ht="16.8" customHeight="1">
      <c r="A37" s="39"/>
      <c r="B37" s="45"/>
      <c r="C37" s="298" t="s">
        <v>881</v>
      </c>
      <c r="D37" s="39"/>
      <c r="E37" s="39"/>
      <c r="F37" s="39"/>
      <c r="G37" s="39"/>
      <c r="H37" s="45"/>
    </row>
    <row r="38" spans="1:8" s="2" customFormat="1" ht="16.8" customHeight="1">
      <c r="A38" s="39"/>
      <c r="B38" s="45"/>
      <c r="C38" s="296" t="s">
        <v>591</v>
      </c>
      <c r="D38" s="296" t="s">
        <v>592</v>
      </c>
      <c r="E38" s="17" t="s">
        <v>384</v>
      </c>
      <c r="F38" s="297">
        <v>12</v>
      </c>
      <c r="G38" s="39"/>
      <c r="H38" s="45"/>
    </row>
    <row r="39" spans="1:8" s="2" customFormat="1" ht="16.8" customHeight="1">
      <c r="A39" s="39"/>
      <c r="B39" s="45"/>
      <c r="C39" s="296" t="s">
        <v>616</v>
      </c>
      <c r="D39" s="296" t="s">
        <v>617</v>
      </c>
      <c r="E39" s="17" t="s">
        <v>269</v>
      </c>
      <c r="F39" s="297">
        <v>2.584</v>
      </c>
      <c r="G39" s="39"/>
      <c r="H39" s="45"/>
    </row>
    <row r="40" spans="1:8" s="2" customFormat="1" ht="16.8" customHeight="1">
      <c r="A40" s="39"/>
      <c r="B40" s="45"/>
      <c r="C40" s="292" t="s">
        <v>143</v>
      </c>
      <c r="D40" s="293" t="s">
        <v>1</v>
      </c>
      <c r="E40" s="294" t="s">
        <v>1</v>
      </c>
      <c r="F40" s="295">
        <v>8</v>
      </c>
      <c r="G40" s="39"/>
      <c r="H40" s="45"/>
    </row>
    <row r="41" spans="1:8" s="2" customFormat="1" ht="16.8" customHeight="1">
      <c r="A41" s="39"/>
      <c r="B41" s="45"/>
      <c r="C41" s="296" t="s">
        <v>1</v>
      </c>
      <c r="D41" s="296" t="s">
        <v>464</v>
      </c>
      <c r="E41" s="17" t="s">
        <v>1</v>
      </c>
      <c r="F41" s="297">
        <v>0</v>
      </c>
      <c r="G41" s="39"/>
      <c r="H41" s="45"/>
    </row>
    <row r="42" spans="1:8" s="2" customFormat="1" ht="16.8" customHeight="1">
      <c r="A42" s="39"/>
      <c r="B42" s="45"/>
      <c r="C42" s="296" t="s">
        <v>143</v>
      </c>
      <c r="D42" s="296" t="s">
        <v>465</v>
      </c>
      <c r="E42" s="17" t="s">
        <v>1</v>
      </c>
      <c r="F42" s="297">
        <v>8</v>
      </c>
      <c r="G42" s="39"/>
      <c r="H42" s="45"/>
    </row>
    <row r="43" spans="1:8" s="2" customFormat="1" ht="16.8" customHeight="1">
      <c r="A43" s="39"/>
      <c r="B43" s="45"/>
      <c r="C43" s="298" t="s">
        <v>881</v>
      </c>
      <c r="D43" s="39"/>
      <c r="E43" s="39"/>
      <c r="F43" s="39"/>
      <c r="G43" s="39"/>
      <c r="H43" s="45"/>
    </row>
    <row r="44" spans="1:8" s="2" customFormat="1" ht="16.8" customHeight="1">
      <c r="A44" s="39"/>
      <c r="B44" s="45"/>
      <c r="C44" s="296" t="s">
        <v>461</v>
      </c>
      <c r="D44" s="296" t="s">
        <v>462</v>
      </c>
      <c r="E44" s="17" t="s">
        <v>384</v>
      </c>
      <c r="F44" s="297">
        <v>8</v>
      </c>
      <c r="G44" s="39"/>
      <c r="H44" s="45"/>
    </row>
    <row r="45" spans="1:8" s="2" customFormat="1" ht="16.8" customHeight="1">
      <c r="A45" s="39"/>
      <c r="B45" s="45"/>
      <c r="C45" s="296" t="s">
        <v>616</v>
      </c>
      <c r="D45" s="296" t="s">
        <v>617</v>
      </c>
      <c r="E45" s="17" t="s">
        <v>269</v>
      </c>
      <c r="F45" s="297">
        <v>2.584</v>
      </c>
      <c r="G45" s="39"/>
      <c r="H45" s="45"/>
    </row>
    <row r="46" spans="1:8" s="2" customFormat="1" ht="16.8" customHeight="1">
      <c r="A46" s="39"/>
      <c r="B46" s="45"/>
      <c r="C46" s="292" t="s">
        <v>141</v>
      </c>
      <c r="D46" s="293" t="s">
        <v>1</v>
      </c>
      <c r="E46" s="294" t="s">
        <v>1</v>
      </c>
      <c r="F46" s="295">
        <v>2.355</v>
      </c>
      <c r="G46" s="39"/>
      <c r="H46" s="45"/>
    </row>
    <row r="47" spans="1:8" s="2" customFormat="1" ht="16.8" customHeight="1">
      <c r="A47" s="39"/>
      <c r="B47" s="45"/>
      <c r="C47" s="296" t="s">
        <v>1</v>
      </c>
      <c r="D47" s="296" t="s">
        <v>409</v>
      </c>
      <c r="E47" s="17" t="s">
        <v>1</v>
      </c>
      <c r="F47" s="297">
        <v>0</v>
      </c>
      <c r="G47" s="39"/>
      <c r="H47" s="45"/>
    </row>
    <row r="48" spans="1:8" s="2" customFormat="1" ht="16.8" customHeight="1">
      <c r="A48" s="39"/>
      <c r="B48" s="45"/>
      <c r="C48" s="296" t="s">
        <v>1</v>
      </c>
      <c r="D48" s="296" t="s">
        <v>410</v>
      </c>
      <c r="E48" s="17" t="s">
        <v>1</v>
      </c>
      <c r="F48" s="297">
        <v>0</v>
      </c>
      <c r="G48" s="39"/>
      <c r="H48" s="45"/>
    </row>
    <row r="49" spans="1:8" s="2" customFormat="1" ht="16.8" customHeight="1">
      <c r="A49" s="39"/>
      <c r="B49" s="45"/>
      <c r="C49" s="296" t="s">
        <v>1</v>
      </c>
      <c r="D49" s="296" t="s">
        <v>411</v>
      </c>
      <c r="E49" s="17" t="s">
        <v>1</v>
      </c>
      <c r="F49" s="297">
        <v>0</v>
      </c>
      <c r="G49" s="39"/>
      <c r="H49" s="45"/>
    </row>
    <row r="50" spans="1:8" s="2" customFormat="1" ht="16.8" customHeight="1">
      <c r="A50" s="39"/>
      <c r="B50" s="45"/>
      <c r="C50" s="296" t="s">
        <v>1</v>
      </c>
      <c r="D50" s="296" t="s">
        <v>412</v>
      </c>
      <c r="E50" s="17" t="s">
        <v>1</v>
      </c>
      <c r="F50" s="297">
        <v>0</v>
      </c>
      <c r="G50" s="39"/>
      <c r="H50" s="45"/>
    </row>
    <row r="51" spans="1:8" s="2" customFormat="1" ht="16.8" customHeight="1">
      <c r="A51" s="39"/>
      <c r="B51" s="45"/>
      <c r="C51" s="296" t="s">
        <v>1</v>
      </c>
      <c r="D51" s="296" t="s">
        <v>413</v>
      </c>
      <c r="E51" s="17" t="s">
        <v>1</v>
      </c>
      <c r="F51" s="297">
        <v>0</v>
      </c>
      <c r="G51" s="39"/>
      <c r="H51" s="45"/>
    </row>
    <row r="52" spans="1:8" s="2" customFormat="1" ht="16.8" customHeight="1">
      <c r="A52" s="39"/>
      <c r="B52" s="45"/>
      <c r="C52" s="296" t="s">
        <v>1</v>
      </c>
      <c r="D52" s="296" t="s">
        <v>414</v>
      </c>
      <c r="E52" s="17" t="s">
        <v>1</v>
      </c>
      <c r="F52" s="297">
        <v>0</v>
      </c>
      <c r="G52" s="39"/>
      <c r="H52" s="45"/>
    </row>
    <row r="53" spans="1:8" s="2" customFormat="1" ht="16.8" customHeight="1">
      <c r="A53" s="39"/>
      <c r="B53" s="45"/>
      <c r="C53" s="296" t="s">
        <v>1</v>
      </c>
      <c r="D53" s="296" t="s">
        <v>415</v>
      </c>
      <c r="E53" s="17" t="s">
        <v>1</v>
      </c>
      <c r="F53" s="297">
        <v>0</v>
      </c>
      <c r="G53" s="39"/>
      <c r="H53" s="45"/>
    </row>
    <row r="54" spans="1:8" s="2" customFormat="1" ht="16.8" customHeight="1">
      <c r="A54" s="39"/>
      <c r="B54" s="45"/>
      <c r="C54" s="296" t="s">
        <v>1</v>
      </c>
      <c r="D54" s="296" t="s">
        <v>416</v>
      </c>
      <c r="E54" s="17" t="s">
        <v>1</v>
      </c>
      <c r="F54" s="297">
        <v>0</v>
      </c>
      <c r="G54" s="39"/>
      <c r="H54" s="45"/>
    </row>
    <row r="55" spans="1:8" s="2" customFormat="1" ht="16.8" customHeight="1">
      <c r="A55" s="39"/>
      <c r="B55" s="45"/>
      <c r="C55" s="296" t="s">
        <v>141</v>
      </c>
      <c r="D55" s="296" t="s">
        <v>417</v>
      </c>
      <c r="E55" s="17" t="s">
        <v>1</v>
      </c>
      <c r="F55" s="297">
        <v>2.355</v>
      </c>
      <c r="G55" s="39"/>
      <c r="H55" s="45"/>
    </row>
    <row r="56" spans="1:8" s="2" customFormat="1" ht="16.8" customHeight="1">
      <c r="A56" s="39"/>
      <c r="B56" s="45"/>
      <c r="C56" s="298" t="s">
        <v>881</v>
      </c>
      <c r="D56" s="39"/>
      <c r="E56" s="39"/>
      <c r="F56" s="39"/>
      <c r="G56" s="39"/>
      <c r="H56" s="45"/>
    </row>
    <row r="57" spans="1:8" s="2" customFormat="1" ht="16.8" customHeight="1">
      <c r="A57" s="39"/>
      <c r="B57" s="45"/>
      <c r="C57" s="296" t="s">
        <v>406</v>
      </c>
      <c r="D57" s="296" t="s">
        <v>407</v>
      </c>
      <c r="E57" s="17" t="s">
        <v>209</v>
      </c>
      <c r="F57" s="297">
        <v>2.355</v>
      </c>
      <c r="G57" s="39"/>
      <c r="H57" s="45"/>
    </row>
    <row r="58" spans="1:8" s="2" customFormat="1" ht="16.8" customHeight="1">
      <c r="A58" s="39"/>
      <c r="B58" s="45"/>
      <c r="C58" s="296" t="s">
        <v>606</v>
      </c>
      <c r="D58" s="296" t="s">
        <v>607</v>
      </c>
      <c r="E58" s="17" t="s">
        <v>269</v>
      </c>
      <c r="F58" s="297">
        <v>5.652</v>
      </c>
      <c r="G58" s="39"/>
      <c r="H58" s="45"/>
    </row>
    <row r="59" spans="1:8" s="2" customFormat="1" ht="16.8" customHeight="1">
      <c r="A59" s="39"/>
      <c r="B59" s="45"/>
      <c r="C59" s="292" t="s">
        <v>147</v>
      </c>
      <c r="D59" s="293" t="s">
        <v>1</v>
      </c>
      <c r="E59" s="294" t="s">
        <v>1</v>
      </c>
      <c r="F59" s="295">
        <v>5.652</v>
      </c>
      <c r="G59" s="39"/>
      <c r="H59" s="45"/>
    </row>
    <row r="60" spans="1:8" s="2" customFormat="1" ht="16.8" customHeight="1">
      <c r="A60" s="39"/>
      <c r="B60" s="45"/>
      <c r="C60" s="296" t="s">
        <v>1</v>
      </c>
      <c r="D60" s="296" t="s">
        <v>249</v>
      </c>
      <c r="E60" s="17" t="s">
        <v>1</v>
      </c>
      <c r="F60" s="297">
        <v>0</v>
      </c>
      <c r="G60" s="39"/>
      <c r="H60" s="45"/>
    </row>
    <row r="61" spans="1:8" s="2" customFormat="1" ht="12">
      <c r="A61" s="39"/>
      <c r="B61" s="45"/>
      <c r="C61" s="296" t="s">
        <v>1</v>
      </c>
      <c r="D61" s="296" t="s">
        <v>250</v>
      </c>
      <c r="E61" s="17" t="s">
        <v>1</v>
      </c>
      <c r="F61" s="297">
        <v>0</v>
      </c>
      <c r="G61" s="39"/>
      <c r="H61" s="45"/>
    </row>
    <row r="62" spans="1:8" s="2" customFormat="1" ht="16.8" customHeight="1">
      <c r="A62" s="39"/>
      <c r="B62" s="45"/>
      <c r="C62" s="296" t="s">
        <v>147</v>
      </c>
      <c r="D62" s="296" t="s">
        <v>609</v>
      </c>
      <c r="E62" s="17" t="s">
        <v>1</v>
      </c>
      <c r="F62" s="297">
        <v>5.652</v>
      </c>
      <c r="G62" s="39"/>
      <c r="H62" s="45"/>
    </row>
    <row r="63" spans="1:8" s="2" customFormat="1" ht="16.8" customHeight="1">
      <c r="A63" s="39"/>
      <c r="B63" s="45"/>
      <c r="C63" s="298" t="s">
        <v>881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296" t="s">
        <v>606</v>
      </c>
      <c r="D64" s="296" t="s">
        <v>607</v>
      </c>
      <c r="E64" s="17" t="s">
        <v>269</v>
      </c>
      <c r="F64" s="297">
        <v>5.652</v>
      </c>
      <c r="G64" s="39"/>
      <c r="H64" s="45"/>
    </row>
    <row r="65" spans="1:8" s="2" customFormat="1" ht="16.8" customHeight="1">
      <c r="A65" s="39"/>
      <c r="B65" s="45"/>
      <c r="C65" s="296" t="s">
        <v>611</v>
      </c>
      <c r="D65" s="296" t="s">
        <v>612</v>
      </c>
      <c r="E65" s="17" t="s">
        <v>269</v>
      </c>
      <c r="F65" s="297">
        <v>107.388</v>
      </c>
      <c r="G65" s="39"/>
      <c r="H65" s="45"/>
    </row>
    <row r="66" spans="1:8" s="2" customFormat="1" ht="12">
      <c r="A66" s="39"/>
      <c r="B66" s="45"/>
      <c r="C66" s="296" t="s">
        <v>626</v>
      </c>
      <c r="D66" s="296" t="s">
        <v>627</v>
      </c>
      <c r="E66" s="17" t="s">
        <v>269</v>
      </c>
      <c r="F66" s="297">
        <v>6.919</v>
      </c>
      <c r="G66" s="39"/>
      <c r="H66" s="45"/>
    </row>
    <row r="67" spans="1:8" s="2" customFormat="1" ht="16.8" customHeight="1">
      <c r="A67" s="39"/>
      <c r="B67" s="45"/>
      <c r="C67" s="292" t="s">
        <v>149</v>
      </c>
      <c r="D67" s="293" t="s">
        <v>1</v>
      </c>
      <c r="E67" s="294" t="s">
        <v>1</v>
      </c>
      <c r="F67" s="295">
        <v>2.584</v>
      </c>
      <c r="G67" s="39"/>
      <c r="H67" s="45"/>
    </row>
    <row r="68" spans="1:8" s="2" customFormat="1" ht="16.8" customHeight="1">
      <c r="A68" s="39"/>
      <c r="B68" s="45"/>
      <c r="C68" s="296" t="s">
        <v>1</v>
      </c>
      <c r="D68" s="296" t="s">
        <v>249</v>
      </c>
      <c r="E68" s="17" t="s">
        <v>1</v>
      </c>
      <c r="F68" s="297">
        <v>0</v>
      </c>
      <c r="G68" s="39"/>
      <c r="H68" s="45"/>
    </row>
    <row r="69" spans="1:8" s="2" customFormat="1" ht="12">
      <c r="A69" s="39"/>
      <c r="B69" s="45"/>
      <c r="C69" s="296" t="s">
        <v>1</v>
      </c>
      <c r="D69" s="296" t="s">
        <v>250</v>
      </c>
      <c r="E69" s="17" t="s">
        <v>1</v>
      </c>
      <c r="F69" s="297">
        <v>0</v>
      </c>
      <c r="G69" s="39"/>
      <c r="H69" s="45"/>
    </row>
    <row r="70" spans="1:8" s="2" customFormat="1" ht="16.8" customHeight="1">
      <c r="A70" s="39"/>
      <c r="B70" s="45"/>
      <c r="C70" s="296" t="s">
        <v>149</v>
      </c>
      <c r="D70" s="296" t="s">
        <v>619</v>
      </c>
      <c r="E70" s="17" t="s">
        <v>1</v>
      </c>
      <c r="F70" s="297">
        <v>2.584</v>
      </c>
      <c r="G70" s="39"/>
      <c r="H70" s="45"/>
    </row>
    <row r="71" spans="1:8" s="2" customFormat="1" ht="16.8" customHeight="1">
      <c r="A71" s="39"/>
      <c r="B71" s="45"/>
      <c r="C71" s="298" t="s">
        <v>881</v>
      </c>
      <c r="D71" s="39"/>
      <c r="E71" s="39"/>
      <c r="F71" s="39"/>
      <c r="G71" s="39"/>
      <c r="H71" s="45"/>
    </row>
    <row r="72" spans="1:8" s="2" customFormat="1" ht="16.8" customHeight="1">
      <c r="A72" s="39"/>
      <c r="B72" s="45"/>
      <c r="C72" s="296" t="s">
        <v>616</v>
      </c>
      <c r="D72" s="296" t="s">
        <v>617</v>
      </c>
      <c r="E72" s="17" t="s">
        <v>269</v>
      </c>
      <c r="F72" s="297">
        <v>2.584</v>
      </c>
      <c r="G72" s="39"/>
      <c r="H72" s="45"/>
    </row>
    <row r="73" spans="1:8" s="2" customFormat="1" ht="16.8" customHeight="1">
      <c r="A73" s="39"/>
      <c r="B73" s="45"/>
      <c r="C73" s="296" t="s">
        <v>621</v>
      </c>
      <c r="D73" s="296" t="s">
        <v>622</v>
      </c>
      <c r="E73" s="17" t="s">
        <v>269</v>
      </c>
      <c r="F73" s="297">
        <v>49.096</v>
      </c>
      <c r="G73" s="39"/>
      <c r="H73" s="45"/>
    </row>
    <row r="74" spans="1:8" s="2" customFormat="1" ht="16.8" customHeight="1">
      <c r="A74" s="39"/>
      <c r="B74" s="45"/>
      <c r="C74" s="292" t="s">
        <v>153</v>
      </c>
      <c r="D74" s="293" t="s">
        <v>1</v>
      </c>
      <c r="E74" s="294" t="s">
        <v>1</v>
      </c>
      <c r="F74" s="295">
        <v>61.2</v>
      </c>
      <c r="G74" s="39"/>
      <c r="H74" s="45"/>
    </row>
    <row r="75" spans="1:8" s="2" customFormat="1" ht="16.8" customHeight="1">
      <c r="A75" s="39"/>
      <c r="B75" s="45"/>
      <c r="C75" s="296" t="s">
        <v>1</v>
      </c>
      <c r="D75" s="296" t="s">
        <v>249</v>
      </c>
      <c r="E75" s="17" t="s">
        <v>1</v>
      </c>
      <c r="F75" s="297">
        <v>0</v>
      </c>
      <c r="G75" s="39"/>
      <c r="H75" s="45"/>
    </row>
    <row r="76" spans="1:8" s="2" customFormat="1" ht="12">
      <c r="A76" s="39"/>
      <c r="B76" s="45"/>
      <c r="C76" s="296" t="s">
        <v>1</v>
      </c>
      <c r="D76" s="296" t="s">
        <v>250</v>
      </c>
      <c r="E76" s="17" t="s">
        <v>1</v>
      </c>
      <c r="F76" s="297">
        <v>0</v>
      </c>
      <c r="G76" s="39"/>
      <c r="H76" s="45"/>
    </row>
    <row r="77" spans="1:8" s="2" customFormat="1" ht="16.8" customHeight="1">
      <c r="A77" s="39"/>
      <c r="B77" s="45"/>
      <c r="C77" s="296" t="s">
        <v>153</v>
      </c>
      <c r="D77" s="296" t="s">
        <v>599</v>
      </c>
      <c r="E77" s="17" t="s">
        <v>1</v>
      </c>
      <c r="F77" s="297">
        <v>61.2</v>
      </c>
      <c r="G77" s="39"/>
      <c r="H77" s="45"/>
    </row>
    <row r="78" spans="1:8" s="2" customFormat="1" ht="16.8" customHeight="1">
      <c r="A78" s="39"/>
      <c r="B78" s="45"/>
      <c r="C78" s="298" t="s">
        <v>881</v>
      </c>
      <c r="D78" s="39"/>
      <c r="E78" s="39"/>
      <c r="F78" s="39"/>
      <c r="G78" s="39"/>
      <c r="H78" s="45"/>
    </row>
    <row r="79" spans="1:8" s="2" customFormat="1" ht="16.8" customHeight="1">
      <c r="A79" s="39"/>
      <c r="B79" s="45"/>
      <c r="C79" s="296" t="s">
        <v>596</v>
      </c>
      <c r="D79" s="296" t="s">
        <v>597</v>
      </c>
      <c r="E79" s="17" t="s">
        <v>269</v>
      </c>
      <c r="F79" s="297">
        <v>61.2</v>
      </c>
      <c r="G79" s="39"/>
      <c r="H79" s="45"/>
    </row>
    <row r="80" spans="1:8" s="2" customFormat="1" ht="16.8" customHeight="1">
      <c r="A80" s="39"/>
      <c r="B80" s="45"/>
      <c r="C80" s="296" t="s">
        <v>601</v>
      </c>
      <c r="D80" s="296" t="s">
        <v>602</v>
      </c>
      <c r="E80" s="17" t="s">
        <v>269</v>
      </c>
      <c r="F80" s="297">
        <v>1162.8</v>
      </c>
      <c r="G80" s="39"/>
      <c r="H80" s="45"/>
    </row>
    <row r="81" spans="1:8" s="2" customFormat="1" ht="12">
      <c r="A81" s="39"/>
      <c r="B81" s="45"/>
      <c r="C81" s="296" t="s">
        <v>631</v>
      </c>
      <c r="D81" s="296" t="s">
        <v>632</v>
      </c>
      <c r="E81" s="17" t="s">
        <v>269</v>
      </c>
      <c r="F81" s="297">
        <v>61.2</v>
      </c>
      <c r="G81" s="39"/>
      <c r="H81" s="45"/>
    </row>
    <row r="82" spans="1:8" s="2" customFormat="1" ht="16.8" customHeight="1">
      <c r="A82" s="39"/>
      <c r="B82" s="45"/>
      <c r="C82" s="292" t="s">
        <v>131</v>
      </c>
      <c r="D82" s="293" t="s">
        <v>1</v>
      </c>
      <c r="E82" s="294" t="s">
        <v>1</v>
      </c>
      <c r="F82" s="295">
        <v>283.1</v>
      </c>
      <c r="G82" s="39"/>
      <c r="H82" s="45"/>
    </row>
    <row r="83" spans="1:8" s="2" customFormat="1" ht="16.8" customHeight="1">
      <c r="A83" s="39"/>
      <c r="B83" s="45"/>
      <c r="C83" s="296" t="s">
        <v>1</v>
      </c>
      <c r="D83" s="296" t="s">
        <v>249</v>
      </c>
      <c r="E83" s="17" t="s">
        <v>1</v>
      </c>
      <c r="F83" s="297">
        <v>0</v>
      </c>
      <c r="G83" s="39"/>
      <c r="H83" s="45"/>
    </row>
    <row r="84" spans="1:8" s="2" customFormat="1" ht="12">
      <c r="A84" s="39"/>
      <c r="B84" s="45"/>
      <c r="C84" s="296" t="s">
        <v>1</v>
      </c>
      <c r="D84" s="296" t="s">
        <v>250</v>
      </c>
      <c r="E84" s="17" t="s">
        <v>1</v>
      </c>
      <c r="F84" s="297">
        <v>0</v>
      </c>
      <c r="G84" s="39"/>
      <c r="H84" s="45"/>
    </row>
    <row r="85" spans="1:8" s="2" customFormat="1" ht="16.8" customHeight="1">
      <c r="A85" s="39"/>
      <c r="B85" s="45"/>
      <c r="C85" s="296" t="s">
        <v>131</v>
      </c>
      <c r="D85" s="296" t="s">
        <v>251</v>
      </c>
      <c r="E85" s="17" t="s">
        <v>1</v>
      </c>
      <c r="F85" s="297">
        <v>283.1</v>
      </c>
      <c r="G85" s="39"/>
      <c r="H85" s="45"/>
    </row>
    <row r="86" spans="1:8" s="2" customFormat="1" ht="16.8" customHeight="1">
      <c r="A86" s="39"/>
      <c r="B86" s="45"/>
      <c r="C86" s="298" t="s">
        <v>881</v>
      </c>
      <c r="D86" s="39"/>
      <c r="E86" s="39"/>
      <c r="F86" s="39"/>
      <c r="G86" s="39"/>
      <c r="H86" s="45"/>
    </row>
    <row r="87" spans="1:8" s="2" customFormat="1" ht="12">
      <c r="A87" s="39"/>
      <c r="B87" s="45"/>
      <c r="C87" s="296" t="s">
        <v>246</v>
      </c>
      <c r="D87" s="296" t="s">
        <v>247</v>
      </c>
      <c r="E87" s="17" t="s">
        <v>209</v>
      </c>
      <c r="F87" s="297">
        <v>283.1</v>
      </c>
      <c r="G87" s="39"/>
      <c r="H87" s="45"/>
    </row>
    <row r="88" spans="1:8" s="2" customFormat="1" ht="12">
      <c r="A88" s="39"/>
      <c r="B88" s="45"/>
      <c r="C88" s="296" t="s">
        <v>253</v>
      </c>
      <c r="D88" s="296" t="s">
        <v>254</v>
      </c>
      <c r="E88" s="17" t="s">
        <v>209</v>
      </c>
      <c r="F88" s="297">
        <v>2831</v>
      </c>
      <c r="G88" s="39"/>
      <c r="H88" s="45"/>
    </row>
    <row r="89" spans="1:8" s="2" customFormat="1" ht="12">
      <c r="A89" s="39"/>
      <c r="B89" s="45"/>
      <c r="C89" s="296" t="s">
        <v>267</v>
      </c>
      <c r="D89" s="296" t="s">
        <v>268</v>
      </c>
      <c r="E89" s="17" t="s">
        <v>269</v>
      </c>
      <c r="F89" s="297">
        <v>483.916</v>
      </c>
      <c r="G89" s="39"/>
      <c r="H89" s="45"/>
    </row>
    <row r="90" spans="1:8" s="2" customFormat="1" ht="16.8" customHeight="1">
      <c r="A90" s="39"/>
      <c r="B90" s="45"/>
      <c r="C90" s="292" t="s">
        <v>133</v>
      </c>
      <c r="D90" s="293" t="s">
        <v>1</v>
      </c>
      <c r="E90" s="294" t="s">
        <v>1</v>
      </c>
      <c r="F90" s="295">
        <v>1.788</v>
      </c>
      <c r="G90" s="39"/>
      <c r="H90" s="45"/>
    </row>
    <row r="91" spans="1:8" s="2" customFormat="1" ht="16.8" customHeight="1">
      <c r="A91" s="39"/>
      <c r="B91" s="45"/>
      <c r="C91" s="296" t="s">
        <v>1</v>
      </c>
      <c r="D91" s="296" t="s">
        <v>249</v>
      </c>
      <c r="E91" s="17" t="s">
        <v>1</v>
      </c>
      <c r="F91" s="297">
        <v>0</v>
      </c>
      <c r="G91" s="39"/>
      <c r="H91" s="45"/>
    </row>
    <row r="92" spans="1:8" s="2" customFormat="1" ht="12">
      <c r="A92" s="39"/>
      <c r="B92" s="45"/>
      <c r="C92" s="296" t="s">
        <v>1</v>
      </c>
      <c r="D92" s="296" t="s">
        <v>250</v>
      </c>
      <c r="E92" s="17" t="s">
        <v>1</v>
      </c>
      <c r="F92" s="297">
        <v>0</v>
      </c>
      <c r="G92" s="39"/>
      <c r="H92" s="45"/>
    </row>
    <row r="93" spans="1:8" s="2" customFormat="1" ht="16.8" customHeight="1">
      <c r="A93" s="39"/>
      <c r="B93" s="45"/>
      <c r="C93" s="296" t="s">
        <v>133</v>
      </c>
      <c r="D93" s="296" t="s">
        <v>260</v>
      </c>
      <c r="E93" s="17" t="s">
        <v>1</v>
      </c>
      <c r="F93" s="297">
        <v>1.788</v>
      </c>
      <c r="G93" s="39"/>
      <c r="H93" s="45"/>
    </row>
    <row r="94" spans="1:8" s="2" customFormat="1" ht="16.8" customHeight="1">
      <c r="A94" s="39"/>
      <c r="B94" s="45"/>
      <c r="C94" s="298" t="s">
        <v>881</v>
      </c>
      <c r="D94" s="39"/>
      <c r="E94" s="39"/>
      <c r="F94" s="39"/>
      <c r="G94" s="39"/>
      <c r="H94" s="45"/>
    </row>
    <row r="95" spans="1:8" s="2" customFormat="1" ht="12">
      <c r="A95" s="39"/>
      <c r="B95" s="45"/>
      <c r="C95" s="296" t="s">
        <v>257</v>
      </c>
      <c r="D95" s="296" t="s">
        <v>258</v>
      </c>
      <c r="E95" s="17" t="s">
        <v>209</v>
      </c>
      <c r="F95" s="297">
        <v>1.788</v>
      </c>
      <c r="G95" s="39"/>
      <c r="H95" s="45"/>
    </row>
    <row r="96" spans="1:8" s="2" customFormat="1" ht="12">
      <c r="A96" s="39"/>
      <c r="B96" s="45"/>
      <c r="C96" s="296" t="s">
        <v>262</v>
      </c>
      <c r="D96" s="296" t="s">
        <v>263</v>
      </c>
      <c r="E96" s="17" t="s">
        <v>209</v>
      </c>
      <c r="F96" s="297">
        <v>17.88</v>
      </c>
      <c r="G96" s="39"/>
      <c r="H96" s="45"/>
    </row>
    <row r="97" spans="1:8" s="2" customFormat="1" ht="16.8" customHeight="1">
      <c r="A97" s="39"/>
      <c r="B97" s="45"/>
      <c r="C97" s="292" t="s">
        <v>125</v>
      </c>
      <c r="D97" s="293" t="s">
        <v>1</v>
      </c>
      <c r="E97" s="294" t="s">
        <v>1</v>
      </c>
      <c r="F97" s="295">
        <v>52.08</v>
      </c>
      <c r="G97" s="39"/>
      <c r="H97" s="45"/>
    </row>
    <row r="98" spans="1:8" s="2" customFormat="1" ht="16.8" customHeight="1">
      <c r="A98" s="39"/>
      <c r="B98" s="45"/>
      <c r="C98" s="296" t="s">
        <v>125</v>
      </c>
      <c r="D98" s="296" t="s">
        <v>241</v>
      </c>
      <c r="E98" s="17" t="s">
        <v>1</v>
      </c>
      <c r="F98" s="297">
        <v>52.08</v>
      </c>
      <c r="G98" s="39"/>
      <c r="H98" s="45"/>
    </row>
    <row r="99" spans="1:8" s="2" customFormat="1" ht="16.8" customHeight="1">
      <c r="A99" s="39"/>
      <c r="B99" s="45"/>
      <c r="C99" s="298" t="s">
        <v>881</v>
      </c>
      <c r="D99" s="39"/>
      <c r="E99" s="39"/>
      <c r="F99" s="39"/>
      <c r="G99" s="39"/>
      <c r="H99" s="45"/>
    </row>
    <row r="100" spans="1:8" s="2" customFormat="1" ht="16.8" customHeight="1">
      <c r="A100" s="39"/>
      <c r="B100" s="45"/>
      <c r="C100" s="296" t="s">
        <v>238</v>
      </c>
      <c r="D100" s="296" t="s">
        <v>239</v>
      </c>
      <c r="E100" s="17" t="s">
        <v>186</v>
      </c>
      <c r="F100" s="297">
        <v>52.08</v>
      </c>
      <c r="G100" s="39"/>
      <c r="H100" s="45"/>
    </row>
    <row r="101" spans="1:8" s="2" customFormat="1" ht="16.8" customHeight="1">
      <c r="A101" s="39"/>
      <c r="B101" s="45"/>
      <c r="C101" s="296" t="s">
        <v>242</v>
      </c>
      <c r="D101" s="296" t="s">
        <v>243</v>
      </c>
      <c r="E101" s="17" t="s">
        <v>186</v>
      </c>
      <c r="F101" s="297">
        <v>52.08</v>
      </c>
      <c r="G101" s="39"/>
      <c r="H101" s="45"/>
    </row>
    <row r="102" spans="1:8" s="2" customFormat="1" ht="16.8" customHeight="1">
      <c r="A102" s="39"/>
      <c r="B102" s="45"/>
      <c r="C102" s="292" t="s">
        <v>119</v>
      </c>
      <c r="D102" s="293" t="s">
        <v>1</v>
      </c>
      <c r="E102" s="294" t="s">
        <v>1</v>
      </c>
      <c r="F102" s="295">
        <v>142.81</v>
      </c>
      <c r="G102" s="39"/>
      <c r="H102" s="45"/>
    </row>
    <row r="103" spans="1:8" s="2" customFormat="1" ht="16.8" customHeight="1">
      <c r="A103" s="39"/>
      <c r="B103" s="45"/>
      <c r="C103" s="296" t="s">
        <v>119</v>
      </c>
      <c r="D103" s="296" t="s">
        <v>221</v>
      </c>
      <c r="E103" s="17" t="s">
        <v>1</v>
      </c>
      <c r="F103" s="297">
        <v>142.81</v>
      </c>
      <c r="G103" s="39"/>
      <c r="H103" s="45"/>
    </row>
    <row r="104" spans="1:8" s="2" customFormat="1" ht="16.8" customHeight="1">
      <c r="A104" s="39"/>
      <c r="B104" s="45"/>
      <c r="C104" s="298" t="s">
        <v>881</v>
      </c>
      <c r="D104" s="39"/>
      <c r="E104" s="39"/>
      <c r="F104" s="39"/>
      <c r="G104" s="39"/>
      <c r="H104" s="45"/>
    </row>
    <row r="105" spans="1:8" s="2" customFormat="1" ht="12">
      <c r="A105" s="39"/>
      <c r="B105" s="45"/>
      <c r="C105" s="296" t="s">
        <v>218</v>
      </c>
      <c r="D105" s="296" t="s">
        <v>219</v>
      </c>
      <c r="E105" s="17" t="s">
        <v>209</v>
      </c>
      <c r="F105" s="297">
        <v>142.81</v>
      </c>
      <c r="G105" s="39"/>
      <c r="H105" s="45"/>
    </row>
    <row r="106" spans="1:8" s="2" customFormat="1" ht="12">
      <c r="A106" s="39"/>
      <c r="B106" s="45"/>
      <c r="C106" s="296" t="s">
        <v>246</v>
      </c>
      <c r="D106" s="296" t="s">
        <v>247</v>
      </c>
      <c r="E106" s="17" t="s">
        <v>209</v>
      </c>
      <c r="F106" s="297">
        <v>283.1</v>
      </c>
      <c r="G106" s="39"/>
      <c r="H106" s="45"/>
    </row>
    <row r="107" spans="1:8" s="2" customFormat="1" ht="16.8" customHeight="1">
      <c r="A107" s="39"/>
      <c r="B107" s="45"/>
      <c r="C107" s="292" t="s">
        <v>128</v>
      </c>
      <c r="D107" s="293" t="s">
        <v>1</v>
      </c>
      <c r="E107" s="294" t="s">
        <v>1</v>
      </c>
      <c r="F107" s="295">
        <v>28.102</v>
      </c>
      <c r="G107" s="39"/>
      <c r="H107" s="45"/>
    </row>
    <row r="108" spans="1:8" s="2" customFormat="1" ht="12">
      <c r="A108" s="39"/>
      <c r="B108" s="45"/>
      <c r="C108" s="296" t="s">
        <v>1</v>
      </c>
      <c r="D108" s="296" t="s">
        <v>225</v>
      </c>
      <c r="E108" s="17" t="s">
        <v>1</v>
      </c>
      <c r="F108" s="297">
        <v>0</v>
      </c>
      <c r="G108" s="39"/>
      <c r="H108" s="45"/>
    </row>
    <row r="109" spans="1:8" s="2" customFormat="1" ht="16.8" customHeight="1">
      <c r="A109" s="39"/>
      <c r="B109" s="45"/>
      <c r="C109" s="296" t="s">
        <v>128</v>
      </c>
      <c r="D109" s="296" t="s">
        <v>226</v>
      </c>
      <c r="E109" s="17" t="s">
        <v>1</v>
      </c>
      <c r="F109" s="297">
        <v>28.102</v>
      </c>
      <c r="G109" s="39"/>
      <c r="H109" s="45"/>
    </row>
    <row r="110" spans="1:8" s="2" customFormat="1" ht="16.8" customHeight="1">
      <c r="A110" s="39"/>
      <c r="B110" s="45"/>
      <c r="C110" s="298" t="s">
        <v>881</v>
      </c>
      <c r="D110" s="39"/>
      <c r="E110" s="39"/>
      <c r="F110" s="39"/>
      <c r="G110" s="39"/>
      <c r="H110" s="45"/>
    </row>
    <row r="111" spans="1:8" s="2" customFormat="1" ht="12">
      <c r="A111" s="39"/>
      <c r="B111" s="45"/>
      <c r="C111" s="296" t="s">
        <v>222</v>
      </c>
      <c r="D111" s="296" t="s">
        <v>223</v>
      </c>
      <c r="E111" s="17" t="s">
        <v>209</v>
      </c>
      <c r="F111" s="297">
        <v>28.102</v>
      </c>
      <c r="G111" s="39"/>
      <c r="H111" s="45"/>
    </row>
    <row r="112" spans="1:8" s="2" customFormat="1" ht="12">
      <c r="A112" s="39"/>
      <c r="B112" s="45"/>
      <c r="C112" s="296" t="s">
        <v>246</v>
      </c>
      <c r="D112" s="296" t="s">
        <v>247</v>
      </c>
      <c r="E112" s="17" t="s">
        <v>209</v>
      </c>
      <c r="F112" s="297">
        <v>283.1</v>
      </c>
      <c r="G112" s="39"/>
      <c r="H112" s="45"/>
    </row>
    <row r="113" spans="1:8" s="2" customFormat="1" ht="16.8" customHeight="1">
      <c r="A113" s="39"/>
      <c r="B113" s="45"/>
      <c r="C113" s="292" t="s">
        <v>116</v>
      </c>
      <c r="D113" s="293" t="s">
        <v>1</v>
      </c>
      <c r="E113" s="294" t="s">
        <v>1</v>
      </c>
      <c r="F113" s="295">
        <v>67.688</v>
      </c>
      <c r="G113" s="39"/>
      <c r="H113" s="45"/>
    </row>
    <row r="114" spans="1:8" s="2" customFormat="1" ht="12">
      <c r="A114" s="39"/>
      <c r="B114" s="45"/>
      <c r="C114" s="296" t="s">
        <v>116</v>
      </c>
      <c r="D114" s="296" t="s">
        <v>216</v>
      </c>
      <c r="E114" s="17" t="s">
        <v>1</v>
      </c>
      <c r="F114" s="297">
        <v>67.688</v>
      </c>
      <c r="G114" s="39"/>
      <c r="H114" s="45"/>
    </row>
    <row r="115" spans="1:8" s="2" customFormat="1" ht="16.8" customHeight="1">
      <c r="A115" s="39"/>
      <c r="B115" s="45"/>
      <c r="C115" s="298" t="s">
        <v>881</v>
      </c>
      <c r="D115" s="39"/>
      <c r="E115" s="39"/>
      <c r="F115" s="39"/>
      <c r="G115" s="39"/>
      <c r="H115" s="45"/>
    </row>
    <row r="116" spans="1:8" s="2" customFormat="1" ht="12">
      <c r="A116" s="39"/>
      <c r="B116" s="45"/>
      <c r="C116" s="296" t="s">
        <v>213</v>
      </c>
      <c r="D116" s="296" t="s">
        <v>214</v>
      </c>
      <c r="E116" s="17" t="s">
        <v>209</v>
      </c>
      <c r="F116" s="297">
        <v>67.688</v>
      </c>
      <c r="G116" s="39"/>
      <c r="H116" s="45"/>
    </row>
    <row r="117" spans="1:8" s="2" customFormat="1" ht="12">
      <c r="A117" s="39"/>
      <c r="B117" s="45"/>
      <c r="C117" s="296" t="s">
        <v>246</v>
      </c>
      <c r="D117" s="296" t="s">
        <v>247</v>
      </c>
      <c r="E117" s="17" t="s">
        <v>209</v>
      </c>
      <c r="F117" s="297">
        <v>283.1</v>
      </c>
      <c r="G117" s="39"/>
      <c r="H117" s="45"/>
    </row>
    <row r="118" spans="1:8" s="2" customFormat="1" ht="16.8" customHeight="1">
      <c r="A118" s="39"/>
      <c r="B118" s="45"/>
      <c r="C118" s="292" t="s">
        <v>114</v>
      </c>
      <c r="D118" s="293" t="s">
        <v>1</v>
      </c>
      <c r="E118" s="294" t="s">
        <v>1</v>
      </c>
      <c r="F118" s="295">
        <v>44.5</v>
      </c>
      <c r="G118" s="39"/>
      <c r="H118" s="45"/>
    </row>
    <row r="119" spans="1:8" s="2" customFormat="1" ht="16.8" customHeight="1">
      <c r="A119" s="39"/>
      <c r="B119" s="45"/>
      <c r="C119" s="296" t="s">
        <v>114</v>
      </c>
      <c r="D119" s="296" t="s">
        <v>211</v>
      </c>
      <c r="E119" s="17" t="s">
        <v>1</v>
      </c>
      <c r="F119" s="297">
        <v>44.5</v>
      </c>
      <c r="G119" s="39"/>
      <c r="H119" s="45"/>
    </row>
    <row r="120" spans="1:8" s="2" customFormat="1" ht="16.8" customHeight="1">
      <c r="A120" s="39"/>
      <c r="B120" s="45"/>
      <c r="C120" s="298" t="s">
        <v>881</v>
      </c>
      <c r="D120" s="39"/>
      <c r="E120" s="39"/>
      <c r="F120" s="39"/>
      <c r="G120" s="39"/>
      <c r="H120" s="45"/>
    </row>
    <row r="121" spans="1:8" s="2" customFormat="1" ht="12">
      <c r="A121" s="39"/>
      <c r="B121" s="45"/>
      <c r="C121" s="296" t="s">
        <v>207</v>
      </c>
      <c r="D121" s="296" t="s">
        <v>208</v>
      </c>
      <c r="E121" s="17" t="s">
        <v>209</v>
      </c>
      <c r="F121" s="297">
        <v>44.5</v>
      </c>
      <c r="G121" s="39"/>
      <c r="H121" s="45"/>
    </row>
    <row r="122" spans="1:8" s="2" customFormat="1" ht="12">
      <c r="A122" s="39"/>
      <c r="B122" s="45"/>
      <c r="C122" s="296" t="s">
        <v>246</v>
      </c>
      <c r="D122" s="296" t="s">
        <v>247</v>
      </c>
      <c r="E122" s="17" t="s">
        <v>209</v>
      </c>
      <c r="F122" s="297">
        <v>283.1</v>
      </c>
      <c r="G122" s="39"/>
      <c r="H122" s="45"/>
    </row>
    <row r="123" spans="1:8" s="2" customFormat="1" ht="16.8" customHeight="1">
      <c r="A123" s="39"/>
      <c r="B123" s="45"/>
      <c r="C123" s="292" t="s">
        <v>139</v>
      </c>
      <c r="D123" s="293" t="s">
        <v>1</v>
      </c>
      <c r="E123" s="294" t="s">
        <v>1</v>
      </c>
      <c r="F123" s="295">
        <v>70</v>
      </c>
      <c r="G123" s="39"/>
      <c r="H123" s="45"/>
    </row>
    <row r="124" spans="1:8" s="2" customFormat="1" ht="16.8" customHeight="1">
      <c r="A124" s="39"/>
      <c r="B124" s="45"/>
      <c r="C124" s="296" t="s">
        <v>139</v>
      </c>
      <c r="D124" s="296" t="s">
        <v>343</v>
      </c>
      <c r="E124" s="17" t="s">
        <v>1</v>
      </c>
      <c r="F124" s="297">
        <v>70</v>
      </c>
      <c r="G124" s="39"/>
      <c r="H124" s="45"/>
    </row>
    <row r="125" spans="1:8" s="2" customFormat="1" ht="16.8" customHeight="1">
      <c r="A125" s="39"/>
      <c r="B125" s="45"/>
      <c r="C125" s="298" t="s">
        <v>881</v>
      </c>
      <c r="D125" s="39"/>
      <c r="E125" s="39"/>
      <c r="F125" s="39"/>
      <c r="G125" s="39"/>
      <c r="H125" s="45"/>
    </row>
    <row r="126" spans="1:8" s="2" customFormat="1" ht="16.8" customHeight="1">
      <c r="A126" s="39"/>
      <c r="B126" s="45"/>
      <c r="C126" s="296" t="s">
        <v>340</v>
      </c>
      <c r="D126" s="296" t="s">
        <v>341</v>
      </c>
      <c r="E126" s="17" t="s">
        <v>186</v>
      </c>
      <c r="F126" s="297">
        <v>70</v>
      </c>
      <c r="G126" s="39"/>
      <c r="H126" s="45"/>
    </row>
    <row r="127" spans="1:8" s="2" customFormat="1" ht="16.8" customHeight="1">
      <c r="A127" s="39"/>
      <c r="B127" s="45"/>
      <c r="C127" s="296" t="s">
        <v>350</v>
      </c>
      <c r="D127" s="296" t="s">
        <v>351</v>
      </c>
      <c r="E127" s="17" t="s">
        <v>186</v>
      </c>
      <c r="F127" s="297">
        <v>70</v>
      </c>
      <c r="G127" s="39"/>
      <c r="H127" s="45"/>
    </row>
    <row r="128" spans="1:8" s="2" customFormat="1" ht="12">
      <c r="A128" s="39"/>
      <c r="B128" s="45"/>
      <c r="C128" s="296" t="s">
        <v>360</v>
      </c>
      <c r="D128" s="296" t="s">
        <v>361</v>
      </c>
      <c r="E128" s="17" t="s">
        <v>186</v>
      </c>
      <c r="F128" s="297">
        <v>4778</v>
      </c>
      <c r="G128" s="39"/>
      <c r="H128" s="45"/>
    </row>
    <row r="129" spans="1:8" s="2" customFormat="1" ht="12">
      <c r="A129" s="39"/>
      <c r="B129" s="45"/>
      <c r="C129" s="296" t="s">
        <v>365</v>
      </c>
      <c r="D129" s="296" t="s">
        <v>366</v>
      </c>
      <c r="E129" s="17" t="s">
        <v>186</v>
      </c>
      <c r="F129" s="297">
        <v>4670</v>
      </c>
      <c r="G129" s="39"/>
      <c r="H129" s="45"/>
    </row>
    <row r="130" spans="1:8" s="2" customFormat="1" ht="12">
      <c r="A130" s="39"/>
      <c r="B130" s="45"/>
      <c r="C130" s="296" t="s">
        <v>568</v>
      </c>
      <c r="D130" s="296" t="s">
        <v>569</v>
      </c>
      <c r="E130" s="17" t="s">
        <v>186</v>
      </c>
      <c r="F130" s="297">
        <v>70</v>
      </c>
      <c r="G130" s="39"/>
      <c r="H130" s="45"/>
    </row>
    <row r="131" spans="1:8" s="2" customFormat="1" ht="16.8" customHeight="1">
      <c r="A131" s="39"/>
      <c r="B131" s="45"/>
      <c r="C131" s="292" t="s">
        <v>135</v>
      </c>
      <c r="D131" s="293" t="s">
        <v>1</v>
      </c>
      <c r="E131" s="294" t="s">
        <v>1</v>
      </c>
      <c r="F131" s="295">
        <v>19.53</v>
      </c>
      <c r="G131" s="39"/>
      <c r="H131" s="45"/>
    </row>
    <row r="132" spans="1:8" s="2" customFormat="1" ht="16.8" customHeight="1">
      <c r="A132" s="39"/>
      <c r="B132" s="45"/>
      <c r="C132" s="296" t="s">
        <v>135</v>
      </c>
      <c r="D132" s="296" t="s">
        <v>276</v>
      </c>
      <c r="E132" s="17" t="s">
        <v>1</v>
      </c>
      <c r="F132" s="297">
        <v>19.53</v>
      </c>
      <c r="G132" s="39"/>
      <c r="H132" s="45"/>
    </row>
    <row r="133" spans="1:8" s="2" customFormat="1" ht="16.8" customHeight="1">
      <c r="A133" s="39"/>
      <c r="B133" s="45"/>
      <c r="C133" s="298" t="s">
        <v>881</v>
      </c>
      <c r="D133" s="39"/>
      <c r="E133" s="39"/>
      <c r="F133" s="39"/>
      <c r="G133" s="39"/>
      <c r="H133" s="45"/>
    </row>
    <row r="134" spans="1:8" s="2" customFormat="1" ht="16.8" customHeight="1">
      <c r="A134" s="39"/>
      <c r="B134" s="45"/>
      <c r="C134" s="296" t="s">
        <v>273</v>
      </c>
      <c r="D134" s="296" t="s">
        <v>274</v>
      </c>
      <c r="E134" s="17" t="s">
        <v>209</v>
      </c>
      <c r="F134" s="297">
        <v>19.53</v>
      </c>
      <c r="G134" s="39"/>
      <c r="H134" s="45"/>
    </row>
    <row r="135" spans="1:8" s="2" customFormat="1" ht="16.8" customHeight="1">
      <c r="A135" s="39"/>
      <c r="B135" s="45"/>
      <c r="C135" s="296" t="s">
        <v>279</v>
      </c>
      <c r="D135" s="296" t="s">
        <v>280</v>
      </c>
      <c r="E135" s="17" t="s">
        <v>269</v>
      </c>
      <c r="F135" s="297">
        <v>39.06</v>
      </c>
      <c r="G135" s="39"/>
      <c r="H135" s="45"/>
    </row>
    <row r="136" spans="1:8" s="2" customFormat="1" ht="26.4" customHeight="1">
      <c r="A136" s="39"/>
      <c r="B136" s="45"/>
      <c r="C136" s="291" t="s">
        <v>882</v>
      </c>
      <c r="D136" s="291" t="s">
        <v>97</v>
      </c>
      <c r="E136" s="39"/>
      <c r="F136" s="39"/>
      <c r="G136" s="39"/>
      <c r="H136" s="45"/>
    </row>
    <row r="137" spans="1:8" s="2" customFormat="1" ht="16.8" customHeight="1">
      <c r="A137" s="39"/>
      <c r="B137" s="45"/>
      <c r="C137" s="292" t="s">
        <v>682</v>
      </c>
      <c r="D137" s="293" t="s">
        <v>1</v>
      </c>
      <c r="E137" s="294" t="s">
        <v>1</v>
      </c>
      <c r="F137" s="295">
        <v>561</v>
      </c>
      <c r="G137" s="39"/>
      <c r="H137" s="45"/>
    </row>
    <row r="138" spans="1:8" s="2" customFormat="1" ht="16.8" customHeight="1">
      <c r="A138" s="39"/>
      <c r="B138" s="45"/>
      <c r="C138" s="296" t="s">
        <v>682</v>
      </c>
      <c r="D138" s="296" t="s">
        <v>683</v>
      </c>
      <c r="E138" s="17" t="s">
        <v>1</v>
      </c>
      <c r="F138" s="297">
        <v>561</v>
      </c>
      <c r="G138" s="39"/>
      <c r="H138" s="45"/>
    </row>
    <row r="139" spans="1:8" s="2" customFormat="1" ht="16.8" customHeight="1">
      <c r="A139" s="39"/>
      <c r="B139" s="45"/>
      <c r="C139" s="298" t="s">
        <v>881</v>
      </c>
      <c r="D139" s="39"/>
      <c r="E139" s="39"/>
      <c r="F139" s="39"/>
      <c r="G139" s="39"/>
      <c r="H139" s="45"/>
    </row>
    <row r="140" spans="1:8" s="2" customFormat="1" ht="16.8" customHeight="1">
      <c r="A140" s="39"/>
      <c r="B140" s="45"/>
      <c r="C140" s="296" t="s">
        <v>284</v>
      </c>
      <c r="D140" s="296" t="s">
        <v>285</v>
      </c>
      <c r="E140" s="17" t="s">
        <v>186</v>
      </c>
      <c r="F140" s="297">
        <v>718</v>
      </c>
      <c r="G140" s="39"/>
      <c r="H140" s="45"/>
    </row>
    <row r="141" spans="1:8" s="2" customFormat="1" ht="12">
      <c r="A141" s="39"/>
      <c r="B141" s="45"/>
      <c r="C141" s="296" t="s">
        <v>691</v>
      </c>
      <c r="D141" s="296" t="s">
        <v>692</v>
      </c>
      <c r="E141" s="17" t="s">
        <v>209</v>
      </c>
      <c r="F141" s="297">
        <v>170.39</v>
      </c>
      <c r="G141" s="39"/>
      <c r="H141" s="45"/>
    </row>
    <row r="142" spans="1:8" s="2" customFormat="1" ht="16.8" customHeight="1">
      <c r="A142" s="39"/>
      <c r="B142" s="45"/>
      <c r="C142" s="296" t="s">
        <v>733</v>
      </c>
      <c r="D142" s="296" t="s">
        <v>734</v>
      </c>
      <c r="E142" s="17" t="s">
        <v>186</v>
      </c>
      <c r="F142" s="297">
        <v>561</v>
      </c>
      <c r="G142" s="39"/>
      <c r="H142" s="45"/>
    </row>
    <row r="143" spans="1:8" s="2" customFormat="1" ht="16.8" customHeight="1">
      <c r="A143" s="39"/>
      <c r="B143" s="45"/>
      <c r="C143" s="296" t="s">
        <v>741</v>
      </c>
      <c r="D143" s="296" t="s">
        <v>742</v>
      </c>
      <c r="E143" s="17" t="s">
        <v>186</v>
      </c>
      <c r="F143" s="297">
        <v>561</v>
      </c>
      <c r="G143" s="39"/>
      <c r="H143" s="45"/>
    </row>
    <row r="144" spans="1:8" s="2" customFormat="1" ht="16.8" customHeight="1">
      <c r="A144" s="39"/>
      <c r="B144" s="45"/>
      <c r="C144" s="296" t="s">
        <v>744</v>
      </c>
      <c r="D144" s="296" t="s">
        <v>745</v>
      </c>
      <c r="E144" s="17" t="s">
        <v>186</v>
      </c>
      <c r="F144" s="297">
        <v>555.9</v>
      </c>
      <c r="G144" s="39"/>
      <c r="H144" s="45"/>
    </row>
    <row r="145" spans="1:8" s="2" customFormat="1" ht="16.8" customHeight="1">
      <c r="A145" s="39"/>
      <c r="B145" s="45"/>
      <c r="C145" s="292" t="s">
        <v>687</v>
      </c>
      <c r="D145" s="293" t="s">
        <v>1</v>
      </c>
      <c r="E145" s="294" t="s">
        <v>1</v>
      </c>
      <c r="F145" s="295">
        <v>13.7</v>
      </c>
      <c r="G145" s="39"/>
      <c r="H145" s="45"/>
    </row>
    <row r="146" spans="1:8" s="2" customFormat="1" ht="16.8" customHeight="1">
      <c r="A146" s="39"/>
      <c r="B146" s="45"/>
      <c r="C146" s="296" t="s">
        <v>687</v>
      </c>
      <c r="D146" s="296" t="s">
        <v>707</v>
      </c>
      <c r="E146" s="17" t="s">
        <v>1</v>
      </c>
      <c r="F146" s="297">
        <v>13.7</v>
      </c>
      <c r="G146" s="39"/>
      <c r="H146" s="45"/>
    </row>
    <row r="147" spans="1:8" s="2" customFormat="1" ht="16.8" customHeight="1">
      <c r="A147" s="39"/>
      <c r="B147" s="45"/>
      <c r="C147" s="298" t="s">
        <v>881</v>
      </c>
      <c r="D147" s="39"/>
      <c r="E147" s="39"/>
      <c r="F147" s="39"/>
      <c r="G147" s="39"/>
      <c r="H147" s="45"/>
    </row>
    <row r="148" spans="1:8" s="2" customFormat="1" ht="16.8" customHeight="1">
      <c r="A148" s="39"/>
      <c r="B148" s="45"/>
      <c r="C148" s="296" t="s">
        <v>704</v>
      </c>
      <c r="D148" s="296" t="s">
        <v>705</v>
      </c>
      <c r="E148" s="17" t="s">
        <v>209</v>
      </c>
      <c r="F148" s="297">
        <v>13.7</v>
      </c>
      <c r="G148" s="39"/>
      <c r="H148" s="45"/>
    </row>
    <row r="149" spans="1:8" s="2" customFormat="1" ht="12">
      <c r="A149" s="39"/>
      <c r="B149" s="45"/>
      <c r="C149" s="296" t="s">
        <v>695</v>
      </c>
      <c r="D149" s="296" t="s">
        <v>696</v>
      </c>
      <c r="E149" s="17" t="s">
        <v>209</v>
      </c>
      <c r="F149" s="297">
        <v>13.7</v>
      </c>
      <c r="G149" s="39"/>
      <c r="H149" s="45"/>
    </row>
    <row r="150" spans="1:8" s="2" customFormat="1" ht="12">
      <c r="A150" s="39"/>
      <c r="B150" s="45"/>
      <c r="C150" s="296" t="s">
        <v>246</v>
      </c>
      <c r="D150" s="296" t="s">
        <v>247</v>
      </c>
      <c r="E150" s="17" t="s">
        <v>209</v>
      </c>
      <c r="F150" s="297">
        <v>156.69</v>
      </c>
      <c r="G150" s="39"/>
      <c r="H150" s="45"/>
    </row>
    <row r="151" spans="1:8" s="2" customFormat="1" ht="16.8" customHeight="1">
      <c r="A151" s="39"/>
      <c r="B151" s="45"/>
      <c r="C151" s="292" t="s">
        <v>131</v>
      </c>
      <c r="D151" s="293" t="s">
        <v>1</v>
      </c>
      <c r="E151" s="294" t="s">
        <v>1</v>
      </c>
      <c r="F151" s="295">
        <v>156.69</v>
      </c>
      <c r="G151" s="39"/>
      <c r="H151" s="45"/>
    </row>
    <row r="152" spans="1:8" s="2" customFormat="1" ht="16.8" customHeight="1">
      <c r="A152" s="39"/>
      <c r="B152" s="45"/>
      <c r="C152" s="296" t="s">
        <v>1</v>
      </c>
      <c r="D152" s="296" t="s">
        <v>700</v>
      </c>
      <c r="E152" s="17" t="s">
        <v>1</v>
      </c>
      <c r="F152" s="297">
        <v>0</v>
      </c>
      <c r="G152" s="39"/>
      <c r="H152" s="45"/>
    </row>
    <row r="153" spans="1:8" s="2" customFormat="1" ht="12">
      <c r="A153" s="39"/>
      <c r="B153" s="45"/>
      <c r="C153" s="296" t="s">
        <v>1</v>
      </c>
      <c r="D153" s="296" t="s">
        <v>701</v>
      </c>
      <c r="E153" s="17" t="s">
        <v>1</v>
      </c>
      <c r="F153" s="297">
        <v>0</v>
      </c>
      <c r="G153" s="39"/>
      <c r="H153" s="45"/>
    </row>
    <row r="154" spans="1:8" s="2" customFormat="1" ht="16.8" customHeight="1">
      <c r="A154" s="39"/>
      <c r="B154" s="45"/>
      <c r="C154" s="296" t="s">
        <v>131</v>
      </c>
      <c r="D154" s="296" t="s">
        <v>702</v>
      </c>
      <c r="E154" s="17" t="s">
        <v>1</v>
      </c>
      <c r="F154" s="297">
        <v>156.69</v>
      </c>
      <c r="G154" s="39"/>
      <c r="H154" s="45"/>
    </row>
    <row r="155" spans="1:8" s="2" customFormat="1" ht="16.8" customHeight="1">
      <c r="A155" s="39"/>
      <c r="B155" s="45"/>
      <c r="C155" s="298" t="s">
        <v>881</v>
      </c>
      <c r="D155" s="39"/>
      <c r="E155" s="39"/>
      <c r="F155" s="39"/>
      <c r="G155" s="39"/>
      <c r="H155" s="45"/>
    </row>
    <row r="156" spans="1:8" s="2" customFormat="1" ht="12">
      <c r="A156" s="39"/>
      <c r="B156" s="45"/>
      <c r="C156" s="296" t="s">
        <v>246</v>
      </c>
      <c r="D156" s="296" t="s">
        <v>247</v>
      </c>
      <c r="E156" s="17" t="s">
        <v>209</v>
      </c>
      <c r="F156" s="297">
        <v>156.69</v>
      </c>
      <c r="G156" s="39"/>
      <c r="H156" s="45"/>
    </row>
    <row r="157" spans="1:8" s="2" customFormat="1" ht="12">
      <c r="A157" s="39"/>
      <c r="B157" s="45"/>
      <c r="C157" s="296" t="s">
        <v>253</v>
      </c>
      <c r="D157" s="296" t="s">
        <v>254</v>
      </c>
      <c r="E157" s="17" t="s">
        <v>209</v>
      </c>
      <c r="F157" s="297">
        <v>1566.9</v>
      </c>
      <c r="G157" s="39"/>
      <c r="H157" s="45"/>
    </row>
    <row r="158" spans="1:8" s="2" customFormat="1" ht="12">
      <c r="A158" s="39"/>
      <c r="B158" s="45"/>
      <c r="C158" s="296" t="s">
        <v>267</v>
      </c>
      <c r="D158" s="296" t="s">
        <v>268</v>
      </c>
      <c r="E158" s="17" t="s">
        <v>269</v>
      </c>
      <c r="F158" s="297">
        <v>266.373</v>
      </c>
      <c r="G158" s="39"/>
      <c r="H158" s="45"/>
    </row>
    <row r="159" spans="1:8" s="2" customFormat="1" ht="16.8" customHeight="1">
      <c r="A159" s="39"/>
      <c r="B159" s="45"/>
      <c r="C159" s="292" t="s">
        <v>680</v>
      </c>
      <c r="D159" s="293" t="s">
        <v>1</v>
      </c>
      <c r="E159" s="294" t="s">
        <v>1</v>
      </c>
      <c r="F159" s="295">
        <v>199</v>
      </c>
      <c r="G159" s="39"/>
      <c r="H159" s="45"/>
    </row>
    <row r="160" spans="1:8" s="2" customFormat="1" ht="16.8" customHeight="1">
      <c r="A160" s="39"/>
      <c r="B160" s="45"/>
      <c r="C160" s="296" t="s">
        <v>680</v>
      </c>
      <c r="D160" s="296" t="s">
        <v>681</v>
      </c>
      <c r="E160" s="17" t="s">
        <v>1</v>
      </c>
      <c r="F160" s="297">
        <v>199</v>
      </c>
      <c r="G160" s="39"/>
      <c r="H160" s="45"/>
    </row>
    <row r="161" spans="1:8" s="2" customFormat="1" ht="16.8" customHeight="1">
      <c r="A161" s="39"/>
      <c r="B161" s="45"/>
      <c r="C161" s="298" t="s">
        <v>881</v>
      </c>
      <c r="D161" s="39"/>
      <c r="E161" s="39"/>
      <c r="F161" s="39"/>
      <c r="G161" s="39"/>
      <c r="H161" s="45"/>
    </row>
    <row r="162" spans="1:8" s="2" customFormat="1" ht="16.8" customHeight="1">
      <c r="A162" s="39"/>
      <c r="B162" s="45"/>
      <c r="C162" s="296" t="s">
        <v>710</v>
      </c>
      <c r="D162" s="296" t="s">
        <v>711</v>
      </c>
      <c r="E162" s="17" t="s">
        <v>186</v>
      </c>
      <c r="F162" s="297">
        <v>199</v>
      </c>
      <c r="G162" s="39"/>
      <c r="H162" s="45"/>
    </row>
    <row r="163" spans="1:8" s="2" customFormat="1" ht="12">
      <c r="A163" s="39"/>
      <c r="B163" s="45"/>
      <c r="C163" s="296" t="s">
        <v>691</v>
      </c>
      <c r="D163" s="296" t="s">
        <v>692</v>
      </c>
      <c r="E163" s="17" t="s">
        <v>209</v>
      </c>
      <c r="F163" s="297">
        <v>170.39</v>
      </c>
      <c r="G163" s="39"/>
      <c r="H163" s="45"/>
    </row>
    <row r="164" spans="1:8" s="2" customFormat="1" ht="16.8" customHeight="1">
      <c r="A164" s="39"/>
      <c r="B164" s="45"/>
      <c r="C164" s="296" t="s">
        <v>714</v>
      </c>
      <c r="D164" s="296" t="s">
        <v>715</v>
      </c>
      <c r="E164" s="17" t="s">
        <v>186</v>
      </c>
      <c r="F164" s="297">
        <v>199</v>
      </c>
      <c r="G164" s="39"/>
      <c r="H164" s="45"/>
    </row>
    <row r="165" spans="1:8" s="2" customFormat="1" ht="16.8" customHeight="1">
      <c r="A165" s="39"/>
      <c r="B165" s="45"/>
      <c r="C165" s="296" t="s">
        <v>721</v>
      </c>
      <c r="D165" s="296" t="s">
        <v>722</v>
      </c>
      <c r="E165" s="17" t="s">
        <v>186</v>
      </c>
      <c r="F165" s="297">
        <v>199</v>
      </c>
      <c r="G165" s="39"/>
      <c r="H165" s="45"/>
    </row>
    <row r="166" spans="1:8" s="2" customFormat="1" ht="12">
      <c r="A166" s="39"/>
      <c r="B166" s="45"/>
      <c r="C166" s="296" t="s">
        <v>729</v>
      </c>
      <c r="D166" s="296" t="s">
        <v>730</v>
      </c>
      <c r="E166" s="17" t="s">
        <v>186</v>
      </c>
      <c r="F166" s="297">
        <v>199</v>
      </c>
      <c r="G166" s="39"/>
      <c r="H166" s="45"/>
    </row>
    <row r="167" spans="1:8" s="2" customFormat="1" ht="16.8" customHeight="1">
      <c r="A167" s="39"/>
      <c r="B167" s="45"/>
      <c r="C167" s="296" t="s">
        <v>724</v>
      </c>
      <c r="D167" s="296" t="s">
        <v>725</v>
      </c>
      <c r="E167" s="17" t="s">
        <v>726</v>
      </c>
      <c r="F167" s="297">
        <v>9.95</v>
      </c>
      <c r="G167" s="39"/>
      <c r="H167" s="45"/>
    </row>
    <row r="168" spans="1:8" s="2" customFormat="1" ht="16.8" customHeight="1">
      <c r="A168" s="39"/>
      <c r="B168" s="45"/>
      <c r="C168" s="296" t="s">
        <v>717</v>
      </c>
      <c r="D168" s="296" t="s">
        <v>718</v>
      </c>
      <c r="E168" s="17" t="s">
        <v>209</v>
      </c>
      <c r="F168" s="297">
        <v>29.85</v>
      </c>
      <c r="G168" s="39"/>
      <c r="H168" s="45"/>
    </row>
    <row r="169" spans="1:8" s="2" customFormat="1" ht="16.8" customHeight="1">
      <c r="A169" s="39"/>
      <c r="B169" s="45"/>
      <c r="C169" s="292" t="s">
        <v>684</v>
      </c>
      <c r="D169" s="293" t="s">
        <v>1</v>
      </c>
      <c r="E169" s="294" t="s">
        <v>1</v>
      </c>
      <c r="F169" s="295">
        <v>157</v>
      </c>
      <c r="G169" s="39"/>
      <c r="H169" s="45"/>
    </row>
    <row r="170" spans="1:8" s="2" customFormat="1" ht="16.8" customHeight="1">
      <c r="A170" s="39"/>
      <c r="B170" s="45"/>
      <c r="C170" s="296" t="s">
        <v>684</v>
      </c>
      <c r="D170" s="296" t="s">
        <v>685</v>
      </c>
      <c r="E170" s="17" t="s">
        <v>1</v>
      </c>
      <c r="F170" s="297">
        <v>157</v>
      </c>
      <c r="G170" s="39"/>
      <c r="H170" s="45"/>
    </row>
    <row r="171" spans="1:8" s="2" customFormat="1" ht="16.8" customHeight="1">
      <c r="A171" s="39"/>
      <c r="B171" s="45"/>
      <c r="C171" s="298" t="s">
        <v>881</v>
      </c>
      <c r="D171" s="39"/>
      <c r="E171" s="39"/>
      <c r="F171" s="39"/>
      <c r="G171" s="39"/>
      <c r="H171" s="45"/>
    </row>
    <row r="172" spans="1:8" s="2" customFormat="1" ht="16.8" customHeight="1">
      <c r="A172" s="39"/>
      <c r="B172" s="45"/>
      <c r="C172" s="296" t="s">
        <v>284</v>
      </c>
      <c r="D172" s="296" t="s">
        <v>285</v>
      </c>
      <c r="E172" s="17" t="s">
        <v>186</v>
      </c>
      <c r="F172" s="297">
        <v>718</v>
      </c>
      <c r="G172" s="39"/>
      <c r="H172" s="45"/>
    </row>
    <row r="173" spans="1:8" s="2" customFormat="1" ht="12">
      <c r="A173" s="39"/>
      <c r="B173" s="45"/>
      <c r="C173" s="296" t="s">
        <v>691</v>
      </c>
      <c r="D173" s="296" t="s">
        <v>692</v>
      </c>
      <c r="E173" s="17" t="s">
        <v>209</v>
      </c>
      <c r="F173" s="297">
        <v>170.39</v>
      </c>
      <c r="G173" s="39"/>
      <c r="H173" s="45"/>
    </row>
    <row r="174" spans="1:8" s="2" customFormat="1" ht="16.8" customHeight="1">
      <c r="A174" s="39"/>
      <c r="B174" s="45"/>
      <c r="C174" s="296" t="s">
        <v>737</v>
      </c>
      <c r="D174" s="296" t="s">
        <v>738</v>
      </c>
      <c r="E174" s="17" t="s">
        <v>186</v>
      </c>
      <c r="F174" s="297">
        <v>157</v>
      </c>
      <c r="G174" s="39"/>
      <c r="H174" s="45"/>
    </row>
    <row r="175" spans="1:8" s="2" customFormat="1" ht="16.8" customHeight="1">
      <c r="A175" s="39"/>
      <c r="B175" s="45"/>
      <c r="C175" s="296" t="s">
        <v>752</v>
      </c>
      <c r="D175" s="296" t="s">
        <v>753</v>
      </c>
      <c r="E175" s="17" t="s">
        <v>186</v>
      </c>
      <c r="F175" s="297">
        <v>157</v>
      </c>
      <c r="G175" s="39"/>
      <c r="H175" s="45"/>
    </row>
    <row r="176" spans="1:8" s="2" customFormat="1" ht="16.8" customHeight="1">
      <c r="A176" s="39"/>
      <c r="B176" s="45"/>
      <c r="C176" s="296" t="s">
        <v>755</v>
      </c>
      <c r="D176" s="296" t="s">
        <v>756</v>
      </c>
      <c r="E176" s="17" t="s">
        <v>186</v>
      </c>
      <c r="F176" s="297">
        <v>139.74</v>
      </c>
      <c r="G176" s="39"/>
      <c r="H176" s="45"/>
    </row>
    <row r="177" spans="1:8" s="2" customFormat="1" ht="16.8" customHeight="1">
      <c r="A177" s="39"/>
      <c r="B177" s="45"/>
      <c r="C177" s="292" t="s">
        <v>114</v>
      </c>
      <c r="D177" s="293" t="s">
        <v>1</v>
      </c>
      <c r="E177" s="294" t="s">
        <v>1</v>
      </c>
      <c r="F177" s="295">
        <v>170.39</v>
      </c>
      <c r="G177" s="39"/>
      <c r="H177" s="45"/>
    </row>
    <row r="178" spans="1:8" s="2" customFormat="1" ht="12">
      <c r="A178" s="39"/>
      <c r="B178" s="45"/>
      <c r="C178" s="296" t="s">
        <v>114</v>
      </c>
      <c r="D178" s="296" t="s">
        <v>694</v>
      </c>
      <c r="E178" s="17" t="s">
        <v>1</v>
      </c>
      <c r="F178" s="297">
        <v>170.39</v>
      </c>
      <c r="G178" s="39"/>
      <c r="H178" s="45"/>
    </row>
    <row r="179" spans="1:8" s="2" customFormat="1" ht="16.8" customHeight="1">
      <c r="A179" s="39"/>
      <c r="B179" s="45"/>
      <c r="C179" s="298" t="s">
        <v>881</v>
      </c>
      <c r="D179" s="39"/>
      <c r="E179" s="39"/>
      <c r="F179" s="39"/>
      <c r="G179" s="39"/>
      <c r="H179" s="45"/>
    </row>
    <row r="180" spans="1:8" s="2" customFormat="1" ht="12">
      <c r="A180" s="39"/>
      <c r="B180" s="45"/>
      <c r="C180" s="296" t="s">
        <v>246</v>
      </c>
      <c r="D180" s="296" t="s">
        <v>247</v>
      </c>
      <c r="E180" s="17" t="s">
        <v>209</v>
      </c>
      <c r="F180" s="297">
        <v>156.69</v>
      </c>
      <c r="G180" s="39"/>
      <c r="H180" s="45"/>
    </row>
    <row r="181" spans="1:8" s="2" customFormat="1" ht="26.4" customHeight="1">
      <c r="A181" s="39"/>
      <c r="B181" s="45"/>
      <c r="C181" s="291" t="s">
        <v>883</v>
      </c>
      <c r="D181" s="291" t="s">
        <v>103</v>
      </c>
      <c r="E181" s="39"/>
      <c r="F181" s="39"/>
      <c r="G181" s="39"/>
      <c r="H181" s="45"/>
    </row>
    <row r="182" spans="1:8" s="2" customFormat="1" ht="16.8" customHeight="1">
      <c r="A182" s="39"/>
      <c r="B182" s="45"/>
      <c r="C182" s="292" t="s">
        <v>151</v>
      </c>
      <c r="D182" s="293" t="s">
        <v>1</v>
      </c>
      <c r="E182" s="294" t="s">
        <v>1</v>
      </c>
      <c r="F182" s="295">
        <v>150</v>
      </c>
      <c r="G182" s="39"/>
      <c r="H182" s="45"/>
    </row>
    <row r="183" spans="1:8" s="2" customFormat="1" ht="16.8" customHeight="1">
      <c r="A183" s="39"/>
      <c r="B183" s="45"/>
      <c r="C183" s="296" t="s">
        <v>151</v>
      </c>
      <c r="D183" s="296" t="s">
        <v>788</v>
      </c>
      <c r="E183" s="17" t="s">
        <v>1</v>
      </c>
      <c r="F183" s="297">
        <v>150</v>
      </c>
      <c r="G183" s="39"/>
      <c r="H183" s="45"/>
    </row>
    <row r="184" spans="1:8" s="2" customFormat="1" ht="16.8" customHeight="1">
      <c r="A184" s="39"/>
      <c r="B184" s="45"/>
      <c r="C184" s="298" t="s">
        <v>881</v>
      </c>
      <c r="D184" s="39"/>
      <c r="E184" s="39"/>
      <c r="F184" s="39"/>
      <c r="G184" s="39"/>
      <c r="H184" s="45"/>
    </row>
    <row r="185" spans="1:8" s="2" customFormat="1" ht="16.8" customHeight="1">
      <c r="A185" s="39"/>
      <c r="B185" s="45"/>
      <c r="C185" s="296" t="s">
        <v>582</v>
      </c>
      <c r="D185" s="296" t="s">
        <v>583</v>
      </c>
      <c r="E185" s="17" t="s">
        <v>199</v>
      </c>
      <c r="F185" s="297">
        <v>150</v>
      </c>
      <c r="G185" s="39"/>
      <c r="H185" s="45"/>
    </row>
    <row r="186" spans="1:8" s="2" customFormat="1" ht="16.8" customHeight="1">
      <c r="A186" s="39"/>
      <c r="B186" s="45"/>
      <c r="C186" s="296" t="s">
        <v>596</v>
      </c>
      <c r="D186" s="296" t="s">
        <v>597</v>
      </c>
      <c r="E186" s="17" t="s">
        <v>269</v>
      </c>
      <c r="F186" s="297">
        <v>76.5</v>
      </c>
      <c r="G186" s="39"/>
      <c r="H186" s="45"/>
    </row>
    <row r="187" spans="1:8" s="2" customFormat="1" ht="16.8" customHeight="1">
      <c r="A187" s="39"/>
      <c r="B187" s="45"/>
      <c r="C187" s="292" t="s">
        <v>137</v>
      </c>
      <c r="D187" s="293" t="s">
        <v>1</v>
      </c>
      <c r="E187" s="294" t="s">
        <v>1</v>
      </c>
      <c r="F187" s="295">
        <v>1935</v>
      </c>
      <c r="G187" s="39"/>
      <c r="H187" s="45"/>
    </row>
    <row r="188" spans="1:8" s="2" customFormat="1" ht="16.8" customHeight="1">
      <c r="A188" s="39"/>
      <c r="B188" s="45"/>
      <c r="C188" s="296" t="s">
        <v>137</v>
      </c>
      <c r="D188" s="296" t="s">
        <v>797</v>
      </c>
      <c r="E188" s="17" t="s">
        <v>1</v>
      </c>
      <c r="F188" s="297">
        <v>1935</v>
      </c>
      <c r="G188" s="39"/>
      <c r="H188" s="45"/>
    </row>
    <row r="189" spans="1:8" s="2" customFormat="1" ht="16.8" customHeight="1">
      <c r="A189" s="39"/>
      <c r="B189" s="45"/>
      <c r="C189" s="298" t="s">
        <v>881</v>
      </c>
      <c r="D189" s="39"/>
      <c r="E189" s="39"/>
      <c r="F189" s="39"/>
      <c r="G189" s="39"/>
      <c r="H189" s="45"/>
    </row>
    <row r="190" spans="1:8" s="2" customFormat="1" ht="16.8" customHeight="1">
      <c r="A190" s="39"/>
      <c r="B190" s="45"/>
      <c r="C190" s="296" t="s">
        <v>345</v>
      </c>
      <c r="D190" s="296" t="s">
        <v>346</v>
      </c>
      <c r="E190" s="17" t="s">
        <v>186</v>
      </c>
      <c r="F190" s="297">
        <v>1935</v>
      </c>
      <c r="G190" s="39"/>
      <c r="H190" s="45"/>
    </row>
    <row r="191" spans="1:8" s="2" customFormat="1" ht="16.8" customHeight="1">
      <c r="A191" s="39"/>
      <c r="B191" s="45"/>
      <c r="C191" s="296" t="s">
        <v>355</v>
      </c>
      <c r="D191" s="296" t="s">
        <v>356</v>
      </c>
      <c r="E191" s="17" t="s">
        <v>186</v>
      </c>
      <c r="F191" s="297">
        <v>1981</v>
      </c>
      <c r="G191" s="39"/>
      <c r="H191" s="45"/>
    </row>
    <row r="192" spans="1:8" s="2" customFormat="1" ht="12">
      <c r="A192" s="39"/>
      <c r="B192" s="45"/>
      <c r="C192" s="296" t="s">
        <v>360</v>
      </c>
      <c r="D192" s="296" t="s">
        <v>361</v>
      </c>
      <c r="E192" s="17" t="s">
        <v>186</v>
      </c>
      <c r="F192" s="297">
        <v>1981</v>
      </c>
      <c r="G192" s="39"/>
      <c r="H192" s="45"/>
    </row>
    <row r="193" spans="1:8" s="2" customFormat="1" ht="12">
      <c r="A193" s="39"/>
      <c r="B193" s="45"/>
      <c r="C193" s="296" t="s">
        <v>365</v>
      </c>
      <c r="D193" s="296" t="s">
        <v>366</v>
      </c>
      <c r="E193" s="17" t="s">
        <v>186</v>
      </c>
      <c r="F193" s="297">
        <v>1935</v>
      </c>
      <c r="G193" s="39"/>
      <c r="H193" s="45"/>
    </row>
    <row r="194" spans="1:8" s="2" customFormat="1" ht="16.8" customHeight="1">
      <c r="A194" s="39"/>
      <c r="B194" s="45"/>
      <c r="C194" s="292" t="s">
        <v>123</v>
      </c>
      <c r="D194" s="293" t="s">
        <v>1</v>
      </c>
      <c r="E194" s="294" t="s">
        <v>1</v>
      </c>
      <c r="F194" s="295">
        <v>0.528</v>
      </c>
      <c r="G194" s="39"/>
      <c r="H194" s="45"/>
    </row>
    <row r="195" spans="1:8" s="2" customFormat="1" ht="16.8" customHeight="1">
      <c r="A195" s="39"/>
      <c r="B195" s="45"/>
      <c r="C195" s="296" t="s">
        <v>123</v>
      </c>
      <c r="D195" s="296" t="s">
        <v>236</v>
      </c>
      <c r="E195" s="17" t="s">
        <v>1</v>
      </c>
      <c r="F195" s="297">
        <v>0.528</v>
      </c>
      <c r="G195" s="39"/>
      <c r="H195" s="45"/>
    </row>
    <row r="196" spans="1:8" s="2" customFormat="1" ht="16.8" customHeight="1">
      <c r="A196" s="39"/>
      <c r="B196" s="45"/>
      <c r="C196" s="292" t="s">
        <v>121</v>
      </c>
      <c r="D196" s="293" t="s">
        <v>1</v>
      </c>
      <c r="E196" s="294" t="s">
        <v>1</v>
      </c>
      <c r="F196" s="295">
        <v>1.26</v>
      </c>
      <c r="G196" s="39"/>
      <c r="H196" s="45"/>
    </row>
    <row r="197" spans="1:8" s="2" customFormat="1" ht="16.8" customHeight="1">
      <c r="A197" s="39"/>
      <c r="B197" s="45"/>
      <c r="C197" s="296" t="s">
        <v>121</v>
      </c>
      <c r="D197" s="296" t="s">
        <v>231</v>
      </c>
      <c r="E197" s="17" t="s">
        <v>1</v>
      </c>
      <c r="F197" s="297">
        <v>1.26</v>
      </c>
      <c r="G197" s="39"/>
      <c r="H197" s="45"/>
    </row>
    <row r="198" spans="1:8" s="2" customFormat="1" ht="16.8" customHeight="1">
      <c r="A198" s="39"/>
      <c r="B198" s="45"/>
      <c r="C198" s="292" t="s">
        <v>145</v>
      </c>
      <c r="D198" s="293" t="s">
        <v>1</v>
      </c>
      <c r="E198" s="294" t="s">
        <v>1</v>
      </c>
      <c r="F198" s="295">
        <v>4</v>
      </c>
      <c r="G198" s="39"/>
      <c r="H198" s="45"/>
    </row>
    <row r="199" spans="1:8" s="2" customFormat="1" ht="16.8" customHeight="1">
      <c r="A199" s="39"/>
      <c r="B199" s="45"/>
      <c r="C199" s="296" t="s">
        <v>145</v>
      </c>
      <c r="D199" s="296" t="s">
        <v>816</v>
      </c>
      <c r="E199" s="17" t="s">
        <v>1</v>
      </c>
      <c r="F199" s="297">
        <v>4</v>
      </c>
      <c r="G199" s="39"/>
      <c r="H199" s="45"/>
    </row>
    <row r="200" spans="1:8" s="2" customFormat="1" ht="16.8" customHeight="1">
      <c r="A200" s="39"/>
      <c r="B200" s="45"/>
      <c r="C200" s="298" t="s">
        <v>881</v>
      </c>
      <c r="D200" s="39"/>
      <c r="E200" s="39"/>
      <c r="F200" s="39"/>
      <c r="G200" s="39"/>
      <c r="H200" s="45"/>
    </row>
    <row r="201" spans="1:8" s="2" customFormat="1" ht="16.8" customHeight="1">
      <c r="A201" s="39"/>
      <c r="B201" s="45"/>
      <c r="C201" s="296" t="s">
        <v>591</v>
      </c>
      <c r="D201" s="296" t="s">
        <v>592</v>
      </c>
      <c r="E201" s="17" t="s">
        <v>384</v>
      </c>
      <c r="F201" s="297">
        <v>4</v>
      </c>
      <c r="G201" s="39"/>
      <c r="H201" s="45"/>
    </row>
    <row r="202" spans="1:8" s="2" customFormat="1" ht="16.8" customHeight="1">
      <c r="A202" s="39"/>
      <c r="B202" s="45"/>
      <c r="C202" s="296" t="s">
        <v>616</v>
      </c>
      <c r="D202" s="296" t="s">
        <v>617</v>
      </c>
      <c r="E202" s="17" t="s">
        <v>269</v>
      </c>
      <c r="F202" s="297">
        <v>0.328</v>
      </c>
      <c r="G202" s="39"/>
      <c r="H202" s="45"/>
    </row>
    <row r="203" spans="1:8" s="2" customFormat="1" ht="16.8" customHeight="1">
      <c r="A203" s="39"/>
      <c r="B203" s="45"/>
      <c r="C203" s="292" t="s">
        <v>143</v>
      </c>
      <c r="D203" s="293" t="s">
        <v>1</v>
      </c>
      <c r="E203" s="294" t="s">
        <v>1</v>
      </c>
      <c r="F203" s="295">
        <v>8</v>
      </c>
      <c r="G203" s="39"/>
      <c r="H203" s="45"/>
    </row>
    <row r="204" spans="1:8" s="2" customFormat="1" ht="16.8" customHeight="1">
      <c r="A204" s="39"/>
      <c r="B204" s="45"/>
      <c r="C204" s="296" t="s">
        <v>1</v>
      </c>
      <c r="D204" s="296" t="s">
        <v>464</v>
      </c>
      <c r="E204" s="17" t="s">
        <v>1</v>
      </c>
      <c r="F204" s="297">
        <v>0</v>
      </c>
      <c r="G204" s="39"/>
      <c r="H204" s="45"/>
    </row>
    <row r="205" spans="1:8" s="2" customFormat="1" ht="16.8" customHeight="1">
      <c r="A205" s="39"/>
      <c r="B205" s="45"/>
      <c r="C205" s="296" t="s">
        <v>143</v>
      </c>
      <c r="D205" s="296" t="s">
        <v>465</v>
      </c>
      <c r="E205" s="17" t="s">
        <v>1</v>
      </c>
      <c r="F205" s="297">
        <v>8</v>
      </c>
      <c r="G205" s="39"/>
      <c r="H205" s="45"/>
    </row>
    <row r="206" spans="1:8" s="2" customFormat="1" ht="16.8" customHeight="1">
      <c r="A206" s="39"/>
      <c r="B206" s="45"/>
      <c r="C206" s="292" t="s">
        <v>141</v>
      </c>
      <c r="D206" s="293" t="s">
        <v>1</v>
      </c>
      <c r="E206" s="294" t="s">
        <v>1</v>
      </c>
      <c r="F206" s="295">
        <v>2.355</v>
      </c>
      <c r="G206" s="39"/>
      <c r="H206" s="45"/>
    </row>
    <row r="207" spans="1:8" s="2" customFormat="1" ht="16.8" customHeight="1">
      <c r="A207" s="39"/>
      <c r="B207" s="45"/>
      <c r="C207" s="296" t="s">
        <v>1</v>
      </c>
      <c r="D207" s="296" t="s">
        <v>409</v>
      </c>
      <c r="E207" s="17" t="s">
        <v>1</v>
      </c>
      <c r="F207" s="297">
        <v>0</v>
      </c>
      <c r="G207" s="39"/>
      <c r="H207" s="45"/>
    </row>
    <row r="208" spans="1:8" s="2" customFormat="1" ht="16.8" customHeight="1">
      <c r="A208" s="39"/>
      <c r="B208" s="45"/>
      <c r="C208" s="296" t="s">
        <v>1</v>
      </c>
      <c r="D208" s="296" t="s">
        <v>410</v>
      </c>
      <c r="E208" s="17" t="s">
        <v>1</v>
      </c>
      <c r="F208" s="297">
        <v>0</v>
      </c>
      <c r="G208" s="39"/>
      <c r="H208" s="45"/>
    </row>
    <row r="209" spans="1:8" s="2" customFormat="1" ht="16.8" customHeight="1">
      <c r="A209" s="39"/>
      <c r="B209" s="45"/>
      <c r="C209" s="296" t="s">
        <v>1</v>
      </c>
      <c r="D209" s="296" t="s">
        <v>411</v>
      </c>
      <c r="E209" s="17" t="s">
        <v>1</v>
      </c>
      <c r="F209" s="297">
        <v>0</v>
      </c>
      <c r="G209" s="39"/>
      <c r="H209" s="45"/>
    </row>
    <row r="210" spans="1:8" s="2" customFormat="1" ht="16.8" customHeight="1">
      <c r="A210" s="39"/>
      <c r="B210" s="45"/>
      <c r="C210" s="296" t="s">
        <v>1</v>
      </c>
      <c r="D210" s="296" t="s">
        <v>412</v>
      </c>
      <c r="E210" s="17" t="s">
        <v>1</v>
      </c>
      <c r="F210" s="297">
        <v>0</v>
      </c>
      <c r="G210" s="39"/>
      <c r="H210" s="45"/>
    </row>
    <row r="211" spans="1:8" s="2" customFormat="1" ht="16.8" customHeight="1">
      <c r="A211" s="39"/>
      <c r="B211" s="45"/>
      <c r="C211" s="296" t="s">
        <v>1</v>
      </c>
      <c r="D211" s="296" t="s">
        <v>413</v>
      </c>
      <c r="E211" s="17" t="s">
        <v>1</v>
      </c>
      <c r="F211" s="297">
        <v>0</v>
      </c>
      <c r="G211" s="39"/>
      <c r="H211" s="45"/>
    </row>
    <row r="212" spans="1:8" s="2" customFormat="1" ht="16.8" customHeight="1">
      <c r="A212" s="39"/>
      <c r="B212" s="45"/>
      <c r="C212" s="296" t="s">
        <v>1</v>
      </c>
      <c r="D212" s="296" t="s">
        <v>414</v>
      </c>
      <c r="E212" s="17" t="s">
        <v>1</v>
      </c>
      <c r="F212" s="297">
        <v>0</v>
      </c>
      <c r="G212" s="39"/>
      <c r="H212" s="45"/>
    </row>
    <row r="213" spans="1:8" s="2" customFormat="1" ht="16.8" customHeight="1">
      <c r="A213" s="39"/>
      <c r="B213" s="45"/>
      <c r="C213" s="296" t="s">
        <v>1</v>
      </c>
      <c r="D213" s="296" t="s">
        <v>415</v>
      </c>
      <c r="E213" s="17" t="s">
        <v>1</v>
      </c>
      <c r="F213" s="297">
        <v>0</v>
      </c>
      <c r="G213" s="39"/>
      <c r="H213" s="45"/>
    </row>
    <row r="214" spans="1:8" s="2" customFormat="1" ht="16.8" customHeight="1">
      <c r="A214" s="39"/>
      <c r="B214" s="45"/>
      <c r="C214" s="296" t="s">
        <v>1</v>
      </c>
      <c r="D214" s="296" t="s">
        <v>416</v>
      </c>
      <c r="E214" s="17" t="s">
        <v>1</v>
      </c>
      <c r="F214" s="297">
        <v>0</v>
      </c>
      <c r="G214" s="39"/>
      <c r="H214" s="45"/>
    </row>
    <row r="215" spans="1:8" s="2" customFormat="1" ht="16.8" customHeight="1">
      <c r="A215" s="39"/>
      <c r="B215" s="45"/>
      <c r="C215" s="296" t="s">
        <v>141</v>
      </c>
      <c r="D215" s="296" t="s">
        <v>417</v>
      </c>
      <c r="E215" s="17" t="s">
        <v>1</v>
      </c>
      <c r="F215" s="297">
        <v>2.355</v>
      </c>
      <c r="G215" s="39"/>
      <c r="H215" s="45"/>
    </row>
    <row r="216" spans="1:8" s="2" customFormat="1" ht="16.8" customHeight="1">
      <c r="A216" s="39"/>
      <c r="B216" s="45"/>
      <c r="C216" s="292" t="s">
        <v>147</v>
      </c>
      <c r="D216" s="293" t="s">
        <v>1</v>
      </c>
      <c r="E216" s="294" t="s">
        <v>1</v>
      </c>
      <c r="F216" s="295">
        <v>5.652</v>
      </c>
      <c r="G216" s="39"/>
      <c r="H216" s="45"/>
    </row>
    <row r="217" spans="1:8" s="2" customFormat="1" ht="16.8" customHeight="1">
      <c r="A217" s="39"/>
      <c r="B217" s="45"/>
      <c r="C217" s="296" t="s">
        <v>1</v>
      </c>
      <c r="D217" s="296" t="s">
        <v>249</v>
      </c>
      <c r="E217" s="17" t="s">
        <v>1</v>
      </c>
      <c r="F217" s="297">
        <v>0</v>
      </c>
      <c r="G217" s="39"/>
      <c r="H217" s="45"/>
    </row>
    <row r="218" spans="1:8" s="2" customFormat="1" ht="12">
      <c r="A218" s="39"/>
      <c r="B218" s="45"/>
      <c r="C218" s="296" t="s">
        <v>1</v>
      </c>
      <c r="D218" s="296" t="s">
        <v>250</v>
      </c>
      <c r="E218" s="17" t="s">
        <v>1</v>
      </c>
      <c r="F218" s="297">
        <v>0</v>
      </c>
      <c r="G218" s="39"/>
      <c r="H218" s="45"/>
    </row>
    <row r="219" spans="1:8" s="2" customFormat="1" ht="16.8" customHeight="1">
      <c r="A219" s="39"/>
      <c r="B219" s="45"/>
      <c r="C219" s="296" t="s">
        <v>147</v>
      </c>
      <c r="D219" s="296" t="s">
        <v>609</v>
      </c>
      <c r="E219" s="17" t="s">
        <v>1</v>
      </c>
      <c r="F219" s="297">
        <v>5.652</v>
      </c>
      <c r="G219" s="39"/>
      <c r="H219" s="45"/>
    </row>
    <row r="220" spans="1:8" s="2" customFormat="1" ht="16.8" customHeight="1">
      <c r="A220" s="39"/>
      <c r="B220" s="45"/>
      <c r="C220" s="292" t="s">
        <v>149</v>
      </c>
      <c r="D220" s="293" t="s">
        <v>1</v>
      </c>
      <c r="E220" s="294" t="s">
        <v>1</v>
      </c>
      <c r="F220" s="295">
        <v>0.328</v>
      </c>
      <c r="G220" s="39"/>
      <c r="H220" s="45"/>
    </row>
    <row r="221" spans="1:8" s="2" customFormat="1" ht="16.8" customHeight="1">
      <c r="A221" s="39"/>
      <c r="B221" s="45"/>
      <c r="C221" s="296" t="s">
        <v>1</v>
      </c>
      <c r="D221" s="296" t="s">
        <v>249</v>
      </c>
      <c r="E221" s="17" t="s">
        <v>1</v>
      </c>
      <c r="F221" s="297">
        <v>0</v>
      </c>
      <c r="G221" s="39"/>
      <c r="H221" s="45"/>
    </row>
    <row r="222" spans="1:8" s="2" customFormat="1" ht="12">
      <c r="A222" s="39"/>
      <c r="B222" s="45"/>
      <c r="C222" s="296" t="s">
        <v>1</v>
      </c>
      <c r="D222" s="296" t="s">
        <v>250</v>
      </c>
      <c r="E222" s="17" t="s">
        <v>1</v>
      </c>
      <c r="F222" s="297">
        <v>0</v>
      </c>
      <c r="G222" s="39"/>
      <c r="H222" s="45"/>
    </row>
    <row r="223" spans="1:8" s="2" customFormat="1" ht="16.8" customHeight="1">
      <c r="A223" s="39"/>
      <c r="B223" s="45"/>
      <c r="C223" s="296" t="s">
        <v>149</v>
      </c>
      <c r="D223" s="296" t="s">
        <v>817</v>
      </c>
      <c r="E223" s="17" t="s">
        <v>1</v>
      </c>
      <c r="F223" s="297">
        <v>0.328</v>
      </c>
      <c r="G223" s="39"/>
      <c r="H223" s="45"/>
    </row>
    <row r="224" spans="1:8" s="2" customFormat="1" ht="16.8" customHeight="1">
      <c r="A224" s="39"/>
      <c r="B224" s="45"/>
      <c r="C224" s="298" t="s">
        <v>881</v>
      </c>
      <c r="D224" s="39"/>
      <c r="E224" s="39"/>
      <c r="F224" s="39"/>
      <c r="G224" s="39"/>
      <c r="H224" s="45"/>
    </row>
    <row r="225" spans="1:8" s="2" customFormat="1" ht="16.8" customHeight="1">
      <c r="A225" s="39"/>
      <c r="B225" s="45"/>
      <c r="C225" s="296" t="s">
        <v>616</v>
      </c>
      <c r="D225" s="296" t="s">
        <v>617</v>
      </c>
      <c r="E225" s="17" t="s">
        <v>269</v>
      </c>
      <c r="F225" s="297">
        <v>0.328</v>
      </c>
      <c r="G225" s="39"/>
      <c r="H225" s="45"/>
    </row>
    <row r="226" spans="1:8" s="2" customFormat="1" ht="16.8" customHeight="1">
      <c r="A226" s="39"/>
      <c r="B226" s="45"/>
      <c r="C226" s="296" t="s">
        <v>621</v>
      </c>
      <c r="D226" s="296" t="s">
        <v>622</v>
      </c>
      <c r="E226" s="17" t="s">
        <v>269</v>
      </c>
      <c r="F226" s="297">
        <v>6.232</v>
      </c>
      <c r="G226" s="39"/>
      <c r="H226" s="45"/>
    </row>
    <row r="227" spans="1:8" s="2" customFormat="1" ht="16.8" customHeight="1">
      <c r="A227" s="39"/>
      <c r="B227" s="45"/>
      <c r="C227" s="292" t="s">
        <v>153</v>
      </c>
      <c r="D227" s="293" t="s">
        <v>1</v>
      </c>
      <c r="E227" s="294" t="s">
        <v>1</v>
      </c>
      <c r="F227" s="295">
        <v>76.5</v>
      </c>
      <c r="G227" s="39"/>
      <c r="H227" s="45"/>
    </row>
    <row r="228" spans="1:8" s="2" customFormat="1" ht="16.8" customHeight="1">
      <c r="A228" s="39"/>
      <c r="B228" s="45"/>
      <c r="C228" s="296" t="s">
        <v>1</v>
      </c>
      <c r="D228" s="296" t="s">
        <v>249</v>
      </c>
      <c r="E228" s="17" t="s">
        <v>1</v>
      </c>
      <c r="F228" s="297">
        <v>0</v>
      </c>
      <c r="G228" s="39"/>
      <c r="H228" s="45"/>
    </row>
    <row r="229" spans="1:8" s="2" customFormat="1" ht="12">
      <c r="A229" s="39"/>
      <c r="B229" s="45"/>
      <c r="C229" s="296" t="s">
        <v>1</v>
      </c>
      <c r="D229" s="296" t="s">
        <v>250</v>
      </c>
      <c r="E229" s="17" t="s">
        <v>1</v>
      </c>
      <c r="F229" s="297">
        <v>0</v>
      </c>
      <c r="G229" s="39"/>
      <c r="H229" s="45"/>
    </row>
    <row r="230" spans="1:8" s="2" customFormat="1" ht="16.8" customHeight="1">
      <c r="A230" s="39"/>
      <c r="B230" s="45"/>
      <c r="C230" s="296" t="s">
        <v>153</v>
      </c>
      <c r="D230" s="296" t="s">
        <v>599</v>
      </c>
      <c r="E230" s="17" t="s">
        <v>1</v>
      </c>
      <c r="F230" s="297">
        <v>76.5</v>
      </c>
      <c r="G230" s="39"/>
      <c r="H230" s="45"/>
    </row>
    <row r="231" spans="1:8" s="2" customFormat="1" ht="16.8" customHeight="1">
      <c r="A231" s="39"/>
      <c r="B231" s="45"/>
      <c r="C231" s="298" t="s">
        <v>881</v>
      </c>
      <c r="D231" s="39"/>
      <c r="E231" s="39"/>
      <c r="F231" s="39"/>
      <c r="G231" s="39"/>
      <c r="H231" s="45"/>
    </row>
    <row r="232" spans="1:8" s="2" customFormat="1" ht="16.8" customHeight="1">
      <c r="A232" s="39"/>
      <c r="B232" s="45"/>
      <c r="C232" s="296" t="s">
        <v>596</v>
      </c>
      <c r="D232" s="296" t="s">
        <v>597</v>
      </c>
      <c r="E232" s="17" t="s">
        <v>269</v>
      </c>
      <c r="F232" s="297">
        <v>76.5</v>
      </c>
      <c r="G232" s="39"/>
      <c r="H232" s="45"/>
    </row>
    <row r="233" spans="1:8" s="2" customFormat="1" ht="16.8" customHeight="1">
      <c r="A233" s="39"/>
      <c r="B233" s="45"/>
      <c r="C233" s="296" t="s">
        <v>601</v>
      </c>
      <c r="D233" s="296" t="s">
        <v>602</v>
      </c>
      <c r="E233" s="17" t="s">
        <v>269</v>
      </c>
      <c r="F233" s="297">
        <v>1453.5</v>
      </c>
      <c r="G233" s="39"/>
      <c r="H233" s="45"/>
    </row>
    <row r="234" spans="1:8" s="2" customFormat="1" ht="12">
      <c r="A234" s="39"/>
      <c r="B234" s="45"/>
      <c r="C234" s="296" t="s">
        <v>631</v>
      </c>
      <c r="D234" s="296" t="s">
        <v>632</v>
      </c>
      <c r="E234" s="17" t="s">
        <v>269</v>
      </c>
      <c r="F234" s="297">
        <v>76.5</v>
      </c>
      <c r="G234" s="39"/>
      <c r="H234" s="45"/>
    </row>
    <row r="235" spans="1:8" s="2" customFormat="1" ht="16.8" customHeight="1">
      <c r="A235" s="39"/>
      <c r="B235" s="45"/>
      <c r="C235" s="292" t="s">
        <v>131</v>
      </c>
      <c r="D235" s="293" t="s">
        <v>1</v>
      </c>
      <c r="E235" s="294" t="s">
        <v>1</v>
      </c>
      <c r="F235" s="295">
        <v>48.45</v>
      </c>
      <c r="G235" s="39"/>
      <c r="H235" s="45"/>
    </row>
    <row r="236" spans="1:8" s="2" customFormat="1" ht="16.8" customHeight="1">
      <c r="A236" s="39"/>
      <c r="B236" s="45"/>
      <c r="C236" s="296" t="s">
        <v>1</v>
      </c>
      <c r="D236" s="296" t="s">
        <v>249</v>
      </c>
      <c r="E236" s="17" t="s">
        <v>1</v>
      </c>
      <c r="F236" s="297">
        <v>0</v>
      </c>
      <c r="G236" s="39"/>
      <c r="H236" s="45"/>
    </row>
    <row r="237" spans="1:8" s="2" customFormat="1" ht="12">
      <c r="A237" s="39"/>
      <c r="B237" s="45"/>
      <c r="C237" s="296" t="s">
        <v>1</v>
      </c>
      <c r="D237" s="296" t="s">
        <v>250</v>
      </c>
      <c r="E237" s="17" t="s">
        <v>1</v>
      </c>
      <c r="F237" s="297">
        <v>0</v>
      </c>
      <c r="G237" s="39"/>
      <c r="H237" s="45"/>
    </row>
    <row r="238" spans="1:8" s="2" customFormat="1" ht="16.8" customHeight="1">
      <c r="A238" s="39"/>
      <c r="B238" s="45"/>
      <c r="C238" s="296" t="s">
        <v>131</v>
      </c>
      <c r="D238" s="296" t="s">
        <v>116</v>
      </c>
      <c r="E238" s="17" t="s">
        <v>1</v>
      </c>
      <c r="F238" s="297">
        <v>48.45</v>
      </c>
      <c r="G238" s="39"/>
      <c r="H238" s="45"/>
    </row>
    <row r="239" spans="1:8" s="2" customFormat="1" ht="16.8" customHeight="1">
      <c r="A239" s="39"/>
      <c r="B239" s="45"/>
      <c r="C239" s="298" t="s">
        <v>881</v>
      </c>
      <c r="D239" s="39"/>
      <c r="E239" s="39"/>
      <c r="F239" s="39"/>
      <c r="G239" s="39"/>
      <c r="H239" s="45"/>
    </row>
    <row r="240" spans="1:8" s="2" customFormat="1" ht="12">
      <c r="A240" s="39"/>
      <c r="B240" s="45"/>
      <c r="C240" s="296" t="s">
        <v>246</v>
      </c>
      <c r="D240" s="296" t="s">
        <v>247</v>
      </c>
      <c r="E240" s="17" t="s">
        <v>209</v>
      </c>
      <c r="F240" s="297">
        <v>48.45</v>
      </c>
      <c r="G240" s="39"/>
      <c r="H240" s="45"/>
    </row>
    <row r="241" spans="1:8" s="2" customFormat="1" ht="12">
      <c r="A241" s="39"/>
      <c r="B241" s="45"/>
      <c r="C241" s="296" t="s">
        <v>253</v>
      </c>
      <c r="D241" s="296" t="s">
        <v>254</v>
      </c>
      <c r="E241" s="17" t="s">
        <v>209</v>
      </c>
      <c r="F241" s="297">
        <v>484.5</v>
      </c>
      <c r="G241" s="39"/>
      <c r="H241" s="45"/>
    </row>
    <row r="242" spans="1:8" s="2" customFormat="1" ht="12">
      <c r="A242" s="39"/>
      <c r="B242" s="45"/>
      <c r="C242" s="296" t="s">
        <v>267</v>
      </c>
      <c r="D242" s="296" t="s">
        <v>268</v>
      </c>
      <c r="E242" s="17" t="s">
        <v>269</v>
      </c>
      <c r="F242" s="297">
        <v>82.365</v>
      </c>
      <c r="G242" s="39"/>
      <c r="H242" s="45"/>
    </row>
    <row r="243" spans="1:8" s="2" customFormat="1" ht="16.8" customHeight="1">
      <c r="A243" s="39"/>
      <c r="B243" s="45"/>
      <c r="C243" s="292" t="s">
        <v>133</v>
      </c>
      <c r="D243" s="293" t="s">
        <v>1</v>
      </c>
      <c r="E243" s="294" t="s">
        <v>1</v>
      </c>
      <c r="F243" s="295">
        <v>1.788</v>
      </c>
      <c r="G243" s="39"/>
      <c r="H243" s="45"/>
    </row>
    <row r="244" spans="1:8" s="2" customFormat="1" ht="16.8" customHeight="1">
      <c r="A244" s="39"/>
      <c r="B244" s="45"/>
      <c r="C244" s="296" t="s">
        <v>1</v>
      </c>
      <c r="D244" s="296" t="s">
        <v>249</v>
      </c>
      <c r="E244" s="17" t="s">
        <v>1</v>
      </c>
      <c r="F244" s="297">
        <v>0</v>
      </c>
      <c r="G244" s="39"/>
      <c r="H244" s="45"/>
    </row>
    <row r="245" spans="1:8" s="2" customFormat="1" ht="12">
      <c r="A245" s="39"/>
      <c r="B245" s="45"/>
      <c r="C245" s="296" t="s">
        <v>1</v>
      </c>
      <c r="D245" s="296" t="s">
        <v>250</v>
      </c>
      <c r="E245" s="17" t="s">
        <v>1</v>
      </c>
      <c r="F245" s="297">
        <v>0</v>
      </c>
      <c r="G245" s="39"/>
      <c r="H245" s="45"/>
    </row>
    <row r="246" spans="1:8" s="2" customFormat="1" ht="16.8" customHeight="1">
      <c r="A246" s="39"/>
      <c r="B246" s="45"/>
      <c r="C246" s="296" t="s">
        <v>133</v>
      </c>
      <c r="D246" s="296" t="s">
        <v>260</v>
      </c>
      <c r="E246" s="17" t="s">
        <v>1</v>
      </c>
      <c r="F246" s="297">
        <v>1.788</v>
      </c>
      <c r="G246" s="39"/>
      <c r="H246" s="45"/>
    </row>
    <row r="247" spans="1:8" s="2" customFormat="1" ht="16.8" customHeight="1">
      <c r="A247" s="39"/>
      <c r="B247" s="45"/>
      <c r="C247" s="292" t="s">
        <v>125</v>
      </c>
      <c r="D247" s="293" t="s">
        <v>1</v>
      </c>
      <c r="E247" s="294" t="s">
        <v>1</v>
      </c>
      <c r="F247" s="295">
        <v>52.08</v>
      </c>
      <c r="G247" s="39"/>
      <c r="H247" s="45"/>
    </row>
    <row r="248" spans="1:8" s="2" customFormat="1" ht="16.8" customHeight="1">
      <c r="A248" s="39"/>
      <c r="B248" s="45"/>
      <c r="C248" s="296" t="s">
        <v>125</v>
      </c>
      <c r="D248" s="296" t="s">
        <v>241</v>
      </c>
      <c r="E248" s="17" t="s">
        <v>1</v>
      </c>
      <c r="F248" s="297">
        <v>52.08</v>
      </c>
      <c r="G248" s="39"/>
      <c r="H248" s="45"/>
    </row>
    <row r="249" spans="1:8" s="2" customFormat="1" ht="16.8" customHeight="1">
      <c r="A249" s="39"/>
      <c r="B249" s="45"/>
      <c r="C249" s="292" t="s">
        <v>119</v>
      </c>
      <c r="D249" s="293" t="s">
        <v>1</v>
      </c>
      <c r="E249" s="294" t="s">
        <v>1</v>
      </c>
      <c r="F249" s="295">
        <v>142.81</v>
      </c>
      <c r="G249" s="39"/>
      <c r="H249" s="45"/>
    </row>
    <row r="250" spans="1:8" s="2" customFormat="1" ht="16.8" customHeight="1">
      <c r="A250" s="39"/>
      <c r="B250" s="45"/>
      <c r="C250" s="296" t="s">
        <v>119</v>
      </c>
      <c r="D250" s="296" t="s">
        <v>221</v>
      </c>
      <c r="E250" s="17" t="s">
        <v>1</v>
      </c>
      <c r="F250" s="297">
        <v>142.81</v>
      </c>
      <c r="G250" s="39"/>
      <c r="H250" s="45"/>
    </row>
    <row r="251" spans="1:8" s="2" customFormat="1" ht="16.8" customHeight="1">
      <c r="A251" s="39"/>
      <c r="B251" s="45"/>
      <c r="C251" s="292" t="s">
        <v>128</v>
      </c>
      <c r="D251" s="293" t="s">
        <v>1</v>
      </c>
      <c r="E251" s="294" t="s">
        <v>1</v>
      </c>
      <c r="F251" s="295">
        <v>28.102</v>
      </c>
      <c r="G251" s="39"/>
      <c r="H251" s="45"/>
    </row>
    <row r="252" spans="1:8" s="2" customFormat="1" ht="12">
      <c r="A252" s="39"/>
      <c r="B252" s="45"/>
      <c r="C252" s="296" t="s">
        <v>1</v>
      </c>
      <c r="D252" s="296" t="s">
        <v>225</v>
      </c>
      <c r="E252" s="17" t="s">
        <v>1</v>
      </c>
      <c r="F252" s="297">
        <v>0</v>
      </c>
      <c r="G252" s="39"/>
      <c r="H252" s="45"/>
    </row>
    <row r="253" spans="1:8" s="2" customFormat="1" ht="16.8" customHeight="1">
      <c r="A253" s="39"/>
      <c r="B253" s="45"/>
      <c r="C253" s="296" t="s">
        <v>128</v>
      </c>
      <c r="D253" s="296" t="s">
        <v>226</v>
      </c>
      <c r="E253" s="17" t="s">
        <v>1</v>
      </c>
      <c r="F253" s="297">
        <v>28.102</v>
      </c>
      <c r="G253" s="39"/>
      <c r="H253" s="45"/>
    </row>
    <row r="254" spans="1:8" s="2" customFormat="1" ht="16.8" customHeight="1">
      <c r="A254" s="39"/>
      <c r="B254" s="45"/>
      <c r="C254" s="292" t="s">
        <v>116</v>
      </c>
      <c r="D254" s="293" t="s">
        <v>1</v>
      </c>
      <c r="E254" s="294" t="s">
        <v>1</v>
      </c>
      <c r="F254" s="295">
        <v>48.45</v>
      </c>
      <c r="G254" s="39"/>
      <c r="H254" s="45"/>
    </row>
    <row r="255" spans="1:8" s="2" customFormat="1" ht="16.8" customHeight="1">
      <c r="A255" s="39"/>
      <c r="B255" s="45"/>
      <c r="C255" s="296" t="s">
        <v>116</v>
      </c>
      <c r="D255" s="296" t="s">
        <v>793</v>
      </c>
      <c r="E255" s="17" t="s">
        <v>1</v>
      </c>
      <c r="F255" s="297">
        <v>48.45</v>
      </c>
      <c r="G255" s="39"/>
      <c r="H255" s="45"/>
    </row>
    <row r="256" spans="1:8" s="2" customFormat="1" ht="16.8" customHeight="1">
      <c r="A256" s="39"/>
      <c r="B256" s="45"/>
      <c r="C256" s="298" t="s">
        <v>881</v>
      </c>
      <c r="D256" s="39"/>
      <c r="E256" s="39"/>
      <c r="F256" s="39"/>
      <c r="G256" s="39"/>
      <c r="H256" s="45"/>
    </row>
    <row r="257" spans="1:8" s="2" customFormat="1" ht="12">
      <c r="A257" s="39"/>
      <c r="B257" s="45"/>
      <c r="C257" s="296" t="s">
        <v>213</v>
      </c>
      <c r="D257" s="296" t="s">
        <v>214</v>
      </c>
      <c r="E257" s="17" t="s">
        <v>209</v>
      </c>
      <c r="F257" s="297">
        <v>48.45</v>
      </c>
      <c r="G257" s="39"/>
      <c r="H257" s="45"/>
    </row>
    <row r="258" spans="1:8" s="2" customFormat="1" ht="12">
      <c r="A258" s="39"/>
      <c r="B258" s="45"/>
      <c r="C258" s="296" t="s">
        <v>246</v>
      </c>
      <c r="D258" s="296" t="s">
        <v>247</v>
      </c>
      <c r="E258" s="17" t="s">
        <v>209</v>
      </c>
      <c r="F258" s="297">
        <v>48.45</v>
      </c>
      <c r="G258" s="39"/>
      <c r="H258" s="45"/>
    </row>
    <row r="259" spans="1:8" s="2" customFormat="1" ht="16.8" customHeight="1">
      <c r="A259" s="39"/>
      <c r="B259" s="45"/>
      <c r="C259" s="292" t="s">
        <v>114</v>
      </c>
      <c r="D259" s="293" t="s">
        <v>1</v>
      </c>
      <c r="E259" s="294" t="s">
        <v>1</v>
      </c>
      <c r="F259" s="295">
        <v>44.5</v>
      </c>
      <c r="G259" s="39"/>
      <c r="H259" s="45"/>
    </row>
    <row r="260" spans="1:8" s="2" customFormat="1" ht="16.8" customHeight="1">
      <c r="A260" s="39"/>
      <c r="B260" s="45"/>
      <c r="C260" s="296" t="s">
        <v>114</v>
      </c>
      <c r="D260" s="296" t="s">
        <v>211</v>
      </c>
      <c r="E260" s="17" t="s">
        <v>1</v>
      </c>
      <c r="F260" s="297">
        <v>44.5</v>
      </c>
      <c r="G260" s="39"/>
      <c r="H260" s="45"/>
    </row>
    <row r="261" spans="1:8" s="2" customFormat="1" ht="16.8" customHeight="1">
      <c r="A261" s="39"/>
      <c r="B261" s="45"/>
      <c r="C261" s="292" t="s">
        <v>139</v>
      </c>
      <c r="D261" s="293" t="s">
        <v>1</v>
      </c>
      <c r="E261" s="294" t="s">
        <v>1</v>
      </c>
      <c r="F261" s="295">
        <v>70</v>
      </c>
      <c r="G261" s="39"/>
      <c r="H261" s="45"/>
    </row>
    <row r="262" spans="1:8" s="2" customFormat="1" ht="16.8" customHeight="1">
      <c r="A262" s="39"/>
      <c r="B262" s="45"/>
      <c r="C262" s="296" t="s">
        <v>139</v>
      </c>
      <c r="D262" s="296" t="s">
        <v>343</v>
      </c>
      <c r="E262" s="17" t="s">
        <v>1</v>
      </c>
      <c r="F262" s="297">
        <v>70</v>
      </c>
      <c r="G262" s="39"/>
      <c r="H262" s="45"/>
    </row>
    <row r="263" spans="1:8" s="2" customFormat="1" ht="16.8" customHeight="1">
      <c r="A263" s="39"/>
      <c r="B263" s="45"/>
      <c r="C263" s="292" t="s">
        <v>135</v>
      </c>
      <c r="D263" s="293" t="s">
        <v>1</v>
      </c>
      <c r="E263" s="294" t="s">
        <v>1</v>
      </c>
      <c r="F263" s="295">
        <v>19.53</v>
      </c>
      <c r="G263" s="39"/>
      <c r="H263" s="45"/>
    </row>
    <row r="264" spans="1:8" s="2" customFormat="1" ht="16.8" customHeight="1">
      <c r="A264" s="39"/>
      <c r="B264" s="45"/>
      <c r="C264" s="296" t="s">
        <v>135</v>
      </c>
      <c r="D264" s="296" t="s">
        <v>276</v>
      </c>
      <c r="E264" s="17" t="s">
        <v>1</v>
      </c>
      <c r="F264" s="297">
        <v>19.53</v>
      </c>
      <c r="G264" s="39"/>
      <c r="H264" s="45"/>
    </row>
    <row r="265" spans="1:8" s="2" customFormat="1" ht="26.4" customHeight="1">
      <c r="A265" s="39"/>
      <c r="B265" s="45"/>
      <c r="C265" s="291" t="s">
        <v>884</v>
      </c>
      <c r="D265" s="291" t="s">
        <v>109</v>
      </c>
      <c r="E265" s="39"/>
      <c r="F265" s="39"/>
      <c r="G265" s="39"/>
      <c r="H265" s="45"/>
    </row>
    <row r="266" spans="1:8" s="2" customFormat="1" ht="16.8" customHeight="1">
      <c r="A266" s="39"/>
      <c r="B266" s="45"/>
      <c r="C266" s="292" t="s">
        <v>682</v>
      </c>
      <c r="D266" s="293" t="s">
        <v>1</v>
      </c>
      <c r="E266" s="294" t="s">
        <v>1</v>
      </c>
      <c r="F266" s="295">
        <v>105</v>
      </c>
      <c r="G266" s="39"/>
      <c r="H266" s="45"/>
    </row>
    <row r="267" spans="1:8" s="2" customFormat="1" ht="16.8" customHeight="1">
      <c r="A267" s="39"/>
      <c r="B267" s="45"/>
      <c r="C267" s="296" t="s">
        <v>682</v>
      </c>
      <c r="D267" s="296" t="s">
        <v>830</v>
      </c>
      <c r="E267" s="17" t="s">
        <v>1</v>
      </c>
      <c r="F267" s="297">
        <v>105</v>
      </c>
      <c r="G267" s="39"/>
      <c r="H267" s="45"/>
    </row>
    <row r="268" spans="1:8" s="2" customFormat="1" ht="16.8" customHeight="1">
      <c r="A268" s="39"/>
      <c r="B268" s="45"/>
      <c r="C268" s="298" t="s">
        <v>881</v>
      </c>
      <c r="D268" s="39"/>
      <c r="E268" s="39"/>
      <c r="F268" s="39"/>
      <c r="G268" s="39"/>
      <c r="H268" s="45"/>
    </row>
    <row r="269" spans="1:8" s="2" customFormat="1" ht="16.8" customHeight="1">
      <c r="A269" s="39"/>
      <c r="B269" s="45"/>
      <c r="C269" s="296" t="s">
        <v>284</v>
      </c>
      <c r="D269" s="296" t="s">
        <v>285</v>
      </c>
      <c r="E269" s="17" t="s">
        <v>186</v>
      </c>
      <c r="F269" s="297">
        <v>119</v>
      </c>
      <c r="G269" s="39"/>
      <c r="H269" s="45"/>
    </row>
    <row r="270" spans="1:8" s="2" customFormat="1" ht="12">
      <c r="A270" s="39"/>
      <c r="B270" s="45"/>
      <c r="C270" s="296" t="s">
        <v>838</v>
      </c>
      <c r="D270" s="296" t="s">
        <v>839</v>
      </c>
      <c r="E270" s="17" t="s">
        <v>209</v>
      </c>
      <c r="F270" s="297">
        <v>95.92</v>
      </c>
      <c r="G270" s="39"/>
      <c r="H270" s="45"/>
    </row>
    <row r="271" spans="1:8" s="2" customFormat="1" ht="16.8" customHeight="1">
      <c r="A271" s="39"/>
      <c r="B271" s="45"/>
      <c r="C271" s="296" t="s">
        <v>733</v>
      </c>
      <c r="D271" s="296" t="s">
        <v>734</v>
      </c>
      <c r="E271" s="17" t="s">
        <v>186</v>
      </c>
      <c r="F271" s="297">
        <v>105</v>
      </c>
      <c r="G271" s="39"/>
      <c r="H271" s="45"/>
    </row>
    <row r="272" spans="1:8" s="2" customFormat="1" ht="16.8" customHeight="1">
      <c r="A272" s="39"/>
      <c r="B272" s="45"/>
      <c r="C272" s="296" t="s">
        <v>741</v>
      </c>
      <c r="D272" s="296" t="s">
        <v>742</v>
      </c>
      <c r="E272" s="17" t="s">
        <v>186</v>
      </c>
      <c r="F272" s="297">
        <v>105</v>
      </c>
      <c r="G272" s="39"/>
      <c r="H272" s="45"/>
    </row>
    <row r="273" spans="1:8" s="2" customFormat="1" ht="16.8" customHeight="1">
      <c r="A273" s="39"/>
      <c r="B273" s="45"/>
      <c r="C273" s="296" t="s">
        <v>744</v>
      </c>
      <c r="D273" s="296" t="s">
        <v>745</v>
      </c>
      <c r="E273" s="17" t="s">
        <v>186</v>
      </c>
      <c r="F273" s="297">
        <v>106.08</v>
      </c>
      <c r="G273" s="39"/>
      <c r="H273" s="45"/>
    </row>
    <row r="274" spans="1:8" s="2" customFormat="1" ht="16.8" customHeight="1">
      <c r="A274" s="39"/>
      <c r="B274" s="45"/>
      <c r="C274" s="292" t="s">
        <v>687</v>
      </c>
      <c r="D274" s="293" t="s">
        <v>1</v>
      </c>
      <c r="E274" s="294" t="s">
        <v>1</v>
      </c>
      <c r="F274" s="295">
        <v>13.7</v>
      </c>
      <c r="G274" s="39"/>
      <c r="H274" s="45"/>
    </row>
    <row r="275" spans="1:8" s="2" customFormat="1" ht="16.8" customHeight="1">
      <c r="A275" s="39"/>
      <c r="B275" s="45"/>
      <c r="C275" s="296" t="s">
        <v>687</v>
      </c>
      <c r="D275" s="296" t="s">
        <v>707</v>
      </c>
      <c r="E275" s="17" t="s">
        <v>1</v>
      </c>
      <c r="F275" s="297">
        <v>13.7</v>
      </c>
      <c r="G275" s="39"/>
      <c r="H275" s="45"/>
    </row>
    <row r="276" spans="1:8" s="2" customFormat="1" ht="16.8" customHeight="1">
      <c r="A276" s="39"/>
      <c r="B276" s="45"/>
      <c r="C276" s="292" t="s">
        <v>131</v>
      </c>
      <c r="D276" s="293" t="s">
        <v>1</v>
      </c>
      <c r="E276" s="294" t="s">
        <v>1</v>
      </c>
      <c r="F276" s="295">
        <v>80.92</v>
      </c>
      <c r="G276" s="39"/>
      <c r="H276" s="45"/>
    </row>
    <row r="277" spans="1:8" s="2" customFormat="1" ht="16.8" customHeight="1">
      <c r="A277" s="39"/>
      <c r="B277" s="45"/>
      <c r="C277" s="296" t="s">
        <v>1</v>
      </c>
      <c r="D277" s="296" t="s">
        <v>700</v>
      </c>
      <c r="E277" s="17" t="s">
        <v>1</v>
      </c>
      <c r="F277" s="297">
        <v>0</v>
      </c>
      <c r="G277" s="39"/>
      <c r="H277" s="45"/>
    </row>
    <row r="278" spans="1:8" s="2" customFormat="1" ht="12">
      <c r="A278" s="39"/>
      <c r="B278" s="45"/>
      <c r="C278" s="296" t="s">
        <v>1</v>
      </c>
      <c r="D278" s="296" t="s">
        <v>701</v>
      </c>
      <c r="E278" s="17" t="s">
        <v>1</v>
      </c>
      <c r="F278" s="297">
        <v>0</v>
      </c>
      <c r="G278" s="39"/>
      <c r="H278" s="45"/>
    </row>
    <row r="279" spans="1:8" s="2" customFormat="1" ht="16.8" customHeight="1">
      <c r="A279" s="39"/>
      <c r="B279" s="45"/>
      <c r="C279" s="296" t="s">
        <v>131</v>
      </c>
      <c r="D279" s="296" t="s">
        <v>847</v>
      </c>
      <c r="E279" s="17" t="s">
        <v>1</v>
      </c>
      <c r="F279" s="297">
        <v>80.92</v>
      </c>
      <c r="G279" s="39"/>
      <c r="H279" s="45"/>
    </row>
    <row r="280" spans="1:8" s="2" customFormat="1" ht="16.8" customHeight="1">
      <c r="A280" s="39"/>
      <c r="B280" s="45"/>
      <c r="C280" s="298" t="s">
        <v>881</v>
      </c>
      <c r="D280" s="39"/>
      <c r="E280" s="39"/>
      <c r="F280" s="39"/>
      <c r="G280" s="39"/>
      <c r="H280" s="45"/>
    </row>
    <row r="281" spans="1:8" s="2" customFormat="1" ht="12">
      <c r="A281" s="39"/>
      <c r="B281" s="45"/>
      <c r="C281" s="296" t="s">
        <v>246</v>
      </c>
      <c r="D281" s="296" t="s">
        <v>247</v>
      </c>
      <c r="E281" s="17" t="s">
        <v>209</v>
      </c>
      <c r="F281" s="297">
        <v>80.92</v>
      </c>
      <c r="G281" s="39"/>
      <c r="H281" s="45"/>
    </row>
    <row r="282" spans="1:8" s="2" customFormat="1" ht="12">
      <c r="A282" s="39"/>
      <c r="B282" s="45"/>
      <c r="C282" s="296" t="s">
        <v>253</v>
      </c>
      <c r="D282" s="296" t="s">
        <v>254</v>
      </c>
      <c r="E282" s="17" t="s">
        <v>209</v>
      </c>
      <c r="F282" s="297">
        <v>809.2</v>
      </c>
      <c r="G282" s="39"/>
      <c r="H282" s="45"/>
    </row>
    <row r="283" spans="1:8" s="2" customFormat="1" ht="12">
      <c r="A283" s="39"/>
      <c r="B283" s="45"/>
      <c r="C283" s="296" t="s">
        <v>267</v>
      </c>
      <c r="D283" s="296" t="s">
        <v>268</v>
      </c>
      <c r="E283" s="17" t="s">
        <v>269</v>
      </c>
      <c r="F283" s="297">
        <v>137.564</v>
      </c>
      <c r="G283" s="39"/>
      <c r="H283" s="45"/>
    </row>
    <row r="284" spans="1:8" s="2" customFormat="1" ht="16.8" customHeight="1">
      <c r="A284" s="39"/>
      <c r="B284" s="45"/>
      <c r="C284" s="292" t="s">
        <v>843</v>
      </c>
      <c r="D284" s="293" t="s">
        <v>1</v>
      </c>
      <c r="E284" s="294" t="s">
        <v>1</v>
      </c>
      <c r="F284" s="295">
        <v>30.8</v>
      </c>
      <c r="G284" s="39"/>
      <c r="H284" s="45"/>
    </row>
    <row r="285" spans="1:8" s="2" customFormat="1" ht="16.8" customHeight="1">
      <c r="A285" s="39"/>
      <c r="B285" s="45"/>
      <c r="C285" s="296" t="s">
        <v>843</v>
      </c>
      <c r="D285" s="296" t="s">
        <v>844</v>
      </c>
      <c r="E285" s="17" t="s">
        <v>1</v>
      </c>
      <c r="F285" s="297">
        <v>30.8</v>
      </c>
      <c r="G285" s="39"/>
      <c r="H285" s="45"/>
    </row>
    <row r="286" spans="1:8" s="2" customFormat="1" ht="16.8" customHeight="1">
      <c r="A286" s="39"/>
      <c r="B286" s="45"/>
      <c r="C286" s="292" t="s">
        <v>680</v>
      </c>
      <c r="D286" s="293" t="s">
        <v>1</v>
      </c>
      <c r="E286" s="294" t="s">
        <v>1</v>
      </c>
      <c r="F286" s="295">
        <v>15</v>
      </c>
      <c r="G286" s="39"/>
      <c r="H286" s="45"/>
    </row>
    <row r="287" spans="1:8" s="2" customFormat="1" ht="16.8" customHeight="1">
      <c r="A287" s="39"/>
      <c r="B287" s="45"/>
      <c r="C287" s="296" t="s">
        <v>680</v>
      </c>
      <c r="D287" s="296" t="s">
        <v>8</v>
      </c>
      <c r="E287" s="17" t="s">
        <v>1</v>
      </c>
      <c r="F287" s="297">
        <v>15</v>
      </c>
      <c r="G287" s="39"/>
      <c r="H287" s="45"/>
    </row>
    <row r="288" spans="1:8" s="2" customFormat="1" ht="16.8" customHeight="1">
      <c r="A288" s="39"/>
      <c r="B288" s="45"/>
      <c r="C288" s="298" t="s">
        <v>881</v>
      </c>
      <c r="D288" s="39"/>
      <c r="E288" s="39"/>
      <c r="F288" s="39"/>
      <c r="G288" s="39"/>
      <c r="H288" s="45"/>
    </row>
    <row r="289" spans="1:8" s="2" customFormat="1" ht="16.8" customHeight="1">
      <c r="A289" s="39"/>
      <c r="B289" s="45"/>
      <c r="C289" s="296" t="s">
        <v>710</v>
      </c>
      <c r="D289" s="296" t="s">
        <v>711</v>
      </c>
      <c r="E289" s="17" t="s">
        <v>186</v>
      </c>
      <c r="F289" s="297">
        <v>15</v>
      </c>
      <c r="G289" s="39"/>
      <c r="H289" s="45"/>
    </row>
    <row r="290" spans="1:8" s="2" customFormat="1" ht="12">
      <c r="A290" s="39"/>
      <c r="B290" s="45"/>
      <c r="C290" s="296" t="s">
        <v>838</v>
      </c>
      <c r="D290" s="296" t="s">
        <v>839</v>
      </c>
      <c r="E290" s="17" t="s">
        <v>209</v>
      </c>
      <c r="F290" s="297">
        <v>95.92</v>
      </c>
      <c r="G290" s="39"/>
      <c r="H290" s="45"/>
    </row>
    <row r="291" spans="1:8" s="2" customFormat="1" ht="16.8" customHeight="1">
      <c r="A291" s="39"/>
      <c r="B291" s="45"/>
      <c r="C291" s="296" t="s">
        <v>714</v>
      </c>
      <c r="D291" s="296" t="s">
        <v>715</v>
      </c>
      <c r="E291" s="17" t="s">
        <v>186</v>
      </c>
      <c r="F291" s="297">
        <v>15</v>
      </c>
      <c r="G291" s="39"/>
      <c r="H291" s="45"/>
    </row>
    <row r="292" spans="1:8" s="2" customFormat="1" ht="16.8" customHeight="1">
      <c r="A292" s="39"/>
      <c r="B292" s="45"/>
      <c r="C292" s="296" t="s">
        <v>721</v>
      </c>
      <c r="D292" s="296" t="s">
        <v>722</v>
      </c>
      <c r="E292" s="17" t="s">
        <v>186</v>
      </c>
      <c r="F292" s="297">
        <v>15</v>
      </c>
      <c r="G292" s="39"/>
      <c r="H292" s="45"/>
    </row>
    <row r="293" spans="1:8" s="2" customFormat="1" ht="12">
      <c r="A293" s="39"/>
      <c r="B293" s="45"/>
      <c r="C293" s="296" t="s">
        <v>729</v>
      </c>
      <c r="D293" s="296" t="s">
        <v>730</v>
      </c>
      <c r="E293" s="17" t="s">
        <v>186</v>
      </c>
      <c r="F293" s="297">
        <v>15</v>
      </c>
      <c r="G293" s="39"/>
      <c r="H293" s="45"/>
    </row>
    <row r="294" spans="1:8" s="2" customFormat="1" ht="16.8" customHeight="1">
      <c r="A294" s="39"/>
      <c r="B294" s="45"/>
      <c r="C294" s="296" t="s">
        <v>724</v>
      </c>
      <c r="D294" s="296" t="s">
        <v>725</v>
      </c>
      <c r="E294" s="17" t="s">
        <v>726</v>
      </c>
      <c r="F294" s="297">
        <v>0.75</v>
      </c>
      <c r="G294" s="39"/>
      <c r="H294" s="45"/>
    </row>
    <row r="295" spans="1:8" s="2" customFormat="1" ht="16.8" customHeight="1">
      <c r="A295" s="39"/>
      <c r="B295" s="45"/>
      <c r="C295" s="296" t="s">
        <v>717</v>
      </c>
      <c r="D295" s="296" t="s">
        <v>718</v>
      </c>
      <c r="E295" s="17" t="s">
        <v>209</v>
      </c>
      <c r="F295" s="297">
        <v>2.25</v>
      </c>
      <c r="G295" s="39"/>
      <c r="H295" s="45"/>
    </row>
    <row r="296" spans="1:8" s="2" customFormat="1" ht="16.8" customHeight="1">
      <c r="A296" s="39"/>
      <c r="B296" s="45"/>
      <c r="C296" s="292" t="s">
        <v>684</v>
      </c>
      <c r="D296" s="293" t="s">
        <v>1</v>
      </c>
      <c r="E296" s="294" t="s">
        <v>1</v>
      </c>
      <c r="F296" s="295">
        <v>14</v>
      </c>
      <c r="G296" s="39"/>
      <c r="H296" s="45"/>
    </row>
    <row r="297" spans="1:8" s="2" customFormat="1" ht="16.8" customHeight="1">
      <c r="A297" s="39"/>
      <c r="B297" s="45"/>
      <c r="C297" s="296" t="s">
        <v>684</v>
      </c>
      <c r="D297" s="296" t="s">
        <v>252</v>
      </c>
      <c r="E297" s="17" t="s">
        <v>1</v>
      </c>
      <c r="F297" s="297">
        <v>14</v>
      </c>
      <c r="G297" s="39"/>
      <c r="H297" s="45"/>
    </row>
    <row r="298" spans="1:8" s="2" customFormat="1" ht="16.8" customHeight="1">
      <c r="A298" s="39"/>
      <c r="B298" s="45"/>
      <c r="C298" s="298" t="s">
        <v>881</v>
      </c>
      <c r="D298" s="39"/>
      <c r="E298" s="39"/>
      <c r="F298" s="39"/>
      <c r="G298" s="39"/>
      <c r="H298" s="45"/>
    </row>
    <row r="299" spans="1:8" s="2" customFormat="1" ht="16.8" customHeight="1">
      <c r="A299" s="39"/>
      <c r="B299" s="45"/>
      <c r="C299" s="296" t="s">
        <v>284</v>
      </c>
      <c r="D299" s="296" t="s">
        <v>285</v>
      </c>
      <c r="E299" s="17" t="s">
        <v>186</v>
      </c>
      <c r="F299" s="297">
        <v>119</v>
      </c>
      <c r="G299" s="39"/>
      <c r="H299" s="45"/>
    </row>
    <row r="300" spans="1:8" s="2" customFormat="1" ht="12">
      <c r="A300" s="39"/>
      <c r="B300" s="45"/>
      <c r="C300" s="296" t="s">
        <v>838</v>
      </c>
      <c r="D300" s="296" t="s">
        <v>839</v>
      </c>
      <c r="E300" s="17" t="s">
        <v>209</v>
      </c>
      <c r="F300" s="297">
        <v>95.92</v>
      </c>
      <c r="G300" s="39"/>
      <c r="H300" s="45"/>
    </row>
    <row r="301" spans="1:8" s="2" customFormat="1" ht="16.8" customHeight="1">
      <c r="A301" s="39"/>
      <c r="B301" s="45"/>
      <c r="C301" s="296" t="s">
        <v>737</v>
      </c>
      <c r="D301" s="296" t="s">
        <v>738</v>
      </c>
      <c r="E301" s="17" t="s">
        <v>186</v>
      </c>
      <c r="F301" s="297">
        <v>14</v>
      </c>
      <c r="G301" s="39"/>
      <c r="H301" s="45"/>
    </row>
    <row r="302" spans="1:8" s="2" customFormat="1" ht="16.8" customHeight="1">
      <c r="A302" s="39"/>
      <c r="B302" s="45"/>
      <c r="C302" s="296" t="s">
        <v>752</v>
      </c>
      <c r="D302" s="296" t="s">
        <v>753</v>
      </c>
      <c r="E302" s="17" t="s">
        <v>186</v>
      </c>
      <c r="F302" s="297">
        <v>14</v>
      </c>
      <c r="G302" s="39"/>
      <c r="H302" s="45"/>
    </row>
    <row r="303" spans="1:8" s="2" customFormat="1" ht="16.8" customHeight="1">
      <c r="A303" s="39"/>
      <c r="B303" s="45"/>
      <c r="C303" s="296" t="s">
        <v>755</v>
      </c>
      <c r="D303" s="296" t="s">
        <v>756</v>
      </c>
      <c r="E303" s="17" t="s">
        <v>186</v>
      </c>
      <c r="F303" s="297">
        <v>11.22</v>
      </c>
      <c r="G303" s="39"/>
      <c r="H303" s="45"/>
    </row>
    <row r="304" spans="1:8" s="2" customFormat="1" ht="16.8" customHeight="1">
      <c r="A304" s="39"/>
      <c r="B304" s="45"/>
      <c r="C304" s="292" t="s">
        <v>114</v>
      </c>
      <c r="D304" s="293" t="s">
        <v>1</v>
      </c>
      <c r="E304" s="294" t="s">
        <v>1</v>
      </c>
      <c r="F304" s="295">
        <v>32.5</v>
      </c>
      <c r="G304" s="39"/>
      <c r="H304" s="45"/>
    </row>
    <row r="305" spans="1:8" s="2" customFormat="1" ht="12">
      <c r="A305" s="39"/>
      <c r="B305" s="45"/>
      <c r="C305" s="296" t="s">
        <v>114</v>
      </c>
      <c r="D305" s="296" t="s">
        <v>885</v>
      </c>
      <c r="E305" s="17" t="s">
        <v>1</v>
      </c>
      <c r="F305" s="297">
        <v>32.5</v>
      </c>
      <c r="G305" s="39"/>
      <c r="H305" s="45"/>
    </row>
    <row r="306" spans="1:8" s="2" customFormat="1" ht="16.8" customHeight="1">
      <c r="A306" s="39"/>
      <c r="B306" s="45"/>
      <c r="C306" s="292" t="s">
        <v>833</v>
      </c>
      <c r="D306" s="293" t="s">
        <v>1</v>
      </c>
      <c r="E306" s="294" t="s">
        <v>1</v>
      </c>
      <c r="F306" s="295">
        <v>95.92</v>
      </c>
      <c r="G306" s="39"/>
      <c r="H306" s="45"/>
    </row>
    <row r="307" spans="1:8" s="2" customFormat="1" ht="12">
      <c r="A307" s="39"/>
      <c r="B307" s="45"/>
      <c r="C307" s="296" t="s">
        <v>833</v>
      </c>
      <c r="D307" s="296" t="s">
        <v>841</v>
      </c>
      <c r="E307" s="17" t="s">
        <v>1</v>
      </c>
      <c r="F307" s="297">
        <v>95.92</v>
      </c>
      <c r="G307" s="39"/>
      <c r="H307" s="45"/>
    </row>
    <row r="308" spans="1:8" s="2" customFormat="1" ht="16.8" customHeight="1">
      <c r="A308" s="39"/>
      <c r="B308" s="45"/>
      <c r="C308" s="298" t="s">
        <v>881</v>
      </c>
      <c r="D308" s="39"/>
      <c r="E308" s="39"/>
      <c r="F308" s="39"/>
      <c r="G308" s="39"/>
      <c r="H308" s="45"/>
    </row>
    <row r="309" spans="1:8" s="2" customFormat="1" ht="12">
      <c r="A309" s="39"/>
      <c r="B309" s="45"/>
      <c r="C309" s="296" t="s">
        <v>838</v>
      </c>
      <c r="D309" s="296" t="s">
        <v>839</v>
      </c>
      <c r="E309" s="17" t="s">
        <v>209</v>
      </c>
      <c r="F309" s="297">
        <v>95.92</v>
      </c>
      <c r="G309" s="39"/>
      <c r="H309" s="45"/>
    </row>
    <row r="310" spans="1:8" s="2" customFormat="1" ht="12">
      <c r="A310" s="39"/>
      <c r="B310" s="45"/>
      <c r="C310" s="296" t="s">
        <v>246</v>
      </c>
      <c r="D310" s="296" t="s">
        <v>247</v>
      </c>
      <c r="E310" s="17" t="s">
        <v>209</v>
      </c>
      <c r="F310" s="297">
        <v>80.92</v>
      </c>
      <c r="G310" s="39"/>
      <c r="H310" s="45"/>
    </row>
    <row r="311" spans="1:8" s="2" customFormat="1" ht="16.8" customHeight="1">
      <c r="A311" s="39"/>
      <c r="B311" s="45"/>
      <c r="C311" s="292" t="s">
        <v>835</v>
      </c>
      <c r="D311" s="293" t="s">
        <v>1</v>
      </c>
      <c r="E311" s="294" t="s">
        <v>1</v>
      </c>
      <c r="F311" s="295">
        <v>15</v>
      </c>
      <c r="G311" s="39"/>
      <c r="H311" s="45"/>
    </row>
    <row r="312" spans="1:8" s="2" customFormat="1" ht="16.8" customHeight="1">
      <c r="A312" s="39"/>
      <c r="B312" s="45"/>
      <c r="C312" s="296" t="s">
        <v>835</v>
      </c>
      <c r="D312" s="296" t="s">
        <v>849</v>
      </c>
      <c r="E312" s="17" t="s">
        <v>1</v>
      </c>
      <c r="F312" s="297">
        <v>15</v>
      </c>
      <c r="G312" s="39"/>
      <c r="H312" s="45"/>
    </row>
    <row r="313" spans="1:8" s="2" customFormat="1" ht="16.8" customHeight="1">
      <c r="A313" s="39"/>
      <c r="B313" s="45"/>
      <c r="C313" s="298" t="s">
        <v>881</v>
      </c>
      <c r="D313" s="39"/>
      <c r="E313" s="39"/>
      <c r="F313" s="39"/>
      <c r="G313" s="39"/>
      <c r="H313" s="45"/>
    </row>
    <row r="314" spans="1:8" s="2" customFormat="1" ht="16.8" customHeight="1">
      <c r="A314" s="39"/>
      <c r="B314" s="45"/>
      <c r="C314" s="296" t="s">
        <v>273</v>
      </c>
      <c r="D314" s="296" t="s">
        <v>274</v>
      </c>
      <c r="E314" s="17" t="s">
        <v>209</v>
      </c>
      <c r="F314" s="297">
        <v>15</v>
      </c>
      <c r="G314" s="39"/>
      <c r="H314" s="45"/>
    </row>
    <row r="315" spans="1:8" s="2" customFormat="1" ht="12">
      <c r="A315" s="39"/>
      <c r="B315" s="45"/>
      <c r="C315" s="296" t="s">
        <v>695</v>
      </c>
      <c r="D315" s="296" t="s">
        <v>696</v>
      </c>
      <c r="E315" s="17" t="s">
        <v>209</v>
      </c>
      <c r="F315" s="297">
        <v>15</v>
      </c>
      <c r="G315" s="39"/>
      <c r="H315" s="45"/>
    </row>
    <row r="316" spans="1:8" s="2" customFormat="1" ht="12">
      <c r="A316" s="39"/>
      <c r="B316" s="45"/>
      <c r="C316" s="296" t="s">
        <v>246</v>
      </c>
      <c r="D316" s="296" t="s">
        <v>247</v>
      </c>
      <c r="E316" s="17" t="s">
        <v>209</v>
      </c>
      <c r="F316" s="297">
        <v>80.92</v>
      </c>
      <c r="G316" s="39"/>
      <c r="H316" s="45"/>
    </row>
    <row r="317" spans="1:8" s="2" customFormat="1" ht="7.4" customHeight="1">
      <c r="A317" s="39"/>
      <c r="B317" s="172"/>
      <c r="C317" s="173"/>
      <c r="D317" s="173"/>
      <c r="E317" s="173"/>
      <c r="F317" s="173"/>
      <c r="G317" s="173"/>
      <c r="H317" s="45"/>
    </row>
    <row r="318" spans="1:8" s="2" customFormat="1" ht="12">
      <c r="A318" s="39"/>
      <c r="B318" s="39"/>
      <c r="C318" s="39"/>
      <c r="D318" s="39"/>
      <c r="E318" s="39"/>
      <c r="F318" s="39"/>
      <c r="G318" s="39"/>
      <c r="H318" s="39"/>
    </row>
  </sheetData>
  <sheetProtection password="F8A3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  <c r="AZ2" s="137" t="s">
        <v>114</v>
      </c>
      <c r="BA2" s="137" t="s">
        <v>1</v>
      </c>
      <c r="BB2" s="137" t="s">
        <v>1</v>
      </c>
      <c r="BC2" s="137" t="s">
        <v>115</v>
      </c>
      <c r="BD2" s="137" t="s">
        <v>92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  <c r="AZ3" s="137" t="s">
        <v>116</v>
      </c>
      <c r="BA3" s="137" t="s">
        <v>1</v>
      </c>
      <c r="BB3" s="137" t="s">
        <v>1</v>
      </c>
      <c r="BC3" s="137" t="s">
        <v>117</v>
      </c>
      <c r="BD3" s="137" t="s">
        <v>92</v>
      </c>
    </row>
    <row r="4" spans="2:5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  <c r="AZ4" s="137" t="s">
        <v>119</v>
      </c>
      <c r="BA4" s="137" t="s">
        <v>1</v>
      </c>
      <c r="BB4" s="137" t="s">
        <v>1</v>
      </c>
      <c r="BC4" s="137" t="s">
        <v>120</v>
      </c>
      <c r="BD4" s="137" t="s">
        <v>92</v>
      </c>
    </row>
    <row r="5" spans="2:56" s="1" customFormat="1" ht="6.95" customHeight="1" hidden="1">
      <c r="B5" s="20"/>
      <c r="L5" s="20"/>
      <c r="AZ5" s="137" t="s">
        <v>121</v>
      </c>
      <c r="BA5" s="137" t="s">
        <v>1</v>
      </c>
      <c r="BB5" s="137" t="s">
        <v>1</v>
      </c>
      <c r="BC5" s="137" t="s">
        <v>122</v>
      </c>
      <c r="BD5" s="137" t="s">
        <v>92</v>
      </c>
    </row>
    <row r="6" spans="2:56" s="1" customFormat="1" ht="12" customHeight="1" hidden="1">
      <c r="B6" s="20"/>
      <c r="D6" s="142" t="s">
        <v>16</v>
      </c>
      <c r="L6" s="20"/>
      <c r="AZ6" s="137" t="s">
        <v>123</v>
      </c>
      <c r="BA6" s="137" t="s">
        <v>1</v>
      </c>
      <c r="BB6" s="137" t="s">
        <v>1</v>
      </c>
      <c r="BC6" s="137" t="s">
        <v>124</v>
      </c>
      <c r="BD6" s="137" t="s">
        <v>92</v>
      </c>
    </row>
    <row r="7" spans="2:56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  <c r="AZ7" s="137" t="s">
        <v>125</v>
      </c>
      <c r="BA7" s="137" t="s">
        <v>1</v>
      </c>
      <c r="BB7" s="137" t="s">
        <v>1</v>
      </c>
      <c r="BC7" s="137" t="s">
        <v>126</v>
      </c>
      <c r="BD7" s="137" t="s">
        <v>92</v>
      </c>
    </row>
    <row r="8" spans="1:56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128</v>
      </c>
      <c r="BA8" s="137" t="s">
        <v>1</v>
      </c>
      <c r="BB8" s="137" t="s">
        <v>1</v>
      </c>
      <c r="BC8" s="137" t="s">
        <v>129</v>
      </c>
      <c r="BD8" s="137" t="s">
        <v>92</v>
      </c>
    </row>
    <row r="9" spans="1:56" s="2" customFormat="1" ht="16.5" customHeight="1" hidden="1">
      <c r="A9" s="39"/>
      <c r="B9" s="45"/>
      <c r="C9" s="39"/>
      <c r="D9" s="39"/>
      <c r="E9" s="144" t="s">
        <v>130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131</v>
      </c>
      <c r="BA9" s="137" t="s">
        <v>1</v>
      </c>
      <c r="BB9" s="137" t="s">
        <v>1</v>
      </c>
      <c r="BC9" s="137" t="s">
        <v>132</v>
      </c>
      <c r="BD9" s="137" t="s">
        <v>92</v>
      </c>
    </row>
    <row r="10" spans="1:56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133</v>
      </c>
      <c r="BA10" s="137" t="s">
        <v>1</v>
      </c>
      <c r="BB10" s="137" t="s">
        <v>1</v>
      </c>
      <c r="BC10" s="137" t="s">
        <v>134</v>
      </c>
      <c r="BD10" s="137" t="s">
        <v>92</v>
      </c>
    </row>
    <row r="11" spans="1:56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135</v>
      </c>
      <c r="BA11" s="137" t="s">
        <v>1</v>
      </c>
      <c r="BB11" s="137" t="s">
        <v>1</v>
      </c>
      <c r="BC11" s="137" t="s">
        <v>136</v>
      </c>
      <c r="BD11" s="137" t="s">
        <v>92</v>
      </c>
    </row>
    <row r="12" spans="1:56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137</v>
      </c>
      <c r="BA12" s="137" t="s">
        <v>1</v>
      </c>
      <c r="BB12" s="137" t="s">
        <v>1</v>
      </c>
      <c r="BC12" s="137" t="s">
        <v>138</v>
      </c>
      <c r="BD12" s="137" t="s">
        <v>92</v>
      </c>
    </row>
    <row r="13" spans="1:56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139</v>
      </c>
      <c r="BA13" s="137" t="s">
        <v>1</v>
      </c>
      <c r="BB13" s="137" t="s">
        <v>1</v>
      </c>
      <c r="BC13" s="137" t="s">
        <v>140</v>
      </c>
      <c r="BD13" s="137" t="s">
        <v>92</v>
      </c>
    </row>
    <row r="14" spans="1:56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141</v>
      </c>
      <c r="BA14" s="137" t="s">
        <v>1</v>
      </c>
      <c r="BB14" s="137" t="s">
        <v>1</v>
      </c>
      <c r="BC14" s="137" t="s">
        <v>142</v>
      </c>
      <c r="BD14" s="137" t="s">
        <v>92</v>
      </c>
    </row>
    <row r="15" spans="1:56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143</v>
      </c>
      <c r="BA15" s="137" t="s">
        <v>1</v>
      </c>
      <c r="BB15" s="137" t="s">
        <v>1</v>
      </c>
      <c r="BC15" s="137" t="s">
        <v>144</v>
      </c>
      <c r="BD15" s="137" t="s">
        <v>92</v>
      </c>
    </row>
    <row r="16" spans="1:56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145</v>
      </c>
      <c r="BA16" s="137" t="s">
        <v>1</v>
      </c>
      <c r="BB16" s="137" t="s">
        <v>1</v>
      </c>
      <c r="BC16" s="137" t="s">
        <v>146</v>
      </c>
      <c r="BD16" s="137" t="s">
        <v>92</v>
      </c>
    </row>
    <row r="17" spans="1:56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147</v>
      </c>
      <c r="BA17" s="137" t="s">
        <v>1</v>
      </c>
      <c r="BB17" s="137" t="s">
        <v>1</v>
      </c>
      <c r="BC17" s="137" t="s">
        <v>148</v>
      </c>
      <c r="BD17" s="137" t="s">
        <v>92</v>
      </c>
    </row>
    <row r="18" spans="1:56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149</v>
      </c>
      <c r="BA18" s="137" t="s">
        <v>1</v>
      </c>
      <c r="BB18" s="137" t="s">
        <v>1</v>
      </c>
      <c r="BC18" s="137" t="s">
        <v>150</v>
      </c>
      <c r="BD18" s="137" t="s">
        <v>92</v>
      </c>
    </row>
    <row r="19" spans="1:56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37" t="s">
        <v>151</v>
      </c>
      <c r="BA19" s="137" t="s">
        <v>1</v>
      </c>
      <c r="BB19" s="137" t="s">
        <v>1</v>
      </c>
      <c r="BC19" s="137" t="s">
        <v>152</v>
      </c>
      <c r="BD19" s="137" t="s">
        <v>92</v>
      </c>
    </row>
    <row r="20" spans="1:56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37" t="s">
        <v>153</v>
      </c>
      <c r="BA20" s="137" t="s">
        <v>1</v>
      </c>
      <c r="BB20" s="137" t="s">
        <v>1</v>
      </c>
      <c r="BC20" s="137" t="s">
        <v>154</v>
      </c>
      <c r="BD20" s="137" t="s">
        <v>92</v>
      </c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ROUND((SUM(BE122:BE351)),2)</f>
        <v>0</v>
      </c>
      <c r="G33" s="39"/>
      <c r="H33" s="39"/>
      <c r="I33" s="157">
        <v>0.21</v>
      </c>
      <c r="J33" s="156">
        <f>ROUND(((SUM(BE122:BE351))*I33),2)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ROUND((SUM(BF122:BF351)),2)</f>
        <v>0</v>
      </c>
      <c r="G34" s="39"/>
      <c r="H34" s="39"/>
      <c r="I34" s="157">
        <v>0.15</v>
      </c>
      <c r="J34" s="156">
        <f>ROUND(((SUM(BF122:BF351))*I34),2)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ROUND((SUM(BG122:BG351)),2)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ROUND((SUM(BH122:BH351)),2)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ROUND((SUM(BI122:BI351)),2)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100 - SO 100  Vozovky v katastru Všestar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160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161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162</v>
      </c>
      <c r="E99" s="190"/>
      <c r="F99" s="190"/>
      <c r="G99" s="190"/>
      <c r="H99" s="190"/>
      <c r="I99" s="190"/>
      <c r="J99" s="191">
        <f>J182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163</v>
      </c>
      <c r="E100" s="190"/>
      <c r="F100" s="190"/>
      <c r="G100" s="190"/>
      <c r="H100" s="190"/>
      <c r="I100" s="190"/>
      <c r="J100" s="191">
        <f>J185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164</v>
      </c>
      <c r="E101" s="190"/>
      <c r="F101" s="190"/>
      <c r="G101" s="190"/>
      <c r="H101" s="190"/>
      <c r="I101" s="190"/>
      <c r="J101" s="191">
        <f>J213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165</v>
      </c>
      <c r="E102" s="190"/>
      <c r="F102" s="190"/>
      <c r="G102" s="190"/>
      <c r="H102" s="190"/>
      <c r="I102" s="190"/>
      <c r="J102" s="191">
        <f>J265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166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Rekonstrukce Stránčická - Hrdinů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127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100 - SO 100  Vozovky v katastru Všestar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>k.ú. Všestary, Stránčice</v>
      </c>
      <c r="G116" s="41"/>
      <c r="H116" s="41"/>
      <c r="I116" s="32" t="s">
        <v>24</v>
      </c>
      <c r="J116" s="80" t="str">
        <f>IF(J12="","",J12)</f>
        <v>11. 10. 2023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30</v>
      </c>
      <c r="D118" s="41"/>
      <c r="E118" s="41"/>
      <c r="F118" s="27" t="str">
        <f>E15</f>
        <v>Obec Všestary</v>
      </c>
      <c r="G118" s="41"/>
      <c r="H118" s="41"/>
      <c r="I118" s="32" t="s">
        <v>36</v>
      </c>
      <c r="J118" s="37" t="str">
        <f>E21</f>
        <v>ing. Miroslav Dvořan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>Roman Valík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167</v>
      </c>
      <c r="D121" s="196" t="s">
        <v>67</v>
      </c>
      <c r="E121" s="196" t="s">
        <v>63</v>
      </c>
      <c r="F121" s="196" t="s">
        <v>64</v>
      </c>
      <c r="G121" s="196" t="s">
        <v>168</v>
      </c>
      <c r="H121" s="196" t="s">
        <v>169</v>
      </c>
      <c r="I121" s="196" t="s">
        <v>170</v>
      </c>
      <c r="J121" s="197" t="s">
        <v>157</v>
      </c>
      <c r="K121" s="198" t="s">
        <v>171</v>
      </c>
      <c r="L121" s="199"/>
      <c r="M121" s="101" t="s">
        <v>1</v>
      </c>
      <c r="N121" s="102" t="s">
        <v>46</v>
      </c>
      <c r="O121" s="102" t="s">
        <v>172</v>
      </c>
      <c r="P121" s="102" t="s">
        <v>173</v>
      </c>
      <c r="Q121" s="102" t="s">
        <v>174</v>
      </c>
      <c r="R121" s="102" t="s">
        <v>175</v>
      </c>
      <c r="S121" s="102" t="s">
        <v>176</v>
      </c>
      <c r="T121" s="103" t="s">
        <v>177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178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</f>
        <v>0</v>
      </c>
      <c r="Q122" s="105"/>
      <c r="R122" s="202">
        <f>R123</f>
        <v>455.97632439999995</v>
      </c>
      <c r="S122" s="105"/>
      <c r="T122" s="203">
        <f>T123</f>
        <v>1222.7736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159</v>
      </c>
      <c r="BK122" s="204">
        <f>BK123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179</v>
      </c>
      <c r="F123" s="208" t="s">
        <v>180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P124+P182+P185+P213+P265</f>
        <v>0</v>
      </c>
      <c r="Q123" s="213"/>
      <c r="R123" s="214">
        <f>R124+R182+R185+R213+R265</f>
        <v>455.97632439999995</v>
      </c>
      <c r="S123" s="213"/>
      <c r="T123" s="215">
        <f>T124+T182+T185+T213+T265</f>
        <v>1222.7736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82</v>
      </c>
      <c r="AY123" s="216" t="s">
        <v>181</v>
      </c>
      <c r="BK123" s="218">
        <f>BK124+BK182+BK185+BK213+BK265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90</v>
      </c>
      <c r="F124" s="219" t="s">
        <v>182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SUM(P125:P181)</f>
        <v>0</v>
      </c>
      <c r="Q124" s="213"/>
      <c r="R124" s="214">
        <f>SUM(R125:R181)</f>
        <v>40.781368</v>
      </c>
      <c r="S124" s="213"/>
      <c r="T124" s="215">
        <f>SUM(T125:T181)</f>
        <v>1076.458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90</v>
      </c>
      <c r="AT124" s="217" t="s">
        <v>81</v>
      </c>
      <c r="AU124" s="217" t="s">
        <v>90</v>
      </c>
      <c r="AY124" s="216" t="s">
        <v>181</v>
      </c>
      <c r="BK124" s="218">
        <f>SUM(BK125:BK181)</f>
        <v>0</v>
      </c>
    </row>
    <row r="125" spans="1:65" s="2" customFormat="1" ht="24.15" customHeight="1">
      <c r="A125" s="39"/>
      <c r="B125" s="40"/>
      <c r="C125" s="221" t="s">
        <v>90</v>
      </c>
      <c r="D125" s="221" t="s">
        <v>183</v>
      </c>
      <c r="E125" s="222" t="s">
        <v>184</v>
      </c>
      <c r="F125" s="223" t="s">
        <v>185</v>
      </c>
      <c r="G125" s="224" t="s">
        <v>186</v>
      </c>
      <c r="H125" s="225">
        <v>83.9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0.22</v>
      </c>
      <c r="T125" s="232">
        <f>S125*H125</f>
        <v>18.458000000000002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187</v>
      </c>
      <c r="AT125" s="233" t="s">
        <v>183</v>
      </c>
      <c r="AU125" s="233" t="s">
        <v>92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187</v>
      </c>
      <c r="BM125" s="233" t="s">
        <v>188</v>
      </c>
    </row>
    <row r="126" spans="1:51" s="13" customFormat="1" ht="12">
      <c r="A126" s="13"/>
      <c r="B126" s="235"/>
      <c r="C126" s="236"/>
      <c r="D126" s="237" t="s">
        <v>189</v>
      </c>
      <c r="E126" s="238" t="s">
        <v>1</v>
      </c>
      <c r="F126" s="239" t="s">
        <v>190</v>
      </c>
      <c r="G126" s="236"/>
      <c r="H126" s="238" t="s">
        <v>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92</v>
      </c>
      <c r="AV126" s="13" t="s">
        <v>90</v>
      </c>
      <c r="AW126" s="13" t="s">
        <v>38</v>
      </c>
      <c r="AX126" s="13" t="s">
        <v>82</v>
      </c>
      <c r="AY126" s="245" t="s">
        <v>181</v>
      </c>
    </row>
    <row r="127" spans="1:51" s="14" customFormat="1" ht="12">
      <c r="A127" s="14"/>
      <c r="B127" s="246"/>
      <c r="C127" s="247"/>
      <c r="D127" s="237" t="s">
        <v>189</v>
      </c>
      <c r="E127" s="248" t="s">
        <v>1</v>
      </c>
      <c r="F127" s="249" t="s">
        <v>191</v>
      </c>
      <c r="G127" s="247"/>
      <c r="H127" s="250">
        <v>83.9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189</v>
      </c>
      <c r="AU127" s="256" t="s">
        <v>92</v>
      </c>
      <c r="AV127" s="14" t="s">
        <v>92</v>
      </c>
      <c r="AW127" s="14" t="s">
        <v>38</v>
      </c>
      <c r="AX127" s="14" t="s">
        <v>90</v>
      </c>
      <c r="AY127" s="256" t="s">
        <v>181</v>
      </c>
    </row>
    <row r="128" spans="1:65" s="2" customFormat="1" ht="33" customHeight="1">
      <c r="A128" s="39"/>
      <c r="B128" s="40"/>
      <c r="C128" s="221" t="s">
        <v>92</v>
      </c>
      <c r="D128" s="221" t="s">
        <v>183</v>
      </c>
      <c r="E128" s="222" t="s">
        <v>192</v>
      </c>
      <c r="F128" s="223" t="s">
        <v>193</v>
      </c>
      <c r="G128" s="224" t="s">
        <v>186</v>
      </c>
      <c r="H128" s="225">
        <v>4600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47</v>
      </c>
      <c r="O128" s="92"/>
      <c r="P128" s="231">
        <f>O128*H128</f>
        <v>0</v>
      </c>
      <c r="Q128" s="231">
        <v>0.00016</v>
      </c>
      <c r="R128" s="231">
        <f>Q128*H128</f>
        <v>0.7360000000000001</v>
      </c>
      <c r="S128" s="231">
        <v>0.23</v>
      </c>
      <c r="T128" s="232">
        <f>S128*H128</f>
        <v>1058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187</v>
      </c>
      <c r="AT128" s="233" t="s">
        <v>183</v>
      </c>
      <c r="AU128" s="233" t="s">
        <v>92</v>
      </c>
      <c r="AY128" s="17" t="s">
        <v>181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90</v>
      </c>
      <c r="BK128" s="234">
        <f>ROUND(I128*H128,2)</f>
        <v>0</v>
      </c>
      <c r="BL128" s="17" t="s">
        <v>187</v>
      </c>
      <c r="BM128" s="233" t="s">
        <v>194</v>
      </c>
    </row>
    <row r="129" spans="1:51" s="13" customFormat="1" ht="12">
      <c r="A129" s="13"/>
      <c r="B129" s="235"/>
      <c r="C129" s="236"/>
      <c r="D129" s="237" t="s">
        <v>189</v>
      </c>
      <c r="E129" s="238" t="s">
        <v>1</v>
      </c>
      <c r="F129" s="239" t="s">
        <v>190</v>
      </c>
      <c r="G129" s="236"/>
      <c r="H129" s="238" t="s">
        <v>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92</v>
      </c>
      <c r="AV129" s="13" t="s">
        <v>90</v>
      </c>
      <c r="AW129" s="13" t="s">
        <v>38</v>
      </c>
      <c r="AX129" s="13" t="s">
        <v>82</v>
      </c>
      <c r="AY129" s="245" t="s">
        <v>181</v>
      </c>
    </row>
    <row r="130" spans="1:51" s="14" customFormat="1" ht="12">
      <c r="A130" s="14"/>
      <c r="B130" s="246"/>
      <c r="C130" s="247"/>
      <c r="D130" s="237" t="s">
        <v>189</v>
      </c>
      <c r="E130" s="248" t="s">
        <v>1</v>
      </c>
      <c r="F130" s="249" t="s">
        <v>195</v>
      </c>
      <c r="G130" s="247"/>
      <c r="H130" s="250">
        <v>4600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189</v>
      </c>
      <c r="AU130" s="256" t="s">
        <v>92</v>
      </c>
      <c r="AV130" s="14" t="s">
        <v>92</v>
      </c>
      <c r="AW130" s="14" t="s">
        <v>38</v>
      </c>
      <c r="AX130" s="14" t="s">
        <v>90</v>
      </c>
      <c r="AY130" s="256" t="s">
        <v>181</v>
      </c>
    </row>
    <row r="131" spans="1:65" s="2" customFormat="1" ht="16.5" customHeight="1">
      <c r="A131" s="39"/>
      <c r="B131" s="40"/>
      <c r="C131" s="221" t="s">
        <v>196</v>
      </c>
      <c r="D131" s="221" t="s">
        <v>183</v>
      </c>
      <c r="E131" s="222" t="s">
        <v>197</v>
      </c>
      <c r="F131" s="223" t="s">
        <v>198</v>
      </c>
      <c r="G131" s="224" t="s">
        <v>199</v>
      </c>
      <c r="H131" s="225">
        <v>56.7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47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187</v>
      </c>
      <c r="AT131" s="233" t="s">
        <v>183</v>
      </c>
      <c r="AU131" s="233" t="s">
        <v>92</v>
      </c>
      <c r="AY131" s="17" t="s">
        <v>181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90</v>
      </c>
      <c r="BK131" s="234">
        <f>ROUND(I131*H131,2)</f>
        <v>0</v>
      </c>
      <c r="BL131" s="17" t="s">
        <v>187</v>
      </c>
      <c r="BM131" s="233" t="s">
        <v>200</v>
      </c>
    </row>
    <row r="132" spans="1:51" s="14" customFormat="1" ht="12">
      <c r="A132" s="14"/>
      <c r="B132" s="246"/>
      <c r="C132" s="247"/>
      <c r="D132" s="237" t="s">
        <v>189</v>
      </c>
      <c r="E132" s="248" t="s">
        <v>1</v>
      </c>
      <c r="F132" s="249" t="s">
        <v>201</v>
      </c>
      <c r="G132" s="247"/>
      <c r="H132" s="250">
        <v>56.7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189</v>
      </c>
      <c r="AU132" s="256" t="s">
        <v>92</v>
      </c>
      <c r="AV132" s="14" t="s">
        <v>92</v>
      </c>
      <c r="AW132" s="14" t="s">
        <v>38</v>
      </c>
      <c r="AX132" s="14" t="s">
        <v>90</v>
      </c>
      <c r="AY132" s="256" t="s">
        <v>181</v>
      </c>
    </row>
    <row r="133" spans="1:65" s="2" customFormat="1" ht="16.5" customHeight="1">
      <c r="A133" s="39"/>
      <c r="B133" s="40"/>
      <c r="C133" s="221" t="s">
        <v>187</v>
      </c>
      <c r="D133" s="221" t="s">
        <v>183</v>
      </c>
      <c r="E133" s="222" t="s">
        <v>202</v>
      </c>
      <c r="F133" s="223" t="s">
        <v>203</v>
      </c>
      <c r="G133" s="224" t="s">
        <v>199</v>
      </c>
      <c r="H133" s="225">
        <v>29.2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47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187</v>
      </c>
      <c r="AT133" s="233" t="s">
        <v>183</v>
      </c>
      <c r="AU133" s="233" t="s">
        <v>92</v>
      </c>
      <c r="AY133" s="17" t="s">
        <v>181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90</v>
      </c>
      <c r="BK133" s="234">
        <f>ROUND(I133*H133,2)</f>
        <v>0</v>
      </c>
      <c r="BL133" s="17" t="s">
        <v>187</v>
      </c>
      <c r="BM133" s="233" t="s">
        <v>204</v>
      </c>
    </row>
    <row r="134" spans="1:51" s="14" customFormat="1" ht="12">
      <c r="A134" s="14"/>
      <c r="B134" s="246"/>
      <c r="C134" s="247"/>
      <c r="D134" s="237" t="s">
        <v>189</v>
      </c>
      <c r="E134" s="248" t="s">
        <v>1</v>
      </c>
      <c r="F134" s="249" t="s">
        <v>205</v>
      </c>
      <c r="G134" s="247"/>
      <c r="H134" s="250">
        <v>29.2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189</v>
      </c>
      <c r="AU134" s="256" t="s">
        <v>92</v>
      </c>
      <c r="AV134" s="14" t="s">
        <v>92</v>
      </c>
      <c r="AW134" s="14" t="s">
        <v>38</v>
      </c>
      <c r="AX134" s="14" t="s">
        <v>90</v>
      </c>
      <c r="AY134" s="256" t="s">
        <v>181</v>
      </c>
    </row>
    <row r="135" spans="1:65" s="2" customFormat="1" ht="37.8" customHeight="1">
      <c r="A135" s="39"/>
      <c r="B135" s="40"/>
      <c r="C135" s="221" t="s">
        <v>206</v>
      </c>
      <c r="D135" s="221" t="s">
        <v>183</v>
      </c>
      <c r="E135" s="222" t="s">
        <v>207</v>
      </c>
      <c r="F135" s="223" t="s">
        <v>208</v>
      </c>
      <c r="G135" s="224" t="s">
        <v>209</v>
      </c>
      <c r="H135" s="225">
        <v>44.5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47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187</v>
      </c>
      <c r="AT135" s="233" t="s">
        <v>183</v>
      </c>
      <c r="AU135" s="233" t="s">
        <v>92</v>
      </c>
      <c r="AY135" s="17" t="s">
        <v>181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90</v>
      </c>
      <c r="BK135" s="234">
        <f>ROUND(I135*H135,2)</f>
        <v>0</v>
      </c>
      <c r="BL135" s="17" t="s">
        <v>187</v>
      </c>
      <c r="BM135" s="233" t="s">
        <v>210</v>
      </c>
    </row>
    <row r="136" spans="1:51" s="14" customFormat="1" ht="12">
      <c r="A136" s="14"/>
      <c r="B136" s="246"/>
      <c r="C136" s="247"/>
      <c r="D136" s="237" t="s">
        <v>189</v>
      </c>
      <c r="E136" s="248" t="s">
        <v>114</v>
      </c>
      <c r="F136" s="249" t="s">
        <v>211</v>
      </c>
      <c r="G136" s="247"/>
      <c r="H136" s="250">
        <v>44.5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189</v>
      </c>
      <c r="AU136" s="256" t="s">
        <v>92</v>
      </c>
      <c r="AV136" s="14" t="s">
        <v>92</v>
      </c>
      <c r="AW136" s="14" t="s">
        <v>38</v>
      </c>
      <c r="AX136" s="14" t="s">
        <v>90</v>
      </c>
      <c r="AY136" s="256" t="s">
        <v>181</v>
      </c>
    </row>
    <row r="137" spans="1:65" s="2" customFormat="1" ht="33" customHeight="1">
      <c r="A137" s="39"/>
      <c r="B137" s="40"/>
      <c r="C137" s="221" t="s">
        <v>212</v>
      </c>
      <c r="D137" s="221" t="s">
        <v>183</v>
      </c>
      <c r="E137" s="222" t="s">
        <v>213</v>
      </c>
      <c r="F137" s="223" t="s">
        <v>214</v>
      </c>
      <c r="G137" s="224" t="s">
        <v>209</v>
      </c>
      <c r="H137" s="225">
        <v>67.688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47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187</v>
      </c>
      <c r="AT137" s="233" t="s">
        <v>183</v>
      </c>
      <c r="AU137" s="233" t="s">
        <v>92</v>
      </c>
      <c r="AY137" s="17" t="s">
        <v>181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90</v>
      </c>
      <c r="BK137" s="234">
        <f>ROUND(I137*H137,2)</f>
        <v>0</v>
      </c>
      <c r="BL137" s="17" t="s">
        <v>187</v>
      </c>
      <c r="BM137" s="233" t="s">
        <v>215</v>
      </c>
    </row>
    <row r="138" spans="1:51" s="14" customFormat="1" ht="12">
      <c r="A138" s="14"/>
      <c r="B138" s="246"/>
      <c r="C138" s="247"/>
      <c r="D138" s="237" t="s">
        <v>189</v>
      </c>
      <c r="E138" s="248" t="s">
        <v>116</v>
      </c>
      <c r="F138" s="249" t="s">
        <v>216</v>
      </c>
      <c r="G138" s="247"/>
      <c r="H138" s="250">
        <v>67.688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189</v>
      </c>
      <c r="AU138" s="256" t="s">
        <v>92</v>
      </c>
      <c r="AV138" s="14" t="s">
        <v>92</v>
      </c>
      <c r="AW138" s="14" t="s">
        <v>38</v>
      </c>
      <c r="AX138" s="14" t="s">
        <v>90</v>
      </c>
      <c r="AY138" s="256" t="s">
        <v>181</v>
      </c>
    </row>
    <row r="139" spans="1:65" s="2" customFormat="1" ht="33" customHeight="1">
      <c r="A139" s="39"/>
      <c r="B139" s="40"/>
      <c r="C139" s="221" t="s">
        <v>217</v>
      </c>
      <c r="D139" s="221" t="s">
        <v>183</v>
      </c>
      <c r="E139" s="222" t="s">
        <v>218</v>
      </c>
      <c r="F139" s="223" t="s">
        <v>219</v>
      </c>
      <c r="G139" s="224" t="s">
        <v>209</v>
      </c>
      <c r="H139" s="225">
        <v>142.81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47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187</v>
      </c>
      <c r="AT139" s="233" t="s">
        <v>183</v>
      </c>
      <c r="AU139" s="233" t="s">
        <v>92</v>
      </c>
      <c r="AY139" s="17" t="s">
        <v>181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90</v>
      </c>
      <c r="BK139" s="234">
        <f>ROUND(I139*H139,2)</f>
        <v>0</v>
      </c>
      <c r="BL139" s="17" t="s">
        <v>187</v>
      </c>
      <c r="BM139" s="233" t="s">
        <v>220</v>
      </c>
    </row>
    <row r="140" spans="1:51" s="14" customFormat="1" ht="12">
      <c r="A140" s="14"/>
      <c r="B140" s="246"/>
      <c r="C140" s="247"/>
      <c r="D140" s="237" t="s">
        <v>189</v>
      </c>
      <c r="E140" s="248" t="s">
        <v>119</v>
      </c>
      <c r="F140" s="249" t="s">
        <v>221</v>
      </c>
      <c r="G140" s="247"/>
      <c r="H140" s="250">
        <v>142.81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189</v>
      </c>
      <c r="AU140" s="256" t="s">
        <v>92</v>
      </c>
      <c r="AV140" s="14" t="s">
        <v>92</v>
      </c>
      <c r="AW140" s="14" t="s">
        <v>38</v>
      </c>
      <c r="AX140" s="14" t="s">
        <v>90</v>
      </c>
      <c r="AY140" s="256" t="s">
        <v>181</v>
      </c>
    </row>
    <row r="141" spans="1:65" s="2" customFormat="1" ht="33" customHeight="1">
      <c r="A141" s="39"/>
      <c r="B141" s="40"/>
      <c r="C141" s="221" t="s">
        <v>144</v>
      </c>
      <c r="D141" s="221" t="s">
        <v>183</v>
      </c>
      <c r="E141" s="222" t="s">
        <v>222</v>
      </c>
      <c r="F141" s="223" t="s">
        <v>223</v>
      </c>
      <c r="G141" s="224" t="s">
        <v>209</v>
      </c>
      <c r="H141" s="225">
        <v>28.102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47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187</v>
      </c>
      <c r="AT141" s="233" t="s">
        <v>183</v>
      </c>
      <c r="AU141" s="233" t="s">
        <v>92</v>
      </c>
      <c r="AY141" s="17" t="s">
        <v>181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90</v>
      </c>
      <c r="BK141" s="234">
        <f>ROUND(I141*H141,2)</f>
        <v>0</v>
      </c>
      <c r="BL141" s="17" t="s">
        <v>187</v>
      </c>
      <c r="BM141" s="233" t="s">
        <v>224</v>
      </c>
    </row>
    <row r="142" spans="1:51" s="13" customFormat="1" ht="12">
      <c r="A142" s="13"/>
      <c r="B142" s="235"/>
      <c r="C142" s="236"/>
      <c r="D142" s="237" t="s">
        <v>189</v>
      </c>
      <c r="E142" s="238" t="s">
        <v>1</v>
      </c>
      <c r="F142" s="239" t="s">
        <v>225</v>
      </c>
      <c r="G142" s="236"/>
      <c r="H142" s="238" t="s">
        <v>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189</v>
      </c>
      <c r="AU142" s="245" t="s">
        <v>92</v>
      </c>
      <c r="AV142" s="13" t="s">
        <v>90</v>
      </c>
      <c r="AW142" s="13" t="s">
        <v>38</v>
      </c>
      <c r="AX142" s="13" t="s">
        <v>82</v>
      </c>
      <c r="AY142" s="245" t="s">
        <v>181</v>
      </c>
    </row>
    <row r="143" spans="1:51" s="14" customFormat="1" ht="12">
      <c r="A143" s="14"/>
      <c r="B143" s="246"/>
      <c r="C143" s="247"/>
      <c r="D143" s="237" t="s">
        <v>189</v>
      </c>
      <c r="E143" s="248" t="s">
        <v>128</v>
      </c>
      <c r="F143" s="249" t="s">
        <v>226</v>
      </c>
      <c r="G143" s="247"/>
      <c r="H143" s="250">
        <v>28.102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189</v>
      </c>
      <c r="AU143" s="256" t="s">
        <v>92</v>
      </c>
      <c r="AV143" s="14" t="s">
        <v>92</v>
      </c>
      <c r="AW143" s="14" t="s">
        <v>38</v>
      </c>
      <c r="AX143" s="14" t="s">
        <v>90</v>
      </c>
      <c r="AY143" s="256" t="s">
        <v>181</v>
      </c>
    </row>
    <row r="144" spans="1:65" s="2" customFormat="1" ht="24.15" customHeight="1">
      <c r="A144" s="39"/>
      <c r="B144" s="40"/>
      <c r="C144" s="221" t="s">
        <v>227</v>
      </c>
      <c r="D144" s="221" t="s">
        <v>183</v>
      </c>
      <c r="E144" s="222" t="s">
        <v>228</v>
      </c>
      <c r="F144" s="223" t="s">
        <v>229</v>
      </c>
      <c r="G144" s="224" t="s">
        <v>209</v>
      </c>
      <c r="H144" s="225">
        <v>1.26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47</v>
      </c>
      <c r="O144" s="92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187</v>
      </c>
      <c r="AT144" s="233" t="s">
        <v>183</v>
      </c>
      <c r="AU144" s="233" t="s">
        <v>92</v>
      </c>
      <c r="AY144" s="17" t="s">
        <v>181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90</v>
      </c>
      <c r="BK144" s="234">
        <f>ROUND(I144*H144,2)</f>
        <v>0</v>
      </c>
      <c r="BL144" s="17" t="s">
        <v>187</v>
      </c>
      <c r="BM144" s="233" t="s">
        <v>230</v>
      </c>
    </row>
    <row r="145" spans="1:51" s="14" customFormat="1" ht="12">
      <c r="A145" s="14"/>
      <c r="B145" s="246"/>
      <c r="C145" s="247"/>
      <c r="D145" s="237" t="s">
        <v>189</v>
      </c>
      <c r="E145" s="248" t="s">
        <v>121</v>
      </c>
      <c r="F145" s="249" t="s">
        <v>231</v>
      </c>
      <c r="G145" s="247"/>
      <c r="H145" s="250">
        <v>1.26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189</v>
      </c>
      <c r="AU145" s="256" t="s">
        <v>92</v>
      </c>
      <c r="AV145" s="14" t="s">
        <v>92</v>
      </c>
      <c r="AW145" s="14" t="s">
        <v>38</v>
      </c>
      <c r="AX145" s="14" t="s">
        <v>90</v>
      </c>
      <c r="AY145" s="256" t="s">
        <v>181</v>
      </c>
    </row>
    <row r="146" spans="1:65" s="2" customFormat="1" ht="24.15" customHeight="1">
      <c r="A146" s="39"/>
      <c r="B146" s="40"/>
      <c r="C146" s="221" t="s">
        <v>232</v>
      </c>
      <c r="D146" s="221" t="s">
        <v>183</v>
      </c>
      <c r="E146" s="222" t="s">
        <v>233</v>
      </c>
      <c r="F146" s="223" t="s">
        <v>234</v>
      </c>
      <c r="G146" s="224" t="s">
        <v>209</v>
      </c>
      <c r="H146" s="225">
        <v>0.528</v>
      </c>
      <c r="I146" s="226"/>
      <c r="J146" s="227">
        <f>ROUND(I146*H146,2)</f>
        <v>0</v>
      </c>
      <c r="K146" s="228"/>
      <c r="L146" s="45"/>
      <c r="M146" s="229" t="s">
        <v>1</v>
      </c>
      <c r="N146" s="230" t="s">
        <v>47</v>
      </c>
      <c r="O146" s="92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187</v>
      </c>
      <c r="AT146" s="233" t="s">
        <v>183</v>
      </c>
      <c r="AU146" s="233" t="s">
        <v>92</v>
      </c>
      <c r="AY146" s="17" t="s">
        <v>181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90</v>
      </c>
      <c r="BK146" s="234">
        <f>ROUND(I146*H146,2)</f>
        <v>0</v>
      </c>
      <c r="BL146" s="17" t="s">
        <v>187</v>
      </c>
      <c r="BM146" s="233" t="s">
        <v>235</v>
      </c>
    </row>
    <row r="147" spans="1:51" s="14" customFormat="1" ht="12">
      <c r="A147" s="14"/>
      <c r="B147" s="246"/>
      <c r="C147" s="247"/>
      <c r="D147" s="237" t="s">
        <v>189</v>
      </c>
      <c r="E147" s="248" t="s">
        <v>123</v>
      </c>
      <c r="F147" s="249" t="s">
        <v>236</v>
      </c>
      <c r="G147" s="247"/>
      <c r="H147" s="250">
        <v>0.528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189</v>
      </c>
      <c r="AU147" s="256" t="s">
        <v>92</v>
      </c>
      <c r="AV147" s="14" t="s">
        <v>92</v>
      </c>
      <c r="AW147" s="14" t="s">
        <v>38</v>
      </c>
      <c r="AX147" s="14" t="s">
        <v>90</v>
      </c>
      <c r="AY147" s="256" t="s">
        <v>181</v>
      </c>
    </row>
    <row r="148" spans="1:65" s="2" customFormat="1" ht="24.15" customHeight="1">
      <c r="A148" s="39"/>
      <c r="B148" s="40"/>
      <c r="C148" s="221" t="s">
        <v>237</v>
      </c>
      <c r="D148" s="221" t="s">
        <v>183</v>
      </c>
      <c r="E148" s="222" t="s">
        <v>238</v>
      </c>
      <c r="F148" s="223" t="s">
        <v>239</v>
      </c>
      <c r="G148" s="224" t="s">
        <v>186</v>
      </c>
      <c r="H148" s="225">
        <v>52.08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47</v>
      </c>
      <c r="O148" s="92"/>
      <c r="P148" s="231">
        <f>O148*H148</f>
        <v>0</v>
      </c>
      <c r="Q148" s="231">
        <v>0.00085</v>
      </c>
      <c r="R148" s="231">
        <f>Q148*H148</f>
        <v>0.044267999999999995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187</v>
      </c>
      <c r="AT148" s="233" t="s">
        <v>183</v>
      </c>
      <c r="AU148" s="233" t="s">
        <v>92</v>
      </c>
      <c r="AY148" s="17" t="s">
        <v>181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90</v>
      </c>
      <c r="BK148" s="234">
        <f>ROUND(I148*H148,2)</f>
        <v>0</v>
      </c>
      <c r="BL148" s="17" t="s">
        <v>187</v>
      </c>
      <c r="BM148" s="233" t="s">
        <v>240</v>
      </c>
    </row>
    <row r="149" spans="1:51" s="14" customFormat="1" ht="12">
      <c r="A149" s="14"/>
      <c r="B149" s="246"/>
      <c r="C149" s="247"/>
      <c r="D149" s="237" t="s">
        <v>189</v>
      </c>
      <c r="E149" s="248" t="s">
        <v>125</v>
      </c>
      <c r="F149" s="249" t="s">
        <v>241</v>
      </c>
      <c r="G149" s="247"/>
      <c r="H149" s="250">
        <v>52.08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189</v>
      </c>
      <c r="AU149" s="256" t="s">
        <v>92</v>
      </c>
      <c r="AV149" s="14" t="s">
        <v>92</v>
      </c>
      <c r="AW149" s="14" t="s">
        <v>38</v>
      </c>
      <c r="AX149" s="14" t="s">
        <v>90</v>
      </c>
      <c r="AY149" s="256" t="s">
        <v>181</v>
      </c>
    </row>
    <row r="150" spans="1:65" s="2" customFormat="1" ht="24.15" customHeight="1">
      <c r="A150" s="39"/>
      <c r="B150" s="40"/>
      <c r="C150" s="221" t="s">
        <v>146</v>
      </c>
      <c r="D150" s="221" t="s">
        <v>183</v>
      </c>
      <c r="E150" s="222" t="s">
        <v>242</v>
      </c>
      <c r="F150" s="223" t="s">
        <v>243</v>
      </c>
      <c r="G150" s="224" t="s">
        <v>186</v>
      </c>
      <c r="H150" s="225">
        <v>52.08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47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187</v>
      </c>
      <c r="AT150" s="233" t="s">
        <v>183</v>
      </c>
      <c r="AU150" s="233" t="s">
        <v>92</v>
      </c>
      <c r="AY150" s="17" t="s">
        <v>181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90</v>
      </c>
      <c r="BK150" s="234">
        <f>ROUND(I150*H150,2)</f>
        <v>0</v>
      </c>
      <c r="BL150" s="17" t="s">
        <v>187</v>
      </c>
      <c r="BM150" s="233" t="s">
        <v>244</v>
      </c>
    </row>
    <row r="151" spans="1:51" s="14" customFormat="1" ht="12">
      <c r="A151" s="14"/>
      <c r="B151" s="246"/>
      <c r="C151" s="247"/>
      <c r="D151" s="237" t="s">
        <v>189</v>
      </c>
      <c r="E151" s="248" t="s">
        <v>1</v>
      </c>
      <c r="F151" s="249" t="s">
        <v>125</v>
      </c>
      <c r="G151" s="247"/>
      <c r="H151" s="250">
        <v>52.08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189</v>
      </c>
      <c r="AU151" s="256" t="s">
        <v>92</v>
      </c>
      <c r="AV151" s="14" t="s">
        <v>92</v>
      </c>
      <c r="AW151" s="14" t="s">
        <v>38</v>
      </c>
      <c r="AX151" s="14" t="s">
        <v>90</v>
      </c>
      <c r="AY151" s="256" t="s">
        <v>181</v>
      </c>
    </row>
    <row r="152" spans="1:65" s="2" customFormat="1" ht="37.8" customHeight="1">
      <c r="A152" s="39"/>
      <c r="B152" s="40"/>
      <c r="C152" s="221" t="s">
        <v>245</v>
      </c>
      <c r="D152" s="221" t="s">
        <v>183</v>
      </c>
      <c r="E152" s="222" t="s">
        <v>246</v>
      </c>
      <c r="F152" s="223" t="s">
        <v>247</v>
      </c>
      <c r="G152" s="224" t="s">
        <v>209</v>
      </c>
      <c r="H152" s="225">
        <v>283.1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47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187</v>
      </c>
      <c r="AT152" s="233" t="s">
        <v>183</v>
      </c>
      <c r="AU152" s="233" t="s">
        <v>92</v>
      </c>
      <c r="AY152" s="17" t="s">
        <v>181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90</v>
      </c>
      <c r="BK152" s="234">
        <f>ROUND(I152*H152,2)</f>
        <v>0</v>
      </c>
      <c r="BL152" s="17" t="s">
        <v>187</v>
      </c>
      <c r="BM152" s="233" t="s">
        <v>248</v>
      </c>
    </row>
    <row r="153" spans="1:51" s="13" customFormat="1" ht="12">
      <c r="A153" s="13"/>
      <c r="B153" s="235"/>
      <c r="C153" s="236"/>
      <c r="D153" s="237" t="s">
        <v>189</v>
      </c>
      <c r="E153" s="238" t="s">
        <v>1</v>
      </c>
      <c r="F153" s="239" t="s">
        <v>249</v>
      </c>
      <c r="G153" s="236"/>
      <c r="H153" s="238" t="s">
        <v>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189</v>
      </c>
      <c r="AU153" s="245" t="s">
        <v>92</v>
      </c>
      <c r="AV153" s="13" t="s">
        <v>90</v>
      </c>
      <c r="AW153" s="13" t="s">
        <v>38</v>
      </c>
      <c r="AX153" s="13" t="s">
        <v>82</v>
      </c>
      <c r="AY153" s="245" t="s">
        <v>181</v>
      </c>
    </row>
    <row r="154" spans="1:51" s="13" customFormat="1" ht="12">
      <c r="A154" s="13"/>
      <c r="B154" s="235"/>
      <c r="C154" s="236"/>
      <c r="D154" s="237" t="s">
        <v>189</v>
      </c>
      <c r="E154" s="238" t="s">
        <v>1</v>
      </c>
      <c r="F154" s="239" t="s">
        <v>250</v>
      </c>
      <c r="G154" s="236"/>
      <c r="H154" s="238" t="s">
        <v>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189</v>
      </c>
      <c r="AU154" s="245" t="s">
        <v>92</v>
      </c>
      <c r="AV154" s="13" t="s">
        <v>90</v>
      </c>
      <c r="AW154" s="13" t="s">
        <v>38</v>
      </c>
      <c r="AX154" s="13" t="s">
        <v>82</v>
      </c>
      <c r="AY154" s="245" t="s">
        <v>181</v>
      </c>
    </row>
    <row r="155" spans="1:51" s="14" customFormat="1" ht="12">
      <c r="A155" s="14"/>
      <c r="B155" s="246"/>
      <c r="C155" s="247"/>
      <c r="D155" s="237" t="s">
        <v>189</v>
      </c>
      <c r="E155" s="248" t="s">
        <v>131</v>
      </c>
      <c r="F155" s="249" t="s">
        <v>251</v>
      </c>
      <c r="G155" s="247"/>
      <c r="H155" s="250">
        <v>283.1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189</v>
      </c>
      <c r="AU155" s="256" t="s">
        <v>92</v>
      </c>
      <c r="AV155" s="14" t="s">
        <v>92</v>
      </c>
      <c r="AW155" s="14" t="s">
        <v>38</v>
      </c>
      <c r="AX155" s="14" t="s">
        <v>90</v>
      </c>
      <c r="AY155" s="256" t="s">
        <v>181</v>
      </c>
    </row>
    <row r="156" spans="1:65" s="2" customFormat="1" ht="37.8" customHeight="1">
      <c r="A156" s="39"/>
      <c r="B156" s="40"/>
      <c r="C156" s="221" t="s">
        <v>252</v>
      </c>
      <c r="D156" s="221" t="s">
        <v>183</v>
      </c>
      <c r="E156" s="222" t="s">
        <v>253</v>
      </c>
      <c r="F156" s="223" t="s">
        <v>254</v>
      </c>
      <c r="G156" s="224" t="s">
        <v>209</v>
      </c>
      <c r="H156" s="225">
        <v>2831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47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187</v>
      </c>
      <c r="AT156" s="233" t="s">
        <v>183</v>
      </c>
      <c r="AU156" s="233" t="s">
        <v>92</v>
      </c>
      <c r="AY156" s="17" t="s">
        <v>181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90</v>
      </c>
      <c r="BK156" s="234">
        <f>ROUND(I156*H156,2)</f>
        <v>0</v>
      </c>
      <c r="BL156" s="17" t="s">
        <v>187</v>
      </c>
      <c r="BM156" s="233" t="s">
        <v>255</v>
      </c>
    </row>
    <row r="157" spans="1:51" s="13" customFormat="1" ht="12">
      <c r="A157" s="13"/>
      <c r="B157" s="235"/>
      <c r="C157" s="236"/>
      <c r="D157" s="237" t="s">
        <v>189</v>
      </c>
      <c r="E157" s="238" t="s">
        <v>1</v>
      </c>
      <c r="F157" s="239" t="s">
        <v>249</v>
      </c>
      <c r="G157" s="236"/>
      <c r="H157" s="238" t="s">
        <v>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189</v>
      </c>
      <c r="AU157" s="245" t="s">
        <v>92</v>
      </c>
      <c r="AV157" s="13" t="s">
        <v>90</v>
      </c>
      <c r="AW157" s="13" t="s">
        <v>38</v>
      </c>
      <c r="AX157" s="13" t="s">
        <v>82</v>
      </c>
      <c r="AY157" s="245" t="s">
        <v>181</v>
      </c>
    </row>
    <row r="158" spans="1:51" s="13" customFormat="1" ht="12">
      <c r="A158" s="13"/>
      <c r="B158" s="235"/>
      <c r="C158" s="236"/>
      <c r="D158" s="237" t="s">
        <v>189</v>
      </c>
      <c r="E158" s="238" t="s">
        <v>1</v>
      </c>
      <c r="F158" s="239" t="s">
        <v>250</v>
      </c>
      <c r="G158" s="236"/>
      <c r="H158" s="238" t="s">
        <v>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92</v>
      </c>
      <c r="AV158" s="13" t="s">
        <v>90</v>
      </c>
      <c r="AW158" s="13" t="s">
        <v>38</v>
      </c>
      <c r="AX158" s="13" t="s">
        <v>82</v>
      </c>
      <c r="AY158" s="245" t="s">
        <v>181</v>
      </c>
    </row>
    <row r="159" spans="1:51" s="14" customFormat="1" ht="12">
      <c r="A159" s="14"/>
      <c r="B159" s="246"/>
      <c r="C159" s="247"/>
      <c r="D159" s="237" t="s">
        <v>189</v>
      </c>
      <c r="E159" s="248" t="s">
        <v>1</v>
      </c>
      <c r="F159" s="249" t="s">
        <v>256</v>
      </c>
      <c r="G159" s="247"/>
      <c r="H159" s="250">
        <v>2831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189</v>
      </c>
      <c r="AU159" s="256" t="s">
        <v>92</v>
      </c>
      <c r="AV159" s="14" t="s">
        <v>92</v>
      </c>
      <c r="AW159" s="14" t="s">
        <v>38</v>
      </c>
      <c r="AX159" s="14" t="s">
        <v>90</v>
      </c>
      <c r="AY159" s="256" t="s">
        <v>181</v>
      </c>
    </row>
    <row r="160" spans="1:65" s="2" customFormat="1" ht="37.8" customHeight="1">
      <c r="A160" s="39"/>
      <c r="B160" s="40"/>
      <c r="C160" s="221" t="s">
        <v>8</v>
      </c>
      <c r="D160" s="221" t="s">
        <v>183</v>
      </c>
      <c r="E160" s="222" t="s">
        <v>257</v>
      </c>
      <c r="F160" s="223" t="s">
        <v>258</v>
      </c>
      <c r="G160" s="224" t="s">
        <v>209</v>
      </c>
      <c r="H160" s="225">
        <v>1.788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47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187</v>
      </c>
      <c r="AT160" s="233" t="s">
        <v>183</v>
      </c>
      <c r="AU160" s="233" t="s">
        <v>92</v>
      </c>
      <c r="AY160" s="17" t="s">
        <v>181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90</v>
      </c>
      <c r="BK160" s="234">
        <f>ROUND(I160*H160,2)</f>
        <v>0</v>
      </c>
      <c r="BL160" s="17" t="s">
        <v>187</v>
      </c>
      <c r="BM160" s="233" t="s">
        <v>259</v>
      </c>
    </row>
    <row r="161" spans="1:51" s="13" customFormat="1" ht="12">
      <c r="A161" s="13"/>
      <c r="B161" s="235"/>
      <c r="C161" s="236"/>
      <c r="D161" s="237" t="s">
        <v>189</v>
      </c>
      <c r="E161" s="238" t="s">
        <v>1</v>
      </c>
      <c r="F161" s="239" t="s">
        <v>249</v>
      </c>
      <c r="G161" s="236"/>
      <c r="H161" s="238" t="s">
        <v>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92</v>
      </c>
      <c r="AV161" s="13" t="s">
        <v>90</v>
      </c>
      <c r="AW161" s="13" t="s">
        <v>38</v>
      </c>
      <c r="AX161" s="13" t="s">
        <v>82</v>
      </c>
      <c r="AY161" s="245" t="s">
        <v>181</v>
      </c>
    </row>
    <row r="162" spans="1:51" s="13" customFormat="1" ht="12">
      <c r="A162" s="13"/>
      <c r="B162" s="235"/>
      <c r="C162" s="236"/>
      <c r="D162" s="237" t="s">
        <v>189</v>
      </c>
      <c r="E162" s="238" t="s">
        <v>1</v>
      </c>
      <c r="F162" s="239" t="s">
        <v>250</v>
      </c>
      <c r="G162" s="236"/>
      <c r="H162" s="238" t="s">
        <v>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92</v>
      </c>
      <c r="AV162" s="13" t="s">
        <v>90</v>
      </c>
      <c r="AW162" s="13" t="s">
        <v>38</v>
      </c>
      <c r="AX162" s="13" t="s">
        <v>82</v>
      </c>
      <c r="AY162" s="245" t="s">
        <v>181</v>
      </c>
    </row>
    <row r="163" spans="1:51" s="14" customFormat="1" ht="12">
      <c r="A163" s="14"/>
      <c r="B163" s="246"/>
      <c r="C163" s="247"/>
      <c r="D163" s="237" t="s">
        <v>189</v>
      </c>
      <c r="E163" s="248" t="s">
        <v>133</v>
      </c>
      <c r="F163" s="249" t="s">
        <v>260</v>
      </c>
      <c r="G163" s="247"/>
      <c r="H163" s="250">
        <v>1.788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189</v>
      </c>
      <c r="AU163" s="256" t="s">
        <v>92</v>
      </c>
      <c r="AV163" s="14" t="s">
        <v>92</v>
      </c>
      <c r="AW163" s="14" t="s">
        <v>38</v>
      </c>
      <c r="AX163" s="14" t="s">
        <v>90</v>
      </c>
      <c r="AY163" s="256" t="s">
        <v>181</v>
      </c>
    </row>
    <row r="164" spans="1:65" s="2" customFormat="1" ht="37.8" customHeight="1">
      <c r="A164" s="39"/>
      <c r="B164" s="40"/>
      <c r="C164" s="221" t="s">
        <v>261</v>
      </c>
      <c r="D164" s="221" t="s">
        <v>183</v>
      </c>
      <c r="E164" s="222" t="s">
        <v>262</v>
      </c>
      <c r="F164" s="223" t="s">
        <v>263</v>
      </c>
      <c r="G164" s="224" t="s">
        <v>209</v>
      </c>
      <c r="H164" s="225">
        <v>17.88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47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187</v>
      </c>
      <c r="AT164" s="233" t="s">
        <v>183</v>
      </c>
      <c r="AU164" s="233" t="s">
        <v>92</v>
      </c>
      <c r="AY164" s="17" t="s">
        <v>181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90</v>
      </c>
      <c r="BK164" s="234">
        <f>ROUND(I164*H164,2)</f>
        <v>0</v>
      </c>
      <c r="BL164" s="17" t="s">
        <v>187</v>
      </c>
      <c r="BM164" s="233" t="s">
        <v>264</v>
      </c>
    </row>
    <row r="165" spans="1:51" s="13" customFormat="1" ht="12">
      <c r="A165" s="13"/>
      <c r="B165" s="235"/>
      <c r="C165" s="236"/>
      <c r="D165" s="237" t="s">
        <v>189</v>
      </c>
      <c r="E165" s="238" t="s">
        <v>1</v>
      </c>
      <c r="F165" s="239" t="s">
        <v>249</v>
      </c>
      <c r="G165" s="236"/>
      <c r="H165" s="238" t="s">
        <v>1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189</v>
      </c>
      <c r="AU165" s="245" t="s">
        <v>92</v>
      </c>
      <c r="AV165" s="13" t="s">
        <v>90</v>
      </c>
      <c r="AW165" s="13" t="s">
        <v>38</v>
      </c>
      <c r="AX165" s="13" t="s">
        <v>82</v>
      </c>
      <c r="AY165" s="245" t="s">
        <v>181</v>
      </c>
    </row>
    <row r="166" spans="1:51" s="13" customFormat="1" ht="12">
      <c r="A166" s="13"/>
      <c r="B166" s="235"/>
      <c r="C166" s="236"/>
      <c r="D166" s="237" t="s">
        <v>189</v>
      </c>
      <c r="E166" s="238" t="s">
        <v>1</v>
      </c>
      <c r="F166" s="239" t="s">
        <v>250</v>
      </c>
      <c r="G166" s="236"/>
      <c r="H166" s="238" t="s">
        <v>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92</v>
      </c>
      <c r="AV166" s="13" t="s">
        <v>90</v>
      </c>
      <c r="AW166" s="13" t="s">
        <v>38</v>
      </c>
      <c r="AX166" s="13" t="s">
        <v>82</v>
      </c>
      <c r="AY166" s="245" t="s">
        <v>181</v>
      </c>
    </row>
    <row r="167" spans="1:51" s="14" customFormat="1" ht="12">
      <c r="A167" s="14"/>
      <c r="B167" s="246"/>
      <c r="C167" s="247"/>
      <c r="D167" s="237" t="s">
        <v>189</v>
      </c>
      <c r="E167" s="248" t="s">
        <v>1</v>
      </c>
      <c r="F167" s="249" t="s">
        <v>265</v>
      </c>
      <c r="G167" s="247"/>
      <c r="H167" s="250">
        <v>17.88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189</v>
      </c>
      <c r="AU167" s="256" t="s">
        <v>92</v>
      </c>
      <c r="AV167" s="14" t="s">
        <v>92</v>
      </c>
      <c r="AW167" s="14" t="s">
        <v>38</v>
      </c>
      <c r="AX167" s="14" t="s">
        <v>90</v>
      </c>
      <c r="AY167" s="256" t="s">
        <v>181</v>
      </c>
    </row>
    <row r="168" spans="1:65" s="2" customFormat="1" ht="33" customHeight="1">
      <c r="A168" s="39"/>
      <c r="B168" s="40"/>
      <c r="C168" s="221" t="s">
        <v>266</v>
      </c>
      <c r="D168" s="221" t="s">
        <v>183</v>
      </c>
      <c r="E168" s="222" t="s">
        <v>267</v>
      </c>
      <c r="F168" s="223" t="s">
        <v>268</v>
      </c>
      <c r="G168" s="224" t="s">
        <v>269</v>
      </c>
      <c r="H168" s="225">
        <v>483.916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47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187</v>
      </c>
      <c r="AT168" s="233" t="s">
        <v>183</v>
      </c>
      <c r="AU168" s="233" t="s">
        <v>92</v>
      </c>
      <c r="AY168" s="17" t="s">
        <v>181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90</v>
      </c>
      <c r="BK168" s="234">
        <f>ROUND(I168*H168,2)</f>
        <v>0</v>
      </c>
      <c r="BL168" s="17" t="s">
        <v>187</v>
      </c>
      <c r="BM168" s="233" t="s">
        <v>270</v>
      </c>
    </row>
    <row r="169" spans="1:51" s="14" customFormat="1" ht="12">
      <c r="A169" s="14"/>
      <c r="B169" s="246"/>
      <c r="C169" s="247"/>
      <c r="D169" s="237" t="s">
        <v>189</v>
      </c>
      <c r="E169" s="248" t="s">
        <v>1</v>
      </c>
      <c r="F169" s="249" t="s">
        <v>271</v>
      </c>
      <c r="G169" s="247"/>
      <c r="H169" s="250">
        <v>483.916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189</v>
      </c>
      <c r="AU169" s="256" t="s">
        <v>92</v>
      </c>
      <c r="AV169" s="14" t="s">
        <v>92</v>
      </c>
      <c r="AW169" s="14" t="s">
        <v>38</v>
      </c>
      <c r="AX169" s="14" t="s">
        <v>90</v>
      </c>
      <c r="AY169" s="256" t="s">
        <v>181</v>
      </c>
    </row>
    <row r="170" spans="1:65" s="2" customFormat="1" ht="24.15" customHeight="1">
      <c r="A170" s="39"/>
      <c r="B170" s="40"/>
      <c r="C170" s="221" t="s">
        <v>272</v>
      </c>
      <c r="D170" s="221" t="s">
        <v>183</v>
      </c>
      <c r="E170" s="222" t="s">
        <v>273</v>
      </c>
      <c r="F170" s="223" t="s">
        <v>274</v>
      </c>
      <c r="G170" s="224" t="s">
        <v>209</v>
      </c>
      <c r="H170" s="225">
        <v>19.53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47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187</v>
      </c>
      <c r="AT170" s="233" t="s">
        <v>183</v>
      </c>
      <c r="AU170" s="233" t="s">
        <v>92</v>
      </c>
      <c r="AY170" s="17" t="s">
        <v>181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90</v>
      </c>
      <c r="BK170" s="234">
        <f>ROUND(I170*H170,2)</f>
        <v>0</v>
      </c>
      <c r="BL170" s="17" t="s">
        <v>187</v>
      </c>
      <c r="BM170" s="233" t="s">
        <v>275</v>
      </c>
    </row>
    <row r="171" spans="1:51" s="14" customFormat="1" ht="12">
      <c r="A171" s="14"/>
      <c r="B171" s="246"/>
      <c r="C171" s="247"/>
      <c r="D171" s="237" t="s">
        <v>189</v>
      </c>
      <c r="E171" s="248" t="s">
        <v>135</v>
      </c>
      <c r="F171" s="249" t="s">
        <v>276</v>
      </c>
      <c r="G171" s="247"/>
      <c r="H171" s="250">
        <v>19.53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189</v>
      </c>
      <c r="AU171" s="256" t="s">
        <v>92</v>
      </c>
      <c r="AV171" s="14" t="s">
        <v>92</v>
      </c>
      <c r="AW171" s="14" t="s">
        <v>38</v>
      </c>
      <c r="AX171" s="14" t="s">
        <v>90</v>
      </c>
      <c r="AY171" s="256" t="s">
        <v>181</v>
      </c>
    </row>
    <row r="172" spans="1:65" s="2" customFormat="1" ht="16.5" customHeight="1">
      <c r="A172" s="39"/>
      <c r="B172" s="40"/>
      <c r="C172" s="257" t="s">
        <v>277</v>
      </c>
      <c r="D172" s="257" t="s">
        <v>278</v>
      </c>
      <c r="E172" s="258" t="s">
        <v>279</v>
      </c>
      <c r="F172" s="259" t="s">
        <v>280</v>
      </c>
      <c r="G172" s="260" t="s">
        <v>269</v>
      </c>
      <c r="H172" s="261">
        <v>39.06</v>
      </c>
      <c r="I172" s="262"/>
      <c r="J172" s="263">
        <f>ROUND(I172*H172,2)</f>
        <v>0</v>
      </c>
      <c r="K172" s="264"/>
      <c r="L172" s="265"/>
      <c r="M172" s="266" t="s">
        <v>1</v>
      </c>
      <c r="N172" s="267" t="s">
        <v>47</v>
      </c>
      <c r="O172" s="92"/>
      <c r="P172" s="231">
        <f>O172*H172</f>
        <v>0</v>
      </c>
      <c r="Q172" s="231">
        <v>1</v>
      </c>
      <c r="R172" s="231">
        <f>Q172*H172</f>
        <v>39.06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144</v>
      </c>
      <c r="AT172" s="233" t="s">
        <v>278</v>
      </c>
      <c r="AU172" s="233" t="s">
        <v>92</v>
      </c>
      <c r="AY172" s="17" t="s">
        <v>181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90</v>
      </c>
      <c r="BK172" s="234">
        <f>ROUND(I172*H172,2)</f>
        <v>0</v>
      </c>
      <c r="BL172" s="17" t="s">
        <v>187</v>
      </c>
      <c r="BM172" s="233" t="s">
        <v>281</v>
      </c>
    </row>
    <row r="173" spans="1:51" s="14" customFormat="1" ht="12">
      <c r="A173" s="14"/>
      <c r="B173" s="246"/>
      <c r="C173" s="247"/>
      <c r="D173" s="237" t="s">
        <v>189</v>
      </c>
      <c r="E173" s="248" t="s">
        <v>1</v>
      </c>
      <c r="F173" s="249" t="s">
        <v>282</v>
      </c>
      <c r="G173" s="247"/>
      <c r="H173" s="250">
        <v>39.06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92</v>
      </c>
      <c r="AV173" s="14" t="s">
        <v>92</v>
      </c>
      <c r="AW173" s="14" t="s">
        <v>38</v>
      </c>
      <c r="AX173" s="14" t="s">
        <v>90</v>
      </c>
      <c r="AY173" s="256" t="s">
        <v>181</v>
      </c>
    </row>
    <row r="174" spans="1:65" s="2" customFormat="1" ht="24.15" customHeight="1">
      <c r="A174" s="39"/>
      <c r="B174" s="40"/>
      <c r="C174" s="221" t="s">
        <v>283</v>
      </c>
      <c r="D174" s="221" t="s">
        <v>183</v>
      </c>
      <c r="E174" s="222" t="s">
        <v>284</v>
      </c>
      <c r="F174" s="223" t="s">
        <v>285</v>
      </c>
      <c r="G174" s="224" t="s">
        <v>186</v>
      </c>
      <c r="H174" s="225">
        <v>311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47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187</v>
      </c>
      <c r="AT174" s="233" t="s">
        <v>183</v>
      </c>
      <c r="AU174" s="233" t="s">
        <v>92</v>
      </c>
      <c r="AY174" s="17" t="s">
        <v>181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90</v>
      </c>
      <c r="BK174" s="234">
        <f>ROUND(I174*H174,2)</f>
        <v>0</v>
      </c>
      <c r="BL174" s="17" t="s">
        <v>187</v>
      </c>
      <c r="BM174" s="233" t="s">
        <v>286</v>
      </c>
    </row>
    <row r="175" spans="1:51" s="14" customFormat="1" ht="12">
      <c r="A175" s="14"/>
      <c r="B175" s="246"/>
      <c r="C175" s="247"/>
      <c r="D175" s="237" t="s">
        <v>189</v>
      </c>
      <c r="E175" s="248" t="s">
        <v>1</v>
      </c>
      <c r="F175" s="249" t="s">
        <v>287</v>
      </c>
      <c r="G175" s="247"/>
      <c r="H175" s="250">
        <v>311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189</v>
      </c>
      <c r="AU175" s="256" t="s">
        <v>92</v>
      </c>
      <c r="AV175" s="14" t="s">
        <v>92</v>
      </c>
      <c r="AW175" s="14" t="s">
        <v>38</v>
      </c>
      <c r="AX175" s="14" t="s">
        <v>90</v>
      </c>
      <c r="AY175" s="256" t="s">
        <v>181</v>
      </c>
    </row>
    <row r="176" spans="1:65" s="2" customFormat="1" ht="37.8" customHeight="1">
      <c r="A176" s="39"/>
      <c r="B176" s="40"/>
      <c r="C176" s="221" t="s">
        <v>7</v>
      </c>
      <c r="D176" s="221" t="s">
        <v>183</v>
      </c>
      <c r="E176" s="222" t="s">
        <v>288</v>
      </c>
      <c r="F176" s="223" t="s">
        <v>289</v>
      </c>
      <c r="G176" s="224" t="s">
        <v>186</v>
      </c>
      <c r="H176" s="225">
        <v>300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47</v>
      </c>
      <c r="O176" s="92"/>
      <c r="P176" s="231">
        <f>O176*H176</f>
        <v>0</v>
      </c>
      <c r="Q176" s="231">
        <v>0.00229</v>
      </c>
      <c r="R176" s="231">
        <f>Q176*H176</f>
        <v>0.6869999999999999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187</v>
      </c>
      <c r="AT176" s="233" t="s">
        <v>183</v>
      </c>
      <c r="AU176" s="233" t="s">
        <v>92</v>
      </c>
      <c r="AY176" s="17" t="s">
        <v>181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90</v>
      </c>
      <c r="BK176" s="234">
        <f>ROUND(I176*H176,2)</f>
        <v>0</v>
      </c>
      <c r="BL176" s="17" t="s">
        <v>187</v>
      </c>
      <c r="BM176" s="233" t="s">
        <v>290</v>
      </c>
    </row>
    <row r="177" spans="1:65" s="2" customFormat="1" ht="16.5" customHeight="1">
      <c r="A177" s="39"/>
      <c r="B177" s="40"/>
      <c r="C177" s="257" t="s">
        <v>291</v>
      </c>
      <c r="D177" s="257" t="s">
        <v>278</v>
      </c>
      <c r="E177" s="258" t="s">
        <v>292</v>
      </c>
      <c r="F177" s="259" t="s">
        <v>293</v>
      </c>
      <c r="G177" s="260" t="s">
        <v>186</v>
      </c>
      <c r="H177" s="261">
        <v>363</v>
      </c>
      <c r="I177" s="262"/>
      <c r="J177" s="263">
        <f>ROUND(I177*H177,2)</f>
        <v>0</v>
      </c>
      <c r="K177" s="264"/>
      <c r="L177" s="265"/>
      <c r="M177" s="266" t="s">
        <v>1</v>
      </c>
      <c r="N177" s="267" t="s">
        <v>47</v>
      </c>
      <c r="O177" s="92"/>
      <c r="P177" s="231">
        <f>O177*H177</f>
        <v>0</v>
      </c>
      <c r="Q177" s="231">
        <v>0.0007</v>
      </c>
      <c r="R177" s="231">
        <f>Q177*H177</f>
        <v>0.2541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144</v>
      </c>
      <c r="AT177" s="233" t="s">
        <v>278</v>
      </c>
      <c r="AU177" s="233" t="s">
        <v>92</v>
      </c>
      <c r="AY177" s="17" t="s">
        <v>181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90</v>
      </c>
      <c r="BK177" s="234">
        <f>ROUND(I177*H177,2)</f>
        <v>0</v>
      </c>
      <c r="BL177" s="17" t="s">
        <v>187</v>
      </c>
      <c r="BM177" s="233" t="s">
        <v>294</v>
      </c>
    </row>
    <row r="178" spans="1:51" s="14" customFormat="1" ht="12">
      <c r="A178" s="14"/>
      <c r="B178" s="246"/>
      <c r="C178" s="247"/>
      <c r="D178" s="237" t="s">
        <v>189</v>
      </c>
      <c r="E178" s="248" t="s">
        <v>1</v>
      </c>
      <c r="F178" s="249" t="s">
        <v>295</v>
      </c>
      <c r="G178" s="247"/>
      <c r="H178" s="250">
        <v>330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92</v>
      </c>
      <c r="AV178" s="14" t="s">
        <v>92</v>
      </c>
      <c r="AW178" s="14" t="s">
        <v>38</v>
      </c>
      <c r="AX178" s="14" t="s">
        <v>90</v>
      </c>
      <c r="AY178" s="256" t="s">
        <v>181</v>
      </c>
    </row>
    <row r="179" spans="1:51" s="14" customFormat="1" ht="12">
      <c r="A179" s="14"/>
      <c r="B179" s="246"/>
      <c r="C179" s="247"/>
      <c r="D179" s="237" t="s">
        <v>189</v>
      </c>
      <c r="E179" s="247"/>
      <c r="F179" s="249" t="s">
        <v>296</v>
      </c>
      <c r="G179" s="247"/>
      <c r="H179" s="250">
        <v>363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189</v>
      </c>
      <c r="AU179" s="256" t="s">
        <v>92</v>
      </c>
      <c r="AV179" s="14" t="s">
        <v>92</v>
      </c>
      <c r="AW179" s="14" t="s">
        <v>4</v>
      </c>
      <c r="AX179" s="14" t="s">
        <v>90</v>
      </c>
      <c r="AY179" s="256" t="s">
        <v>181</v>
      </c>
    </row>
    <row r="180" spans="1:65" s="2" customFormat="1" ht="24.15" customHeight="1">
      <c r="A180" s="39"/>
      <c r="B180" s="40"/>
      <c r="C180" s="221" t="s">
        <v>297</v>
      </c>
      <c r="D180" s="221" t="s">
        <v>183</v>
      </c>
      <c r="E180" s="222" t="s">
        <v>298</v>
      </c>
      <c r="F180" s="223" t="s">
        <v>299</v>
      </c>
      <c r="G180" s="224" t="s">
        <v>186</v>
      </c>
      <c r="H180" s="225">
        <v>107.55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47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187</v>
      </c>
      <c r="AT180" s="233" t="s">
        <v>183</v>
      </c>
      <c r="AU180" s="233" t="s">
        <v>92</v>
      </c>
      <c r="AY180" s="17" t="s">
        <v>181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90</v>
      </c>
      <c r="BK180" s="234">
        <f>ROUND(I180*H180,2)</f>
        <v>0</v>
      </c>
      <c r="BL180" s="17" t="s">
        <v>187</v>
      </c>
      <c r="BM180" s="233" t="s">
        <v>300</v>
      </c>
    </row>
    <row r="181" spans="1:51" s="14" customFormat="1" ht="12">
      <c r="A181" s="14"/>
      <c r="B181" s="246"/>
      <c r="C181" s="247"/>
      <c r="D181" s="237" t="s">
        <v>189</v>
      </c>
      <c r="E181" s="248" t="s">
        <v>1</v>
      </c>
      <c r="F181" s="249" t="s">
        <v>301</v>
      </c>
      <c r="G181" s="247"/>
      <c r="H181" s="250">
        <v>107.55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189</v>
      </c>
      <c r="AU181" s="256" t="s">
        <v>92</v>
      </c>
      <c r="AV181" s="14" t="s">
        <v>92</v>
      </c>
      <c r="AW181" s="14" t="s">
        <v>38</v>
      </c>
      <c r="AX181" s="14" t="s">
        <v>90</v>
      </c>
      <c r="AY181" s="256" t="s">
        <v>181</v>
      </c>
    </row>
    <row r="182" spans="1:63" s="12" customFormat="1" ht="22.8" customHeight="1">
      <c r="A182" s="12"/>
      <c r="B182" s="205"/>
      <c r="C182" s="206"/>
      <c r="D182" s="207" t="s">
        <v>81</v>
      </c>
      <c r="E182" s="219" t="s">
        <v>187</v>
      </c>
      <c r="F182" s="219" t="s">
        <v>302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SUM(P183:P184)</f>
        <v>0</v>
      </c>
      <c r="Q182" s="213"/>
      <c r="R182" s="214">
        <f>SUM(R183:R184)</f>
        <v>0</v>
      </c>
      <c r="S182" s="213"/>
      <c r="T182" s="215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6" t="s">
        <v>90</v>
      </c>
      <c r="AT182" s="217" t="s">
        <v>81</v>
      </c>
      <c r="AU182" s="217" t="s">
        <v>90</v>
      </c>
      <c r="AY182" s="216" t="s">
        <v>181</v>
      </c>
      <c r="BK182" s="218">
        <f>SUM(BK183:BK184)</f>
        <v>0</v>
      </c>
    </row>
    <row r="183" spans="1:65" s="2" customFormat="1" ht="16.5" customHeight="1">
      <c r="A183" s="39"/>
      <c r="B183" s="40"/>
      <c r="C183" s="221" t="s">
        <v>303</v>
      </c>
      <c r="D183" s="221" t="s">
        <v>183</v>
      </c>
      <c r="E183" s="222" t="s">
        <v>304</v>
      </c>
      <c r="F183" s="223" t="s">
        <v>305</v>
      </c>
      <c r="G183" s="224" t="s">
        <v>209</v>
      </c>
      <c r="H183" s="225">
        <v>1.14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47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187</v>
      </c>
      <c r="AT183" s="233" t="s">
        <v>183</v>
      </c>
      <c r="AU183" s="233" t="s">
        <v>92</v>
      </c>
      <c r="AY183" s="17" t="s">
        <v>181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90</v>
      </c>
      <c r="BK183" s="234">
        <f>ROUND(I183*H183,2)</f>
        <v>0</v>
      </c>
      <c r="BL183" s="17" t="s">
        <v>187</v>
      </c>
      <c r="BM183" s="233" t="s">
        <v>306</v>
      </c>
    </row>
    <row r="184" spans="1:51" s="14" customFormat="1" ht="12">
      <c r="A184" s="14"/>
      <c r="B184" s="246"/>
      <c r="C184" s="247"/>
      <c r="D184" s="237" t="s">
        <v>189</v>
      </c>
      <c r="E184" s="248" t="s">
        <v>1</v>
      </c>
      <c r="F184" s="249" t="s">
        <v>307</v>
      </c>
      <c r="G184" s="247"/>
      <c r="H184" s="250">
        <v>1.14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189</v>
      </c>
      <c r="AU184" s="256" t="s">
        <v>92</v>
      </c>
      <c r="AV184" s="14" t="s">
        <v>92</v>
      </c>
      <c r="AW184" s="14" t="s">
        <v>38</v>
      </c>
      <c r="AX184" s="14" t="s">
        <v>90</v>
      </c>
      <c r="AY184" s="256" t="s">
        <v>181</v>
      </c>
    </row>
    <row r="185" spans="1:63" s="12" customFormat="1" ht="22.8" customHeight="1">
      <c r="A185" s="12"/>
      <c r="B185" s="205"/>
      <c r="C185" s="206"/>
      <c r="D185" s="207" t="s">
        <v>81</v>
      </c>
      <c r="E185" s="219" t="s">
        <v>206</v>
      </c>
      <c r="F185" s="219" t="s">
        <v>308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SUM(P186:P212)</f>
        <v>0</v>
      </c>
      <c r="Q185" s="213"/>
      <c r="R185" s="214">
        <f>SUM(R186:R212)</f>
        <v>121.19181</v>
      </c>
      <c r="S185" s="213"/>
      <c r="T185" s="215">
        <f>SUM(T186:T212)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90</v>
      </c>
      <c r="AT185" s="217" t="s">
        <v>81</v>
      </c>
      <c r="AU185" s="217" t="s">
        <v>90</v>
      </c>
      <c r="AY185" s="216" t="s">
        <v>181</v>
      </c>
      <c r="BK185" s="218">
        <f>SUM(BK186:BK212)</f>
        <v>0</v>
      </c>
    </row>
    <row r="186" spans="1:65" s="2" customFormat="1" ht="37.8" customHeight="1">
      <c r="A186" s="39"/>
      <c r="B186" s="40"/>
      <c r="C186" s="221" t="s">
        <v>309</v>
      </c>
      <c r="D186" s="221" t="s">
        <v>183</v>
      </c>
      <c r="E186" s="222" t="s">
        <v>310</v>
      </c>
      <c r="F186" s="223" t="s">
        <v>311</v>
      </c>
      <c r="G186" s="224" t="s">
        <v>186</v>
      </c>
      <c r="H186" s="225">
        <v>311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47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187</v>
      </c>
      <c r="AT186" s="233" t="s">
        <v>183</v>
      </c>
      <c r="AU186" s="233" t="s">
        <v>92</v>
      </c>
      <c r="AY186" s="17" t="s">
        <v>181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90</v>
      </c>
      <c r="BK186" s="234">
        <f>ROUND(I186*H186,2)</f>
        <v>0</v>
      </c>
      <c r="BL186" s="17" t="s">
        <v>187</v>
      </c>
      <c r="BM186" s="233" t="s">
        <v>312</v>
      </c>
    </row>
    <row r="187" spans="1:51" s="14" customFormat="1" ht="12">
      <c r="A187" s="14"/>
      <c r="B187" s="246"/>
      <c r="C187" s="247"/>
      <c r="D187" s="237" t="s">
        <v>189</v>
      </c>
      <c r="E187" s="248" t="s">
        <v>1</v>
      </c>
      <c r="F187" s="249" t="s">
        <v>287</v>
      </c>
      <c r="G187" s="247"/>
      <c r="H187" s="250">
        <v>311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189</v>
      </c>
      <c r="AU187" s="256" t="s">
        <v>92</v>
      </c>
      <c r="AV187" s="14" t="s">
        <v>92</v>
      </c>
      <c r="AW187" s="14" t="s">
        <v>38</v>
      </c>
      <c r="AX187" s="14" t="s">
        <v>90</v>
      </c>
      <c r="AY187" s="256" t="s">
        <v>181</v>
      </c>
    </row>
    <row r="188" spans="1:65" s="2" customFormat="1" ht="21.75" customHeight="1">
      <c r="A188" s="39"/>
      <c r="B188" s="40"/>
      <c r="C188" s="257" t="s">
        <v>313</v>
      </c>
      <c r="D188" s="257" t="s">
        <v>278</v>
      </c>
      <c r="E188" s="258" t="s">
        <v>314</v>
      </c>
      <c r="F188" s="259" t="s">
        <v>315</v>
      </c>
      <c r="G188" s="260" t="s">
        <v>269</v>
      </c>
      <c r="H188" s="261">
        <v>6.593</v>
      </c>
      <c r="I188" s="262"/>
      <c r="J188" s="263">
        <f>ROUND(I188*H188,2)</f>
        <v>0</v>
      </c>
      <c r="K188" s="264"/>
      <c r="L188" s="265"/>
      <c r="M188" s="266" t="s">
        <v>1</v>
      </c>
      <c r="N188" s="267" t="s">
        <v>47</v>
      </c>
      <c r="O188" s="92"/>
      <c r="P188" s="231">
        <f>O188*H188</f>
        <v>0</v>
      </c>
      <c r="Q188" s="231">
        <v>1</v>
      </c>
      <c r="R188" s="231">
        <f>Q188*H188</f>
        <v>6.593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144</v>
      </c>
      <c r="AT188" s="233" t="s">
        <v>278</v>
      </c>
      <c r="AU188" s="233" t="s">
        <v>92</v>
      </c>
      <c r="AY188" s="17" t="s">
        <v>181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90</v>
      </c>
      <c r="BK188" s="234">
        <f>ROUND(I188*H188,2)</f>
        <v>0</v>
      </c>
      <c r="BL188" s="17" t="s">
        <v>187</v>
      </c>
      <c r="BM188" s="233" t="s">
        <v>316</v>
      </c>
    </row>
    <row r="189" spans="1:51" s="13" customFormat="1" ht="12">
      <c r="A189" s="13"/>
      <c r="B189" s="235"/>
      <c r="C189" s="236"/>
      <c r="D189" s="237" t="s">
        <v>189</v>
      </c>
      <c r="E189" s="238" t="s">
        <v>1</v>
      </c>
      <c r="F189" s="239" t="s">
        <v>317</v>
      </c>
      <c r="G189" s="236"/>
      <c r="H189" s="238" t="s">
        <v>1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189</v>
      </c>
      <c r="AU189" s="245" t="s">
        <v>92</v>
      </c>
      <c r="AV189" s="13" t="s">
        <v>90</v>
      </c>
      <c r="AW189" s="13" t="s">
        <v>38</v>
      </c>
      <c r="AX189" s="13" t="s">
        <v>82</v>
      </c>
      <c r="AY189" s="245" t="s">
        <v>181</v>
      </c>
    </row>
    <row r="190" spans="1:51" s="14" customFormat="1" ht="12">
      <c r="A190" s="14"/>
      <c r="B190" s="246"/>
      <c r="C190" s="247"/>
      <c r="D190" s="237" t="s">
        <v>189</v>
      </c>
      <c r="E190" s="248" t="s">
        <v>1</v>
      </c>
      <c r="F190" s="249" t="s">
        <v>318</v>
      </c>
      <c r="G190" s="247"/>
      <c r="H190" s="250">
        <v>6.593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189</v>
      </c>
      <c r="AU190" s="256" t="s">
        <v>92</v>
      </c>
      <c r="AV190" s="14" t="s">
        <v>92</v>
      </c>
      <c r="AW190" s="14" t="s">
        <v>38</v>
      </c>
      <c r="AX190" s="14" t="s">
        <v>90</v>
      </c>
      <c r="AY190" s="256" t="s">
        <v>181</v>
      </c>
    </row>
    <row r="191" spans="1:65" s="2" customFormat="1" ht="21.75" customHeight="1">
      <c r="A191" s="39"/>
      <c r="B191" s="40"/>
      <c r="C191" s="221" t="s">
        <v>319</v>
      </c>
      <c r="D191" s="221" t="s">
        <v>183</v>
      </c>
      <c r="E191" s="222" t="s">
        <v>320</v>
      </c>
      <c r="F191" s="223" t="s">
        <v>321</v>
      </c>
      <c r="G191" s="224" t="s">
        <v>186</v>
      </c>
      <c r="H191" s="225">
        <v>150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47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187</v>
      </c>
      <c r="AT191" s="233" t="s">
        <v>183</v>
      </c>
      <c r="AU191" s="233" t="s">
        <v>92</v>
      </c>
      <c r="AY191" s="17" t="s">
        <v>181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90</v>
      </c>
      <c r="BK191" s="234">
        <f>ROUND(I191*H191,2)</f>
        <v>0</v>
      </c>
      <c r="BL191" s="17" t="s">
        <v>187</v>
      </c>
      <c r="BM191" s="233" t="s">
        <v>322</v>
      </c>
    </row>
    <row r="192" spans="1:51" s="14" customFormat="1" ht="12">
      <c r="A192" s="14"/>
      <c r="B192" s="246"/>
      <c r="C192" s="247"/>
      <c r="D192" s="237" t="s">
        <v>189</v>
      </c>
      <c r="E192" s="248" t="s">
        <v>1</v>
      </c>
      <c r="F192" s="249" t="s">
        <v>323</v>
      </c>
      <c r="G192" s="247"/>
      <c r="H192" s="250">
        <v>150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189</v>
      </c>
      <c r="AU192" s="256" t="s">
        <v>92</v>
      </c>
      <c r="AV192" s="14" t="s">
        <v>92</v>
      </c>
      <c r="AW192" s="14" t="s">
        <v>38</v>
      </c>
      <c r="AX192" s="14" t="s">
        <v>90</v>
      </c>
      <c r="AY192" s="256" t="s">
        <v>181</v>
      </c>
    </row>
    <row r="193" spans="1:65" s="2" customFormat="1" ht="21.75" customHeight="1">
      <c r="A193" s="39"/>
      <c r="B193" s="40"/>
      <c r="C193" s="221" t="s">
        <v>324</v>
      </c>
      <c r="D193" s="221" t="s">
        <v>183</v>
      </c>
      <c r="E193" s="222" t="s">
        <v>325</v>
      </c>
      <c r="F193" s="223" t="s">
        <v>326</v>
      </c>
      <c r="G193" s="224" t="s">
        <v>186</v>
      </c>
      <c r="H193" s="225">
        <v>241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47</v>
      </c>
      <c r="O193" s="92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187</v>
      </c>
      <c r="AT193" s="233" t="s">
        <v>183</v>
      </c>
      <c r="AU193" s="233" t="s">
        <v>92</v>
      </c>
      <c r="AY193" s="17" t="s">
        <v>181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90</v>
      </c>
      <c r="BK193" s="234">
        <f>ROUND(I193*H193,2)</f>
        <v>0</v>
      </c>
      <c r="BL193" s="17" t="s">
        <v>187</v>
      </c>
      <c r="BM193" s="233" t="s">
        <v>327</v>
      </c>
    </row>
    <row r="194" spans="1:51" s="14" customFormat="1" ht="12">
      <c r="A194" s="14"/>
      <c r="B194" s="246"/>
      <c r="C194" s="247"/>
      <c r="D194" s="237" t="s">
        <v>189</v>
      </c>
      <c r="E194" s="248" t="s">
        <v>1</v>
      </c>
      <c r="F194" s="249" t="s">
        <v>328</v>
      </c>
      <c r="G194" s="247"/>
      <c r="H194" s="250">
        <v>241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189</v>
      </c>
      <c r="AU194" s="256" t="s">
        <v>92</v>
      </c>
      <c r="AV194" s="14" t="s">
        <v>92</v>
      </c>
      <c r="AW194" s="14" t="s">
        <v>38</v>
      </c>
      <c r="AX194" s="14" t="s">
        <v>90</v>
      </c>
      <c r="AY194" s="256" t="s">
        <v>181</v>
      </c>
    </row>
    <row r="195" spans="1:65" s="2" customFormat="1" ht="24.15" customHeight="1">
      <c r="A195" s="39"/>
      <c r="B195" s="40"/>
      <c r="C195" s="221" t="s">
        <v>329</v>
      </c>
      <c r="D195" s="221" t="s">
        <v>183</v>
      </c>
      <c r="E195" s="222" t="s">
        <v>330</v>
      </c>
      <c r="F195" s="223" t="s">
        <v>331</v>
      </c>
      <c r="G195" s="224" t="s">
        <v>186</v>
      </c>
      <c r="H195" s="225">
        <v>130.8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47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187</v>
      </c>
      <c r="AT195" s="233" t="s">
        <v>183</v>
      </c>
      <c r="AU195" s="233" t="s">
        <v>92</v>
      </c>
      <c r="AY195" s="17" t="s">
        <v>181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90</v>
      </c>
      <c r="BK195" s="234">
        <f>ROUND(I195*H195,2)</f>
        <v>0</v>
      </c>
      <c r="BL195" s="17" t="s">
        <v>187</v>
      </c>
      <c r="BM195" s="233" t="s">
        <v>332</v>
      </c>
    </row>
    <row r="196" spans="1:51" s="14" customFormat="1" ht="12">
      <c r="A196" s="14"/>
      <c r="B196" s="246"/>
      <c r="C196" s="247"/>
      <c r="D196" s="237" t="s">
        <v>189</v>
      </c>
      <c r="E196" s="248" t="s">
        <v>1</v>
      </c>
      <c r="F196" s="249" t="s">
        <v>333</v>
      </c>
      <c r="G196" s="247"/>
      <c r="H196" s="250">
        <v>130.8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189</v>
      </c>
      <c r="AU196" s="256" t="s">
        <v>92</v>
      </c>
      <c r="AV196" s="14" t="s">
        <v>92</v>
      </c>
      <c r="AW196" s="14" t="s">
        <v>38</v>
      </c>
      <c r="AX196" s="14" t="s">
        <v>90</v>
      </c>
      <c r="AY196" s="256" t="s">
        <v>181</v>
      </c>
    </row>
    <row r="197" spans="1:65" s="2" customFormat="1" ht="24.15" customHeight="1">
      <c r="A197" s="39"/>
      <c r="B197" s="40"/>
      <c r="C197" s="221" t="s">
        <v>334</v>
      </c>
      <c r="D197" s="221" t="s">
        <v>183</v>
      </c>
      <c r="E197" s="222" t="s">
        <v>335</v>
      </c>
      <c r="F197" s="223" t="s">
        <v>336</v>
      </c>
      <c r="G197" s="224" t="s">
        <v>186</v>
      </c>
      <c r="H197" s="225">
        <v>460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47</v>
      </c>
      <c r="O197" s="92"/>
      <c r="P197" s="231">
        <f>O197*H197</f>
        <v>0</v>
      </c>
      <c r="Q197" s="231">
        <v>0.10434</v>
      </c>
      <c r="R197" s="231">
        <f>Q197*H197</f>
        <v>47.9964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187</v>
      </c>
      <c r="AT197" s="233" t="s">
        <v>183</v>
      </c>
      <c r="AU197" s="233" t="s">
        <v>92</v>
      </c>
      <c r="AY197" s="17" t="s">
        <v>181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90</v>
      </c>
      <c r="BK197" s="234">
        <f>ROUND(I197*H197,2)</f>
        <v>0</v>
      </c>
      <c r="BL197" s="17" t="s">
        <v>187</v>
      </c>
      <c r="BM197" s="233" t="s">
        <v>337</v>
      </c>
    </row>
    <row r="198" spans="1:51" s="14" customFormat="1" ht="12">
      <c r="A198" s="14"/>
      <c r="B198" s="246"/>
      <c r="C198" s="247"/>
      <c r="D198" s="237" t="s">
        <v>189</v>
      </c>
      <c r="E198" s="248" t="s">
        <v>1</v>
      </c>
      <c r="F198" s="249" t="s">
        <v>338</v>
      </c>
      <c r="G198" s="247"/>
      <c r="H198" s="250">
        <v>460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189</v>
      </c>
      <c r="AU198" s="256" t="s">
        <v>92</v>
      </c>
      <c r="AV198" s="14" t="s">
        <v>92</v>
      </c>
      <c r="AW198" s="14" t="s">
        <v>38</v>
      </c>
      <c r="AX198" s="14" t="s">
        <v>90</v>
      </c>
      <c r="AY198" s="256" t="s">
        <v>181</v>
      </c>
    </row>
    <row r="199" spans="1:65" s="2" customFormat="1" ht="24.15" customHeight="1">
      <c r="A199" s="39"/>
      <c r="B199" s="40"/>
      <c r="C199" s="221" t="s">
        <v>339</v>
      </c>
      <c r="D199" s="221" t="s">
        <v>183</v>
      </c>
      <c r="E199" s="222" t="s">
        <v>340</v>
      </c>
      <c r="F199" s="223" t="s">
        <v>341</v>
      </c>
      <c r="G199" s="224" t="s">
        <v>186</v>
      </c>
      <c r="H199" s="225">
        <v>70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47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187</v>
      </c>
      <c r="AT199" s="233" t="s">
        <v>183</v>
      </c>
      <c r="AU199" s="233" t="s">
        <v>92</v>
      </c>
      <c r="AY199" s="17" t="s">
        <v>181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90</v>
      </c>
      <c r="BK199" s="234">
        <f>ROUND(I199*H199,2)</f>
        <v>0</v>
      </c>
      <c r="BL199" s="17" t="s">
        <v>187</v>
      </c>
      <c r="BM199" s="233" t="s">
        <v>342</v>
      </c>
    </row>
    <row r="200" spans="1:51" s="14" customFormat="1" ht="12">
      <c r="A200" s="14"/>
      <c r="B200" s="246"/>
      <c r="C200" s="247"/>
      <c r="D200" s="237" t="s">
        <v>189</v>
      </c>
      <c r="E200" s="248" t="s">
        <v>139</v>
      </c>
      <c r="F200" s="249" t="s">
        <v>343</v>
      </c>
      <c r="G200" s="247"/>
      <c r="H200" s="250">
        <v>70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189</v>
      </c>
      <c r="AU200" s="256" t="s">
        <v>92</v>
      </c>
      <c r="AV200" s="14" t="s">
        <v>92</v>
      </c>
      <c r="AW200" s="14" t="s">
        <v>38</v>
      </c>
      <c r="AX200" s="14" t="s">
        <v>90</v>
      </c>
      <c r="AY200" s="256" t="s">
        <v>181</v>
      </c>
    </row>
    <row r="201" spans="1:65" s="2" customFormat="1" ht="24.15" customHeight="1">
      <c r="A201" s="39"/>
      <c r="B201" s="40"/>
      <c r="C201" s="221" t="s">
        <v>344</v>
      </c>
      <c r="D201" s="221" t="s">
        <v>183</v>
      </c>
      <c r="E201" s="222" t="s">
        <v>345</v>
      </c>
      <c r="F201" s="223" t="s">
        <v>346</v>
      </c>
      <c r="G201" s="224" t="s">
        <v>186</v>
      </c>
      <c r="H201" s="225">
        <v>4600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47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187</v>
      </c>
      <c r="AT201" s="233" t="s">
        <v>183</v>
      </c>
      <c r="AU201" s="233" t="s">
        <v>92</v>
      </c>
      <c r="AY201" s="17" t="s">
        <v>181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90</v>
      </c>
      <c r="BK201" s="234">
        <f>ROUND(I201*H201,2)</f>
        <v>0</v>
      </c>
      <c r="BL201" s="17" t="s">
        <v>187</v>
      </c>
      <c r="BM201" s="233" t="s">
        <v>347</v>
      </c>
    </row>
    <row r="202" spans="1:51" s="14" customFormat="1" ht="12">
      <c r="A202" s="14"/>
      <c r="B202" s="246"/>
      <c r="C202" s="247"/>
      <c r="D202" s="237" t="s">
        <v>189</v>
      </c>
      <c r="E202" s="248" t="s">
        <v>137</v>
      </c>
      <c r="F202" s="249" t="s">
        <v>348</v>
      </c>
      <c r="G202" s="247"/>
      <c r="H202" s="250">
        <v>4600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189</v>
      </c>
      <c r="AU202" s="256" t="s">
        <v>92</v>
      </c>
      <c r="AV202" s="14" t="s">
        <v>92</v>
      </c>
      <c r="AW202" s="14" t="s">
        <v>38</v>
      </c>
      <c r="AX202" s="14" t="s">
        <v>90</v>
      </c>
      <c r="AY202" s="256" t="s">
        <v>181</v>
      </c>
    </row>
    <row r="203" spans="1:65" s="2" customFormat="1" ht="24.15" customHeight="1">
      <c r="A203" s="39"/>
      <c r="B203" s="40"/>
      <c r="C203" s="221" t="s">
        <v>349</v>
      </c>
      <c r="D203" s="221" t="s">
        <v>183</v>
      </c>
      <c r="E203" s="222" t="s">
        <v>350</v>
      </c>
      <c r="F203" s="223" t="s">
        <v>351</v>
      </c>
      <c r="G203" s="224" t="s">
        <v>186</v>
      </c>
      <c r="H203" s="225">
        <v>70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47</v>
      </c>
      <c r="O203" s="92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187</v>
      </c>
      <c r="AT203" s="233" t="s">
        <v>183</v>
      </c>
      <c r="AU203" s="233" t="s">
        <v>92</v>
      </c>
      <c r="AY203" s="17" t="s">
        <v>181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90</v>
      </c>
      <c r="BK203" s="234">
        <f>ROUND(I203*H203,2)</f>
        <v>0</v>
      </c>
      <c r="BL203" s="17" t="s">
        <v>187</v>
      </c>
      <c r="BM203" s="233" t="s">
        <v>352</v>
      </c>
    </row>
    <row r="204" spans="1:51" s="14" customFormat="1" ht="12">
      <c r="A204" s="14"/>
      <c r="B204" s="246"/>
      <c r="C204" s="247"/>
      <c r="D204" s="237" t="s">
        <v>189</v>
      </c>
      <c r="E204" s="248" t="s">
        <v>1</v>
      </c>
      <c r="F204" s="249" t="s">
        <v>353</v>
      </c>
      <c r="G204" s="247"/>
      <c r="H204" s="250">
        <v>70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189</v>
      </c>
      <c r="AU204" s="256" t="s">
        <v>92</v>
      </c>
      <c r="AV204" s="14" t="s">
        <v>92</v>
      </c>
      <c r="AW204" s="14" t="s">
        <v>38</v>
      </c>
      <c r="AX204" s="14" t="s">
        <v>90</v>
      </c>
      <c r="AY204" s="256" t="s">
        <v>181</v>
      </c>
    </row>
    <row r="205" spans="1:65" s="2" customFormat="1" ht="24.15" customHeight="1">
      <c r="A205" s="39"/>
      <c r="B205" s="40"/>
      <c r="C205" s="221" t="s">
        <v>354</v>
      </c>
      <c r="D205" s="221" t="s">
        <v>183</v>
      </c>
      <c r="E205" s="222" t="s">
        <v>355</v>
      </c>
      <c r="F205" s="223" t="s">
        <v>356</v>
      </c>
      <c r="G205" s="224" t="s">
        <v>186</v>
      </c>
      <c r="H205" s="225">
        <v>4708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47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187</v>
      </c>
      <c r="AT205" s="233" t="s">
        <v>183</v>
      </c>
      <c r="AU205" s="233" t="s">
        <v>92</v>
      </c>
      <c r="AY205" s="17" t="s">
        <v>181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90</v>
      </c>
      <c r="BK205" s="234">
        <f>ROUND(I205*H205,2)</f>
        <v>0</v>
      </c>
      <c r="BL205" s="17" t="s">
        <v>187</v>
      </c>
      <c r="BM205" s="233" t="s">
        <v>357</v>
      </c>
    </row>
    <row r="206" spans="1:51" s="14" customFormat="1" ht="12">
      <c r="A206" s="14"/>
      <c r="B206" s="246"/>
      <c r="C206" s="247"/>
      <c r="D206" s="237" t="s">
        <v>189</v>
      </c>
      <c r="E206" s="248" t="s">
        <v>1</v>
      </c>
      <c r="F206" s="249" t="s">
        <v>358</v>
      </c>
      <c r="G206" s="247"/>
      <c r="H206" s="250">
        <v>4708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189</v>
      </c>
      <c r="AU206" s="256" t="s">
        <v>92</v>
      </c>
      <c r="AV206" s="14" t="s">
        <v>92</v>
      </c>
      <c r="AW206" s="14" t="s">
        <v>38</v>
      </c>
      <c r="AX206" s="14" t="s">
        <v>90</v>
      </c>
      <c r="AY206" s="256" t="s">
        <v>181</v>
      </c>
    </row>
    <row r="207" spans="1:65" s="2" customFormat="1" ht="33" customHeight="1">
      <c r="A207" s="39"/>
      <c r="B207" s="40"/>
      <c r="C207" s="221" t="s">
        <v>359</v>
      </c>
      <c r="D207" s="221" t="s">
        <v>183</v>
      </c>
      <c r="E207" s="222" t="s">
        <v>360</v>
      </c>
      <c r="F207" s="223" t="s">
        <v>361</v>
      </c>
      <c r="G207" s="224" t="s">
        <v>186</v>
      </c>
      <c r="H207" s="225">
        <v>4778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47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187</v>
      </c>
      <c r="AT207" s="233" t="s">
        <v>183</v>
      </c>
      <c r="AU207" s="233" t="s">
        <v>92</v>
      </c>
      <c r="AY207" s="17" t="s">
        <v>181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90</v>
      </c>
      <c r="BK207" s="234">
        <f>ROUND(I207*H207,2)</f>
        <v>0</v>
      </c>
      <c r="BL207" s="17" t="s">
        <v>187</v>
      </c>
      <c r="BM207" s="233" t="s">
        <v>362</v>
      </c>
    </row>
    <row r="208" spans="1:51" s="14" customFormat="1" ht="12">
      <c r="A208" s="14"/>
      <c r="B208" s="246"/>
      <c r="C208" s="247"/>
      <c r="D208" s="237" t="s">
        <v>189</v>
      </c>
      <c r="E208" s="248" t="s">
        <v>1</v>
      </c>
      <c r="F208" s="249" t="s">
        <v>363</v>
      </c>
      <c r="G208" s="247"/>
      <c r="H208" s="250">
        <v>4778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189</v>
      </c>
      <c r="AU208" s="256" t="s">
        <v>92</v>
      </c>
      <c r="AV208" s="14" t="s">
        <v>92</v>
      </c>
      <c r="AW208" s="14" t="s">
        <v>38</v>
      </c>
      <c r="AX208" s="14" t="s">
        <v>90</v>
      </c>
      <c r="AY208" s="256" t="s">
        <v>181</v>
      </c>
    </row>
    <row r="209" spans="1:65" s="2" customFormat="1" ht="33" customHeight="1">
      <c r="A209" s="39"/>
      <c r="B209" s="40"/>
      <c r="C209" s="221" t="s">
        <v>364</v>
      </c>
      <c r="D209" s="221" t="s">
        <v>183</v>
      </c>
      <c r="E209" s="222" t="s">
        <v>365</v>
      </c>
      <c r="F209" s="223" t="s">
        <v>366</v>
      </c>
      <c r="G209" s="224" t="s">
        <v>186</v>
      </c>
      <c r="H209" s="225">
        <v>4670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47</v>
      </c>
      <c r="O209" s="92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187</v>
      </c>
      <c r="AT209" s="233" t="s">
        <v>183</v>
      </c>
      <c r="AU209" s="233" t="s">
        <v>92</v>
      </c>
      <c r="AY209" s="17" t="s">
        <v>181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90</v>
      </c>
      <c r="BK209" s="234">
        <f>ROUND(I209*H209,2)</f>
        <v>0</v>
      </c>
      <c r="BL209" s="17" t="s">
        <v>187</v>
      </c>
      <c r="BM209" s="233" t="s">
        <v>367</v>
      </c>
    </row>
    <row r="210" spans="1:51" s="14" customFormat="1" ht="12">
      <c r="A210" s="14"/>
      <c r="B210" s="246"/>
      <c r="C210" s="247"/>
      <c r="D210" s="237" t="s">
        <v>189</v>
      </c>
      <c r="E210" s="248" t="s">
        <v>1</v>
      </c>
      <c r="F210" s="249" t="s">
        <v>368</v>
      </c>
      <c r="G210" s="247"/>
      <c r="H210" s="250">
        <v>4670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189</v>
      </c>
      <c r="AU210" s="256" t="s">
        <v>92</v>
      </c>
      <c r="AV210" s="14" t="s">
        <v>92</v>
      </c>
      <c r="AW210" s="14" t="s">
        <v>38</v>
      </c>
      <c r="AX210" s="14" t="s">
        <v>90</v>
      </c>
      <c r="AY210" s="256" t="s">
        <v>181</v>
      </c>
    </row>
    <row r="211" spans="1:65" s="2" customFormat="1" ht="24.15" customHeight="1">
      <c r="A211" s="39"/>
      <c r="B211" s="40"/>
      <c r="C211" s="221" t="s">
        <v>369</v>
      </c>
      <c r="D211" s="221" t="s">
        <v>183</v>
      </c>
      <c r="E211" s="222" t="s">
        <v>370</v>
      </c>
      <c r="F211" s="223" t="s">
        <v>371</v>
      </c>
      <c r="G211" s="224" t="s">
        <v>186</v>
      </c>
      <c r="H211" s="225">
        <v>133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47</v>
      </c>
      <c r="O211" s="92"/>
      <c r="P211" s="231">
        <f>O211*H211</f>
        <v>0</v>
      </c>
      <c r="Q211" s="231">
        <v>0.50077</v>
      </c>
      <c r="R211" s="231">
        <f>Q211*H211</f>
        <v>66.60241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187</v>
      </c>
      <c r="AT211" s="233" t="s">
        <v>183</v>
      </c>
      <c r="AU211" s="233" t="s">
        <v>92</v>
      </c>
      <c r="AY211" s="17" t="s">
        <v>181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90</v>
      </c>
      <c r="BK211" s="234">
        <f>ROUND(I211*H211,2)</f>
        <v>0</v>
      </c>
      <c r="BL211" s="17" t="s">
        <v>187</v>
      </c>
      <c r="BM211" s="233" t="s">
        <v>372</v>
      </c>
    </row>
    <row r="212" spans="1:51" s="14" customFormat="1" ht="12">
      <c r="A212" s="14"/>
      <c r="B212" s="246"/>
      <c r="C212" s="247"/>
      <c r="D212" s="237" t="s">
        <v>189</v>
      </c>
      <c r="E212" s="248" t="s">
        <v>1</v>
      </c>
      <c r="F212" s="249" t="s">
        <v>373</v>
      </c>
      <c r="G212" s="247"/>
      <c r="H212" s="250">
        <v>133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189</v>
      </c>
      <c r="AU212" s="256" t="s">
        <v>92</v>
      </c>
      <c r="AV212" s="14" t="s">
        <v>92</v>
      </c>
      <c r="AW212" s="14" t="s">
        <v>38</v>
      </c>
      <c r="AX212" s="14" t="s">
        <v>90</v>
      </c>
      <c r="AY212" s="256" t="s">
        <v>181</v>
      </c>
    </row>
    <row r="213" spans="1:63" s="12" customFormat="1" ht="22.8" customHeight="1">
      <c r="A213" s="12"/>
      <c r="B213" s="205"/>
      <c r="C213" s="206"/>
      <c r="D213" s="207" t="s">
        <v>81</v>
      </c>
      <c r="E213" s="219" t="s">
        <v>144</v>
      </c>
      <c r="F213" s="219" t="s">
        <v>374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SUM(P214:P264)</f>
        <v>0</v>
      </c>
      <c r="Q213" s="213"/>
      <c r="R213" s="214">
        <f>SUM(R214:R264)</f>
        <v>27.97874</v>
      </c>
      <c r="S213" s="213"/>
      <c r="T213" s="215">
        <f>SUM(T214:T264)</f>
        <v>30.0516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6" t="s">
        <v>90</v>
      </c>
      <c r="AT213" s="217" t="s">
        <v>81</v>
      </c>
      <c r="AU213" s="217" t="s">
        <v>90</v>
      </c>
      <c r="AY213" s="216" t="s">
        <v>181</v>
      </c>
      <c r="BK213" s="218">
        <f>SUM(BK214:BK264)</f>
        <v>0</v>
      </c>
    </row>
    <row r="214" spans="1:65" s="2" customFormat="1" ht="24.15" customHeight="1">
      <c r="A214" s="39"/>
      <c r="B214" s="40"/>
      <c r="C214" s="221" t="s">
        <v>375</v>
      </c>
      <c r="D214" s="221" t="s">
        <v>183</v>
      </c>
      <c r="E214" s="222" t="s">
        <v>376</v>
      </c>
      <c r="F214" s="223" t="s">
        <v>377</v>
      </c>
      <c r="G214" s="224" t="s">
        <v>199</v>
      </c>
      <c r="H214" s="225">
        <v>19</v>
      </c>
      <c r="I214" s="226"/>
      <c r="J214" s="227">
        <f>ROUND(I214*H214,2)</f>
        <v>0</v>
      </c>
      <c r="K214" s="228"/>
      <c r="L214" s="45"/>
      <c r="M214" s="229" t="s">
        <v>1</v>
      </c>
      <c r="N214" s="230" t="s">
        <v>47</v>
      </c>
      <c r="O214" s="92"/>
      <c r="P214" s="231">
        <f>O214*H214</f>
        <v>0</v>
      </c>
      <c r="Q214" s="231">
        <v>0.00656</v>
      </c>
      <c r="R214" s="231">
        <f>Q214*H214</f>
        <v>0.12464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187</v>
      </c>
      <c r="AT214" s="233" t="s">
        <v>183</v>
      </c>
      <c r="AU214" s="233" t="s">
        <v>92</v>
      </c>
      <c r="AY214" s="17" t="s">
        <v>181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90</v>
      </c>
      <c r="BK214" s="234">
        <f>ROUND(I214*H214,2)</f>
        <v>0</v>
      </c>
      <c r="BL214" s="17" t="s">
        <v>187</v>
      </c>
      <c r="BM214" s="233" t="s">
        <v>378</v>
      </c>
    </row>
    <row r="215" spans="1:51" s="13" customFormat="1" ht="12">
      <c r="A215" s="13"/>
      <c r="B215" s="235"/>
      <c r="C215" s="236"/>
      <c r="D215" s="237" t="s">
        <v>189</v>
      </c>
      <c r="E215" s="238" t="s">
        <v>1</v>
      </c>
      <c r="F215" s="239" t="s">
        <v>379</v>
      </c>
      <c r="G215" s="236"/>
      <c r="H215" s="238" t="s">
        <v>1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189</v>
      </c>
      <c r="AU215" s="245" t="s">
        <v>92</v>
      </c>
      <c r="AV215" s="13" t="s">
        <v>90</v>
      </c>
      <c r="AW215" s="13" t="s">
        <v>38</v>
      </c>
      <c r="AX215" s="13" t="s">
        <v>82</v>
      </c>
      <c r="AY215" s="245" t="s">
        <v>181</v>
      </c>
    </row>
    <row r="216" spans="1:51" s="14" customFormat="1" ht="12">
      <c r="A216" s="14"/>
      <c r="B216" s="246"/>
      <c r="C216" s="247"/>
      <c r="D216" s="237" t="s">
        <v>189</v>
      </c>
      <c r="E216" s="248" t="s">
        <v>1</v>
      </c>
      <c r="F216" s="249" t="s">
        <v>380</v>
      </c>
      <c r="G216" s="247"/>
      <c r="H216" s="250">
        <v>19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189</v>
      </c>
      <c r="AU216" s="256" t="s">
        <v>92</v>
      </c>
      <c r="AV216" s="14" t="s">
        <v>92</v>
      </c>
      <c r="AW216" s="14" t="s">
        <v>38</v>
      </c>
      <c r="AX216" s="14" t="s">
        <v>90</v>
      </c>
      <c r="AY216" s="256" t="s">
        <v>181</v>
      </c>
    </row>
    <row r="217" spans="1:65" s="2" customFormat="1" ht="33" customHeight="1">
      <c r="A217" s="39"/>
      <c r="B217" s="40"/>
      <c r="C217" s="221" t="s">
        <v>381</v>
      </c>
      <c r="D217" s="221" t="s">
        <v>183</v>
      </c>
      <c r="E217" s="222" t="s">
        <v>382</v>
      </c>
      <c r="F217" s="223" t="s">
        <v>383</v>
      </c>
      <c r="G217" s="224" t="s">
        <v>384</v>
      </c>
      <c r="H217" s="225">
        <v>5</v>
      </c>
      <c r="I217" s="226"/>
      <c r="J217" s="227">
        <f>ROUND(I217*H217,2)</f>
        <v>0</v>
      </c>
      <c r="K217" s="228"/>
      <c r="L217" s="45"/>
      <c r="M217" s="229" t="s">
        <v>1</v>
      </c>
      <c r="N217" s="230" t="s">
        <v>47</v>
      </c>
      <c r="O217" s="92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3" t="s">
        <v>187</v>
      </c>
      <c r="AT217" s="233" t="s">
        <v>183</v>
      </c>
      <c r="AU217" s="233" t="s">
        <v>92</v>
      </c>
      <c r="AY217" s="17" t="s">
        <v>181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90</v>
      </c>
      <c r="BK217" s="234">
        <f>ROUND(I217*H217,2)</f>
        <v>0</v>
      </c>
      <c r="BL217" s="17" t="s">
        <v>187</v>
      </c>
      <c r="BM217" s="233" t="s">
        <v>385</v>
      </c>
    </row>
    <row r="218" spans="1:51" s="13" customFormat="1" ht="12">
      <c r="A218" s="13"/>
      <c r="B218" s="235"/>
      <c r="C218" s="236"/>
      <c r="D218" s="237" t="s">
        <v>189</v>
      </c>
      <c r="E218" s="238" t="s">
        <v>1</v>
      </c>
      <c r="F218" s="239" t="s">
        <v>386</v>
      </c>
      <c r="G218" s="236"/>
      <c r="H218" s="238" t="s">
        <v>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92</v>
      </c>
      <c r="AV218" s="13" t="s">
        <v>90</v>
      </c>
      <c r="AW218" s="13" t="s">
        <v>38</v>
      </c>
      <c r="AX218" s="13" t="s">
        <v>82</v>
      </c>
      <c r="AY218" s="245" t="s">
        <v>181</v>
      </c>
    </row>
    <row r="219" spans="1:51" s="14" customFormat="1" ht="12">
      <c r="A219" s="14"/>
      <c r="B219" s="246"/>
      <c r="C219" s="247"/>
      <c r="D219" s="237" t="s">
        <v>189</v>
      </c>
      <c r="E219" s="248" t="s">
        <v>1</v>
      </c>
      <c r="F219" s="249" t="s">
        <v>387</v>
      </c>
      <c r="G219" s="247"/>
      <c r="H219" s="250">
        <v>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189</v>
      </c>
      <c r="AU219" s="256" t="s">
        <v>92</v>
      </c>
      <c r="AV219" s="14" t="s">
        <v>92</v>
      </c>
      <c r="AW219" s="14" t="s">
        <v>38</v>
      </c>
      <c r="AX219" s="14" t="s">
        <v>90</v>
      </c>
      <c r="AY219" s="256" t="s">
        <v>181</v>
      </c>
    </row>
    <row r="220" spans="1:65" s="2" customFormat="1" ht="16.5" customHeight="1">
      <c r="A220" s="39"/>
      <c r="B220" s="40"/>
      <c r="C220" s="257" t="s">
        <v>388</v>
      </c>
      <c r="D220" s="257" t="s">
        <v>278</v>
      </c>
      <c r="E220" s="258" t="s">
        <v>389</v>
      </c>
      <c r="F220" s="259" t="s">
        <v>390</v>
      </c>
      <c r="G220" s="260" t="s">
        <v>384</v>
      </c>
      <c r="H220" s="261">
        <v>2</v>
      </c>
      <c r="I220" s="262"/>
      <c r="J220" s="263">
        <f>ROUND(I220*H220,2)</f>
        <v>0</v>
      </c>
      <c r="K220" s="264"/>
      <c r="L220" s="265"/>
      <c r="M220" s="266" t="s">
        <v>1</v>
      </c>
      <c r="N220" s="267" t="s">
        <v>47</v>
      </c>
      <c r="O220" s="92"/>
      <c r="P220" s="231">
        <f>O220*H220</f>
        <v>0</v>
      </c>
      <c r="Q220" s="231">
        <v>0.00156</v>
      </c>
      <c r="R220" s="231">
        <f>Q220*H220</f>
        <v>0.00312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144</v>
      </c>
      <c r="AT220" s="233" t="s">
        <v>278</v>
      </c>
      <c r="AU220" s="233" t="s">
        <v>92</v>
      </c>
      <c r="AY220" s="17" t="s">
        <v>181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90</v>
      </c>
      <c r="BK220" s="234">
        <f>ROUND(I220*H220,2)</f>
        <v>0</v>
      </c>
      <c r="BL220" s="17" t="s">
        <v>187</v>
      </c>
      <c r="BM220" s="233" t="s">
        <v>391</v>
      </c>
    </row>
    <row r="221" spans="1:65" s="2" customFormat="1" ht="16.5" customHeight="1">
      <c r="A221" s="39"/>
      <c r="B221" s="40"/>
      <c r="C221" s="257" t="s">
        <v>392</v>
      </c>
      <c r="D221" s="257" t="s">
        <v>278</v>
      </c>
      <c r="E221" s="258" t="s">
        <v>393</v>
      </c>
      <c r="F221" s="259" t="s">
        <v>394</v>
      </c>
      <c r="G221" s="260" t="s">
        <v>384</v>
      </c>
      <c r="H221" s="261">
        <v>3</v>
      </c>
      <c r="I221" s="262"/>
      <c r="J221" s="263">
        <f>ROUND(I221*H221,2)</f>
        <v>0</v>
      </c>
      <c r="K221" s="264"/>
      <c r="L221" s="265"/>
      <c r="M221" s="266" t="s">
        <v>1</v>
      </c>
      <c r="N221" s="267" t="s">
        <v>47</v>
      </c>
      <c r="O221" s="92"/>
      <c r="P221" s="231">
        <f>O221*H221</f>
        <v>0</v>
      </c>
      <c r="Q221" s="231">
        <v>0.0016</v>
      </c>
      <c r="R221" s="231">
        <f>Q221*H221</f>
        <v>0.0048000000000000004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144</v>
      </c>
      <c r="AT221" s="233" t="s">
        <v>278</v>
      </c>
      <c r="AU221" s="233" t="s">
        <v>92</v>
      </c>
      <c r="AY221" s="17" t="s">
        <v>181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90</v>
      </c>
      <c r="BK221" s="234">
        <f>ROUND(I221*H221,2)</f>
        <v>0</v>
      </c>
      <c r="BL221" s="17" t="s">
        <v>187</v>
      </c>
      <c r="BM221" s="233" t="s">
        <v>395</v>
      </c>
    </row>
    <row r="222" spans="1:65" s="2" customFormat="1" ht="33" customHeight="1">
      <c r="A222" s="39"/>
      <c r="B222" s="40"/>
      <c r="C222" s="221" t="s">
        <v>396</v>
      </c>
      <c r="D222" s="221" t="s">
        <v>183</v>
      </c>
      <c r="E222" s="222" t="s">
        <v>397</v>
      </c>
      <c r="F222" s="223" t="s">
        <v>398</v>
      </c>
      <c r="G222" s="224" t="s">
        <v>384</v>
      </c>
      <c r="H222" s="225">
        <v>2</v>
      </c>
      <c r="I222" s="226"/>
      <c r="J222" s="227">
        <f>ROUND(I222*H222,2)</f>
        <v>0</v>
      </c>
      <c r="K222" s="228"/>
      <c r="L222" s="45"/>
      <c r="M222" s="229" t="s">
        <v>1</v>
      </c>
      <c r="N222" s="230" t="s">
        <v>47</v>
      </c>
      <c r="O222" s="92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3" t="s">
        <v>187</v>
      </c>
      <c r="AT222" s="233" t="s">
        <v>183</v>
      </c>
      <c r="AU222" s="233" t="s">
        <v>92</v>
      </c>
      <c r="AY222" s="17" t="s">
        <v>181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90</v>
      </c>
      <c r="BK222" s="234">
        <f>ROUND(I222*H222,2)</f>
        <v>0</v>
      </c>
      <c r="BL222" s="17" t="s">
        <v>187</v>
      </c>
      <c r="BM222" s="233" t="s">
        <v>399</v>
      </c>
    </row>
    <row r="223" spans="1:51" s="13" customFormat="1" ht="12">
      <c r="A223" s="13"/>
      <c r="B223" s="235"/>
      <c r="C223" s="236"/>
      <c r="D223" s="237" t="s">
        <v>189</v>
      </c>
      <c r="E223" s="238" t="s">
        <v>1</v>
      </c>
      <c r="F223" s="239" t="s">
        <v>386</v>
      </c>
      <c r="G223" s="236"/>
      <c r="H223" s="238" t="s">
        <v>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189</v>
      </c>
      <c r="AU223" s="245" t="s">
        <v>92</v>
      </c>
      <c r="AV223" s="13" t="s">
        <v>90</v>
      </c>
      <c r="AW223" s="13" t="s">
        <v>38</v>
      </c>
      <c r="AX223" s="13" t="s">
        <v>82</v>
      </c>
      <c r="AY223" s="245" t="s">
        <v>181</v>
      </c>
    </row>
    <row r="224" spans="1:51" s="14" customFormat="1" ht="12">
      <c r="A224" s="14"/>
      <c r="B224" s="246"/>
      <c r="C224" s="247"/>
      <c r="D224" s="237" t="s">
        <v>189</v>
      </c>
      <c r="E224" s="248" t="s">
        <v>1</v>
      </c>
      <c r="F224" s="249" t="s">
        <v>400</v>
      </c>
      <c r="G224" s="247"/>
      <c r="H224" s="250">
        <v>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189</v>
      </c>
      <c r="AU224" s="256" t="s">
        <v>92</v>
      </c>
      <c r="AV224" s="14" t="s">
        <v>92</v>
      </c>
      <c r="AW224" s="14" t="s">
        <v>38</v>
      </c>
      <c r="AX224" s="14" t="s">
        <v>90</v>
      </c>
      <c r="AY224" s="256" t="s">
        <v>181</v>
      </c>
    </row>
    <row r="225" spans="1:65" s="2" customFormat="1" ht="16.5" customHeight="1">
      <c r="A225" s="39"/>
      <c r="B225" s="40"/>
      <c r="C225" s="257" t="s">
        <v>401</v>
      </c>
      <c r="D225" s="257" t="s">
        <v>278</v>
      </c>
      <c r="E225" s="258" t="s">
        <v>402</v>
      </c>
      <c r="F225" s="259" t="s">
        <v>403</v>
      </c>
      <c r="G225" s="260" t="s">
        <v>384</v>
      </c>
      <c r="H225" s="261">
        <v>2</v>
      </c>
      <c r="I225" s="262"/>
      <c r="J225" s="263">
        <f>ROUND(I225*H225,2)</f>
        <v>0</v>
      </c>
      <c r="K225" s="264"/>
      <c r="L225" s="265"/>
      <c r="M225" s="266" t="s">
        <v>1</v>
      </c>
      <c r="N225" s="267" t="s">
        <v>47</v>
      </c>
      <c r="O225" s="92"/>
      <c r="P225" s="231">
        <f>O225*H225</f>
        <v>0</v>
      </c>
      <c r="Q225" s="231">
        <v>0.0092</v>
      </c>
      <c r="R225" s="231">
        <f>Q225*H225</f>
        <v>0.0184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144</v>
      </c>
      <c r="AT225" s="233" t="s">
        <v>278</v>
      </c>
      <c r="AU225" s="233" t="s">
        <v>92</v>
      </c>
      <c r="AY225" s="17" t="s">
        <v>181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90</v>
      </c>
      <c r="BK225" s="234">
        <f>ROUND(I225*H225,2)</f>
        <v>0</v>
      </c>
      <c r="BL225" s="17" t="s">
        <v>187</v>
      </c>
      <c r="BM225" s="233" t="s">
        <v>404</v>
      </c>
    </row>
    <row r="226" spans="1:65" s="2" customFormat="1" ht="24.15" customHeight="1">
      <c r="A226" s="39"/>
      <c r="B226" s="40"/>
      <c r="C226" s="221" t="s">
        <v>405</v>
      </c>
      <c r="D226" s="221" t="s">
        <v>183</v>
      </c>
      <c r="E226" s="222" t="s">
        <v>406</v>
      </c>
      <c r="F226" s="223" t="s">
        <v>407</v>
      </c>
      <c r="G226" s="224" t="s">
        <v>209</v>
      </c>
      <c r="H226" s="225">
        <v>2.355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47</v>
      </c>
      <c r="O226" s="92"/>
      <c r="P226" s="231">
        <f>O226*H226</f>
        <v>0</v>
      </c>
      <c r="Q226" s="231">
        <v>0</v>
      </c>
      <c r="R226" s="231">
        <f>Q226*H226</f>
        <v>0</v>
      </c>
      <c r="S226" s="231">
        <v>1.92</v>
      </c>
      <c r="T226" s="232">
        <f>S226*H226</f>
        <v>4.521599999999999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187</v>
      </c>
      <c r="AT226" s="233" t="s">
        <v>183</v>
      </c>
      <c r="AU226" s="233" t="s">
        <v>92</v>
      </c>
      <c r="AY226" s="17" t="s">
        <v>181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90</v>
      </c>
      <c r="BK226" s="234">
        <f>ROUND(I226*H226,2)</f>
        <v>0</v>
      </c>
      <c r="BL226" s="17" t="s">
        <v>187</v>
      </c>
      <c r="BM226" s="233" t="s">
        <v>408</v>
      </c>
    </row>
    <row r="227" spans="1:51" s="13" customFormat="1" ht="12">
      <c r="A227" s="13"/>
      <c r="B227" s="235"/>
      <c r="C227" s="236"/>
      <c r="D227" s="237" t="s">
        <v>189</v>
      </c>
      <c r="E227" s="238" t="s">
        <v>1</v>
      </c>
      <c r="F227" s="239" t="s">
        <v>409</v>
      </c>
      <c r="G227" s="236"/>
      <c r="H227" s="238" t="s">
        <v>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92</v>
      </c>
      <c r="AV227" s="13" t="s">
        <v>90</v>
      </c>
      <c r="AW227" s="13" t="s">
        <v>38</v>
      </c>
      <c r="AX227" s="13" t="s">
        <v>82</v>
      </c>
      <c r="AY227" s="245" t="s">
        <v>181</v>
      </c>
    </row>
    <row r="228" spans="1:51" s="13" customFormat="1" ht="12">
      <c r="A228" s="13"/>
      <c r="B228" s="235"/>
      <c r="C228" s="236"/>
      <c r="D228" s="237" t="s">
        <v>189</v>
      </c>
      <c r="E228" s="238" t="s">
        <v>1</v>
      </c>
      <c r="F228" s="239" t="s">
        <v>410</v>
      </c>
      <c r="G228" s="236"/>
      <c r="H228" s="238" t="s">
        <v>1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92</v>
      </c>
      <c r="AV228" s="13" t="s">
        <v>90</v>
      </c>
      <c r="AW228" s="13" t="s">
        <v>38</v>
      </c>
      <c r="AX228" s="13" t="s">
        <v>82</v>
      </c>
      <c r="AY228" s="245" t="s">
        <v>181</v>
      </c>
    </row>
    <row r="229" spans="1:51" s="13" customFormat="1" ht="12">
      <c r="A229" s="13"/>
      <c r="B229" s="235"/>
      <c r="C229" s="236"/>
      <c r="D229" s="237" t="s">
        <v>189</v>
      </c>
      <c r="E229" s="238" t="s">
        <v>1</v>
      </c>
      <c r="F229" s="239" t="s">
        <v>411</v>
      </c>
      <c r="G229" s="236"/>
      <c r="H229" s="238" t="s">
        <v>1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92</v>
      </c>
      <c r="AV229" s="13" t="s">
        <v>90</v>
      </c>
      <c r="AW229" s="13" t="s">
        <v>38</v>
      </c>
      <c r="AX229" s="13" t="s">
        <v>82</v>
      </c>
      <c r="AY229" s="245" t="s">
        <v>181</v>
      </c>
    </row>
    <row r="230" spans="1:51" s="13" customFormat="1" ht="12">
      <c r="A230" s="13"/>
      <c r="B230" s="235"/>
      <c r="C230" s="236"/>
      <c r="D230" s="237" t="s">
        <v>189</v>
      </c>
      <c r="E230" s="238" t="s">
        <v>1</v>
      </c>
      <c r="F230" s="239" t="s">
        <v>412</v>
      </c>
      <c r="G230" s="236"/>
      <c r="H230" s="238" t="s">
        <v>1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92</v>
      </c>
      <c r="AV230" s="13" t="s">
        <v>90</v>
      </c>
      <c r="AW230" s="13" t="s">
        <v>38</v>
      </c>
      <c r="AX230" s="13" t="s">
        <v>82</v>
      </c>
      <c r="AY230" s="245" t="s">
        <v>181</v>
      </c>
    </row>
    <row r="231" spans="1:51" s="13" customFormat="1" ht="12">
      <c r="A231" s="13"/>
      <c r="B231" s="235"/>
      <c r="C231" s="236"/>
      <c r="D231" s="237" t="s">
        <v>189</v>
      </c>
      <c r="E231" s="238" t="s">
        <v>1</v>
      </c>
      <c r="F231" s="239" t="s">
        <v>413</v>
      </c>
      <c r="G231" s="236"/>
      <c r="H231" s="238" t="s">
        <v>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92</v>
      </c>
      <c r="AV231" s="13" t="s">
        <v>90</v>
      </c>
      <c r="AW231" s="13" t="s">
        <v>38</v>
      </c>
      <c r="AX231" s="13" t="s">
        <v>82</v>
      </c>
      <c r="AY231" s="245" t="s">
        <v>181</v>
      </c>
    </row>
    <row r="232" spans="1:51" s="13" customFormat="1" ht="12">
      <c r="A232" s="13"/>
      <c r="B232" s="235"/>
      <c r="C232" s="236"/>
      <c r="D232" s="237" t="s">
        <v>189</v>
      </c>
      <c r="E232" s="238" t="s">
        <v>1</v>
      </c>
      <c r="F232" s="239" t="s">
        <v>414</v>
      </c>
      <c r="G232" s="236"/>
      <c r="H232" s="238" t="s">
        <v>1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189</v>
      </c>
      <c r="AU232" s="245" t="s">
        <v>92</v>
      </c>
      <c r="AV232" s="13" t="s">
        <v>90</v>
      </c>
      <c r="AW232" s="13" t="s">
        <v>38</v>
      </c>
      <c r="AX232" s="13" t="s">
        <v>82</v>
      </c>
      <c r="AY232" s="245" t="s">
        <v>181</v>
      </c>
    </row>
    <row r="233" spans="1:51" s="13" customFormat="1" ht="12">
      <c r="A233" s="13"/>
      <c r="B233" s="235"/>
      <c r="C233" s="236"/>
      <c r="D233" s="237" t="s">
        <v>189</v>
      </c>
      <c r="E233" s="238" t="s">
        <v>1</v>
      </c>
      <c r="F233" s="239" t="s">
        <v>415</v>
      </c>
      <c r="G233" s="236"/>
      <c r="H233" s="238" t="s">
        <v>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92</v>
      </c>
      <c r="AV233" s="13" t="s">
        <v>90</v>
      </c>
      <c r="AW233" s="13" t="s">
        <v>38</v>
      </c>
      <c r="AX233" s="13" t="s">
        <v>82</v>
      </c>
      <c r="AY233" s="245" t="s">
        <v>181</v>
      </c>
    </row>
    <row r="234" spans="1:51" s="13" customFormat="1" ht="12">
      <c r="A234" s="13"/>
      <c r="B234" s="235"/>
      <c r="C234" s="236"/>
      <c r="D234" s="237" t="s">
        <v>189</v>
      </c>
      <c r="E234" s="238" t="s">
        <v>1</v>
      </c>
      <c r="F234" s="239" t="s">
        <v>416</v>
      </c>
      <c r="G234" s="236"/>
      <c r="H234" s="238" t="s">
        <v>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189</v>
      </c>
      <c r="AU234" s="245" t="s">
        <v>92</v>
      </c>
      <c r="AV234" s="13" t="s">
        <v>90</v>
      </c>
      <c r="AW234" s="13" t="s">
        <v>38</v>
      </c>
      <c r="AX234" s="13" t="s">
        <v>82</v>
      </c>
      <c r="AY234" s="245" t="s">
        <v>181</v>
      </c>
    </row>
    <row r="235" spans="1:51" s="14" customFormat="1" ht="12">
      <c r="A235" s="14"/>
      <c r="B235" s="246"/>
      <c r="C235" s="247"/>
      <c r="D235" s="237" t="s">
        <v>189</v>
      </c>
      <c r="E235" s="248" t="s">
        <v>141</v>
      </c>
      <c r="F235" s="249" t="s">
        <v>417</v>
      </c>
      <c r="G235" s="247"/>
      <c r="H235" s="250">
        <v>2.355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6" t="s">
        <v>189</v>
      </c>
      <c r="AU235" s="256" t="s">
        <v>92</v>
      </c>
      <c r="AV235" s="14" t="s">
        <v>92</v>
      </c>
      <c r="AW235" s="14" t="s">
        <v>38</v>
      </c>
      <c r="AX235" s="14" t="s">
        <v>90</v>
      </c>
      <c r="AY235" s="256" t="s">
        <v>181</v>
      </c>
    </row>
    <row r="236" spans="1:65" s="2" customFormat="1" ht="24.15" customHeight="1">
      <c r="A236" s="39"/>
      <c r="B236" s="40"/>
      <c r="C236" s="221" t="s">
        <v>418</v>
      </c>
      <c r="D236" s="221" t="s">
        <v>183</v>
      </c>
      <c r="E236" s="222" t="s">
        <v>419</v>
      </c>
      <c r="F236" s="223" t="s">
        <v>420</v>
      </c>
      <c r="G236" s="224" t="s">
        <v>384</v>
      </c>
      <c r="H236" s="225">
        <v>8</v>
      </c>
      <c r="I236" s="226"/>
      <c r="J236" s="227">
        <f>ROUND(I236*H236,2)</f>
        <v>0</v>
      </c>
      <c r="K236" s="228"/>
      <c r="L236" s="45"/>
      <c r="M236" s="229" t="s">
        <v>1</v>
      </c>
      <c r="N236" s="230" t="s">
        <v>47</v>
      </c>
      <c r="O236" s="92"/>
      <c r="P236" s="231">
        <f>O236*H236</f>
        <v>0</v>
      </c>
      <c r="Q236" s="231">
        <v>0.401</v>
      </c>
      <c r="R236" s="231">
        <f>Q236*H236</f>
        <v>3.208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187</v>
      </c>
      <c r="AT236" s="233" t="s">
        <v>183</v>
      </c>
      <c r="AU236" s="233" t="s">
        <v>92</v>
      </c>
      <c r="AY236" s="17" t="s">
        <v>181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90</v>
      </c>
      <c r="BK236" s="234">
        <f>ROUND(I236*H236,2)</f>
        <v>0</v>
      </c>
      <c r="BL236" s="17" t="s">
        <v>187</v>
      </c>
      <c r="BM236" s="233" t="s">
        <v>421</v>
      </c>
    </row>
    <row r="237" spans="1:51" s="14" customFormat="1" ht="12">
      <c r="A237" s="14"/>
      <c r="B237" s="246"/>
      <c r="C237" s="247"/>
      <c r="D237" s="237" t="s">
        <v>189</v>
      </c>
      <c r="E237" s="248" t="s">
        <v>1</v>
      </c>
      <c r="F237" s="249" t="s">
        <v>422</v>
      </c>
      <c r="G237" s="247"/>
      <c r="H237" s="250">
        <v>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189</v>
      </c>
      <c r="AU237" s="256" t="s">
        <v>92</v>
      </c>
      <c r="AV237" s="14" t="s">
        <v>92</v>
      </c>
      <c r="AW237" s="14" t="s">
        <v>38</v>
      </c>
      <c r="AX237" s="14" t="s">
        <v>82</v>
      </c>
      <c r="AY237" s="256" t="s">
        <v>181</v>
      </c>
    </row>
    <row r="238" spans="1:51" s="14" customFormat="1" ht="12">
      <c r="A238" s="14"/>
      <c r="B238" s="246"/>
      <c r="C238" s="247"/>
      <c r="D238" s="237" t="s">
        <v>189</v>
      </c>
      <c r="E238" s="248" t="s">
        <v>1</v>
      </c>
      <c r="F238" s="249" t="s">
        <v>423</v>
      </c>
      <c r="G238" s="247"/>
      <c r="H238" s="250">
        <v>1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189</v>
      </c>
      <c r="AU238" s="256" t="s">
        <v>92</v>
      </c>
      <c r="AV238" s="14" t="s">
        <v>92</v>
      </c>
      <c r="AW238" s="14" t="s">
        <v>38</v>
      </c>
      <c r="AX238" s="14" t="s">
        <v>82</v>
      </c>
      <c r="AY238" s="256" t="s">
        <v>181</v>
      </c>
    </row>
    <row r="239" spans="1:51" s="14" customFormat="1" ht="12">
      <c r="A239" s="14"/>
      <c r="B239" s="246"/>
      <c r="C239" s="247"/>
      <c r="D239" s="237" t="s">
        <v>189</v>
      </c>
      <c r="E239" s="248" t="s">
        <v>1</v>
      </c>
      <c r="F239" s="249" t="s">
        <v>424</v>
      </c>
      <c r="G239" s="247"/>
      <c r="H239" s="250">
        <v>1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189</v>
      </c>
      <c r="AU239" s="256" t="s">
        <v>92</v>
      </c>
      <c r="AV239" s="14" t="s">
        <v>92</v>
      </c>
      <c r="AW239" s="14" t="s">
        <v>38</v>
      </c>
      <c r="AX239" s="14" t="s">
        <v>82</v>
      </c>
      <c r="AY239" s="256" t="s">
        <v>181</v>
      </c>
    </row>
    <row r="240" spans="1:51" s="14" customFormat="1" ht="12">
      <c r="A240" s="14"/>
      <c r="B240" s="246"/>
      <c r="C240" s="247"/>
      <c r="D240" s="237" t="s">
        <v>189</v>
      </c>
      <c r="E240" s="248" t="s">
        <v>1</v>
      </c>
      <c r="F240" s="249" t="s">
        <v>425</v>
      </c>
      <c r="G240" s="247"/>
      <c r="H240" s="250">
        <v>1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189</v>
      </c>
      <c r="AU240" s="256" t="s">
        <v>92</v>
      </c>
      <c r="AV240" s="14" t="s">
        <v>92</v>
      </c>
      <c r="AW240" s="14" t="s">
        <v>38</v>
      </c>
      <c r="AX240" s="14" t="s">
        <v>82</v>
      </c>
      <c r="AY240" s="256" t="s">
        <v>181</v>
      </c>
    </row>
    <row r="241" spans="1:51" s="14" customFormat="1" ht="12">
      <c r="A241" s="14"/>
      <c r="B241" s="246"/>
      <c r="C241" s="247"/>
      <c r="D241" s="237" t="s">
        <v>189</v>
      </c>
      <c r="E241" s="248" t="s">
        <v>1</v>
      </c>
      <c r="F241" s="249" t="s">
        <v>426</v>
      </c>
      <c r="G241" s="247"/>
      <c r="H241" s="250">
        <v>1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189</v>
      </c>
      <c r="AU241" s="256" t="s">
        <v>92</v>
      </c>
      <c r="AV241" s="14" t="s">
        <v>92</v>
      </c>
      <c r="AW241" s="14" t="s">
        <v>38</v>
      </c>
      <c r="AX241" s="14" t="s">
        <v>82</v>
      </c>
      <c r="AY241" s="256" t="s">
        <v>181</v>
      </c>
    </row>
    <row r="242" spans="1:51" s="14" customFormat="1" ht="12">
      <c r="A242" s="14"/>
      <c r="B242" s="246"/>
      <c r="C242" s="247"/>
      <c r="D242" s="237" t="s">
        <v>189</v>
      </c>
      <c r="E242" s="248" t="s">
        <v>1</v>
      </c>
      <c r="F242" s="249" t="s">
        <v>427</v>
      </c>
      <c r="G242" s="247"/>
      <c r="H242" s="250">
        <v>1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189</v>
      </c>
      <c r="AU242" s="256" t="s">
        <v>92</v>
      </c>
      <c r="AV242" s="14" t="s">
        <v>92</v>
      </c>
      <c r="AW242" s="14" t="s">
        <v>38</v>
      </c>
      <c r="AX242" s="14" t="s">
        <v>82</v>
      </c>
      <c r="AY242" s="256" t="s">
        <v>181</v>
      </c>
    </row>
    <row r="243" spans="1:51" s="14" customFormat="1" ht="12">
      <c r="A243" s="14"/>
      <c r="B243" s="246"/>
      <c r="C243" s="247"/>
      <c r="D243" s="237" t="s">
        <v>189</v>
      </c>
      <c r="E243" s="248" t="s">
        <v>1</v>
      </c>
      <c r="F243" s="249" t="s">
        <v>428</v>
      </c>
      <c r="G243" s="247"/>
      <c r="H243" s="250">
        <v>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189</v>
      </c>
      <c r="AU243" s="256" t="s">
        <v>92</v>
      </c>
      <c r="AV243" s="14" t="s">
        <v>92</v>
      </c>
      <c r="AW243" s="14" t="s">
        <v>38</v>
      </c>
      <c r="AX243" s="14" t="s">
        <v>82</v>
      </c>
      <c r="AY243" s="256" t="s">
        <v>181</v>
      </c>
    </row>
    <row r="244" spans="1:51" s="14" customFormat="1" ht="12">
      <c r="A244" s="14"/>
      <c r="B244" s="246"/>
      <c r="C244" s="247"/>
      <c r="D244" s="237" t="s">
        <v>189</v>
      </c>
      <c r="E244" s="248" t="s">
        <v>1</v>
      </c>
      <c r="F244" s="249" t="s">
        <v>429</v>
      </c>
      <c r="G244" s="247"/>
      <c r="H244" s="250">
        <v>1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189</v>
      </c>
      <c r="AU244" s="256" t="s">
        <v>92</v>
      </c>
      <c r="AV244" s="14" t="s">
        <v>92</v>
      </c>
      <c r="AW244" s="14" t="s">
        <v>38</v>
      </c>
      <c r="AX244" s="14" t="s">
        <v>82</v>
      </c>
      <c r="AY244" s="256" t="s">
        <v>181</v>
      </c>
    </row>
    <row r="245" spans="1:51" s="15" customFormat="1" ht="12">
      <c r="A245" s="15"/>
      <c r="B245" s="268"/>
      <c r="C245" s="269"/>
      <c r="D245" s="237" t="s">
        <v>189</v>
      </c>
      <c r="E245" s="270" t="s">
        <v>1</v>
      </c>
      <c r="F245" s="271" t="s">
        <v>430</v>
      </c>
      <c r="G245" s="269"/>
      <c r="H245" s="272">
        <v>8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8" t="s">
        <v>189</v>
      </c>
      <c r="AU245" s="278" t="s">
        <v>92</v>
      </c>
      <c r="AV245" s="15" t="s">
        <v>187</v>
      </c>
      <c r="AW245" s="15" t="s">
        <v>38</v>
      </c>
      <c r="AX245" s="15" t="s">
        <v>90</v>
      </c>
      <c r="AY245" s="278" t="s">
        <v>181</v>
      </c>
    </row>
    <row r="246" spans="1:65" s="2" customFormat="1" ht="16.5" customHeight="1">
      <c r="A246" s="39"/>
      <c r="B246" s="40"/>
      <c r="C246" s="257" t="s">
        <v>431</v>
      </c>
      <c r="D246" s="257" t="s">
        <v>278</v>
      </c>
      <c r="E246" s="258" t="s">
        <v>432</v>
      </c>
      <c r="F246" s="259" t="s">
        <v>433</v>
      </c>
      <c r="G246" s="260" t="s">
        <v>384</v>
      </c>
      <c r="H246" s="261">
        <v>8</v>
      </c>
      <c r="I246" s="262"/>
      <c r="J246" s="263">
        <f>ROUND(I246*H246,2)</f>
        <v>0</v>
      </c>
      <c r="K246" s="264"/>
      <c r="L246" s="265"/>
      <c r="M246" s="266" t="s">
        <v>1</v>
      </c>
      <c r="N246" s="267" t="s">
        <v>47</v>
      </c>
      <c r="O246" s="92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3" t="s">
        <v>144</v>
      </c>
      <c r="AT246" s="233" t="s">
        <v>278</v>
      </c>
      <c r="AU246" s="233" t="s">
        <v>92</v>
      </c>
      <c r="AY246" s="17" t="s">
        <v>181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90</v>
      </c>
      <c r="BK246" s="234">
        <f>ROUND(I246*H246,2)</f>
        <v>0</v>
      </c>
      <c r="BL246" s="17" t="s">
        <v>187</v>
      </c>
      <c r="BM246" s="233" t="s">
        <v>434</v>
      </c>
    </row>
    <row r="247" spans="1:65" s="2" customFormat="1" ht="21.75" customHeight="1">
      <c r="A247" s="39"/>
      <c r="B247" s="40"/>
      <c r="C247" s="257" t="s">
        <v>435</v>
      </c>
      <c r="D247" s="257" t="s">
        <v>278</v>
      </c>
      <c r="E247" s="258" t="s">
        <v>436</v>
      </c>
      <c r="F247" s="259" t="s">
        <v>437</v>
      </c>
      <c r="G247" s="260" t="s">
        <v>384</v>
      </c>
      <c r="H247" s="261">
        <v>8</v>
      </c>
      <c r="I247" s="262"/>
      <c r="J247" s="263">
        <f>ROUND(I247*H247,2)</f>
        <v>0</v>
      </c>
      <c r="K247" s="264"/>
      <c r="L247" s="265"/>
      <c r="M247" s="266" t="s">
        <v>1</v>
      </c>
      <c r="N247" s="267" t="s">
        <v>47</v>
      </c>
      <c r="O247" s="92"/>
      <c r="P247" s="231">
        <f>O247*H247</f>
        <v>0</v>
      </c>
      <c r="Q247" s="231">
        <v>0.06</v>
      </c>
      <c r="R247" s="231">
        <f>Q247*H247</f>
        <v>0.48</v>
      </c>
      <c r="S247" s="231">
        <v>0</v>
      </c>
      <c r="T247" s="23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3" t="s">
        <v>144</v>
      </c>
      <c r="AT247" s="233" t="s">
        <v>278</v>
      </c>
      <c r="AU247" s="233" t="s">
        <v>92</v>
      </c>
      <c r="AY247" s="17" t="s">
        <v>181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90</v>
      </c>
      <c r="BK247" s="234">
        <f>ROUND(I247*H247,2)</f>
        <v>0</v>
      </c>
      <c r="BL247" s="17" t="s">
        <v>187</v>
      </c>
      <c r="BM247" s="233" t="s">
        <v>438</v>
      </c>
    </row>
    <row r="248" spans="1:65" s="2" customFormat="1" ht="24.15" customHeight="1">
      <c r="A248" s="39"/>
      <c r="B248" s="40"/>
      <c r="C248" s="221" t="s">
        <v>439</v>
      </c>
      <c r="D248" s="221" t="s">
        <v>183</v>
      </c>
      <c r="E248" s="222" t="s">
        <v>440</v>
      </c>
      <c r="F248" s="223" t="s">
        <v>441</v>
      </c>
      <c r="G248" s="224" t="s">
        <v>384</v>
      </c>
      <c r="H248" s="225">
        <v>28</v>
      </c>
      <c r="I248" s="226"/>
      <c r="J248" s="227">
        <f>ROUND(I248*H248,2)</f>
        <v>0</v>
      </c>
      <c r="K248" s="228"/>
      <c r="L248" s="45"/>
      <c r="M248" s="229" t="s">
        <v>1</v>
      </c>
      <c r="N248" s="230" t="s">
        <v>47</v>
      </c>
      <c r="O248" s="92"/>
      <c r="P248" s="231">
        <f>O248*H248</f>
        <v>0</v>
      </c>
      <c r="Q248" s="231">
        <v>0.65848</v>
      </c>
      <c r="R248" s="231">
        <f>Q248*H248</f>
        <v>18.43744</v>
      </c>
      <c r="S248" s="231">
        <v>0.66</v>
      </c>
      <c r="T248" s="232">
        <f>S248*H248</f>
        <v>18.48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3" t="s">
        <v>187</v>
      </c>
      <c r="AT248" s="233" t="s">
        <v>183</v>
      </c>
      <c r="AU248" s="233" t="s">
        <v>92</v>
      </c>
      <c r="AY248" s="17" t="s">
        <v>181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7" t="s">
        <v>90</v>
      </c>
      <c r="BK248" s="234">
        <f>ROUND(I248*H248,2)</f>
        <v>0</v>
      </c>
      <c r="BL248" s="17" t="s">
        <v>187</v>
      </c>
      <c r="BM248" s="233" t="s">
        <v>442</v>
      </c>
    </row>
    <row r="249" spans="1:51" s="13" customFormat="1" ht="12">
      <c r="A249" s="13"/>
      <c r="B249" s="235"/>
      <c r="C249" s="236"/>
      <c r="D249" s="237" t="s">
        <v>189</v>
      </c>
      <c r="E249" s="238" t="s">
        <v>1</v>
      </c>
      <c r="F249" s="239" t="s">
        <v>443</v>
      </c>
      <c r="G249" s="236"/>
      <c r="H249" s="238" t="s">
        <v>1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92</v>
      </c>
      <c r="AV249" s="13" t="s">
        <v>90</v>
      </c>
      <c r="AW249" s="13" t="s">
        <v>38</v>
      </c>
      <c r="AX249" s="13" t="s">
        <v>82</v>
      </c>
      <c r="AY249" s="245" t="s">
        <v>181</v>
      </c>
    </row>
    <row r="250" spans="1:51" s="14" customFormat="1" ht="12">
      <c r="A250" s="14"/>
      <c r="B250" s="246"/>
      <c r="C250" s="247"/>
      <c r="D250" s="237" t="s">
        <v>189</v>
      </c>
      <c r="E250" s="248" t="s">
        <v>1</v>
      </c>
      <c r="F250" s="249" t="s">
        <v>444</v>
      </c>
      <c r="G250" s="247"/>
      <c r="H250" s="250">
        <v>28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92</v>
      </c>
      <c r="AV250" s="14" t="s">
        <v>92</v>
      </c>
      <c r="AW250" s="14" t="s">
        <v>38</v>
      </c>
      <c r="AX250" s="14" t="s">
        <v>90</v>
      </c>
      <c r="AY250" s="256" t="s">
        <v>181</v>
      </c>
    </row>
    <row r="251" spans="1:65" s="2" customFormat="1" ht="24.15" customHeight="1">
      <c r="A251" s="39"/>
      <c r="B251" s="40"/>
      <c r="C251" s="221" t="s">
        <v>445</v>
      </c>
      <c r="D251" s="221" t="s">
        <v>183</v>
      </c>
      <c r="E251" s="222" t="s">
        <v>446</v>
      </c>
      <c r="F251" s="223" t="s">
        <v>447</v>
      </c>
      <c r="G251" s="224" t="s">
        <v>384</v>
      </c>
      <c r="H251" s="225">
        <v>44</v>
      </c>
      <c r="I251" s="226"/>
      <c r="J251" s="227">
        <f>ROUND(I251*H251,2)</f>
        <v>0</v>
      </c>
      <c r="K251" s="228"/>
      <c r="L251" s="45"/>
      <c r="M251" s="229" t="s">
        <v>1</v>
      </c>
      <c r="N251" s="230" t="s">
        <v>47</v>
      </c>
      <c r="O251" s="92"/>
      <c r="P251" s="231">
        <f>O251*H251</f>
        <v>0</v>
      </c>
      <c r="Q251" s="231">
        <v>0.10037</v>
      </c>
      <c r="R251" s="231">
        <f>Q251*H251</f>
        <v>4.41628</v>
      </c>
      <c r="S251" s="231">
        <v>0.1</v>
      </c>
      <c r="T251" s="232">
        <f>S251*H251</f>
        <v>4.4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187</v>
      </c>
      <c r="AT251" s="233" t="s">
        <v>183</v>
      </c>
      <c r="AU251" s="233" t="s">
        <v>92</v>
      </c>
      <c r="AY251" s="17" t="s">
        <v>181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7" t="s">
        <v>90</v>
      </c>
      <c r="BK251" s="234">
        <f>ROUND(I251*H251,2)</f>
        <v>0</v>
      </c>
      <c r="BL251" s="17" t="s">
        <v>187</v>
      </c>
      <c r="BM251" s="233" t="s">
        <v>448</v>
      </c>
    </row>
    <row r="252" spans="1:51" s="13" customFormat="1" ht="12">
      <c r="A252" s="13"/>
      <c r="B252" s="235"/>
      <c r="C252" s="236"/>
      <c r="D252" s="237" t="s">
        <v>189</v>
      </c>
      <c r="E252" s="238" t="s">
        <v>1</v>
      </c>
      <c r="F252" s="239" t="s">
        <v>443</v>
      </c>
      <c r="G252" s="236"/>
      <c r="H252" s="238" t="s">
        <v>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189</v>
      </c>
      <c r="AU252" s="245" t="s">
        <v>92</v>
      </c>
      <c r="AV252" s="13" t="s">
        <v>90</v>
      </c>
      <c r="AW252" s="13" t="s">
        <v>38</v>
      </c>
      <c r="AX252" s="13" t="s">
        <v>82</v>
      </c>
      <c r="AY252" s="245" t="s">
        <v>181</v>
      </c>
    </row>
    <row r="253" spans="1:51" s="14" customFormat="1" ht="12">
      <c r="A253" s="14"/>
      <c r="B253" s="246"/>
      <c r="C253" s="247"/>
      <c r="D253" s="237" t="s">
        <v>189</v>
      </c>
      <c r="E253" s="248" t="s">
        <v>1</v>
      </c>
      <c r="F253" s="249" t="s">
        <v>449</v>
      </c>
      <c r="G253" s="247"/>
      <c r="H253" s="250">
        <v>44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189</v>
      </c>
      <c r="AU253" s="256" t="s">
        <v>92</v>
      </c>
      <c r="AV253" s="14" t="s">
        <v>92</v>
      </c>
      <c r="AW253" s="14" t="s">
        <v>38</v>
      </c>
      <c r="AX253" s="14" t="s">
        <v>90</v>
      </c>
      <c r="AY253" s="256" t="s">
        <v>181</v>
      </c>
    </row>
    <row r="254" spans="1:65" s="2" customFormat="1" ht="24.15" customHeight="1">
      <c r="A254" s="39"/>
      <c r="B254" s="40"/>
      <c r="C254" s="221" t="s">
        <v>450</v>
      </c>
      <c r="D254" s="221" t="s">
        <v>183</v>
      </c>
      <c r="E254" s="222" t="s">
        <v>451</v>
      </c>
      <c r="F254" s="223" t="s">
        <v>452</v>
      </c>
      <c r="G254" s="224" t="s">
        <v>384</v>
      </c>
      <c r="H254" s="225">
        <v>5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47</v>
      </c>
      <c r="O254" s="92"/>
      <c r="P254" s="231">
        <f>O254*H254</f>
        <v>0</v>
      </c>
      <c r="Q254" s="231">
        <v>0.15056</v>
      </c>
      <c r="R254" s="231">
        <f>Q254*H254</f>
        <v>0.7528</v>
      </c>
      <c r="S254" s="231">
        <v>0.15</v>
      </c>
      <c r="T254" s="232">
        <f>S254*H254</f>
        <v>0.75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187</v>
      </c>
      <c r="AT254" s="233" t="s">
        <v>183</v>
      </c>
      <c r="AU254" s="233" t="s">
        <v>92</v>
      </c>
      <c r="AY254" s="17" t="s">
        <v>181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7" t="s">
        <v>90</v>
      </c>
      <c r="BK254" s="234">
        <f>ROUND(I254*H254,2)</f>
        <v>0</v>
      </c>
      <c r="BL254" s="17" t="s">
        <v>187</v>
      </c>
      <c r="BM254" s="233" t="s">
        <v>453</v>
      </c>
    </row>
    <row r="255" spans="1:51" s="13" customFormat="1" ht="12">
      <c r="A255" s="13"/>
      <c r="B255" s="235"/>
      <c r="C255" s="236"/>
      <c r="D255" s="237" t="s">
        <v>189</v>
      </c>
      <c r="E255" s="238" t="s">
        <v>1</v>
      </c>
      <c r="F255" s="239" t="s">
        <v>443</v>
      </c>
      <c r="G255" s="236"/>
      <c r="H255" s="238" t="s">
        <v>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189</v>
      </c>
      <c r="AU255" s="245" t="s">
        <v>92</v>
      </c>
      <c r="AV255" s="13" t="s">
        <v>90</v>
      </c>
      <c r="AW255" s="13" t="s">
        <v>38</v>
      </c>
      <c r="AX255" s="13" t="s">
        <v>82</v>
      </c>
      <c r="AY255" s="245" t="s">
        <v>181</v>
      </c>
    </row>
    <row r="256" spans="1:51" s="14" customFormat="1" ht="12">
      <c r="A256" s="14"/>
      <c r="B256" s="246"/>
      <c r="C256" s="247"/>
      <c r="D256" s="237" t="s">
        <v>189</v>
      </c>
      <c r="E256" s="248" t="s">
        <v>1</v>
      </c>
      <c r="F256" s="249" t="s">
        <v>454</v>
      </c>
      <c r="G256" s="247"/>
      <c r="H256" s="250">
        <v>5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189</v>
      </c>
      <c r="AU256" s="256" t="s">
        <v>92</v>
      </c>
      <c r="AV256" s="14" t="s">
        <v>92</v>
      </c>
      <c r="AW256" s="14" t="s">
        <v>38</v>
      </c>
      <c r="AX256" s="14" t="s">
        <v>90</v>
      </c>
      <c r="AY256" s="256" t="s">
        <v>181</v>
      </c>
    </row>
    <row r="257" spans="1:65" s="2" customFormat="1" ht="24.15" customHeight="1">
      <c r="A257" s="39"/>
      <c r="B257" s="40"/>
      <c r="C257" s="221" t="s">
        <v>455</v>
      </c>
      <c r="D257" s="221" t="s">
        <v>183</v>
      </c>
      <c r="E257" s="222" t="s">
        <v>456</v>
      </c>
      <c r="F257" s="223" t="s">
        <v>457</v>
      </c>
      <c r="G257" s="224" t="s">
        <v>384</v>
      </c>
      <c r="H257" s="225">
        <v>1</v>
      </c>
      <c r="I257" s="226"/>
      <c r="J257" s="227">
        <f>ROUND(I257*H257,2)</f>
        <v>0</v>
      </c>
      <c r="K257" s="228"/>
      <c r="L257" s="45"/>
      <c r="M257" s="229" t="s">
        <v>1</v>
      </c>
      <c r="N257" s="230" t="s">
        <v>47</v>
      </c>
      <c r="O257" s="92"/>
      <c r="P257" s="231">
        <f>O257*H257</f>
        <v>0</v>
      </c>
      <c r="Q257" s="231">
        <v>0.53326</v>
      </c>
      <c r="R257" s="231">
        <f>Q257*H257</f>
        <v>0.53326</v>
      </c>
      <c r="S257" s="231">
        <v>0.3</v>
      </c>
      <c r="T257" s="232">
        <f>S257*H257</f>
        <v>0.3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187</v>
      </c>
      <c r="AT257" s="233" t="s">
        <v>183</v>
      </c>
      <c r="AU257" s="233" t="s">
        <v>92</v>
      </c>
      <c r="AY257" s="17" t="s">
        <v>181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7" t="s">
        <v>90</v>
      </c>
      <c r="BK257" s="234">
        <f>ROUND(I257*H257,2)</f>
        <v>0</v>
      </c>
      <c r="BL257" s="17" t="s">
        <v>187</v>
      </c>
      <c r="BM257" s="233" t="s">
        <v>458</v>
      </c>
    </row>
    <row r="258" spans="1:51" s="13" customFormat="1" ht="12">
      <c r="A258" s="13"/>
      <c r="B258" s="235"/>
      <c r="C258" s="236"/>
      <c r="D258" s="237" t="s">
        <v>189</v>
      </c>
      <c r="E258" s="238" t="s">
        <v>1</v>
      </c>
      <c r="F258" s="239" t="s">
        <v>443</v>
      </c>
      <c r="G258" s="236"/>
      <c r="H258" s="238" t="s">
        <v>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189</v>
      </c>
      <c r="AU258" s="245" t="s">
        <v>92</v>
      </c>
      <c r="AV258" s="13" t="s">
        <v>90</v>
      </c>
      <c r="AW258" s="13" t="s">
        <v>38</v>
      </c>
      <c r="AX258" s="13" t="s">
        <v>82</v>
      </c>
      <c r="AY258" s="245" t="s">
        <v>181</v>
      </c>
    </row>
    <row r="259" spans="1:51" s="14" customFormat="1" ht="12">
      <c r="A259" s="14"/>
      <c r="B259" s="246"/>
      <c r="C259" s="247"/>
      <c r="D259" s="237" t="s">
        <v>189</v>
      </c>
      <c r="E259" s="248" t="s">
        <v>1</v>
      </c>
      <c r="F259" s="249" t="s">
        <v>459</v>
      </c>
      <c r="G259" s="247"/>
      <c r="H259" s="250">
        <v>1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189</v>
      </c>
      <c r="AU259" s="256" t="s">
        <v>92</v>
      </c>
      <c r="AV259" s="14" t="s">
        <v>92</v>
      </c>
      <c r="AW259" s="14" t="s">
        <v>38</v>
      </c>
      <c r="AX259" s="14" t="s">
        <v>90</v>
      </c>
      <c r="AY259" s="256" t="s">
        <v>181</v>
      </c>
    </row>
    <row r="260" spans="1:65" s="2" customFormat="1" ht="24.15" customHeight="1">
      <c r="A260" s="39"/>
      <c r="B260" s="40"/>
      <c r="C260" s="221" t="s">
        <v>460</v>
      </c>
      <c r="D260" s="221" t="s">
        <v>183</v>
      </c>
      <c r="E260" s="222" t="s">
        <v>461</v>
      </c>
      <c r="F260" s="223" t="s">
        <v>462</v>
      </c>
      <c r="G260" s="224" t="s">
        <v>384</v>
      </c>
      <c r="H260" s="225">
        <v>8</v>
      </c>
      <c r="I260" s="226"/>
      <c r="J260" s="227">
        <f>ROUND(I260*H260,2)</f>
        <v>0</v>
      </c>
      <c r="K260" s="228"/>
      <c r="L260" s="45"/>
      <c r="M260" s="229" t="s">
        <v>1</v>
      </c>
      <c r="N260" s="230" t="s">
        <v>47</v>
      </c>
      <c r="O260" s="92"/>
      <c r="P260" s="231">
        <f>O260*H260</f>
        <v>0</v>
      </c>
      <c r="Q260" s="231">
        <v>0</v>
      </c>
      <c r="R260" s="231">
        <f>Q260*H260</f>
        <v>0</v>
      </c>
      <c r="S260" s="231">
        <v>0.2</v>
      </c>
      <c r="T260" s="232">
        <f>S260*H260</f>
        <v>1.6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187</v>
      </c>
      <c r="AT260" s="233" t="s">
        <v>183</v>
      </c>
      <c r="AU260" s="233" t="s">
        <v>92</v>
      </c>
      <c r="AY260" s="17" t="s">
        <v>181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7" t="s">
        <v>90</v>
      </c>
      <c r="BK260" s="234">
        <f>ROUND(I260*H260,2)</f>
        <v>0</v>
      </c>
      <c r="BL260" s="17" t="s">
        <v>187</v>
      </c>
      <c r="BM260" s="233" t="s">
        <v>463</v>
      </c>
    </row>
    <row r="261" spans="1:51" s="13" customFormat="1" ht="12">
      <c r="A261" s="13"/>
      <c r="B261" s="235"/>
      <c r="C261" s="236"/>
      <c r="D261" s="237" t="s">
        <v>189</v>
      </c>
      <c r="E261" s="238" t="s">
        <v>1</v>
      </c>
      <c r="F261" s="239" t="s">
        <v>464</v>
      </c>
      <c r="G261" s="236"/>
      <c r="H261" s="238" t="s">
        <v>1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189</v>
      </c>
      <c r="AU261" s="245" t="s">
        <v>92</v>
      </c>
      <c r="AV261" s="13" t="s">
        <v>90</v>
      </c>
      <c r="AW261" s="13" t="s">
        <v>38</v>
      </c>
      <c r="AX261" s="13" t="s">
        <v>82</v>
      </c>
      <c r="AY261" s="245" t="s">
        <v>181</v>
      </c>
    </row>
    <row r="262" spans="1:51" s="14" customFormat="1" ht="12">
      <c r="A262" s="14"/>
      <c r="B262" s="246"/>
      <c r="C262" s="247"/>
      <c r="D262" s="237" t="s">
        <v>189</v>
      </c>
      <c r="E262" s="248" t="s">
        <v>143</v>
      </c>
      <c r="F262" s="249" t="s">
        <v>465</v>
      </c>
      <c r="G262" s="247"/>
      <c r="H262" s="250">
        <v>8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189</v>
      </c>
      <c r="AU262" s="256" t="s">
        <v>92</v>
      </c>
      <c r="AV262" s="14" t="s">
        <v>92</v>
      </c>
      <c r="AW262" s="14" t="s">
        <v>38</v>
      </c>
      <c r="AX262" s="14" t="s">
        <v>90</v>
      </c>
      <c r="AY262" s="256" t="s">
        <v>181</v>
      </c>
    </row>
    <row r="263" spans="1:65" s="2" customFormat="1" ht="24.15" customHeight="1">
      <c r="A263" s="39"/>
      <c r="B263" s="40"/>
      <c r="C263" s="221" t="s">
        <v>466</v>
      </c>
      <c r="D263" s="221" t="s">
        <v>183</v>
      </c>
      <c r="E263" s="222" t="s">
        <v>467</v>
      </c>
      <c r="F263" s="223" t="s">
        <v>468</v>
      </c>
      <c r="G263" s="224" t="s">
        <v>209</v>
      </c>
      <c r="H263" s="225">
        <v>8.523</v>
      </c>
      <c r="I263" s="226"/>
      <c r="J263" s="227">
        <f>ROUND(I263*H263,2)</f>
        <v>0</v>
      </c>
      <c r="K263" s="228"/>
      <c r="L263" s="45"/>
      <c r="M263" s="229" t="s">
        <v>1</v>
      </c>
      <c r="N263" s="230" t="s">
        <v>47</v>
      </c>
      <c r="O263" s="92"/>
      <c r="P263" s="231">
        <f>O263*H263</f>
        <v>0</v>
      </c>
      <c r="Q263" s="231">
        <v>0</v>
      </c>
      <c r="R263" s="231">
        <f>Q263*H263</f>
        <v>0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187</v>
      </c>
      <c r="AT263" s="233" t="s">
        <v>183</v>
      </c>
      <c r="AU263" s="233" t="s">
        <v>92</v>
      </c>
      <c r="AY263" s="17" t="s">
        <v>181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7" t="s">
        <v>90</v>
      </c>
      <c r="BK263" s="234">
        <f>ROUND(I263*H263,2)</f>
        <v>0</v>
      </c>
      <c r="BL263" s="17" t="s">
        <v>187</v>
      </c>
      <c r="BM263" s="233" t="s">
        <v>469</v>
      </c>
    </row>
    <row r="264" spans="1:51" s="14" customFormat="1" ht="12">
      <c r="A264" s="14"/>
      <c r="B264" s="246"/>
      <c r="C264" s="247"/>
      <c r="D264" s="237" t="s">
        <v>189</v>
      </c>
      <c r="E264" s="248" t="s">
        <v>1</v>
      </c>
      <c r="F264" s="249" t="s">
        <v>470</v>
      </c>
      <c r="G264" s="247"/>
      <c r="H264" s="250">
        <v>8.523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189</v>
      </c>
      <c r="AU264" s="256" t="s">
        <v>92</v>
      </c>
      <c r="AV264" s="14" t="s">
        <v>92</v>
      </c>
      <c r="AW264" s="14" t="s">
        <v>38</v>
      </c>
      <c r="AX264" s="14" t="s">
        <v>90</v>
      </c>
      <c r="AY264" s="256" t="s">
        <v>181</v>
      </c>
    </row>
    <row r="265" spans="1:63" s="12" customFormat="1" ht="22.8" customHeight="1">
      <c r="A265" s="12"/>
      <c r="B265" s="205"/>
      <c r="C265" s="206"/>
      <c r="D265" s="207" t="s">
        <v>81</v>
      </c>
      <c r="E265" s="219" t="s">
        <v>227</v>
      </c>
      <c r="F265" s="219" t="s">
        <v>471</v>
      </c>
      <c r="G265" s="206"/>
      <c r="H265" s="206"/>
      <c r="I265" s="209"/>
      <c r="J265" s="220">
        <f>BK265</f>
        <v>0</v>
      </c>
      <c r="K265" s="206"/>
      <c r="L265" s="211"/>
      <c r="M265" s="212"/>
      <c r="N265" s="213"/>
      <c r="O265" s="213"/>
      <c r="P265" s="214">
        <f>SUM(P266:P351)</f>
        <v>0</v>
      </c>
      <c r="Q265" s="213"/>
      <c r="R265" s="214">
        <f>SUM(R266:R351)</f>
        <v>266.0244064</v>
      </c>
      <c r="S265" s="213"/>
      <c r="T265" s="215">
        <f>SUM(T266:T351)</f>
        <v>116.264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6" t="s">
        <v>90</v>
      </c>
      <c r="AT265" s="217" t="s">
        <v>81</v>
      </c>
      <c r="AU265" s="217" t="s">
        <v>90</v>
      </c>
      <c r="AY265" s="216" t="s">
        <v>181</v>
      </c>
      <c r="BK265" s="218">
        <f>SUM(BK266:BK351)</f>
        <v>0</v>
      </c>
    </row>
    <row r="266" spans="1:65" s="2" customFormat="1" ht="24.15" customHeight="1">
      <c r="A266" s="39"/>
      <c r="B266" s="40"/>
      <c r="C266" s="221" t="s">
        <v>472</v>
      </c>
      <c r="D266" s="221" t="s">
        <v>183</v>
      </c>
      <c r="E266" s="222" t="s">
        <v>473</v>
      </c>
      <c r="F266" s="223" t="s">
        <v>474</v>
      </c>
      <c r="G266" s="224" t="s">
        <v>384</v>
      </c>
      <c r="H266" s="225">
        <v>8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47</v>
      </c>
      <c r="O266" s="92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187</v>
      </c>
      <c r="AT266" s="233" t="s">
        <v>183</v>
      </c>
      <c r="AU266" s="233" t="s">
        <v>92</v>
      </c>
      <c r="AY266" s="17" t="s">
        <v>181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7" t="s">
        <v>90</v>
      </c>
      <c r="BK266" s="234">
        <f>ROUND(I266*H266,2)</f>
        <v>0</v>
      </c>
      <c r="BL266" s="17" t="s">
        <v>187</v>
      </c>
      <c r="BM266" s="233" t="s">
        <v>475</v>
      </c>
    </row>
    <row r="267" spans="1:51" s="13" customFormat="1" ht="12">
      <c r="A267" s="13"/>
      <c r="B267" s="235"/>
      <c r="C267" s="236"/>
      <c r="D267" s="237" t="s">
        <v>189</v>
      </c>
      <c r="E267" s="238" t="s">
        <v>1</v>
      </c>
      <c r="F267" s="239" t="s">
        <v>476</v>
      </c>
      <c r="G267" s="236"/>
      <c r="H267" s="238" t="s">
        <v>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189</v>
      </c>
      <c r="AU267" s="245" t="s">
        <v>92</v>
      </c>
      <c r="AV267" s="13" t="s">
        <v>90</v>
      </c>
      <c r="AW267" s="13" t="s">
        <v>38</v>
      </c>
      <c r="AX267" s="13" t="s">
        <v>82</v>
      </c>
      <c r="AY267" s="245" t="s">
        <v>181</v>
      </c>
    </row>
    <row r="268" spans="1:51" s="14" customFormat="1" ht="12">
      <c r="A268" s="14"/>
      <c r="B268" s="246"/>
      <c r="C268" s="247"/>
      <c r="D268" s="237" t="s">
        <v>189</v>
      </c>
      <c r="E268" s="248" t="s">
        <v>1</v>
      </c>
      <c r="F268" s="249" t="s">
        <v>477</v>
      </c>
      <c r="G268" s="247"/>
      <c r="H268" s="250">
        <v>6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189</v>
      </c>
      <c r="AU268" s="256" t="s">
        <v>92</v>
      </c>
      <c r="AV268" s="14" t="s">
        <v>92</v>
      </c>
      <c r="AW268" s="14" t="s">
        <v>38</v>
      </c>
      <c r="AX268" s="14" t="s">
        <v>82</v>
      </c>
      <c r="AY268" s="256" t="s">
        <v>181</v>
      </c>
    </row>
    <row r="269" spans="1:51" s="14" customFormat="1" ht="12">
      <c r="A269" s="14"/>
      <c r="B269" s="246"/>
      <c r="C269" s="247"/>
      <c r="D269" s="237" t="s">
        <v>189</v>
      </c>
      <c r="E269" s="248" t="s">
        <v>1</v>
      </c>
      <c r="F269" s="249" t="s">
        <v>478</v>
      </c>
      <c r="G269" s="247"/>
      <c r="H269" s="250">
        <v>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189</v>
      </c>
      <c r="AU269" s="256" t="s">
        <v>92</v>
      </c>
      <c r="AV269" s="14" t="s">
        <v>92</v>
      </c>
      <c r="AW269" s="14" t="s">
        <v>38</v>
      </c>
      <c r="AX269" s="14" t="s">
        <v>82</v>
      </c>
      <c r="AY269" s="256" t="s">
        <v>181</v>
      </c>
    </row>
    <row r="270" spans="1:51" s="15" customFormat="1" ht="12">
      <c r="A270" s="15"/>
      <c r="B270" s="268"/>
      <c r="C270" s="269"/>
      <c r="D270" s="237" t="s">
        <v>189</v>
      </c>
      <c r="E270" s="270" t="s">
        <v>1</v>
      </c>
      <c r="F270" s="271" t="s">
        <v>430</v>
      </c>
      <c r="G270" s="269"/>
      <c r="H270" s="272">
        <v>8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8" t="s">
        <v>189</v>
      </c>
      <c r="AU270" s="278" t="s">
        <v>92</v>
      </c>
      <c r="AV270" s="15" t="s">
        <v>187</v>
      </c>
      <c r="AW270" s="15" t="s">
        <v>38</v>
      </c>
      <c r="AX270" s="15" t="s">
        <v>90</v>
      </c>
      <c r="AY270" s="278" t="s">
        <v>181</v>
      </c>
    </row>
    <row r="271" spans="1:65" s="2" customFormat="1" ht="24.15" customHeight="1">
      <c r="A271" s="39"/>
      <c r="B271" s="40"/>
      <c r="C271" s="221" t="s">
        <v>479</v>
      </c>
      <c r="D271" s="221" t="s">
        <v>183</v>
      </c>
      <c r="E271" s="222" t="s">
        <v>480</v>
      </c>
      <c r="F271" s="223" t="s">
        <v>481</v>
      </c>
      <c r="G271" s="224" t="s">
        <v>384</v>
      </c>
      <c r="H271" s="225">
        <v>2</v>
      </c>
      <c r="I271" s="226"/>
      <c r="J271" s="227">
        <f>ROUND(I271*H271,2)</f>
        <v>0</v>
      </c>
      <c r="K271" s="228"/>
      <c r="L271" s="45"/>
      <c r="M271" s="229" t="s">
        <v>1</v>
      </c>
      <c r="N271" s="230" t="s">
        <v>47</v>
      </c>
      <c r="O271" s="92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3" t="s">
        <v>187</v>
      </c>
      <c r="AT271" s="233" t="s">
        <v>183</v>
      </c>
      <c r="AU271" s="233" t="s">
        <v>92</v>
      </c>
      <c r="AY271" s="17" t="s">
        <v>181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7" t="s">
        <v>90</v>
      </c>
      <c r="BK271" s="234">
        <f>ROUND(I271*H271,2)</f>
        <v>0</v>
      </c>
      <c r="BL271" s="17" t="s">
        <v>187</v>
      </c>
      <c r="BM271" s="233" t="s">
        <v>482</v>
      </c>
    </row>
    <row r="272" spans="1:51" s="14" customFormat="1" ht="12">
      <c r="A272" s="14"/>
      <c r="B272" s="246"/>
      <c r="C272" s="247"/>
      <c r="D272" s="237" t="s">
        <v>189</v>
      </c>
      <c r="E272" s="248" t="s">
        <v>1</v>
      </c>
      <c r="F272" s="249" t="s">
        <v>483</v>
      </c>
      <c r="G272" s="247"/>
      <c r="H272" s="250">
        <v>2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189</v>
      </c>
      <c r="AU272" s="256" t="s">
        <v>92</v>
      </c>
      <c r="AV272" s="14" t="s">
        <v>92</v>
      </c>
      <c r="AW272" s="14" t="s">
        <v>38</v>
      </c>
      <c r="AX272" s="14" t="s">
        <v>90</v>
      </c>
      <c r="AY272" s="256" t="s">
        <v>181</v>
      </c>
    </row>
    <row r="273" spans="1:65" s="2" customFormat="1" ht="24.15" customHeight="1">
      <c r="A273" s="39"/>
      <c r="B273" s="40"/>
      <c r="C273" s="221" t="s">
        <v>484</v>
      </c>
      <c r="D273" s="221" t="s">
        <v>183</v>
      </c>
      <c r="E273" s="222" t="s">
        <v>485</v>
      </c>
      <c r="F273" s="223" t="s">
        <v>486</v>
      </c>
      <c r="G273" s="224" t="s">
        <v>384</v>
      </c>
      <c r="H273" s="225">
        <v>1464</v>
      </c>
      <c r="I273" s="226"/>
      <c r="J273" s="227">
        <f>ROUND(I273*H273,2)</f>
        <v>0</v>
      </c>
      <c r="K273" s="228"/>
      <c r="L273" s="45"/>
      <c r="M273" s="229" t="s">
        <v>1</v>
      </c>
      <c r="N273" s="230" t="s">
        <v>47</v>
      </c>
      <c r="O273" s="92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3" t="s">
        <v>187</v>
      </c>
      <c r="AT273" s="233" t="s">
        <v>183</v>
      </c>
      <c r="AU273" s="233" t="s">
        <v>92</v>
      </c>
      <c r="AY273" s="17" t="s">
        <v>181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7" t="s">
        <v>90</v>
      </c>
      <c r="BK273" s="234">
        <f>ROUND(I273*H273,2)</f>
        <v>0</v>
      </c>
      <c r="BL273" s="17" t="s">
        <v>187</v>
      </c>
      <c r="BM273" s="233" t="s">
        <v>487</v>
      </c>
    </row>
    <row r="274" spans="1:51" s="14" customFormat="1" ht="12">
      <c r="A274" s="14"/>
      <c r="B274" s="246"/>
      <c r="C274" s="247"/>
      <c r="D274" s="237" t="s">
        <v>189</v>
      </c>
      <c r="E274" s="248" t="s">
        <v>1</v>
      </c>
      <c r="F274" s="249" t="s">
        <v>488</v>
      </c>
      <c r="G274" s="247"/>
      <c r="H274" s="250">
        <v>1464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6" t="s">
        <v>189</v>
      </c>
      <c r="AU274" s="256" t="s">
        <v>92</v>
      </c>
      <c r="AV274" s="14" t="s">
        <v>92</v>
      </c>
      <c r="AW274" s="14" t="s">
        <v>38</v>
      </c>
      <c r="AX274" s="14" t="s">
        <v>90</v>
      </c>
      <c r="AY274" s="256" t="s">
        <v>181</v>
      </c>
    </row>
    <row r="275" spans="1:65" s="2" customFormat="1" ht="24.15" customHeight="1">
      <c r="A275" s="39"/>
      <c r="B275" s="40"/>
      <c r="C275" s="221" t="s">
        <v>489</v>
      </c>
      <c r="D275" s="221" t="s">
        <v>183</v>
      </c>
      <c r="E275" s="222" t="s">
        <v>490</v>
      </c>
      <c r="F275" s="223" t="s">
        <v>491</v>
      </c>
      <c r="G275" s="224" t="s">
        <v>384</v>
      </c>
      <c r="H275" s="225">
        <v>366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47</v>
      </c>
      <c r="O275" s="92"/>
      <c r="P275" s="231">
        <f>O275*H275</f>
        <v>0</v>
      </c>
      <c r="Q275" s="231">
        <v>0</v>
      </c>
      <c r="R275" s="231">
        <f>Q275*H275</f>
        <v>0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187</v>
      </c>
      <c r="AT275" s="233" t="s">
        <v>183</v>
      </c>
      <c r="AU275" s="233" t="s">
        <v>92</v>
      </c>
      <c r="AY275" s="17" t="s">
        <v>181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7" t="s">
        <v>90</v>
      </c>
      <c r="BK275" s="234">
        <f>ROUND(I275*H275,2)</f>
        <v>0</v>
      </c>
      <c r="BL275" s="17" t="s">
        <v>187</v>
      </c>
      <c r="BM275" s="233" t="s">
        <v>492</v>
      </c>
    </row>
    <row r="276" spans="1:51" s="14" customFormat="1" ht="12">
      <c r="A276" s="14"/>
      <c r="B276" s="246"/>
      <c r="C276" s="247"/>
      <c r="D276" s="237" t="s">
        <v>189</v>
      </c>
      <c r="E276" s="248" t="s">
        <v>1</v>
      </c>
      <c r="F276" s="249" t="s">
        <v>493</v>
      </c>
      <c r="G276" s="247"/>
      <c r="H276" s="250">
        <v>366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189</v>
      </c>
      <c r="AU276" s="256" t="s">
        <v>92</v>
      </c>
      <c r="AV276" s="14" t="s">
        <v>92</v>
      </c>
      <c r="AW276" s="14" t="s">
        <v>38</v>
      </c>
      <c r="AX276" s="14" t="s">
        <v>90</v>
      </c>
      <c r="AY276" s="256" t="s">
        <v>181</v>
      </c>
    </row>
    <row r="277" spans="1:65" s="2" customFormat="1" ht="24.15" customHeight="1">
      <c r="A277" s="39"/>
      <c r="B277" s="40"/>
      <c r="C277" s="221" t="s">
        <v>494</v>
      </c>
      <c r="D277" s="221" t="s">
        <v>183</v>
      </c>
      <c r="E277" s="222" t="s">
        <v>495</v>
      </c>
      <c r="F277" s="223" t="s">
        <v>496</v>
      </c>
      <c r="G277" s="224" t="s">
        <v>384</v>
      </c>
      <c r="H277" s="225">
        <v>8</v>
      </c>
      <c r="I277" s="226"/>
      <c r="J277" s="227">
        <f>ROUND(I277*H277,2)</f>
        <v>0</v>
      </c>
      <c r="K277" s="228"/>
      <c r="L277" s="45"/>
      <c r="M277" s="229" t="s">
        <v>1</v>
      </c>
      <c r="N277" s="230" t="s">
        <v>47</v>
      </c>
      <c r="O277" s="92"/>
      <c r="P277" s="231">
        <f>O277*H277</f>
        <v>0</v>
      </c>
      <c r="Q277" s="231">
        <v>0</v>
      </c>
      <c r="R277" s="231">
        <f>Q277*H277</f>
        <v>0</v>
      </c>
      <c r="S277" s="231">
        <v>0</v>
      </c>
      <c r="T277" s="232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3" t="s">
        <v>187</v>
      </c>
      <c r="AT277" s="233" t="s">
        <v>183</v>
      </c>
      <c r="AU277" s="233" t="s">
        <v>92</v>
      </c>
      <c r="AY277" s="17" t="s">
        <v>181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7" t="s">
        <v>90</v>
      </c>
      <c r="BK277" s="234">
        <f>ROUND(I277*H277,2)</f>
        <v>0</v>
      </c>
      <c r="BL277" s="17" t="s">
        <v>187</v>
      </c>
      <c r="BM277" s="233" t="s">
        <v>497</v>
      </c>
    </row>
    <row r="278" spans="1:51" s="14" customFormat="1" ht="12">
      <c r="A278" s="14"/>
      <c r="B278" s="246"/>
      <c r="C278" s="247"/>
      <c r="D278" s="237" t="s">
        <v>189</v>
      </c>
      <c r="E278" s="248" t="s">
        <v>1</v>
      </c>
      <c r="F278" s="249" t="s">
        <v>144</v>
      </c>
      <c r="G278" s="247"/>
      <c r="H278" s="250">
        <v>8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189</v>
      </c>
      <c r="AU278" s="256" t="s">
        <v>92</v>
      </c>
      <c r="AV278" s="14" t="s">
        <v>92</v>
      </c>
      <c r="AW278" s="14" t="s">
        <v>38</v>
      </c>
      <c r="AX278" s="14" t="s">
        <v>90</v>
      </c>
      <c r="AY278" s="256" t="s">
        <v>181</v>
      </c>
    </row>
    <row r="279" spans="1:65" s="2" customFormat="1" ht="24.15" customHeight="1">
      <c r="A279" s="39"/>
      <c r="B279" s="40"/>
      <c r="C279" s="221" t="s">
        <v>498</v>
      </c>
      <c r="D279" s="221" t="s">
        <v>183</v>
      </c>
      <c r="E279" s="222" t="s">
        <v>499</v>
      </c>
      <c r="F279" s="223" t="s">
        <v>500</v>
      </c>
      <c r="G279" s="224" t="s">
        <v>384</v>
      </c>
      <c r="H279" s="225">
        <v>1464</v>
      </c>
      <c r="I279" s="226"/>
      <c r="J279" s="227">
        <f>ROUND(I279*H279,2)</f>
        <v>0</v>
      </c>
      <c r="K279" s="228"/>
      <c r="L279" s="45"/>
      <c r="M279" s="229" t="s">
        <v>1</v>
      </c>
      <c r="N279" s="230" t="s">
        <v>47</v>
      </c>
      <c r="O279" s="92"/>
      <c r="P279" s="231">
        <f>O279*H279</f>
        <v>0</v>
      </c>
      <c r="Q279" s="231">
        <v>0</v>
      </c>
      <c r="R279" s="231">
        <f>Q279*H279</f>
        <v>0</v>
      </c>
      <c r="S279" s="231">
        <v>0</v>
      </c>
      <c r="T279" s="232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3" t="s">
        <v>187</v>
      </c>
      <c r="AT279" s="233" t="s">
        <v>183</v>
      </c>
      <c r="AU279" s="233" t="s">
        <v>92</v>
      </c>
      <c r="AY279" s="17" t="s">
        <v>181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7" t="s">
        <v>90</v>
      </c>
      <c r="BK279" s="234">
        <f>ROUND(I279*H279,2)</f>
        <v>0</v>
      </c>
      <c r="BL279" s="17" t="s">
        <v>187</v>
      </c>
      <c r="BM279" s="233" t="s">
        <v>501</v>
      </c>
    </row>
    <row r="280" spans="1:51" s="14" customFormat="1" ht="12">
      <c r="A280" s="14"/>
      <c r="B280" s="246"/>
      <c r="C280" s="247"/>
      <c r="D280" s="237" t="s">
        <v>189</v>
      </c>
      <c r="E280" s="248" t="s">
        <v>1</v>
      </c>
      <c r="F280" s="249" t="s">
        <v>488</v>
      </c>
      <c r="G280" s="247"/>
      <c r="H280" s="250">
        <v>1464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6" t="s">
        <v>189</v>
      </c>
      <c r="AU280" s="256" t="s">
        <v>92</v>
      </c>
      <c r="AV280" s="14" t="s">
        <v>92</v>
      </c>
      <c r="AW280" s="14" t="s">
        <v>38</v>
      </c>
      <c r="AX280" s="14" t="s">
        <v>90</v>
      </c>
      <c r="AY280" s="256" t="s">
        <v>181</v>
      </c>
    </row>
    <row r="281" spans="1:65" s="2" customFormat="1" ht="24.15" customHeight="1">
      <c r="A281" s="39"/>
      <c r="B281" s="40"/>
      <c r="C281" s="221" t="s">
        <v>502</v>
      </c>
      <c r="D281" s="221" t="s">
        <v>183</v>
      </c>
      <c r="E281" s="222" t="s">
        <v>503</v>
      </c>
      <c r="F281" s="223" t="s">
        <v>504</v>
      </c>
      <c r="G281" s="224" t="s">
        <v>384</v>
      </c>
      <c r="H281" s="225">
        <v>27</v>
      </c>
      <c r="I281" s="226"/>
      <c r="J281" s="227">
        <f>ROUND(I281*H281,2)</f>
        <v>0</v>
      </c>
      <c r="K281" s="228"/>
      <c r="L281" s="45"/>
      <c r="M281" s="229" t="s">
        <v>1</v>
      </c>
      <c r="N281" s="230" t="s">
        <v>47</v>
      </c>
      <c r="O281" s="92"/>
      <c r="P281" s="231">
        <f>O281*H281</f>
        <v>0</v>
      </c>
      <c r="Q281" s="231">
        <v>0.0007</v>
      </c>
      <c r="R281" s="231">
        <f>Q281*H281</f>
        <v>0.0189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187</v>
      </c>
      <c r="AT281" s="233" t="s">
        <v>183</v>
      </c>
      <c r="AU281" s="233" t="s">
        <v>92</v>
      </c>
      <c r="AY281" s="17" t="s">
        <v>181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7" t="s">
        <v>90</v>
      </c>
      <c r="BK281" s="234">
        <f>ROUND(I281*H281,2)</f>
        <v>0</v>
      </c>
      <c r="BL281" s="17" t="s">
        <v>187</v>
      </c>
      <c r="BM281" s="233" t="s">
        <v>505</v>
      </c>
    </row>
    <row r="282" spans="1:51" s="14" customFormat="1" ht="12">
      <c r="A282" s="14"/>
      <c r="B282" s="246"/>
      <c r="C282" s="247"/>
      <c r="D282" s="237" t="s">
        <v>189</v>
      </c>
      <c r="E282" s="248" t="s">
        <v>1</v>
      </c>
      <c r="F282" s="249" t="s">
        <v>506</v>
      </c>
      <c r="G282" s="247"/>
      <c r="H282" s="250">
        <v>11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189</v>
      </c>
      <c r="AU282" s="256" t="s">
        <v>92</v>
      </c>
      <c r="AV282" s="14" t="s">
        <v>92</v>
      </c>
      <c r="AW282" s="14" t="s">
        <v>38</v>
      </c>
      <c r="AX282" s="14" t="s">
        <v>82</v>
      </c>
      <c r="AY282" s="256" t="s">
        <v>181</v>
      </c>
    </row>
    <row r="283" spans="1:51" s="14" customFormat="1" ht="12">
      <c r="A283" s="14"/>
      <c r="B283" s="246"/>
      <c r="C283" s="247"/>
      <c r="D283" s="237" t="s">
        <v>189</v>
      </c>
      <c r="E283" s="248" t="s">
        <v>1</v>
      </c>
      <c r="F283" s="249" t="s">
        <v>507</v>
      </c>
      <c r="G283" s="247"/>
      <c r="H283" s="250">
        <v>1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189</v>
      </c>
      <c r="AU283" s="256" t="s">
        <v>92</v>
      </c>
      <c r="AV283" s="14" t="s">
        <v>92</v>
      </c>
      <c r="AW283" s="14" t="s">
        <v>38</v>
      </c>
      <c r="AX283" s="14" t="s">
        <v>82</v>
      </c>
      <c r="AY283" s="256" t="s">
        <v>181</v>
      </c>
    </row>
    <row r="284" spans="1:51" s="14" customFormat="1" ht="12">
      <c r="A284" s="14"/>
      <c r="B284" s="246"/>
      <c r="C284" s="247"/>
      <c r="D284" s="237" t="s">
        <v>189</v>
      </c>
      <c r="E284" s="248" t="s">
        <v>1</v>
      </c>
      <c r="F284" s="249" t="s">
        <v>508</v>
      </c>
      <c r="G284" s="247"/>
      <c r="H284" s="250">
        <v>10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189</v>
      </c>
      <c r="AU284" s="256" t="s">
        <v>92</v>
      </c>
      <c r="AV284" s="14" t="s">
        <v>92</v>
      </c>
      <c r="AW284" s="14" t="s">
        <v>38</v>
      </c>
      <c r="AX284" s="14" t="s">
        <v>82</v>
      </c>
      <c r="AY284" s="256" t="s">
        <v>181</v>
      </c>
    </row>
    <row r="285" spans="1:51" s="14" customFormat="1" ht="12">
      <c r="A285" s="14"/>
      <c r="B285" s="246"/>
      <c r="C285" s="247"/>
      <c r="D285" s="237" t="s">
        <v>189</v>
      </c>
      <c r="E285" s="248" t="s">
        <v>1</v>
      </c>
      <c r="F285" s="249" t="s">
        <v>509</v>
      </c>
      <c r="G285" s="247"/>
      <c r="H285" s="250">
        <v>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189</v>
      </c>
      <c r="AU285" s="256" t="s">
        <v>92</v>
      </c>
      <c r="AV285" s="14" t="s">
        <v>92</v>
      </c>
      <c r="AW285" s="14" t="s">
        <v>38</v>
      </c>
      <c r="AX285" s="14" t="s">
        <v>82</v>
      </c>
      <c r="AY285" s="256" t="s">
        <v>181</v>
      </c>
    </row>
    <row r="286" spans="1:51" s="14" customFormat="1" ht="12">
      <c r="A286" s="14"/>
      <c r="B286" s="246"/>
      <c r="C286" s="247"/>
      <c r="D286" s="237" t="s">
        <v>189</v>
      </c>
      <c r="E286" s="248" t="s">
        <v>1</v>
      </c>
      <c r="F286" s="249" t="s">
        <v>510</v>
      </c>
      <c r="G286" s="247"/>
      <c r="H286" s="250">
        <v>1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6" t="s">
        <v>189</v>
      </c>
      <c r="AU286" s="256" t="s">
        <v>92</v>
      </c>
      <c r="AV286" s="14" t="s">
        <v>92</v>
      </c>
      <c r="AW286" s="14" t="s">
        <v>38</v>
      </c>
      <c r="AX286" s="14" t="s">
        <v>82</v>
      </c>
      <c r="AY286" s="256" t="s">
        <v>181</v>
      </c>
    </row>
    <row r="287" spans="1:51" s="14" customFormat="1" ht="12">
      <c r="A287" s="14"/>
      <c r="B287" s="246"/>
      <c r="C287" s="247"/>
      <c r="D287" s="237" t="s">
        <v>189</v>
      </c>
      <c r="E287" s="248" t="s">
        <v>1</v>
      </c>
      <c r="F287" s="249" t="s">
        <v>511</v>
      </c>
      <c r="G287" s="247"/>
      <c r="H287" s="250">
        <v>1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189</v>
      </c>
      <c r="AU287" s="256" t="s">
        <v>92</v>
      </c>
      <c r="AV287" s="14" t="s">
        <v>92</v>
      </c>
      <c r="AW287" s="14" t="s">
        <v>38</v>
      </c>
      <c r="AX287" s="14" t="s">
        <v>82</v>
      </c>
      <c r="AY287" s="256" t="s">
        <v>181</v>
      </c>
    </row>
    <row r="288" spans="1:51" s="14" customFormat="1" ht="12">
      <c r="A288" s="14"/>
      <c r="B288" s="246"/>
      <c r="C288" s="247"/>
      <c r="D288" s="237" t="s">
        <v>189</v>
      </c>
      <c r="E288" s="248" t="s">
        <v>1</v>
      </c>
      <c r="F288" s="249" t="s">
        <v>512</v>
      </c>
      <c r="G288" s="247"/>
      <c r="H288" s="250">
        <v>1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189</v>
      </c>
      <c r="AU288" s="256" t="s">
        <v>92</v>
      </c>
      <c r="AV288" s="14" t="s">
        <v>92</v>
      </c>
      <c r="AW288" s="14" t="s">
        <v>38</v>
      </c>
      <c r="AX288" s="14" t="s">
        <v>82</v>
      </c>
      <c r="AY288" s="256" t="s">
        <v>181</v>
      </c>
    </row>
    <row r="289" spans="1:51" s="15" customFormat="1" ht="12">
      <c r="A289" s="15"/>
      <c r="B289" s="268"/>
      <c r="C289" s="269"/>
      <c r="D289" s="237" t="s">
        <v>189</v>
      </c>
      <c r="E289" s="270" t="s">
        <v>1</v>
      </c>
      <c r="F289" s="271" t="s">
        <v>430</v>
      </c>
      <c r="G289" s="269"/>
      <c r="H289" s="272">
        <v>27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8" t="s">
        <v>189</v>
      </c>
      <c r="AU289" s="278" t="s">
        <v>92</v>
      </c>
      <c r="AV289" s="15" t="s">
        <v>187</v>
      </c>
      <c r="AW289" s="15" t="s">
        <v>38</v>
      </c>
      <c r="AX289" s="15" t="s">
        <v>90</v>
      </c>
      <c r="AY289" s="278" t="s">
        <v>181</v>
      </c>
    </row>
    <row r="290" spans="1:65" s="2" customFormat="1" ht="24.15" customHeight="1">
      <c r="A290" s="39"/>
      <c r="B290" s="40"/>
      <c r="C290" s="257" t="s">
        <v>513</v>
      </c>
      <c r="D290" s="257" t="s">
        <v>278</v>
      </c>
      <c r="E290" s="258" t="s">
        <v>514</v>
      </c>
      <c r="F290" s="259" t="s">
        <v>515</v>
      </c>
      <c r="G290" s="260" t="s">
        <v>384</v>
      </c>
      <c r="H290" s="261">
        <v>27</v>
      </c>
      <c r="I290" s="262"/>
      <c r="J290" s="263">
        <f>ROUND(I290*H290,2)</f>
        <v>0</v>
      </c>
      <c r="K290" s="264"/>
      <c r="L290" s="265"/>
      <c r="M290" s="266" t="s">
        <v>1</v>
      </c>
      <c r="N290" s="267" t="s">
        <v>47</v>
      </c>
      <c r="O290" s="92"/>
      <c r="P290" s="231">
        <f>O290*H290</f>
        <v>0</v>
      </c>
      <c r="Q290" s="231">
        <v>0</v>
      </c>
      <c r="R290" s="231">
        <f>Q290*H290</f>
        <v>0</v>
      </c>
      <c r="S290" s="231">
        <v>0</v>
      </c>
      <c r="T290" s="232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3" t="s">
        <v>144</v>
      </c>
      <c r="AT290" s="233" t="s">
        <v>278</v>
      </c>
      <c r="AU290" s="233" t="s">
        <v>92</v>
      </c>
      <c r="AY290" s="17" t="s">
        <v>181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7" t="s">
        <v>90</v>
      </c>
      <c r="BK290" s="234">
        <f>ROUND(I290*H290,2)</f>
        <v>0</v>
      </c>
      <c r="BL290" s="17" t="s">
        <v>187</v>
      </c>
      <c r="BM290" s="233" t="s">
        <v>516</v>
      </c>
    </row>
    <row r="291" spans="1:65" s="2" customFormat="1" ht="24.15" customHeight="1">
      <c r="A291" s="39"/>
      <c r="B291" s="40"/>
      <c r="C291" s="221" t="s">
        <v>517</v>
      </c>
      <c r="D291" s="221" t="s">
        <v>183</v>
      </c>
      <c r="E291" s="222" t="s">
        <v>518</v>
      </c>
      <c r="F291" s="223" t="s">
        <v>519</v>
      </c>
      <c r="G291" s="224" t="s">
        <v>384</v>
      </c>
      <c r="H291" s="225">
        <v>2</v>
      </c>
      <c r="I291" s="226"/>
      <c r="J291" s="227">
        <f>ROUND(I291*H291,2)</f>
        <v>0</v>
      </c>
      <c r="K291" s="228"/>
      <c r="L291" s="45"/>
      <c r="M291" s="229" t="s">
        <v>1</v>
      </c>
      <c r="N291" s="230" t="s">
        <v>47</v>
      </c>
      <c r="O291" s="92"/>
      <c r="P291" s="231">
        <f>O291*H291</f>
        <v>0</v>
      </c>
      <c r="Q291" s="231">
        <v>2.50188</v>
      </c>
      <c r="R291" s="231">
        <f>Q291*H291</f>
        <v>5.00376</v>
      </c>
      <c r="S291" s="231">
        <v>0</v>
      </c>
      <c r="T291" s="23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3" t="s">
        <v>187</v>
      </c>
      <c r="AT291" s="233" t="s">
        <v>183</v>
      </c>
      <c r="AU291" s="233" t="s">
        <v>92</v>
      </c>
      <c r="AY291" s="17" t="s">
        <v>181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7" t="s">
        <v>90</v>
      </c>
      <c r="BK291" s="234">
        <f>ROUND(I291*H291,2)</f>
        <v>0</v>
      </c>
      <c r="BL291" s="17" t="s">
        <v>187</v>
      </c>
      <c r="BM291" s="233" t="s">
        <v>520</v>
      </c>
    </row>
    <row r="292" spans="1:65" s="2" customFormat="1" ht="24.15" customHeight="1">
      <c r="A292" s="39"/>
      <c r="B292" s="40"/>
      <c r="C292" s="257" t="s">
        <v>521</v>
      </c>
      <c r="D292" s="257" t="s">
        <v>278</v>
      </c>
      <c r="E292" s="258" t="s">
        <v>522</v>
      </c>
      <c r="F292" s="259" t="s">
        <v>523</v>
      </c>
      <c r="G292" s="260" t="s">
        <v>384</v>
      </c>
      <c r="H292" s="261">
        <v>2</v>
      </c>
      <c r="I292" s="262"/>
      <c r="J292" s="263">
        <f>ROUND(I292*H292,2)</f>
        <v>0</v>
      </c>
      <c r="K292" s="264"/>
      <c r="L292" s="265"/>
      <c r="M292" s="266" t="s">
        <v>1</v>
      </c>
      <c r="N292" s="267" t="s">
        <v>47</v>
      </c>
      <c r="O292" s="92"/>
      <c r="P292" s="231">
        <f>O292*H292</f>
        <v>0</v>
      </c>
      <c r="Q292" s="231">
        <v>0.0245</v>
      </c>
      <c r="R292" s="231">
        <f>Q292*H292</f>
        <v>0.049</v>
      </c>
      <c r="S292" s="231">
        <v>0</v>
      </c>
      <c r="T292" s="23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3" t="s">
        <v>144</v>
      </c>
      <c r="AT292" s="233" t="s">
        <v>278</v>
      </c>
      <c r="AU292" s="233" t="s">
        <v>92</v>
      </c>
      <c r="AY292" s="17" t="s">
        <v>181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7" t="s">
        <v>90</v>
      </c>
      <c r="BK292" s="234">
        <f>ROUND(I292*H292,2)</f>
        <v>0</v>
      </c>
      <c r="BL292" s="17" t="s">
        <v>187</v>
      </c>
      <c r="BM292" s="233" t="s">
        <v>524</v>
      </c>
    </row>
    <row r="293" spans="1:65" s="2" customFormat="1" ht="24.15" customHeight="1">
      <c r="A293" s="39"/>
      <c r="B293" s="40"/>
      <c r="C293" s="221" t="s">
        <v>525</v>
      </c>
      <c r="D293" s="221" t="s">
        <v>183</v>
      </c>
      <c r="E293" s="222" t="s">
        <v>526</v>
      </c>
      <c r="F293" s="223" t="s">
        <v>527</v>
      </c>
      <c r="G293" s="224" t="s">
        <v>384</v>
      </c>
      <c r="H293" s="225">
        <v>27</v>
      </c>
      <c r="I293" s="226"/>
      <c r="J293" s="227">
        <f>ROUND(I293*H293,2)</f>
        <v>0</v>
      </c>
      <c r="K293" s="228"/>
      <c r="L293" s="45"/>
      <c r="M293" s="229" t="s">
        <v>1</v>
      </c>
      <c r="N293" s="230" t="s">
        <v>47</v>
      </c>
      <c r="O293" s="92"/>
      <c r="P293" s="231">
        <f>O293*H293</f>
        <v>0</v>
      </c>
      <c r="Q293" s="231">
        <v>0.11241</v>
      </c>
      <c r="R293" s="231">
        <f>Q293*H293</f>
        <v>3.0350699999999997</v>
      </c>
      <c r="S293" s="231">
        <v>0</v>
      </c>
      <c r="T293" s="232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3" t="s">
        <v>187</v>
      </c>
      <c r="AT293" s="233" t="s">
        <v>183</v>
      </c>
      <c r="AU293" s="233" t="s">
        <v>92</v>
      </c>
      <c r="AY293" s="17" t="s">
        <v>181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7" t="s">
        <v>90</v>
      </c>
      <c r="BK293" s="234">
        <f>ROUND(I293*H293,2)</f>
        <v>0</v>
      </c>
      <c r="BL293" s="17" t="s">
        <v>187</v>
      </c>
      <c r="BM293" s="233" t="s">
        <v>528</v>
      </c>
    </row>
    <row r="294" spans="1:51" s="14" customFormat="1" ht="12">
      <c r="A294" s="14"/>
      <c r="B294" s="246"/>
      <c r="C294" s="247"/>
      <c r="D294" s="237" t="s">
        <v>189</v>
      </c>
      <c r="E294" s="248" t="s">
        <v>1</v>
      </c>
      <c r="F294" s="249" t="s">
        <v>529</v>
      </c>
      <c r="G294" s="247"/>
      <c r="H294" s="250">
        <v>27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189</v>
      </c>
      <c r="AU294" s="256" t="s">
        <v>92</v>
      </c>
      <c r="AV294" s="14" t="s">
        <v>92</v>
      </c>
      <c r="AW294" s="14" t="s">
        <v>38</v>
      </c>
      <c r="AX294" s="14" t="s">
        <v>90</v>
      </c>
      <c r="AY294" s="256" t="s">
        <v>181</v>
      </c>
    </row>
    <row r="295" spans="1:65" s="2" customFormat="1" ht="16.5" customHeight="1">
      <c r="A295" s="39"/>
      <c r="B295" s="40"/>
      <c r="C295" s="257" t="s">
        <v>530</v>
      </c>
      <c r="D295" s="257" t="s">
        <v>278</v>
      </c>
      <c r="E295" s="258" t="s">
        <v>531</v>
      </c>
      <c r="F295" s="259" t="s">
        <v>532</v>
      </c>
      <c r="G295" s="260" t="s">
        <v>384</v>
      </c>
      <c r="H295" s="261">
        <v>27</v>
      </c>
      <c r="I295" s="262"/>
      <c r="J295" s="263">
        <f>ROUND(I295*H295,2)</f>
        <v>0</v>
      </c>
      <c r="K295" s="264"/>
      <c r="L295" s="265"/>
      <c r="M295" s="266" t="s">
        <v>1</v>
      </c>
      <c r="N295" s="267" t="s">
        <v>47</v>
      </c>
      <c r="O295" s="92"/>
      <c r="P295" s="231">
        <f>O295*H295</f>
        <v>0</v>
      </c>
      <c r="Q295" s="231">
        <v>0</v>
      </c>
      <c r="R295" s="231">
        <f>Q295*H295</f>
        <v>0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144</v>
      </c>
      <c r="AT295" s="233" t="s">
        <v>278</v>
      </c>
      <c r="AU295" s="233" t="s">
        <v>92</v>
      </c>
      <c r="AY295" s="17" t="s">
        <v>181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7" t="s">
        <v>90</v>
      </c>
      <c r="BK295" s="234">
        <f>ROUND(I295*H295,2)</f>
        <v>0</v>
      </c>
      <c r="BL295" s="17" t="s">
        <v>187</v>
      </c>
      <c r="BM295" s="233" t="s">
        <v>533</v>
      </c>
    </row>
    <row r="296" spans="1:65" s="2" customFormat="1" ht="24.15" customHeight="1">
      <c r="A296" s="39"/>
      <c r="B296" s="40"/>
      <c r="C296" s="221" t="s">
        <v>534</v>
      </c>
      <c r="D296" s="221" t="s">
        <v>183</v>
      </c>
      <c r="E296" s="222" t="s">
        <v>535</v>
      </c>
      <c r="F296" s="223" t="s">
        <v>536</v>
      </c>
      <c r="G296" s="224" t="s">
        <v>186</v>
      </c>
      <c r="H296" s="225">
        <v>452</v>
      </c>
      <c r="I296" s="226"/>
      <c r="J296" s="227">
        <f>ROUND(I296*H296,2)</f>
        <v>0</v>
      </c>
      <c r="K296" s="228"/>
      <c r="L296" s="45"/>
      <c r="M296" s="229" t="s">
        <v>1</v>
      </c>
      <c r="N296" s="230" t="s">
        <v>47</v>
      </c>
      <c r="O296" s="92"/>
      <c r="P296" s="231">
        <f>O296*H296</f>
        <v>0</v>
      </c>
      <c r="Q296" s="231">
        <v>0</v>
      </c>
      <c r="R296" s="231">
        <f>Q296*H296</f>
        <v>0</v>
      </c>
      <c r="S296" s="231">
        <v>0</v>
      </c>
      <c r="T296" s="232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3" t="s">
        <v>187</v>
      </c>
      <c r="AT296" s="233" t="s">
        <v>183</v>
      </c>
      <c r="AU296" s="233" t="s">
        <v>92</v>
      </c>
      <c r="AY296" s="17" t="s">
        <v>181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7" t="s">
        <v>90</v>
      </c>
      <c r="BK296" s="234">
        <f>ROUND(I296*H296,2)</f>
        <v>0</v>
      </c>
      <c r="BL296" s="17" t="s">
        <v>187</v>
      </c>
      <c r="BM296" s="233" t="s">
        <v>537</v>
      </c>
    </row>
    <row r="297" spans="1:65" s="2" customFormat="1" ht="33" customHeight="1">
      <c r="A297" s="39"/>
      <c r="B297" s="40"/>
      <c r="C297" s="221" t="s">
        <v>538</v>
      </c>
      <c r="D297" s="221" t="s">
        <v>183</v>
      </c>
      <c r="E297" s="222" t="s">
        <v>539</v>
      </c>
      <c r="F297" s="223" t="s">
        <v>540</v>
      </c>
      <c r="G297" s="224" t="s">
        <v>199</v>
      </c>
      <c r="H297" s="225">
        <v>1089</v>
      </c>
      <c r="I297" s="226"/>
      <c r="J297" s="227">
        <f>ROUND(I297*H297,2)</f>
        <v>0</v>
      </c>
      <c r="K297" s="228"/>
      <c r="L297" s="45"/>
      <c r="M297" s="229" t="s">
        <v>1</v>
      </c>
      <c r="N297" s="230" t="s">
        <v>47</v>
      </c>
      <c r="O297" s="92"/>
      <c r="P297" s="231">
        <f>O297*H297</f>
        <v>0</v>
      </c>
      <c r="Q297" s="231">
        <v>0.1554</v>
      </c>
      <c r="R297" s="231">
        <f>Q297*H297</f>
        <v>169.2306</v>
      </c>
      <c r="S297" s="231">
        <v>0</v>
      </c>
      <c r="T297" s="232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3" t="s">
        <v>187</v>
      </c>
      <c r="AT297" s="233" t="s">
        <v>183</v>
      </c>
      <c r="AU297" s="233" t="s">
        <v>92</v>
      </c>
      <c r="AY297" s="17" t="s">
        <v>181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7" t="s">
        <v>90</v>
      </c>
      <c r="BK297" s="234">
        <f>ROUND(I297*H297,2)</f>
        <v>0</v>
      </c>
      <c r="BL297" s="17" t="s">
        <v>187</v>
      </c>
      <c r="BM297" s="233" t="s">
        <v>541</v>
      </c>
    </row>
    <row r="298" spans="1:51" s="14" customFormat="1" ht="12">
      <c r="A298" s="14"/>
      <c r="B298" s="246"/>
      <c r="C298" s="247"/>
      <c r="D298" s="237" t="s">
        <v>189</v>
      </c>
      <c r="E298" s="248" t="s">
        <v>1</v>
      </c>
      <c r="F298" s="249" t="s">
        <v>542</v>
      </c>
      <c r="G298" s="247"/>
      <c r="H298" s="250">
        <v>392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189</v>
      </c>
      <c r="AU298" s="256" t="s">
        <v>92</v>
      </c>
      <c r="AV298" s="14" t="s">
        <v>92</v>
      </c>
      <c r="AW298" s="14" t="s">
        <v>38</v>
      </c>
      <c r="AX298" s="14" t="s">
        <v>82</v>
      </c>
      <c r="AY298" s="256" t="s">
        <v>181</v>
      </c>
    </row>
    <row r="299" spans="1:51" s="14" customFormat="1" ht="12">
      <c r="A299" s="14"/>
      <c r="B299" s="246"/>
      <c r="C299" s="247"/>
      <c r="D299" s="237" t="s">
        <v>189</v>
      </c>
      <c r="E299" s="248" t="s">
        <v>1</v>
      </c>
      <c r="F299" s="249" t="s">
        <v>543</v>
      </c>
      <c r="G299" s="247"/>
      <c r="H299" s="250">
        <v>697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189</v>
      </c>
      <c r="AU299" s="256" t="s">
        <v>92</v>
      </c>
      <c r="AV299" s="14" t="s">
        <v>92</v>
      </c>
      <c r="AW299" s="14" t="s">
        <v>38</v>
      </c>
      <c r="AX299" s="14" t="s">
        <v>82</v>
      </c>
      <c r="AY299" s="256" t="s">
        <v>181</v>
      </c>
    </row>
    <row r="300" spans="1:51" s="15" customFormat="1" ht="12">
      <c r="A300" s="15"/>
      <c r="B300" s="268"/>
      <c r="C300" s="269"/>
      <c r="D300" s="237" t="s">
        <v>189</v>
      </c>
      <c r="E300" s="270" t="s">
        <v>1</v>
      </c>
      <c r="F300" s="271" t="s">
        <v>430</v>
      </c>
      <c r="G300" s="269"/>
      <c r="H300" s="272">
        <v>1089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8" t="s">
        <v>189</v>
      </c>
      <c r="AU300" s="278" t="s">
        <v>92</v>
      </c>
      <c r="AV300" s="15" t="s">
        <v>187</v>
      </c>
      <c r="AW300" s="15" t="s">
        <v>38</v>
      </c>
      <c r="AX300" s="15" t="s">
        <v>90</v>
      </c>
      <c r="AY300" s="278" t="s">
        <v>181</v>
      </c>
    </row>
    <row r="301" spans="1:65" s="2" customFormat="1" ht="16.5" customHeight="1">
      <c r="A301" s="39"/>
      <c r="B301" s="40"/>
      <c r="C301" s="257" t="s">
        <v>544</v>
      </c>
      <c r="D301" s="257" t="s">
        <v>278</v>
      </c>
      <c r="E301" s="258" t="s">
        <v>545</v>
      </c>
      <c r="F301" s="259" t="s">
        <v>546</v>
      </c>
      <c r="G301" s="260" t="s">
        <v>199</v>
      </c>
      <c r="H301" s="261">
        <v>395.92</v>
      </c>
      <c r="I301" s="262"/>
      <c r="J301" s="263">
        <f>ROUND(I301*H301,2)</f>
        <v>0</v>
      </c>
      <c r="K301" s="264"/>
      <c r="L301" s="265"/>
      <c r="M301" s="266" t="s">
        <v>1</v>
      </c>
      <c r="N301" s="267" t="s">
        <v>47</v>
      </c>
      <c r="O301" s="92"/>
      <c r="P301" s="231">
        <f>O301*H301</f>
        <v>0</v>
      </c>
      <c r="Q301" s="231">
        <v>0.08</v>
      </c>
      <c r="R301" s="231">
        <f>Q301*H301</f>
        <v>31.6736</v>
      </c>
      <c r="S301" s="231">
        <v>0</v>
      </c>
      <c r="T301" s="23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3" t="s">
        <v>144</v>
      </c>
      <c r="AT301" s="233" t="s">
        <v>278</v>
      </c>
      <c r="AU301" s="233" t="s">
        <v>92</v>
      </c>
      <c r="AY301" s="17" t="s">
        <v>181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7" t="s">
        <v>90</v>
      </c>
      <c r="BK301" s="234">
        <f>ROUND(I301*H301,2)</f>
        <v>0</v>
      </c>
      <c r="BL301" s="17" t="s">
        <v>187</v>
      </c>
      <c r="BM301" s="233" t="s">
        <v>547</v>
      </c>
    </row>
    <row r="302" spans="1:51" s="14" customFormat="1" ht="12">
      <c r="A302" s="14"/>
      <c r="B302" s="246"/>
      <c r="C302" s="247"/>
      <c r="D302" s="237" t="s">
        <v>189</v>
      </c>
      <c r="E302" s="248" t="s">
        <v>1</v>
      </c>
      <c r="F302" s="249" t="s">
        <v>548</v>
      </c>
      <c r="G302" s="247"/>
      <c r="H302" s="250">
        <v>395.92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189</v>
      </c>
      <c r="AU302" s="256" t="s">
        <v>92</v>
      </c>
      <c r="AV302" s="14" t="s">
        <v>92</v>
      </c>
      <c r="AW302" s="14" t="s">
        <v>38</v>
      </c>
      <c r="AX302" s="14" t="s">
        <v>90</v>
      </c>
      <c r="AY302" s="256" t="s">
        <v>181</v>
      </c>
    </row>
    <row r="303" spans="1:65" s="2" customFormat="1" ht="16.5" customHeight="1">
      <c r="A303" s="39"/>
      <c r="B303" s="40"/>
      <c r="C303" s="257" t="s">
        <v>549</v>
      </c>
      <c r="D303" s="257" t="s">
        <v>278</v>
      </c>
      <c r="E303" s="258" t="s">
        <v>550</v>
      </c>
      <c r="F303" s="259" t="s">
        <v>551</v>
      </c>
      <c r="G303" s="260" t="s">
        <v>199</v>
      </c>
      <c r="H303" s="261">
        <v>703.97</v>
      </c>
      <c r="I303" s="262"/>
      <c r="J303" s="263">
        <f>ROUND(I303*H303,2)</f>
        <v>0</v>
      </c>
      <c r="K303" s="264"/>
      <c r="L303" s="265"/>
      <c r="M303" s="266" t="s">
        <v>1</v>
      </c>
      <c r="N303" s="267" t="s">
        <v>47</v>
      </c>
      <c r="O303" s="92"/>
      <c r="P303" s="231">
        <f>O303*H303</f>
        <v>0</v>
      </c>
      <c r="Q303" s="231">
        <v>0.05612</v>
      </c>
      <c r="R303" s="231">
        <f>Q303*H303</f>
        <v>39.506796400000006</v>
      </c>
      <c r="S303" s="231">
        <v>0</v>
      </c>
      <c r="T303" s="23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3" t="s">
        <v>144</v>
      </c>
      <c r="AT303" s="233" t="s">
        <v>278</v>
      </c>
      <c r="AU303" s="233" t="s">
        <v>92</v>
      </c>
      <c r="AY303" s="17" t="s">
        <v>181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7" t="s">
        <v>90</v>
      </c>
      <c r="BK303" s="234">
        <f>ROUND(I303*H303,2)</f>
        <v>0</v>
      </c>
      <c r="BL303" s="17" t="s">
        <v>187</v>
      </c>
      <c r="BM303" s="233" t="s">
        <v>552</v>
      </c>
    </row>
    <row r="304" spans="1:51" s="14" customFormat="1" ht="12">
      <c r="A304" s="14"/>
      <c r="B304" s="246"/>
      <c r="C304" s="247"/>
      <c r="D304" s="237" t="s">
        <v>189</v>
      </c>
      <c r="E304" s="248" t="s">
        <v>1</v>
      </c>
      <c r="F304" s="249" t="s">
        <v>553</v>
      </c>
      <c r="G304" s="247"/>
      <c r="H304" s="250">
        <v>703.97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189</v>
      </c>
      <c r="AU304" s="256" t="s">
        <v>92</v>
      </c>
      <c r="AV304" s="14" t="s">
        <v>92</v>
      </c>
      <c r="AW304" s="14" t="s">
        <v>38</v>
      </c>
      <c r="AX304" s="14" t="s">
        <v>90</v>
      </c>
      <c r="AY304" s="256" t="s">
        <v>181</v>
      </c>
    </row>
    <row r="305" spans="1:65" s="2" customFormat="1" ht="24.15" customHeight="1">
      <c r="A305" s="39"/>
      <c r="B305" s="40"/>
      <c r="C305" s="221" t="s">
        <v>140</v>
      </c>
      <c r="D305" s="221" t="s">
        <v>183</v>
      </c>
      <c r="E305" s="222" t="s">
        <v>554</v>
      </c>
      <c r="F305" s="223" t="s">
        <v>555</v>
      </c>
      <c r="G305" s="224" t="s">
        <v>199</v>
      </c>
      <c r="H305" s="225">
        <v>685.8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47</v>
      </c>
      <c r="O305" s="92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187</v>
      </c>
      <c r="AT305" s="233" t="s">
        <v>183</v>
      </c>
      <c r="AU305" s="233" t="s">
        <v>92</v>
      </c>
      <c r="AY305" s="17" t="s">
        <v>181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7" t="s">
        <v>90</v>
      </c>
      <c r="BK305" s="234">
        <f>ROUND(I305*H305,2)</f>
        <v>0</v>
      </c>
      <c r="BL305" s="17" t="s">
        <v>187</v>
      </c>
      <c r="BM305" s="233" t="s">
        <v>556</v>
      </c>
    </row>
    <row r="306" spans="1:65" s="2" customFormat="1" ht="24.15" customHeight="1">
      <c r="A306" s="39"/>
      <c r="B306" s="40"/>
      <c r="C306" s="221" t="s">
        <v>557</v>
      </c>
      <c r="D306" s="221" t="s">
        <v>183</v>
      </c>
      <c r="E306" s="222" t="s">
        <v>558</v>
      </c>
      <c r="F306" s="223" t="s">
        <v>559</v>
      </c>
      <c r="G306" s="224" t="s">
        <v>199</v>
      </c>
      <c r="H306" s="225">
        <v>685.8</v>
      </c>
      <c r="I306" s="226"/>
      <c r="J306" s="227">
        <f>ROUND(I306*H306,2)</f>
        <v>0</v>
      </c>
      <c r="K306" s="228"/>
      <c r="L306" s="45"/>
      <c r="M306" s="229" t="s">
        <v>1</v>
      </c>
      <c r="N306" s="230" t="s">
        <v>47</v>
      </c>
      <c r="O306" s="92"/>
      <c r="P306" s="231">
        <f>O306*H306</f>
        <v>0</v>
      </c>
      <c r="Q306" s="231">
        <v>6E-05</v>
      </c>
      <c r="R306" s="231">
        <f>Q306*H306</f>
        <v>0.041148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187</v>
      </c>
      <c r="AT306" s="233" t="s">
        <v>183</v>
      </c>
      <c r="AU306" s="233" t="s">
        <v>92</v>
      </c>
      <c r="AY306" s="17" t="s">
        <v>181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7" t="s">
        <v>90</v>
      </c>
      <c r="BK306" s="234">
        <f>ROUND(I306*H306,2)</f>
        <v>0</v>
      </c>
      <c r="BL306" s="17" t="s">
        <v>187</v>
      </c>
      <c r="BM306" s="233" t="s">
        <v>560</v>
      </c>
    </row>
    <row r="307" spans="1:65" s="2" customFormat="1" ht="24.15" customHeight="1">
      <c r="A307" s="39"/>
      <c r="B307" s="40"/>
      <c r="C307" s="221" t="s">
        <v>561</v>
      </c>
      <c r="D307" s="221" t="s">
        <v>183</v>
      </c>
      <c r="E307" s="222" t="s">
        <v>562</v>
      </c>
      <c r="F307" s="223" t="s">
        <v>563</v>
      </c>
      <c r="G307" s="224" t="s">
        <v>384</v>
      </c>
      <c r="H307" s="225">
        <v>3</v>
      </c>
      <c r="I307" s="226"/>
      <c r="J307" s="227">
        <f>ROUND(I307*H307,2)</f>
        <v>0</v>
      </c>
      <c r="K307" s="228"/>
      <c r="L307" s="45"/>
      <c r="M307" s="229" t="s">
        <v>1</v>
      </c>
      <c r="N307" s="230" t="s">
        <v>47</v>
      </c>
      <c r="O307" s="92"/>
      <c r="P307" s="231">
        <f>O307*H307</f>
        <v>0</v>
      </c>
      <c r="Q307" s="231">
        <v>5.80039</v>
      </c>
      <c r="R307" s="231">
        <f>Q307*H307</f>
        <v>17.40117</v>
      </c>
      <c r="S307" s="231">
        <v>0</v>
      </c>
      <c r="T307" s="23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3" t="s">
        <v>187</v>
      </c>
      <c r="AT307" s="233" t="s">
        <v>183</v>
      </c>
      <c r="AU307" s="233" t="s">
        <v>92</v>
      </c>
      <c r="AY307" s="17" t="s">
        <v>181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7" t="s">
        <v>90</v>
      </c>
      <c r="BK307" s="234">
        <f>ROUND(I307*H307,2)</f>
        <v>0</v>
      </c>
      <c r="BL307" s="17" t="s">
        <v>187</v>
      </c>
      <c r="BM307" s="233" t="s">
        <v>564</v>
      </c>
    </row>
    <row r="308" spans="1:51" s="14" customFormat="1" ht="12">
      <c r="A308" s="14"/>
      <c r="B308" s="246"/>
      <c r="C308" s="247"/>
      <c r="D308" s="237" t="s">
        <v>189</v>
      </c>
      <c r="E308" s="248" t="s">
        <v>1</v>
      </c>
      <c r="F308" s="249" t="s">
        <v>565</v>
      </c>
      <c r="G308" s="247"/>
      <c r="H308" s="250">
        <v>2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189</v>
      </c>
      <c r="AU308" s="256" t="s">
        <v>92</v>
      </c>
      <c r="AV308" s="14" t="s">
        <v>92</v>
      </c>
      <c r="AW308" s="14" t="s">
        <v>38</v>
      </c>
      <c r="AX308" s="14" t="s">
        <v>82</v>
      </c>
      <c r="AY308" s="256" t="s">
        <v>181</v>
      </c>
    </row>
    <row r="309" spans="1:51" s="14" customFormat="1" ht="12">
      <c r="A309" s="14"/>
      <c r="B309" s="246"/>
      <c r="C309" s="247"/>
      <c r="D309" s="237" t="s">
        <v>189</v>
      </c>
      <c r="E309" s="248" t="s">
        <v>1</v>
      </c>
      <c r="F309" s="249" t="s">
        <v>566</v>
      </c>
      <c r="G309" s="247"/>
      <c r="H309" s="250">
        <v>1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6" t="s">
        <v>189</v>
      </c>
      <c r="AU309" s="256" t="s">
        <v>92</v>
      </c>
      <c r="AV309" s="14" t="s">
        <v>92</v>
      </c>
      <c r="AW309" s="14" t="s">
        <v>38</v>
      </c>
      <c r="AX309" s="14" t="s">
        <v>82</v>
      </c>
      <c r="AY309" s="256" t="s">
        <v>181</v>
      </c>
    </row>
    <row r="310" spans="1:51" s="15" customFormat="1" ht="12">
      <c r="A310" s="15"/>
      <c r="B310" s="268"/>
      <c r="C310" s="269"/>
      <c r="D310" s="237" t="s">
        <v>189</v>
      </c>
      <c r="E310" s="270" t="s">
        <v>1</v>
      </c>
      <c r="F310" s="271" t="s">
        <v>430</v>
      </c>
      <c r="G310" s="269"/>
      <c r="H310" s="272">
        <v>3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8" t="s">
        <v>189</v>
      </c>
      <c r="AU310" s="278" t="s">
        <v>92</v>
      </c>
      <c r="AV310" s="15" t="s">
        <v>187</v>
      </c>
      <c r="AW310" s="15" t="s">
        <v>38</v>
      </c>
      <c r="AX310" s="15" t="s">
        <v>90</v>
      </c>
      <c r="AY310" s="278" t="s">
        <v>181</v>
      </c>
    </row>
    <row r="311" spans="1:65" s="2" customFormat="1" ht="33" customHeight="1">
      <c r="A311" s="39"/>
      <c r="B311" s="40"/>
      <c r="C311" s="221" t="s">
        <v>567</v>
      </c>
      <c r="D311" s="221" t="s">
        <v>183</v>
      </c>
      <c r="E311" s="222" t="s">
        <v>568</v>
      </c>
      <c r="F311" s="223" t="s">
        <v>569</v>
      </c>
      <c r="G311" s="224" t="s">
        <v>186</v>
      </c>
      <c r="H311" s="225">
        <v>70</v>
      </c>
      <c r="I311" s="226"/>
      <c r="J311" s="227">
        <f>ROUND(I311*H311,2)</f>
        <v>0</v>
      </c>
      <c r="K311" s="228"/>
      <c r="L311" s="45"/>
      <c r="M311" s="229" t="s">
        <v>1</v>
      </c>
      <c r="N311" s="230" t="s">
        <v>47</v>
      </c>
      <c r="O311" s="92"/>
      <c r="P311" s="231">
        <f>O311*H311</f>
        <v>0</v>
      </c>
      <c r="Q311" s="231">
        <v>0.00036</v>
      </c>
      <c r="R311" s="231">
        <f>Q311*H311</f>
        <v>0.0252</v>
      </c>
      <c r="S311" s="231">
        <v>0</v>
      </c>
      <c r="T311" s="232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3" t="s">
        <v>187</v>
      </c>
      <c r="AT311" s="233" t="s">
        <v>183</v>
      </c>
      <c r="AU311" s="233" t="s">
        <v>92</v>
      </c>
      <c r="AY311" s="17" t="s">
        <v>181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7" t="s">
        <v>90</v>
      </c>
      <c r="BK311" s="234">
        <f>ROUND(I311*H311,2)</f>
        <v>0</v>
      </c>
      <c r="BL311" s="17" t="s">
        <v>187</v>
      </c>
      <c r="BM311" s="233" t="s">
        <v>570</v>
      </c>
    </row>
    <row r="312" spans="1:51" s="14" customFormat="1" ht="12">
      <c r="A312" s="14"/>
      <c r="B312" s="246"/>
      <c r="C312" s="247"/>
      <c r="D312" s="237" t="s">
        <v>189</v>
      </c>
      <c r="E312" s="248" t="s">
        <v>1</v>
      </c>
      <c r="F312" s="249" t="s">
        <v>139</v>
      </c>
      <c r="G312" s="247"/>
      <c r="H312" s="250">
        <v>70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189</v>
      </c>
      <c r="AU312" s="256" t="s">
        <v>92</v>
      </c>
      <c r="AV312" s="14" t="s">
        <v>92</v>
      </c>
      <c r="AW312" s="14" t="s">
        <v>38</v>
      </c>
      <c r="AX312" s="14" t="s">
        <v>90</v>
      </c>
      <c r="AY312" s="256" t="s">
        <v>181</v>
      </c>
    </row>
    <row r="313" spans="1:65" s="2" customFormat="1" ht="33" customHeight="1">
      <c r="A313" s="39"/>
      <c r="B313" s="40"/>
      <c r="C313" s="221" t="s">
        <v>571</v>
      </c>
      <c r="D313" s="221" t="s">
        <v>183</v>
      </c>
      <c r="E313" s="222" t="s">
        <v>572</v>
      </c>
      <c r="F313" s="223" t="s">
        <v>573</v>
      </c>
      <c r="G313" s="224" t="s">
        <v>199</v>
      </c>
      <c r="H313" s="225">
        <v>64.2</v>
      </c>
      <c r="I313" s="226"/>
      <c r="J313" s="227">
        <f>ROUND(I313*H313,2)</f>
        <v>0</v>
      </c>
      <c r="K313" s="228"/>
      <c r="L313" s="45"/>
      <c r="M313" s="229" t="s">
        <v>1</v>
      </c>
      <c r="N313" s="230" t="s">
        <v>47</v>
      </c>
      <c r="O313" s="92"/>
      <c r="P313" s="231">
        <f>O313*H313</f>
        <v>0</v>
      </c>
      <c r="Q313" s="231">
        <v>0.00061</v>
      </c>
      <c r="R313" s="231">
        <f>Q313*H313</f>
        <v>0.039162</v>
      </c>
      <c r="S313" s="231">
        <v>0</v>
      </c>
      <c r="T313" s="232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3" t="s">
        <v>187</v>
      </c>
      <c r="AT313" s="233" t="s">
        <v>183</v>
      </c>
      <c r="AU313" s="233" t="s">
        <v>92</v>
      </c>
      <c r="AY313" s="17" t="s">
        <v>181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7" t="s">
        <v>90</v>
      </c>
      <c r="BK313" s="234">
        <f>ROUND(I313*H313,2)</f>
        <v>0</v>
      </c>
      <c r="BL313" s="17" t="s">
        <v>187</v>
      </c>
      <c r="BM313" s="233" t="s">
        <v>574</v>
      </c>
    </row>
    <row r="314" spans="1:51" s="14" customFormat="1" ht="12">
      <c r="A314" s="14"/>
      <c r="B314" s="246"/>
      <c r="C314" s="247"/>
      <c r="D314" s="237" t="s">
        <v>189</v>
      </c>
      <c r="E314" s="248" t="s">
        <v>1</v>
      </c>
      <c r="F314" s="249" t="s">
        <v>575</v>
      </c>
      <c r="G314" s="247"/>
      <c r="H314" s="250">
        <v>64.2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189</v>
      </c>
      <c r="AU314" s="256" t="s">
        <v>92</v>
      </c>
      <c r="AV314" s="14" t="s">
        <v>92</v>
      </c>
      <c r="AW314" s="14" t="s">
        <v>38</v>
      </c>
      <c r="AX314" s="14" t="s">
        <v>90</v>
      </c>
      <c r="AY314" s="256" t="s">
        <v>181</v>
      </c>
    </row>
    <row r="315" spans="1:65" s="2" customFormat="1" ht="24.15" customHeight="1">
      <c r="A315" s="39"/>
      <c r="B315" s="40"/>
      <c r="C315" s="221" t="s">
        <v>576</v>
      </c>
      <c r="D315" s="221" t="s">
        <v>183</v>
      </c>
      <c r="E315" s="222" t="s">
        <v>577</v>
      </c>
      <c r="F315" s="223" t="s">
        <v>578</v>
      </c>
      <c r="G315" s="224" t="s">
        <v>199</v>
      </c>
      <c r="H315" s="225">
        <v>685.8</v>
      </c>
      <c r="I315" s="226"/>
      <c r="J315" s="227">
        <f>ROUND(I315*H315,2)</f>
        <v>0</v>
      </c>
      <c r="K315" s="228"/>
      <c r="L315" s="45"/>
      <c r="M315" s="229" t="s">
        <v>1</v>
      </c>
      <c r="N315" s="230" t="s">
        <v>47</v>
      </c>
      <c r="O315" s="92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3" t="s">
        <v>187</v>
      </c>
      <c r="AT315" s="233" t="s">
        <v>183</v>
      </c>
      <c r="AU315" s="233" t="s">
        <v>92</v>
      </c>
      <c r="AY315" s="17" t="s">
        <v>181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7" t="s">
        <v>90</v>
      </c>
      <c r="BK315" s="234">
        <f>ROUND(I315*H315,2)</f>
        <v>0</v>
      </c>
      <c r="BL315" s="17" t="s">
        <v>187</v>
      </c>
      <c r="BM315" s="233" t="s">
        <v>579</v>
      </c>
    </row>
    <row r="316" spans="1:51" s="14" customFormat="1" ht="12">
      <c r="A316" s="14"/>
      <c r="B316" s="246"/>
      <c r="C316" s="247"/>
      <c r="D316" s="237" t="s">
        <v>189</v>
      </c>
      <c r="E316" s="248" t="s">
        <v>1</v>
      </c>
      <c r="F316" s="249" t="s">
        <v>580</v>
      </c>
      <c r="G316" s="247"/>
      <c r="H316" s="250">
        <v>685.8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189</v>
      </c>
      <c r="AU316" s="256" t="s">
        <v>92</v>
      </c>
      <c r="AV316" s="14" t="s">
        <v>92</v>
      </c>
      <c r="AW316" s="14" t="s">
        <v>38</v>
      </c>
      <c r="AX316" s="14" t="s">
        <v>90</v>
      </c>
      <c r="AY316" s="256" t="s">
        <v>181</v>
      </c>
    </row>
    <row r="317" spans="1:65" s="2" customFormat="1" ht="24.15" customHeight="1">
      <c r="A317" s="39"/>
      <c r="B317" s="40"/>
      <c r="C317" s="221" t="s">
        <v>581</v>
      </c>
      <c r="D317" s="221" t="s">
        <v>183</v>
      </c>
      <c r="E317" s="222" t="s">
        <v>582</v>
      </c>
      <c r="F317" s="223" t="s">
        <v>583</v>
      </c>
      <c r="G317" s="224" t="s">
        <v>199</v>
      </c>
      <c r="H317" s="225">
        <v>120</v>
      </c>
      <c r="I317" s="226"/>
      <c r="J317" s="227">
        <f>ROUND(I317*H317,2)</f>
        <v>0</v>
      </c>
      <c r="K317" s="228"/>
      <c r="L317" s="45"/>
      <c r="M317" s="229" t="s">
        <v>1</v>
      </c>
      <c r="N317" s="230" t="s">
        <v>47</v>
      </c>
      <c r="O317" s="92"/>
      <c r="P317" s="231">
        <f>O317*H317</f>
        <v>0</v>
      </c>
      <c r="Q317" s="231">
        <v>0</v>
      </c>
      <c r="R317" s="231">
        <f>Q317*H317</f>
        <v>0</v>
      </c>
      <c r="S317" s="231">
        <v>0.194</v>
      </c>
      <c r="T317" s="232">
        <f>S317*H317</f>
        <v>23.28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3" t="s">
        <v>187</v>
      </c>
      <c r="AT317" s="233" t="s">
        <v>183</v>
      </c>
      <c r="AU317" s="233" t="s">
        <v>92</v>
      </c>
      <c r="AY317" s="17" t="s">
        <v>181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7" t="s">
        <v>90</v>
      </c>
      <c r="BK317" s="234">
        <f>ROUND(I317*H317,2)</f>
        <v>0</v>
      </c>
      <c r="BL317" s="17" t="s">
        <v>187</v>
      </c>
      <c r="BM317" s="233" t="s">
        <v>584</v>
      </c>
    </row>
    <row r="318" spans="1:51" s="14" customFormat="1" ht="12">
      <c r="A318" s="14"/>
      <c r="B318" s="246"/>
      <c r="C318" s="247"/>
      <c r="D318" s="237" t="s">
        <v>189</v>
      </c>
      <c r="E318" s="248" t="s">
        <v>151</v>
      </c>
      <c r="F318" s="249" t="s">
        <v>152</v>
      </c>
      <c r="G318" s="247"/>
      <c r="H318" s="250">
        <v>120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189</v>
      </c>
      <c r="AU318" s="256" t="s">
        <v>92</v>
      </c>
      <c r="AV318" s="14" t="s">
        <v>92</v>
      </c>
      <c r="AW318" s="14" t="s">
        <v>38</v>
      </c>
      <c r="AX318" s="14" t="s">
        <v>90</v>
      </c>
      <c r="AY318" s="256" t="s">
        <v>181</v>
      </c>
    </row>
    <row r="319" spans="1:65" s="2" customFormat="1" ht="24.15" customHeight="1">
      <c r="A319" s="39"/>
      <c r="B319" s="40"/>
      <c r="C319" s="221" t="s">
        <v>585</v>
      </c>
      <c r="D319" s="221" t="s">
        <v>183</v>
      </c>
      <c r="E319" s="222" t="s">
        <v>586</v>
      </c>
      <c r="F319" s="223" t="s">
        <v>587</v>
      </c>
      <c r="G319" s="224" t="s">
        <v>186</v>
      </c>
      <c r="H319" s="225">
        <v>4600</v>
      </c>
      <c r="I319" s="226"/>
      <c r="J319" s="227">
        <f>ROUND(I319*H319,2)</f>
        <v>0</v>
      </c>
      <c r="K319" s="228"/>
      <c r="L319" s="45"/>
      <c r="M319" s="229" t="s">
        <v>1</v>
      </c>
      <c r="N319" s="230" t="s">
        <v>47</v>
      </c>
      <c r="O319" s="92"/>
      <c r="P319" s="231">
        <f>O319*H319</f>
        <v>0</v>
      </c>
      <c r="Q319" s="231">
        <v>0</v>
      </c>
      <c r="R319" s="231">
        <f>Q319*H319</f>
        <v>0</v>
      </c>
      <c r="S319" s="231">
        <v>0.02</v>
      </c>
      <c r="T319" s="232">
        <f>S319*H319</f>
        <v>92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3" t="s">
        <v>187</v>
      </c>
      <c r="AT319" s="233" t="s">
        <v>183</v>
      </c>
      <c r="AU319" s="233" t="s">
        <v>92</v>
      </c>
      <c r="AY319" s="17" t="s">
        <v>181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7" t="s">
        <v>90</v>
      </c>
      <c r="BK319" s="234">
        <f>ROUND(I319*H319,2)</f>
        <v>0</v>
      </c>
      <c r="BL319" s="17" t="s">
        <v>187</v>
      </c>
      <c r="BM319" s="233" t="s">
        <v>588</v>
      </c>
    </row>
    <row r="320" spans="1:51" s="14" customFormat="1" ht="12">
      <c r="A320" s="14"/>
      <c r="B320" s="246"/>
      <c r="C320" s="247"/>
      <c r="D320" s="237" t="s">
        <v>189</v>
      </c>
      <c r="E320" s="248" t="s">
        <v>1</v>
      </c>
      <c r="F320" s="249" t="s">
        <v>589</v>
      </c>
      <c r="G320" s="247"/>
      <c r="H320" s="250">
        <v>4600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6" t="s">
        <v>189</v>
      </c>
      <c r="AU320" s="256" t="s">
        <v>92</v>
      </c>
      <c r="AV320" s="14" t="s">
        <v>92</v>
      </c>
      <c r="AW320" s="14" t="s">
        <v>38</v>
      </c>
      <c r="AX320" s="14" t="s">
        <v>90</v>
      </c>
      <c r="AY320" s="256" t="s">
        <v>181</v>
      </c>
    </row>
    <row r="321" spans="1:65" s="2" customFormat="1" ht="24.15" customHeight="1">
      <c r="A321" s="39"/>
      <c r="B321" s="40"/>
      <c r="C321" s="221" t="s">
        <v>590</v>
      </c>
      <c r="D321" s="221" t="s">
        <v>183</v>
      </c>
      <c r="E321" s="222" t="s">
        <v>591</v>
      </c>
      <c r="F321" s="223" t="s">
        <v>592</v>
      </c>
      <c r="G321" s="224" t="s">
        <v>384</v>
      </c>
      <c r="H321" s="225">
        <v>12</v>
      </c>
      <c r="I321" s="226"/>
      <c r="J321" s="227">
        <f>ROUND(I321*H321,2)</f>
        <v>0</v>
      </c>
      <c r="K321" s="228"/>
      <c r="L321" s="45"/>
      <c r="M321" s="229" t="s">
        <v>1</v>
      </c>
      <c r="N321" s="230" t="s">
        <v>47</v>
      </c>
      <c r="O321" s="92"/>
      <c r="P321" s="231">
        <f>O321*H321</f>
        <v>0</v>
      </c>
      <c r="Q321" s="231">
        <v>0</v>
      </c>
      <c r="R321" s="231">
        <f>Q321*H321</f>
        <v>0</v>
      </c>
      <c r="S321" s="231">
        <v>0.082</v>
      </c>
      <c r="T321" s="232">
        <f>S321*H321</f>
        <v>0.984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3" t="s">
        <v>187</v>
      </c>
      <c r="AT321" s="233" t="s">
        <v>183</v>
      </c>
      <c r="AU321" s="233" t="s">
        <v>92</v>
      </c>
      <c r="AY321" s="17" t="s">
        <v>181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7" t="s">
        <v>90</v>
      </c>
      <c r="BK321" s="234">
        <f>ROUND(I321*H321,2)</f>
        <v>0</v>
      </c>
      <c r="BL321" s="17" t="s">
        <v>187</v>
      </c>
      <c r="BM321" s="233" t="s">
        <v>593</v>
      </c>
    </row>
    <row r="322" spans="1:51" s="14" customFormat="1" ht="12">
      <c r="A322" s="14"/>
      <c r="B322" s="246"/>
      <c r="C322" s="247"/>
      <c r="D322" s="237" t="s">
        <v>189</v>
      </c>
      <c r="E322" s="248" t="s">
        <v>145</v>
      </c>
      <c r="F322" s="249" t="s">
        <v>594</v>
      </c>
      <c r="G322" s="247"/>
      <c r="H322" s="250">
        <v>12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189</v>
      </c>
      <c r="AU322" s="256" t="s">
        <v>92</v>
      </c>
      <c r="AV322" s="14" t="s">
        <v>92</v>
      </c>
      <c r="AW322" s="14" t="s">
        <v>38</v>
      </c>
      <c r="AX322" s="14" t="s">
        <v>90</v>
      </c>
      <c r="AY322" s="256" t="s">
        <v>181</v>
      </c>
    </row>
    <row r="323" spans="1:65" s="2" customFormat="1" ht="21.75" customHeight="1">
      <c r="A323" s="39"/>
      <c r="B323" s="40"/>
      <c r="C323" s="221" t="s">
        <v>595</v>
      </c>
      <c r="D323" s="221" t="s">
        <v>183</v>
      </c>
      <c r="E323" s="222" t="s">
        <v>596</v>
      </c>
      <c r="F323" s="223" t="s">
        <v>597</v>
      </c>
      <c r="G323" s="224" t="s">
        <v>269</v>
      </c>
      <c r="H323" s="225">
        <v>61.2</v>
      </c>
      <c r="I323" s="226"/>
      <c r="J323" s="227">
        <f>ROUND(I323*H323,2)</f>
        <v>0</v>
      </c>
      <c r="K323" s="228"/>
      <c r="L323" s="45"/>
      <c r="M323" s="229" t="s">
        <v>1</v>
      </c>
      <c r="N323" s="230" t="s">
        <v>47</v>
      </c>
      <c r="O323" s="92"/>
      <c r="P323" s="231">
        <f>O323*H323</f>
        <v>0</v>
      </c>
      <c r="Q323" s="231">
        <v>0</v>
      </c>
      <c r="R323" s="231">
        <f>Q323*H323</f>
        <v>0</v>
      </c>
      <c r="S323" s="231">
        <v>0</v>
      </c>
      <c r="T323" s="232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3" t="s">
        <v>187</v>
      </c>
      <c r="AT323" s="233" t="s">
        <v>183</v>
      </c>
      <c r="AU323" s="233" t="s">
        <v>92</v>
      </c>
      <c r="AY323" s="17" t="s">
        <v>181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7" t="s">
        <v>90</v>
      </c>
      <c r="BK323" s="234">
        <f>ROUND(I323*H323,2)</f>
        <v>0</v>
      </c>
      <c r="BL323" s="17" t="s">
        <v>187</v>
      </c>
      <c r="BM323" s="233" t="s">
        <v>598</v>
      </c>
    </row>
    <row r="324" spans="1:51" s="13" customFormat="1" ht="12">
      <c r="A324" s="13"/>
      <c r="B324" s="235"/>
      <c r="C324" s="236"/>
      <c r="D324" s="237" t="s">
        <v>189</v>
      </c>
      <c r="E324" s="238" t="s">
        <v>1</v>
      </c>
      <c r="F324" s="239" t="s">
        <v>249</v>
      </c>
      <c r="G324" s="236"/>
      <c r="H324" s="238" t="s">
        <v>1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189</v>
      </c>
      <c r="AU324" s="245" t="s">
        <v>92</v>
      </c>
      <c r="AV324" s="13" t="s">
        <v>90</v>
      </c>
      <c r="AW324" s="13" t="s">
        <v>38</v>
      </c>
      <c r="AX324" s="13" t="s">
        <v>82</v>
      </c>
      <c r="AY324" s="245" t="s">
        <v>181</v>
      </c>
    </row>
    <row r="325" spans="1:51" s="13" customFormat="1" ht="12">
      <c r="A325" s="13"/>
      <c r="B325" s="235"/>
      <c r="C325" s="236"/>
      <c r="D325" s="237" t="s">
        <v>189</v>
      </c>
      <c r="E325" s="238" t="s">
        <v>1</v>
      </c>
      <c r="F325" s="239" t="s">
        <v>250</v>
      </c>
      <c r="G325" s="236"/>
      <c r="H325" s="238" t="s">
        <v>1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92</v>
      </c>
      <c r="AV325" s="13" t="s">
        <v>90</v>
      </c>
      <c r="AW325" s="13" t="s">
        <v>38</v>
      </c>
      <c r="AX325" s="13" t="s">
        <v>82</v>
      </c>
      <c r="AY325" s="245" t="s">
        <v>181</v>
      </c>
    </row>
    <row r="326" spans="1:51" s="14" customFormat="1" ht="12">
      <c r="A326" s="14"/>
      <c r="B326" s="246"/>
      <c r="C326" s="247"/>
      <c r="D326" s="237" t="s">
        <v>189</v>
      </c>
      <c r="E326" s="248" t="s">
        <v>153</v>
      </c>
      <c r="F326" s="249" t="s">
        <v>599</v>
      </c>
      <c r="G326" s="247"/>
      <c r="H326" s="250">
        <v>61.2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189</v>
      </c>
      <c r="AU326" s="256" t="s">
        <v>92</v>
      </c>
      <c r="AV326" s="14" t="s">
        <v>92</v>
      </c>
      <c r="AW326" s="14" t="s">
        <v>38</v>
      </c>
      <c r="AX326" s="14" t="s">
        <v>90</v>
      </c>
      <c r="AY326" s="256" t="s">
        <v>181</v>
      </c>
    </row>
    <row r="327" spans="1:65" s="2" customFormat="1" ht="24.15" customHeight="1">
      <c r="A327" s="39"/>
      <c r="B327" s="40"/>
      <c r="C327" s="221" t="s">
        <v>600</v>
      </c>
      <c r="D327" s="221" t="s">
        <v>183</v>
      </c>
      <c r="E327" s="222" t="s">
        <v>601</v>
      </c>
      <c r="F327" s="223" t="s">
        <v>602</v>
      </c>
      <c r="G327" s="224" t="s">
        <v>269</v>
      </c>
      <c r="H327" s="225">
        <v>1162.8</v>
      </c>
      <c r="I327" s="226"/>
      <c r="J327" s="227">
        <f>ROUND(I327*H327,2)</f>
        <v>0</v>
      </c>
      <c r="K327" s="228"/>
      <c r="L327" s="45"/>
      <c r="M327" s="229" t="s">
        <v>1</v>
      </c>
      <c r="N327" s="230" t="s">
        <v>47</v>
      </c>
      <c r="O327" s="92"/>
      <c r="P327" s="231">
        <f>O327*H327</f>
        <v>0</v>
      </c>
      <c r="Q327" s="231">
        <v>0</v>
      </c>
      <c r="R327" s="231">
        <f>Q327*H327</f>
        <v>0</v>
      </c>
      <c r="S327" s="231">
        <v>0</v>
      </c>
      <c r="T327" s="232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3" t="s">
        <v>187</v>
      </c>
      <c r="AT327" s="233" t="s">
        <v>183</v>
      </c>
      <c r="AU327" s="233" t="s">
        <v>92</v>
      </c>
      <c r="AY327" s="17" t="s">
        <v>181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7" t="s">
        <v>90</v>
      </c>
      <c r="BK327" s="234">
        <f>ROUND(I327*H327,2)</f>
        <v>0</v>
      </c>
      <c r="BL327" s="17" t="s">
        <v>187</v>
      </c>
      <c r="BM327" s="233" t="s">
        <v>603</v>
      </c>
    </row>
    <row r="328" spans="1:51" s="13" customFormat="1" ht="12">
      <c r="A328" s="13"/>
      <c r="B328" s="235"/>
      <c r="C328" s="236"/>
      <c r="D328" s="237" t="s">
        <v>189</v>
      </c>
      <c r="E328" s="238" t="s">
        <v>1</v>
      </c>
      <c r="F328" s="239" t="s">
        <v>249</v>
      </c>
      <c r="G328" s="236"/>
      <c r="H328" s="238" t="s">
        <v>1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189</v>
      </c>
      <c r="AU328" s="245" t="s">
        <v>92</v>
      </c>
      <c r="AV328" s="13" t="s">
        <v>90</v>
      </c>
      <c r="AW328" s="13" t="s">
        <v>38</v>
      </c>
      <c r="AX328" s="13" t="s">
        <v>82</v>
      </c>
      <c r="AY328" s="245" t="s">
        <v>181</v>
      </c>
    </row>
    <row r="329" spans="1:51" s="13" customFormat="1" ht="12">
      <c r="A329" s="13"/>
      <c r="B329" s="235"/>
      <c r="C329" s="236"/>
      <c r="D329" s="237" t="s">
        <v>189</v>
      </c>
      <c r="E329" s="238" t="s">
        <v>1</v>
      </c>
      <c r="F329" s="239" t="s">
        <v>250</v>
      </c>
      <c r="G329" s="236"/>
      <c r="H329" s="238" t="s">
        <v>1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189</v>
      </c>
      <c r="AU329" s="245" t="s">
        <v>92</v>
      </c>
      <c r="AV329" s="13" t="s">
        <v>90</v>
      </c>
      <c r="AW329" s="13" t="s">
        <v>38</v>
      </c>
      <c r="AX329" s="13" t="s">
        <v>82</v>
      </c>
      <c r="AY329" s="245" t="s">
        <v>181</v>
      </c>
    </row>
    <row r="330" spans="1:51" s="14" customFormat="1" ht="12">
      <c r="A330" s="14"/>
      <c r="B330" s="246"/>
      <c r="C330" s="247"/>
      <c r="D330" s="237" t="s">
        <v>189</v>
      </c>
      <c r="E330" s="248" t="s">
        <v>1</v>
      </c>
      <c r="F330" s="249" t="s">
        <v>604</v>
      </c>
      <c r="G330" s="247"/>
      <c r="H330" s="250">
        <v>1162.8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189</v>
      </c>
      <c r="AU330" s="256" t="s">
        <v>92</v>
      </c>
      <c r="AV330" s="14" t="s">
        <v>92</v>
      </c>
      <c r="AW330" s="14" t="s">
        <v>38</v>
      </c>
      <c r="AX330" s="14" t="s">
        <v>90</v>
      </c>
      <c r="AY330" s="256" t="s">
        <v>181</v>
      </c>
    </row>
    <row r="331" spans="1:65" s="2" customFormat="1" ht="21.75" customHeight="1">
      <c r="A331" s="39"/>
      <c r="B331" s="40"/>
      <c r="C331" s="221" t="s">
        <v>605</v>
      </c>
      <c r="D331" s="221" t="s">
        <v>183</v>
      </c>
      <c r="E331" s="222" t="s">
        <v>606</v>
      </c>
      <c r="F331" s="223" t="s">
        <v>607</v>
      </c>
      <c r="G331" s="224" t="s">
        <v>269</v>
      </c>
      <c r="H331" s="225">
        <v>5.652</v>
      </c>
      <c r="I331" s="226"/>
      <c r="J331" s="227">
        <f>ROUND(I331*H331,2)</f>
        <v>0</v>
      </c>
      <c r="K331" s="228"/>
      <c r="L331" s="45"/>
      <c r="M331" s="229" t="s">
        <v>1</v>
      </c>
      <c r="N331" s="230" t="s">
        <v>47</v>
      </c>
      <c r="O331" s="92"/>
      <c r="P331" s="231">
        <f>O331*H331</f>
        <v>0</v>
      </c>
      <c r="Q331" s="231">
        <v>0</v>
      </c>
      <c r="R331" s="231">
        <f>Q331*H331</f>
        <v>0</v>
      </c>
      <c r="S331" s="231">
        <v>0</v>
      </c>
      <c r="T331" s="232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3" t="s">
        <v>187</v>
      </c>
      <c r="AT331" s="233" t="s">
        <v>183</v>
      </c>
      <c r="AU331" s="233" t="s">
        <v>92</v>
      </c>
      <c r="AY331" s="17" t="s">
        <v>181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7" t="s">
        <v>90</v>
      </c>
      <c r="BK331" s="234">
        <f>ROUND(I331*H331,2)</f>
        <v>0</v>
      </c>
      <c r="BL331" s="17" t="s">
        <v>187</v>
      </c>
      <c r="BM331" s="233" t="s">
        <v>608</v>
      </c>
    </row>
    <row r="332" spans="1:51" s="13" customFormat="1" ht="12">
      <c r="A332" s="13"/>
      <c r="B332" s="235"/>
      <c r="C332" s="236"/>
      <c r="D332" s="237" t="s">
        <v>189</v>
      </c>
      <c r="E332" s="238" t="s">
        <v>1</v>
      </c>
      <c r="F332" s="239" t="s">
        <v>249</v>
      </c>
      <c r="G332" s="236"/>
      <c r="H332" s="238" t="s">
        <v>1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189</v>
      </c>
      <c r="AU332" s="245" t="s">
        <v>92</v>
      </c>
      <c r="AV332" s="13" t="s">
        <v>90</v>
      </c>
      <c r="AW332" s="13" t="s">
        <v>38</v>
      </c>
      <c r="AX332" s="13" t="s">
        <v>82</v>
      </c>
      <c r="AY332" s="245" t="s">
        <v>181</v>
      </c>
    </row>
    <row r="333" spans="1:51" s="13" customFormat="1" ht="12">
      <c r="A333" s="13"/>
      <c r="B333" s="235"/>
      <c r="C333" s="236"/>
      <c r="D333" s="237" t="s">
        <v>189</v>
      </c>
      <c r="E333" s="238" t="s">
        <v>1</v>
      </c>
      <c r="F333" s="239" t="s">
        <v>250</v>
      </c>
      <c r="G333" s="236"/>
      <c r="H333" s="238" t="s">
        <v>1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189</v>
      </c>
      <c r="AU333" s="245" t="s">
        <v>92</v>
      </c>
      <c r="AV333" s="13" t="s">
        <v>90</v>
      </c>
      <c r="AW333" s="13" t="s">
        <v>38</v>
      </c>
      <c r="AX333" s="13" t="s">
        <v>82</v>
      </c>
      <c r="AY333" s="245" t="s">
        <v>181</v>
      </c>
    </row>
    <row r="334" spans="1:51" s="14" customFormat="1" ht="12">
      <c r="A334" s="14"/>
      <c r="B334" s="246"/>
      <c r="C334" s="247"/>
      <c r="D334" s="237" t="s">
        <v>189</v>
      </c>
      <c r="E334" s="248" t="s">
        <v>147</v>
      </c>
      <c r="F334" s="249" t="s">
        <v>609</v>
      </c>
      <c r="G334" s="247"/>
      <c r="H334" s="250">
        <v>5.652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189</v>
      </c>
      <c r="AU334" s="256" t="s">
        <v>92</v>
      </c>
      <c r="AV334" s="14" t="s">
        <v>92</v>
      </c>
      <c r="AW334" s="14" t="s">
        <v>38</v>
      </c>
      <c r="AX334" s="14" t="s">
        <v>90</v>
      </c>
      <c r="AY334" s="256" t="s">
        <v>181</v>
      </c>
    </row>
    <row r="335" spans="1:65" s="2" customFormat="1" ht="24.15" customHeight="1">
      <c r="A335" s="39"/>
      <c r="B335" s="40"/>
      <c r="C335" s="221" t="s">
        <v>610</v>
      </c>
      <c r="D335" s="221" t="s">
        <v>183</v>
      </c>
      <c r="E335" s="222" t="s">
        <v>611</v>
      </c>
      <c r="F335" s="223" t="s">
        <v>612</v>
      </c>
      <c r="G335" s="224" t="s">
        <v>269</v>
      </c>
      <c r="H335" s="225">
        <v>107.388</v>
      </c>
      <c r="I335" s="226"/>
      <c r="J335" s="227">
        <f>ROUND(I335*H335,2)</f>
        <v>0</v>
      </c>
      <c r="K335" s="228"/>
      <c r="L335" s="45"/>
      <c r="M335" s="229" t="s">
        <v>1</v>
      </c>
      <c r="N335" s="230" t="s">
        <v>47</v>
      </c>
      <c r="O335" s="92"/>
      <c r="P335" s="231">
        <f>O335*H335</f>
        <v>0</v>
      </c>
      <c r="Q335" s="231">
        <v>0</v>
      </c>
      <c r="R335" s="231">
        <f>Q335*H335</f>
        <v>0</v>
      </c>
      <c r="S335" s="231">
        <v>0</v>
      </c>
      <c r="T335" s="232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3" t="s">
        <v>187</v>
      </c>
      <c r="AT335" s="233" t="s">
        <v>183</v>
      </c>
      <c r="AU335" s="233" t="s">
        <v>92</v>
      </c>
      <c r="AY335" s="17" t="s">
        <v>181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7" t="s">
        <v>90</v>
      </c>
      <c r="BK335" s="234">
        <f>ROUND(I335*H335,2)</f>
        <v>0</v>
      </c>
      <c r="BL335" s="17" t="s">
        <v>187</v>
      </c>
      <c r="BM335" s="233" t="s">
        <v>613</v>
      </c>
    </row>
    <row r="336" spans="1:51" s="13" customFormat="1" ht="12">
      <c r="A336" s="13"/>
      <c r="B336" s="235"/>
      <c r="C336" s="236"/>
      <c r="D336" s="237" t="s">
        <v>189</v>
      </c>
      <c r="E336" s="238" t="s">
        <v>1</v>
      </c>
      <c r="F336" s="239" t="s">
        <v>249</v>
      </c>
      <c r="G336" s="236"/>
      <c r="H336" s="238" t="s">
        <v>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189</v>
      </c>
      <c r="AU336" s="245" t="s">
        <v>92</v>
      </c>
      <c r="AV336" s="13" t="s">
        <v>90</v>
      </c>
      <c r="AW336" s="13" t="s">
        <v>38</v>
      </c>
      <c r="AX336" s="13" t="s">
        <v>82</v>
      </c>
      <c r="AY336" s="245" t="s">
        <v>181</v>
      </c>
    </row>
    <row r="337" spans="1:51" s="13" customFormat="1" ht="12">
      <c r="A337" s="13"/>
      <c r="B337" s="235"/>
      <c r="C337" s="236"/>
      <c r="D337" s="237" t="s">
        <v>189</v>
      </c>
      <c r="E337" s="238" t="s">
        <v>1</v>
      </c>
      <c r="F337" s="239" t="s">
        <v>250</v>
      </c>
      <c r="G337" s="236"/>
      <c r="H337" s="238" t="s">
        <v>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189</v>
      </c>
      <c r="AU337" s="245" t="s">
        <v>92</v>
      </c>
      <c r="AV337" s="13" t="s">
        <v>90</v>
      </c>
      <c r="AW337" s="13" t="s">
        <v>38</v>
      </c>
      <c r="AX337" s="13" t="s">
        <v>82</v>
      </c>
      <c r="AY337" s="245" t="s">
        <v>181</v>
      </c>
    </row>
    <row r="338" spans="1:51" s="14" customFormat="1" ht="12">
      <c r="A338" s="14"/>
      <c r="B338" s="246"/>
      <c r="C338" s="247"/>
      <c r="D338" s="237" t="s">
        <v>189</v>
      </c>
      <c r="E338" s="248" t="s">
        <v>1</v>
      </c>
      <c r="F338" s="249" t="s">
        <v>614</v>
      </c>
      <c r="G338" s="247"/>
      <c r="H338" s="250">
        <v>107.388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189</v>
      </c>
      <c r="AU338" s="256" t="s">
        <v>92</v>
      </c>
      <c r="AV338" s="14" t="s">
        <v>92</v>
      </c>
      <c r="AW338" s="14" t="s">
        <v>38</v>
      </c>
      <c r="AX338" s="14" t="s">
        <v>90</v>
      </c>
      <c r="AY338" s="256" t="s">
        <v>181</v>
      </c>
    </row>
    <row r="339" spans="1:65" s="2" customFormat="1" ht="16.5" customHeight="1">
      <c r="A339" s="39"/>
      <c r="B339" s="40"/>
      <c r="C339" s="221" t="s">
        <v>615</v>
      </c>
      <c r="D339" s="221" t="s">
        <v>183</v>
      </c>
      <c r="E339" s="222" t="s">
        <v>616</v>
      </c>
      <c r="F339" s="223" t="s">
        <v>617</v>
      </c>
      <c r="G339" s="224" t="s">
        <v>269</v>
      </c>
      <c r="H339" s="225">
        <v>2.584</v>
      </c>
      <c r="I339" s="226"/>
      <c r="J339" s="227">
        <f>ROUND(I339*H339,2)</f>
        <v>0</v>
      </c>
      <c r="K339" s="228"/>
      <c r="L339" s="45"/>
      <c r="M339" s="229" t="s">
        <v>1</v>
      </c>
      <c r="N339" s="230" t="s">
        <v>47</v>
      </c>
      <c r="O339" s="92"/>
      <c r="P339" s="231">
        <f>O339*H339</f>
        <v>0</v>
      </c>
      <c r="Q339" s="231">
        <v>0</v>
      </c>
      <c r="R339" s="231">
        <f>Q339*H339</f>
        <v>0</v>
      </c>
      <c r="S339" s="231">
        <v>0</v>
      </c>
      <c r="T339" s="232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3" t="s">
        <v>187</v>
      </c>
      <c r="AT339" s="233" t="s">
        <v>183</v>
      </c>
      <c r="AU339" s="233" t="s">
        <v>92</v>
      </c>
      <c r="AY339" s="17" t="s">
        <v>181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7" t="s">
        <v>90</v>
      </c>
      <c r="BK339" s="234">
        <f>ROUND(I339*H339,2)</f>
        <v>0</v>
      </c>
      <c r="BL339" s="17" t="s">
        <v>187</v>
      </c>
      <c r="BM339" s="233" t="s">
        <v>618</v>
      </c>
    </row>
    <row r="340" spans="1:51" s="13" customFormat="1" ht="12">
      <c r="A340" s="13"/>
      <c r="B340" s="235"/>
      <c r="C340" s="236"/>
      <c r="D340" s="237" t="s">
        <v>189</v>
      </c>
      <c r="E340" s="238" t="s">
        <v>1</v>
      </c>
      <c r="F340" s="239" t="s">
        <v>249</v>
      </c>
      <c r="G340" s="236"/>
      <c r="H340" s="238" t="s">
        <v>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189</v>
      </c>
      <c r="AU340" s="245" t="s">
        <v>92</v>
      </c>
      <c r="AV340" s="13" t="s">
        <v>90</v>
      </c>
      <c r="AW340" s="13" t="s">
        <v>38</v>
      </c>
      <c r="AX340" s="13" t="s">
        <v>82</v>
      </c>
      <c r="AY340" s="245" t="s">
        <v>181</v>
      </c>
    </row>
    <row r="341" spans="1:51" s="13" customFormat="1" ht="12">
      <c r="A341" s="13"/>
      <c r="B341" s="235"/>
      <c r="C341" s="236"/>
      <c r="D341" s="237" t="s">
        <v>189</v>
      </c>
      <c r="E341" s="238" t="s">
        <v>1</v>
      </c>
      <c r="F341" s="239" t="s">
        <v>250</v>
      </c>
      <c r="G341" s="236"/>
      <c r="H341" s="238" t="s">
        <v>1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189</v>
      </c>
      <c r="AU341" s="245" t="s">
        <v>92</v>
      </c>
      <c r="AV341" s="13" t="s">
        <v>90</v>
      </c>
      <c r="AW341" s="13" t="s">
        <v>38</v>
      </c>
      <c r="AX341" s="13" t="s">
        <v>82</v>
      </c>
      <c r="AY341" s="245" t="s">
        <v>181</v>
      </c>
    </row>
    <row r="342" spans="1:51" s="14" customFormat="1" ht="12">
      <c r="A342" s="14"/>
      <c r="B342" s="246"/>
      <c r="C342" s="247"/>
      <c r="D342" s="237" t="s">
        <v>189</v>
      </c>
      <c r="E342" s="248" t="s">
        <v>149</v>
      </c>
      <c r="F342" s="249" t="s">
        <v>619</v>
      </c>
      <c r="G342" s="247"/>
      <c r="H342" s="250">
        <v>2.584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189</v>
      </c>
      <c r="AU342" s="256" t="s">
        <v>92</v>
      </c>
      <c r="AV342" s="14" t="s">
        <v>92</v>
      </c>
      <c r="AW342" s="14" t="s">
        <v>38</v>
      </c>
      <c r="AX342" s="14" t="s">
        <v>90</v>
      </c>
      <c r="AY342" s="256" t="s">
        <v>181</v>
      </c>
    </row>
    <row r="343" spans="1:65" s="2" customFormat="1" ht="24.15" customHeight="1">
      <c r="A343" s="39"/>
      <c r="B343" s="40"/>
      <c r="C343" s="221" t="s">
        <v>620</v>
      </c>
      <c r="D343" s="221" t="s">
        <v>183</v>
      </c>
      <c r="E343" s="222" t="s">
        <v>621</v>
      </c>
      <c r="F343" s="223" t="s">
        <v>622</v>
      </c>
      <c r="G343" s="224" t="s">
        <v>269</v>
      </c>
      <c r="H343" s="225">
        <v>49.096</v>
      </c>
      <c r="I343" s="226"/>
      <c r="J343" s="227">
        <f>ROUND(I343*H343,2)</f>
        <v>0</v>
      </c>
      <c r="K343" s="228"/>
      <c r="L343" s="45"/>
      <c r="M343" s="229" t="s">
        <v>1</v>
      </c>
      <c r="N343" s="230" t="s">
        <v>47</v>
      </c>
      <c r="O343" s="92"/>
      <c r="P343" s="231">
        <f>O343*H343</f>
        <v>0</v>
      </c>
      <c r="Q343" s="231">
        <v>0</v>
      </c>
      <c r="R343" s="231">
        <f>Q343*H343</f>
        <v>0</v>
      </c>
      <c r="S343" s="231">
        <v>0</v>
      </c>
      <c r="T343" s="232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3" t="s">
        <v>187</v>
      </c>
      <c r="AT343" s="233" t="s">
        <v>183</v>
      </c>
      <c r="AU343" s="233" t="s">
        <v>92</v>
      </c>
      <c r="AY343" s="17" t="s">
        <v>181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7" t="s">
        <v>90</v>
      </c>
      <c r="BK343" s="234">
        <f>ROUND(I343*H343,2)</f>
        <v>0</v>
      </c>
      <c r="BL343" s="17" t="s">
        <v>187</v>
      </c>
      <c r="BM343" s="233" t="s">
        <v>623</v>
      </c>
    </row>
    <row r="344" spans="1:51" s="13" customFormat="1" ht="12">
      <c r="A344" s="13"/>
      <c r="B344" s="235"/>
      <c r="C344" s="236"/>
      <c r="D344" s="237" t="s">
        <v>189</v>
      </c>
      <c r="E344" s="238" t="s">
        <v>1</v>
      </c>
      <c r="F344" s="239" t="s">
        <v>249</v>
      </c>
      <c r="G344" s="236"/>
      <c r="H344" s="238" t="s">
        <v>1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189</v>
      </c>
      <c r="AU344" s="245" t="s">
        <v>92</v>
      </c>
      <c r="AV344" s="13" t="s">
        <v>90</v>
      </c>
      <c r="AW344" s="13" t="s">
        <v>38</v>
      </c>
      <c r="AX344" s="13" t="s">
        <v>82</v>
      </c>
      <c r="AY344" s="245" t="s">
        <v>181</v>
      </c>
    </row>
    <row r="345" spans="1:51" s="13" customFormat="1" ht="12">
      <c r="A345" s="13"/>
      <c r="B345" s="235"/>
      <c r="C345" s="236"/>
      <c r="D345" s="237" t="s">
        <v>189</v>
      </c>
      <c r="E345" s="238" t="s">
        <v>1</v>
      </c>
      <c r="F345" s="239" t="s">
        <v>250</v>
      </c>
      <c r="G345" s="236"/>
      <c r="H345" s="238" t="s">
        <v>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189</v>
      </c>
      <c r="AU345" s="245" t="s">
        <v>92</v>
      </c>
      <c r="AV345" s="13" t="s">
        <v>90</v>
      </c>
      <c r="AW345" s="13" t="s">
        <v>38</v>
      </c>
      <c r="AX345" s="13" t="s">
        <v>82</v>
      </c>
      <c r="AY345" s="245" t="s">
        <v>181</v>
      </c>
    </row>
    <row r="346" spans="1:51" s="14" customFormat="1" ht="12">
      <c r="A346" s="14"/>
      <c r="B346" s="246"/>
      <c r="C346" s="247"/>
      <c r="D346" s="237" t="s">
        <v>189</v>
      </c>
      <c r="E346" s="248" t="s">
        <v>1</v>
      </c>
      <c r="F346" s="249" t="s">
        <v>624</v>
      </c>
      <c r="G346" s="247"/>
      <c r="H346" s="250">
        <v>49.096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189</v>
      </c>
      <c r="AU346" s="256" t="s">
        <v>92</v>
      </c>
      <c r="AV346" s="14" t="s">
        <v>92</v>
      </c>
      <c r="AW346" s="14" t="s">
        <v>38</v>
      </c>
      <c r="AX346" s="14" t="s">
        <v>90</v>
      </c>
      <c r="AY346" s="256" t="s">
        <v>181</v>
      </c>
    </row>
    <row r="347" spans="1:65" s="2" customFormat="1" ht="37.8" customHeight="1">
      <c r="A347" s="39"/>
      <c r="B347" s="40"/>
      <c r="C347" s="221" t="s">
        <v>625</v>
      </c>
      <c r="D347" s="221" t="s">
        <v>183</v>
      </c>
      <c r="E347" s="222" t="s">
        <v>626</v>
      </c>
      <c r="F347" s="223" t="s">
        <v>627</v>
      </c>
      <c r="G347" s="224" t="s">
        <v>269</v>
      </c>
      <c r="H347" s="225">
        <v>6.919</v>
      </c>
      <c r="I347" s="226"/>
      <c r="J347" s="227">
        <f>ROUND(I347*H347,2)</f>
        <v>0</v>
      </c>
      <c r="K347" s="228"/>
      <c r="L347" s="45"/>
      <c r="M347" s="229" t="s">
        <v>1</v>
      </c>
      <c r="N347" s="230" t="s">
        <v>47</v>
      </c>
      <c r="O347" s="92"/>
      <c r="P347" s="231">
        <f>O347*H347</f>
        <v>0</v>
      </c>
      <c r="Q347" s="231">
        <v>0</v>
      </c>
      <c r="R347" s="231">
        <f>Q347*H347</f>
        <v>0</v>
      </c>
      <c r="S347" s="231">
        <v>0</v>
      </c>
      <c r="T347" s="232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3" t="s">
        <v>187</v>
      </c>
      <c r="AT347" s="233" t="s">
        <v>183</v>
      </c>
      <c r="AU347" s="233" t="s">
        <v>92</v>
      </c>
      <c r="AY347" s="17" t="s">
        <v>181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7" t="s">
        <v>90</v>
      </c>
      <c r="BK347" s="234">
        <f>ROUND(I347*H347,2)</f>
        <v>0</v>
      </c>
      <c r="BL347" s="17" t="s">
        <v>187</v>
      </c>
      <c r="BM347" s="233" t="s">
        <v>628</v>
      </c>
    </row>
    <row r="348" spans="1:51" s="14" customFormat="1" ht="12">
      <c r="A348" s="14"/>
      <c r="B348" s="246"/>
      <c r="C348" s="247"/>
      <c r="D348" s="237" t="s">
        <v>189</v>
      </c>
      <c r="E348" s="248" t="s">
        <v>1</v>
      </c>
      <c r="F348" s="249" t="s">
        <v>629</v>
      </c>
      <c r="G348" s="247"/>
      <c r="H348" s="250">
        <v>6.919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189</v>
      </c>
      <c r="AU348" s="256" t="s">
        <v>92</v>
      </c>
      <c r="AV348" s="14" t="s">
        <v>92</v>
      </c>
      <c r="AW348" s="14" t="s">
        <v>38</v>
      </c>
      <c r="AX348" s="14" t="s">
        <v>90</v>
      </c>
      <c r="AY348" s="256" t="s">
        <v>181</v>
      </c>
    </row>
    <row r="349" spans="1:65" s="2" customFormat="1" ht="44.25" customHeight="1">
      <c r="A349" s="39"/>
      <c r="B349" s="40"/>
      <c r="C349" s="221" t="s">
        <v>630</v>
      </c>
      <c r="D349" s="221" t="s">
        <v>183</v>
      </c>
      <c r="E349" s="222" t="s">
        <v>631</v>
      </c>
      <c r="F349" s="223" t="s">
        <v>632</v>
      </c>
      <c r="G349" s="224" t="s">
        <v>269</v>
      </c>
      <c r="H349" s="225">
        <v>61.2</v>
      </c>
      <c r="I349" s="226"/>
      <c r="J349" s="227">
        <f>ROUND(I349*H349,2)</f>
        <v>0</v>
      </c>
      <c r="K349" s="228"/>
      <c r="L349" s="45"/>
      <c r="M349" s="229" t="s">
        <v>1</v>
      </c>
      <c r="N349" s="230" t="s">
        <v>47</v>
      </c>
      <c r="O349" s="92"/>
      <c r="P349" s="231">
        <f>O349*H349</f>
        <v>0</v>
      </c>
      <c r="Q349" s="231">
        <v>0</v>
      </c>
      <c r="R349" s="231">
        <f>Q349*H349</f>
        <v>0</v>
      </c>
      <c r="S349" s="231">
        <v>0</v>
      </c>
      <c r="T349" s="232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3" t="s">
        <v>187</v>
      </c>
      <c r="AT349" s="233" t="s">
        <v>183</v>
      </c>
      <c r="AU349" s="233" t="s">
        <v>92</v>
      </c>
      <c r="AY349" s="17" t="s">
        <v>181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7" t="s">
        <v>90</v>
      </c>
      <c r="BK349" s="234">
        <f>ROUND(I349*H349,2)</f>
        <v>0</v>
      </c>
      <c r="BL349" s="17" t="s">
        <v>187</v>
      </c>
      <c r="BM349" s="233" t="s">
        <v>633</v>
      </c>
    </row>
    <row r="350" spans="1:51" s="14" customFormat="1" ht="12">
      <c r="A350" s="14"/>
      <c r="B350" s="246"/>
      <c r="C350" s="247"/>
      <c r="D350" s="237" t="s">
        <v>189</v>
      </c>
      <c r="E350" s="248" t="s">
        <v>1</v>
      </c>
      <c r="F350" s="249" t="s">
        <v>153</v>
      </c>
      <c r="G350" s="247"/>
      <c r="H350" s="250">
        <v>61.2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189</v>
      </c>
      <c r="AU350" s="256" t="s">
        <v>92</v>
      </c>
      <c r="AV350" s="14" t="s">
        <v>92</v>
      </c>
      <c r="AW350" s="14" t="s">
        <v>38</v>
      </c>
      <c r="AX350" s="14" t="s">
        <v>90</v>
      </c>
      <c r="AY350" s="256" t="s">
        <v>181</v>
      </c>
    </row>
    <row r="351" spans="1:65" s="2" customFormat="1" ht="33" customHeight="1">
      <c r="A351" s="39"/>
      <c r="B351" s="40"/>
      <c r="C351" s="221" t="s">
        <v>634</v>
      </c>
      <c r="D351" s="221" t="s">
        <v>183</v>
      </c>
      <c r="E351" s="222" t="s">
        <v>635</v>
      </c>
      <c r="F351" s="223" t="s">
        <v>636</v>
      </c>
      <c r="G351" s="224" t="s">
        <v>269</v>
      </c>
      <c r="H351" s="225">
        <v>455.976</v>
      </c>
      <c r="I351" s="226"/>
      <c r="J351" s="227">
        <f>ROUND(I351*H351,2)</f>
        <v>0</v>
      </c>
      <c r="K351" s="228"/>
      <c r="L351" s="45"/>
      <c r="M351" s="279" t="s">
        <v>1</v>
      </c>
      <c r="N351" s="280" t="s">
        <v>47</v>
      </c>
      <c r="O351" s="281"/>
      <c r="P351" s="282">
        <f>O351*H351</f>
        <v>0</v>
      </c>
      <c r="Q351" s="282">
        <v>0</v>
      </c>
      <c r="R351" s="282">
        <f>Q351*H351</f>
        <v>0</v>
      </c>
      <c r="S351" s="282">
        <v>0</v>
      </c>
      <c r="T351" s="28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3" t="s">
        <v>187</v>
      </c>
      <c r="AT351" s="233" t="s">
        <v>183</v>
      </c>
      <c r="AU351" s="233" t="s">
        <v>92</v>
      </c>
      <c r="AY351" s="17" t="s">
        <v>181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7" t="s">
        <v>90</v>
      </c>
      <c r="BK351" s="234">
        <f>ROUND(I351*H351,2)</f>
        <v>0</v>
      </c>
      <c r="BL351" s="17" t="s">
        <v>187</v>
      </c>
      <c r="BM351" s="233" t="s">
        <v>637</v>
      </c>
    </row>
    <row r="352" spans="1:31" s="2" customFormat="1" ht="6.95" customHeight="1">
      <c r="A352" s="39"/>
      <c r="B352" s="67"/>
      <c r="C352" s="68"/>
      <c r="D352" s="68"/>
      <c r="E352" s="68"/>
      <c r="F352" s="68"/>
      <c r="G352" s="68"/>
      <c r="H352" s="68"/>
      <c r="I352" s="68"/>
      <c r="J352" s="68"/>
      <c r="K352" s="68"/>
      <c r="L352" s="45"/>
      <c r="M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</sheetData>
  <sheetProtection password="F8A3" sheet="1" objects="1" scenarios="1" formatColumns="0" formatRows="0" autoFilter="0"/>
  <autoFilter ref="C121:K35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</row>
    <row r="4" spans="2:4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 hidden="1">
      <c r="A9" s="39"/>
      <c r="B9" s="45"/>
      <c r="C9" s="39"/>
      <c r="D9" s="39"/>
      <c r="E9" s="144" t="s">
        <v>638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ROUND((SUM(BE117:BE133)),2)</f>
        <v>0</v>
      </c>
      <c r="G33" s="39"/>
      <c r="H33" s="39"/>
      <c r="I33" s="157">
        <v>0.21</v>
      </c>
      <c r="J33" s="156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ROUND((SUM(BF117:BF133)),2)</f>
        <v>0</v>
      </c>
      <c r="G34" s="39"/>
      <c r="H34" s="39"/>
      <c r="I34" s="157">
        <v>0.15</v>
      </c>
      <c r="J34" s="156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ROUND((SUM(BG117:BG133)),2)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ROUND((SUM(BH117:BH133)),2)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ROUND((SUM(BI117:BI133)),2)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SO 100.1 - SO 100.1 VRN/DRN Vedlejší a doplňkové rozpočtové náklady pro SO 100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639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166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6" t="str">
        <f>E7</f>
        <v>Rekonstrukce Stránčická - Hrdinů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>SO 100.1 - SO 100.1 VRN/DRN Vedlejší a doplňkové rozpočtové náklady pro SO 100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k.ú. Všestary, Stránčice</v>
      </c>
      <c r="G111" s="41"/>
      <c r="H111" s="41"/>
      <c r="I111" s="32" t="s">
        <v>24</v>
      </c>
      <c r="J111" s="80" t="str">
        <f>IF(J12="","",J12)</f>
        <v>11. 10. 2023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3"/>
      <c r="B116" s="194"/>
      <c r="C116" s="195" t="s">
        <v>167</v>
      </c>
      <c r="D116" s="196" t="s">
        <v>67</v>
      </c>
      <c r="E116" s="196" t="s">
        <v>63</v>
      </c>
      <c r="F116" s="196" t="s">
        <v>64</v>
      </c>
      <c r="G116" s="196" t="s">
        <v>168</v>
      </c>
      <c r="H116" s="196" t="s">
        <v>169</v>
      </c>
      <c r="I116" s="196" t="s">
        <v>170</v>
      </c>
      <c r="J116" s="197" t="s">
        <v>157</v>
      </c>
      <c r="K116" s="198" t="s">
        <v>171</v>
      </c>
      <c r="L116" s="199"/>
      <c r="M116" s="101" t="s">
        <v>1</v>
      </c>
      <c r="N116" s="102" t="s">
        <v>46</v>
      </c>
      <c r="O116" s="102" t="s">
        <v>172</v>
      </c>
      <c r="P116" s="102" t="s">
        <v>173</v>
      </c>
      <c r="Q116" s="102" t="s">
        <v>174</v>
      </c>
      <c r="R116" s="102" t="s">
        <v>175</v>
      </c>
      <c r="S116" s="102" t="s">
        <v>176</v>
      </c>
      <c r="T116" s="103" t="s">
        <v>177</v>
      </c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</row>
    <row r="117" spans="1:63" s="2" customFormat="1" ht="22.8" customHeight="1">
      <c r="A117" s="39"/>
      <c r="B117" s="40"/>
      <c r="C117" s="108" t="s">
        <v>178</v>
      </c>
      <c r="D117" s="41"/>
      <c r="E117" s="41"/>
      <c r="F117" s="41"/>
      <c r="G117" s="41"/>
      <c r="H117" s="41"/>
      <c r="I117" s="41"/>
      <c r="J117" s="200">
        <f>BK117</f>
        <v>0</v>
      </c>
      <c r="K117" s="41"/>
      <c r="L117" s="45"/>
      <c r="M117" s="104"/>
      <c r="N117" s="201"/>
      <c r="O117" s="105"/>
      <c r="P117" s="202">
        <f>P118</f>
        <v>0</v>
      </c>
      <c r="Q117" s="105"/>
      <c r="R117" s="202">
        <f>R118</f>
        <v>0</v>
      </c>
      <c r="S117" s="105"/>
      <c r="T117" s="203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81</v>
      </c>
      <c r="AU117" s="17" t="s">
        <v>159</v>
      </c>
      <c r="BK117" s="204">
        <f>BK118</f>
        <v>0</v>
      </c>
    </row>
    <row r="118" spans="1:63" s="12" customFormat="1" ht="25.9" customHeight="1">
      <c r="A118" s="12"/>
      <c r="B118" s="205"/>
      <c r="C118" s="206"/>
      <c r="D118" s="207" t="s">
        <v>81</v>
      </c>
      <c r="E118" s="208" t="s">
        <v>640</v>
      </c>
      <c r="F118" s="208" t="s">
        <v>641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SUM(P119:P133)</f>
        <v>0</v>
      </c>
      <c r="Q118" s="213"/>
      <c r="R118" s="214">
        <f>SUM(R119:R133)</f>
        <v>0</v>
      </c>
      <c r="S118" s="213"/>
      <c r="T118" s="215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206</v>
      </c>
      <c r="AT118" s="217" t="s">
        <v>81</v>
      </c>
      <c r="AU118" s="217" t="s">
        <v>82</v>
      </c>
      <c r="AY118" s="216" t="s">
        <v>181</v>
      </c>
      <c r="BK118" s="218">
        <f>SUM(BK119:BK133)</f>
        <v>0</v>
      </c>
    </row>
    <row r="119" spans="1:65" s="2" customFormat="1" ht="16.5" customHeight="1">
      <c r="A119" s="39"/>
      <c r="B119" s="40"/>
      <c r="C119" s="221" t="s">
        <v>187</v>
      </c>
      <c r="D119" s="221" t="s">
        <v>183</v>
      </c>
      <c r="E119" s="222" t="s">
        <v>642</v>
      </c>
      <c r="F119" s="223" t="s">
        <v>643</v>
      </c>
      <c r="G119" s="224" t="s">
        <v>384</v>
      </c>
      <c r="H119" s="225">
        <v>1</v>
      </c>
      <c r="I119" s="226"/>
      <c r="J119" s="227">
        <f>ROUND(I119*H119,2)</f>
        <v>0</v>
      </c>
      <c r="K119" s="228"/>
      <c r="L119" s="45"/>
      <c r="M119" s="229" t="s">
        <v>1</v>
      </c>
      <c r="N119" s="230" t="s">
        <v>47</v>
      </c>
      <c r="O119" s="92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3" t="s">
        <v>644</v>
      </c>
      <c r="AT119" s="233" t="s">
        <v>183</v>
      </c>
      <c r="AU119" s="233" t="s">
        <v>90</v>
      </c>
      <c r="AY119" s="17" t="s">
        <v>181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7" t="s">
        <v>90</v>
      </c>
      <c r="BK119" s="234">
        <f>ROUND(I119*H119,2)</f>
        <v>0</v>
      </c>
      <c r="BL119" s="17" t="s">
        <v>644</v>
      </c>
      <c r="BM119" s="233" t="s">
        <v>645</v>
      </c>
    </row>
    <row r="120" spans="1:65" s="2" customFormat="1" ht="16.5" customHeight="1">
      <c r="A120" s="39"/>
      <c r="B120" s="40"/>
      <c r="C120" s="221" t="s">
        <v>90</v>
      </c>
      <c r="D120" s="221" t="s">
        <v>183</v>
      </c>
      <c r="E120" s="222" t="s">
        <v>646</v>
      </c>
      <c r="F120" s="223" t="s">
        <v>647</v>
      </c>
      <c r="G120" s="224" t="s">
        <v>384</v>
      </c>
      <c r="H120" s="225">
        <v>1</v>
      </c>
      <c r="I120" s="226"/>
      <c r="J120" s="227">
        <f>ROUND(I120*H120,2)</f>
        <v>0</v>
      </c>
      <c r="K120" s="228"/>
      <c r="L120" s="45"/>
      <c r="M120" s="229" t="s">
        <v>1</v>
      </c>
      <c r="N120" s="230" t="s">
        <v>47</v>
      </c>
      <c r="O120" s="92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3" t="s">
        <v>644</v>
      </c>
      <c r="AT120" s="233" t="s">
        <v>183</v>
      </c>
      <c r="AU120" s="233" t="s">
        <v>90</v>
      </c>
      <c r="AY120" s="17" t="s">
        <v>181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7" t="s">
        <v>90</v>
      </c>
      <c r="BK120" s="234">
        <f>ROUND(I120*H120,2)</f>
        <v>0</v>
      </c>
      <c r="BL120" s="17" t="s">
        <v>644</v>
      </c>
      <c r="BM120" s="233" t="s">
        <v>648</v>
      </c>
    </row>
    <row r="121" spans="1:65" s="2" customFormat="1" ht="16.5" customHeight="1">
      <c r="A121" s="39"/>
      <c r="B121" s="40"/>
      <c r="C121" s="221" t="s">
        <v>92</v>
      </c>
      <c r="D121" s="221" t="s">
        <v>183</v>
      </c>
      <c r="E121" s="222" t="s">
        <v>649</v>
      </c>
      <c r="F121" s="223" t="s">
        <v>650</v>
      </c>
      <c r="G121" s="224" t="s">
        <v>384</v>
      </c>
      <c r="H121" s="225">
        <v>1</v>
      </c>
      <c r="I121" s="226"/>
      <c r="J121" s="227">
        <f>ROUND(I121*H121,2)</f>
        <v>0</v>
      </c>
      <c r="K121" s="228"/>
      <c r="L121" s="45"/>
      <c r="M121" s="229" t="s">
        <v>1</v>
      </c>
      <c r="N121" s="230" t="s">
        <v>47</v>
      </c>
      <c r="O121" s="92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3" t="s">
        <v>644</v>
      </c>
      <c r="AT121" s="233" t="s">
        <v>183</v>
      </c>
      <c r="AU121" s="233" t="s">
        <v>90</v>
      </c>
      <c r="AY121" s="17" t="s">
        <v>181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90</v>
      </c>
      <c r="BK121" s="234">
        <f>ROUND(I121*H121,2)</f>
        <v>0</v>
      </c>
      <c r="BL121" s="17" t="s">
        <v>644</v>
      </c>
      <c r="BM121" s="233" t="s">
        <v>651</v>
      </c>
    </row>
    <row r="122" spans="1:65" s="2" customFormat="1" ht="16.5" customHeight="1">
      <c r="A122" s="39"/>
      <c r="B122" s="40"/>
      <c r="C122" s="221" t="s">
        <v>196</v>
      </c>
      <c r="D122" s="221" t="s">
        <v>183</v>
      </c>
      <c r="E122" s="222" t="s">
        <v>652</v>
      </c>
      <c r="F122" s="223" t="s">
        <v>653</v>
      </c>
      <c r="G122" s="224" t="s">
        <v>384</v>
      </c>
      <c r="H122" s="225">
        <v>1</v>
      </c>
      <c r="I122" s="226"/>
      <c r="J122" s="227">
        <f>ROUND(I122*H122,2)</f>
        <v>0</v>
      </c>
      <c r="K122" s="228"/>
      <c r="L122" s="45"/>
      <c r="M122" s="229" t="s">
        <v>1</v>
      </c>
      <c r="N122" s="230" t="s">
        <v>47</v>
      </c>
      <c r="O122" s="92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3" t="s">
        <v>644</v>
      </c>
      <c r="AT122" s="233" t="s">
        <v>183</v>
      </c>
      <c r="AU122" s="233" t="s">
        <v>90</v>
      </c>
      <c r="AY122" s="17" t="s">
        <v>181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90</v>
      </c>
      <c r="BK122" s="234">
        <f>ROUND(I122*H122,2)</f>
        <v>0</v>
      </c>
      <c r="BL122" s="17" t="s">
        <v>644</v>
      </c>
      <c r="BM122" s="233" t="s">
        <v>654</v>
      </c>
    </row>
    <row r="123" spans="1:65" s="2" customFormat="1" ht="16.5" customHeight="1">
      <c r="A123" s="39"/>
      <c r="B123" s="40"/>
      <c r="C123" s="221" t="s">
        <v>206</v>
      </c>
      <c r="D123" s="221" t="s">
        <v>183</v>
      </c>
      <c r="E123" s="222" t="s">
        <v>655</v>
      </c>
      <c r="F123" s="223" t="s">
        <v>656</v>
      </c>
      <c r="G123" s="224" t="s">
        <v>384</v>
      </c>
      <c r="H123" s="225">
        <v>1</v>
      </c>
      <c r="I123" s="226"/>
      <c r="J123" s="227">
        <f>ROUND(I123*H123,2)</f>
        <v>0</v>
      </c>
      <c r="K123" s="228"/>
      <c r="L123" s="45"/>
      <c r="M123" s="229" t="s">
        <v>1</v>
      </c>
      <c r="N123" s="230" t="s">
        <v>47</v>
      </c>
      <c r="O123" s="92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3" t="s">
        <v>644</v>
      </c>
      <c r="AT123" s="233" t="s">
        <v>183</v>
      </c>
      <c r="AU123" s="233" t="s">
        <v>90</v>
      </c>
      <c r="AY123" s="17" t="s">
        <v>181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90</v>
      </c>
      <c r="BK123" s="234">
        <f>ROUND(I123*H123,2)</f>
        <v>0</v>
      </c>
      <c r="BL123" s="17" t="s">
        <v>644</v>
      </c>
      <c r="BM123" s="233" t="s">
        <v>657</v>
      </c>
    </row>
    <row r="124" spans="1:51" s="14" customFormat="1" ht="12">
      <c r="A124" s="14"/>
      <c r="B124" s="246"/>
      <c r="C124" s="247"/>
      <c r="D124" s="237" t="s">
        <v>189</v>
      </c>
      <c r="E124" s="248" t="s">
        <v>1</v>
      </c>
      <c r="F124" s="249" t="s">
        <v>658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90</v>
      </c>
      <c r="AV124" s="14" t="s">
        <v>92</v>
      </c>
      <c r="AW124" s="14" t="s">
        <v>38</v>
      </c>
      <c r="AX124" s="14" t="s">
        <v>90</v>
      </c>
      <c r="AY124" s="256" t="s">
        <v>181</v>
      </c>
    </row>
    <row r="125" spans="1:65" s="2" customFormat="1" ht="16.5" customHeight="1">
      <c r="A125" s="39"/>
      <c r="B125" s="40"/>
      <c r="C125" s="221" t="s">
        <v>212</v>
      </c>
      <c r="D125" s="221" t="s">
        <v>183</v>
      </c>
      <c r="E125" s="222" t="s">
        <v>659</v>
      </c>
      <c r="F125" s="223" t="s">
        <v>660</v>
      </c>
      <c r="G125" s="224" t="s">
        <v>384</v>
      </c>
      <c r="H125" s="225">
        <v>1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644</v>
      </c>
      <c r="AT125" s="233" t="s">
        <v>183</v>
      </c>
      <c r="AU125" s="233" t="s">
        <v>90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644</v>
      </c>
      <c r="BM125" s="233" t="s">
        <v>661</v>
      </c>
    </row>
    <row r="126" spans="1:65" s="2" customFormat="1" ht="16.5" customHeight="1">
      <c r="A126" s="39"/>
      <c r="B126" s="40"/>
      <c r="C126" s="221" t="s">
        <v>217</v>
      </c>
      <c r="D126" s="221" t="s">
        <v>183</v>
      </c>
      <c r="E126" s="222" t="s">
        <v>662</v>
      </c>
      <c r="F126" s="223" t="s">
        <v>663</v>
      </c>
      <c r="G126" s="224" t="s">
        <v>384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47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644</v>
      </c>
      <c r="AT126" s="233" t="s">
        <v>183</v>
      </c>
      <c r="AU126" s="233" t="s">
        <v>90</v>
      </c>
      <c r="AY126" s="17" t="s">
        <v>181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90</v>
      </c>
      <c r="BK126" s="234">
        <f>ROUND(I126*H126,2)</f>
        <v>0</v>
      </c>
      <c r="BL126" s="17" t="s">
        <v>644</v>
      </c>
      <c r="BM126" s="233" t="s">
        <v>664</v>
      </c>
    </row>
    <row r="127" spans="1:65" s="2" customFormat="1" ht="16.5" customHeight="1">
      <c r="A127" s="39"/>
      <c r="B127" s="40"/>
      <c r="C127" s="221" t="s">
        <v>144</v>
      </c>
      <c r="D127" s="221" t="s">
        <v>183</v>
      </c>
      <c r="E127" s="222" t="s">
        <v>665</v>
      </c>
      <c r="F127" s="223" t="s">
        <v>666</v>
      </c>
      <c r="G127" s="224" t="s">
        <v>384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644</v>
      </c>
      <c r="AT127" s="233" t="s">
        <v>183</v>
      </c>
      <c r="AU127" s="233" t="s">
        <v>90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644</v>
      </c>
      <c r="BM127" s="233" t="s">
        <v>667</v>
      </c>
    </row>
    <row r="128" spans="1:65" s="2" customFormat="1" ht="16.5" customHeight="1">
      <c r="A128" s="39"/>
      <c r="B128" s="40"/>
      <c r="C128" s="221" t="s">
        <v>227</v>
      </c>
      <c r="D128" s="221" t="s">
        <v>183</v>
      </c>
      <c r="E128" s="222" t="s">
        <v>668</v>
      </c>
      <c r="F128" s="223" t="s">
        <v>669</v>
      </c>
      <c r="G128" s="224" t="s">
        <v>384</v>
      </c>
      <c r="H128" s="225">
        <v>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47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644</v>
      </c>
      <c r="AT128" s="233" t="s">
        <v>183</v>
      </c>
      <c r="AU128" s="233" t="s">
        <v>90</v>
      </c>
      <c r="AY128" s="17" t="s">
        <v>181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90</v>
      </c>
      <c r="BK128" s="234">
        <f>ROUND(I128*H128,2)</f>
        <v>0</v>
      </c>
      <c r="BL128" s="17" t="s">
        <v>644</v>
      </c>
      <c r="BM128" s="233" t="s">
        <v>670</v>
      </c>
    </row>
    <row r="129" spans="1:65" s="2" customFormat="1" ht="16.5" customHeight="1">
      <c r="A129" s="39"/>
      <c r="B129" s="40"/>
      <c r="C129" s="221" t="s">
        <v>232</v>
      </c>
      <c r="D129" s="221" t="s">
        <v>183</v>
      </c>
      <c r="E129" s="222" t="s">
        <v>671</v>
      </c>
      <c r="F129" s="223" t="s">
        <v>672</v>
      </c>
      <c r="G129" s="224" t="s">
        <v>384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47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644</v>
      </c>
      <c r="AT129" s="233" t="s">
        <v>183</v>
      </c>
      <c r="AU129" s="233" t="s">
        <v>90</v>
      </c>
      <c r="AY129" s="17" t="s">
        <v>181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90</v>
      </c>
      <c r="BK129" s="234">
        <f>ROUND(I129*H129,2)</f>
        <v>0</v>
      </c>
      <c r="BL129" s="17" t="s">
        <v>644</v>
      </c>
      <c r="BM129" s="233" t="s">
        <v>673</v>
      </c>
    </row>
    <row r="130" spans="1:51" s="13" customFormat="1" ht="12">
      <c r="A130" s="13"/>
      <c r="B130" s="235"/>
      <c r="C130" s="236"/>
      <c r="D130" s="237" t="s">
        <v>189</v>
      </c>
      <c r="E130" s="238" t="s">
        <v>1</v>
      </c>
      <c r="F130" s="239" t="s">
        <v>674</v>
      </c>
      <c r="G130" s="236"/>
      <c r="H130" s="238" t="s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90</v>
      </c>
      <c r="AV130" s="13" t="s">
        <v>90</v>
      </c>
      <c r="AW130" s="13" t="s">
        <v>38</v>
      </c>
      <c r="AX130" s="13" t="s">
        <v>82</v>
      </c>
      <c r="AY130" s="245" t="s">
        <v>181</v>
      </c>
    </row>
    <row r="131" spans="1:51" s="13" customFormat="1" ht="12">
      <c r="A131" s="13"/>
      <c r="B131" s="235"/>
      <c r="C131" s="236"/>
      <c r="D131" s="237" t="s">
        <v>189</v>
      </c>
      <c r="E131" s="238" t="s">
        <v>1</v>
      </c>
      <c r="F131" s="239" t="s">
        <v>675</v>
      </c>
      <c r="G131" s="236"/>
      <c r="H131" s="238" t="s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90</v>
      </c>
      <c r="AV131" s="13" t="s">
        <v>90</v>
      </c>
      <c r="AW131" s="13" t="s">
        <v>38</v>
      </c>
      <c r="AX131" s="13" t="s">
        <v>82</v>
      </c>
      <c r="AY131" s="245" t="s">
        <v>181</v>
      </c>
    </row>
    <row r="132" spans="1:51" s="14" customFormat="1" ht="12">
      <c r="A132" s="14"/>
      <c r="B132" s="246"/>
      <c r="C132" s="247"/>
      <c r="D132" s="237" t="s">
        <v>189</v>
      </c>
      <c r="E132" s="248" t="s">
        <v>1</v>
      </c>
      <c r="F132" s="249" t="s">
        <v>676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189</v>
      </c>
      <c r="AU132" s="256" t="s">
        <v>90</v>
      </c>
      <c r="AV132" s="14" t="s">
        <v>92</v>
      </c>
      <c r="AW132" s="14" t="s">
        <v>38</v>
      </c>
      <c r="AX132" s="14" t="s">
        <v>90</v>
      </c>
      <c r="AY132" s="256" t="s">
        <v>181</v>
      </c>
    </row>
    <row r="133" spans="1:65" s="2" customFormat="1" ht="16.5" customHeight="1">
      <c r="A133" s="39"/>
      <c r="B133" s="40"/>
      <c r="C133" s="221" t="s">
        <v>237</v>
      </c>
      <c r="D133" s="221" t="s">
        <v>183</v>
      </c>
      <c r="E133" s="222" t="s">
        <v>677</v>
      </c>
      <c r="F133" s="223" t="s">
        <v>678</v>
      </c>
      <c r="G133" s="224" t="s">
        <v>384</v>
      </c>
      <c r="H133" s="225">
        <v>1</v>
      </c>
      <c r="I133" s="226"/>
      <c r="J133" s="227">
        <f>ROUND(I133*H133,2)</f>
        <v>0</v>
      </c>
      <c r="K133" s="228"/>
      <c r="L133" s="45"/>
      <c r="M133" s="279" t="s">
        <v>1</v>
      </c>
      <c r="N133" s="280" t="s">
        <v>47</v>
      </c>
      <c r="O133" s="281"/>
      <c r="P133" s="282">
        <f>O133*H133</f>
        <v>0</v>
      </c>
      <c r="Q133" s="282">
        <v>0</v>
      </c>
      <c r="R133" s="282">
        <f>Q133*H133</f>
        <v>0</v>
      </c>
      <c r="S133" s="282">
        <v>0</v>
      </c>
      <c r="T133" s="2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644</v>
      </c>
      <c r="AT133" s="233" t="s">
        <v>183</v>
      </c>
      <c r="AU133" s="233" t="s">
        <v>90</v>
      </c>
      <c r="AY133" s="17" t="s">
        <v>181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90</v>
      </c>
      <c r="BK133" s="234">
        <f>ROUND(I133*H133,2)</f>
        <v>0</v>
      </c>
      <c r="BL133" s="17" t="s">
        <v>644</v>
      </c>
      <c r="BM133" s="233" t="s">
        <v>679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F8A3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  <c r="AZ2" s="137" t="s">
        <v>680</v>
      </c>
      <c r="BA2" s="137" t="s">
        <v>1</v>
      </c>
      <c r="BB2" s="137" t="s">
        <v>1</v>
      </c>
      <c r="BC2" s="137" t="s">
        <v>681</v>
      </c>
      <c r="BD2" s="137" t="s">
        <v>92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  <c r="AZ3" s="137" t="s">
        <v>682</v>
      </c>
      <c r="BA3" s="137" t="s">
        <v>1</v>
      </c>
      <c r="BB3" s="137" t="s">
        <v>1</v>
      </c>
      <c r="BC3" s="137" t="s">
        <v>683</v>
      </c>
      <c r="BD3" s="137" t="s">
        <v>92</v>
      </c>
    </row>
    <row r="4" spans="2:5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  <c r="AZ4" s="137" t="s">
        <v>684</v>
      </c>
      <c r="BA4" s="137" t="s">
        <v>1</v>
      </c>
      <c r="BB4" s="137" t="s">
        <v>1</v>
      </c>
      <c r="BC4" s="137" t="s">
        <v>685</v>
      </c>
      <c r="BD4" s="137" t="s">
        <v>92</v>
      </c>
    </row>
    <row r="5" spans="2:56" s="1" customFormat="1" ht="6.95" customHeight="1" hidden="1">
      <c r="B5" s="20"/>
      <c r="L5" s="20"/>
      <c r="AZ5" s="137" t="s">
        <v>114</v>
      </c>
      <c r="BA5" s="137" t="s">
        <v>1</v>
      </c>
      <c r="BB5" s="137" t="s">
        <v>1</v>
      </c>
      <c r="BC5" s="137" t="s">
        <v>686</v>
      </c>
      <c r="BD5" s="137" t="s">
        <v>92</v>
      </c>
    </row>
    <row r="6" spans="2:56" s="1" customFormat="1" ht="12" customHeight="1" hidden="1">
      <c r="B6" s="20"/>
      <c r="D6" s="142" t="s">
        <v>16</v>
      </c>
      <c r="L6" s="20"/>
      <c r="AZ6" s="137" t="s">
        <v>687</v>
      </c>
      <c r="BA6" s="137" t="s">
        <v>1</v>
      </c>
      <c r="BB6" s="137" t="s">
        <v>1</v>
      </c>
      <c r="BC6" s="137" t="s">
        <v>688</v>
      </c>
      <c r="BD6" s="137" t="s">
        <v>92</v>
      </c>
    </row>
    <row r="7" spans="2:56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  <c r="AZ7" s="137" t="s">
        <v>131</v>
      </c>
      <c r="BA7" s="137" t="s">
        <v>1</v>
      </c>
      <c r="BB7" s="137" t="s">
        <v>1</v>
      </c>
      <c r="BC7" s="137" t="s">
        <v>689</v>
      </c>
      <c r="BD7" s="137" t="s">
        <v>92</v>
      </c>
    </row>
    <row r="8" spans="1:31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4" t="s">
        <v>690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ROUND((SUM(BE120:BE178)),2)</f>
        <v>0</v>
      </c>
      <c r="G33" s="39"/>
      <c r="H33" s="39"/>
      <c r="I33" s="157">
        <v>0.21</v>
      </c>
      <c r="J33" s="156">
        <f>ROUND(((SUM(BE120:BE178))*I33),2)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ROUND((SUM(BF120:BF178)),2)</f>
        <v>0</v>
      </c>
      <c r="G34" s="39"/>
      <c r="H34" s="39"/>
      <c r="I34" s="157">
        <v>0.15</v>
      </c>
      <c r="J34" s="156">
        <f>ROUND(((SUM(BF120:BF178))*I34),2)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ROUND((SUM(BG120:BG178)),2)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ROUND((SUM(BH120:BH178)),2)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ROUND((SUM(BI120:BI178)),2)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101 - SO 101  Chodníky v katastru Všestar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160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161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163</v>
      </c>
      <c r="E99" s="190"/>
      <c r="F99" s="190"/>
      <c r="G99" s="190"/>
      <c r="H99" s="190"/>
      <c r="I99" s="190"/>
      <c r="J99" s="191">
        <f>J157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165</v>
      </c>
      <c r="E100" s="190"/>
      <c r="F100" s="190"/>
      <c r="G100" s="190"/>
      <c r="H100" s="190"/>
      <c r="I100" s="190"/>
      <c r="J100" s="191">
        <f>J174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3" t="s">
        <v>166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Rekonstrukce Stránčická - Hrdinů</v>
      </c>
      <c r="F110" s="32"/>
      <c r="G110" s="32"/>
      <c r="H110" s="32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127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SO 101 - SO 101  Chodníky v katastru Všestar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22</v>
      </c>
      <c r="D114" s="41"/>
      <c r="E114" s="41"/>
      <c r="F114" s="27" t="str">
        <f>F12</f>
        <v>k.ú. Všestary, Stránčice</v>
      </c>
      <c r="G114" s="41"/>
      <c r="H114" s="41"/>
      <c r="I114" s="32" t="s">
        <v>24</v>
      </c>
      <c r="J114" s="80" t="str">
        <f>IF(J12="","",J12)</f>
        <v>11. 10. 2023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2" t="s">
        <v>30</v>
      </c>
      <c r="D116" s="41"/>
      <c r="E116" s="41"/>
      <c r="F116" s="27" t="str">
        <f>E15</f>
        <v>Obec Všestary</v>
      </c>
      <c r="G116" s="41"/>
      <c r="H116" s="41"/>
      <c r="I116" s="32" t="s">
        <v>36</v>
      </c>
      <c r="J116" s="37" t="str">
        <f>E21</f>
        <v>ing. Miroslav Dvořan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34</v>
      </c>
      <c r="D117" s="41"/>
      <c r="E117" s="41"/>
      <c r="F117" s="27" t="str">
        <f>IF(E18="","",E18)</f>
        <v>Vyplň údaj</v>
      </c>
      <c r="G117" s="41"/>
      <c r="H117" s="41"/>
      <c r="I117" s="32" t="s">
        <v>39</v>
      </c>
      <c r="J117" s="37" t="str">
        <f>E24</f>
        <v>Roman Valík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167</v>
      </c>
      <c r="D119" s="196" t="s">
        <v>67</v>
      </c>
      <c r="E119" s="196" t="s">
        <v>63</v>
      </c>
      <c r="F119" s="196" t="s">
        <v>64</v>
      </c>
      <c r="G119" s="196" t="s">
        <v>168</v>
      </c>
      <c r="H119" s="196" t="s">
        <v>169</v>
      </c>
      <c r="I119" s="196" t="s">
        <v>170</v>
      </c>
      <c r="J119" s="197" t="s">
        <v>157</v>
      </c>
      <c r="K119" s="198" t="s">
        <v>171</v>
      </c>
      <c r="L119" s="199"/>
      <c r="M119" s="101" t="s">
        <v>1</v>
      </c>
      <c r="N119" s="102" t="s">
        <v>46</v>
      </c>
      <c r="O119" s="102" t="s">
        <v>172</v>
      </c>
      <c r="P119" s="102" t="s">
        <v>173</v>
      </c>
      <c r="Q119" s="102" t="s">
        <v>174</v>
      </c>
      <c r="R119" s="102" t="s">
        <v>175</v>
      </c>
      <c r="S119" s="102" t="s">
        <v>176</v>
      </c>
      <c r="T119" s="103" t="s">
        <v>177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178</v>
      </c>
      <c r="D120" s="41"/>
      <c r="E120" s="41"/>
      <c r="F120" s="41"/>
      <c r="G120" s="41"/>
      <c r="H120" s="41"/>
      <c r="I120" s="41"/>
      <c r="J120" s="200">
        <f>BK120</f>
        <v>0</v>
      </c>
      <c r="K120" s="41"/>
      <c r="L120" s="45"/>
      <c r="M120" s="104"/>
      <c r="N120" s="201"/>
      <c r="O120" s="105"/>
      <c r="P120" s="202">
        <f>P121</f>
        <v>0</v>
      </c>
      <c r="Q120" s="105"/>
      <c r="R120" s="202">
        <f>R121</f>
        <v>250.45108</v>
      </c>
      <c r="S120" s="105"/>
      <c r="T120" s="203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81</v>
      </c>
      <c r="AU120" s="17" t="s">
        <v>159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81</v>
      </c>
      <c r="E121" s="208" t="s">
        <v>179</v>
      </c>
      <c r="F121" s="208" t="s">
        <v>180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P122+P157+P174</f>
        <v>0</v>
      </c>
      <c r="Q121" s="213"/>
      <c r="R121" s="214">
        <f>R122+R157+R174</f>
        <v>250.45108</v>
      </c>
      <c r="S121" s="213"/>
      <c r="T121" s="215">
        <f>T122+T157+T174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90</v>
      </c>
      <c r="AT121" s="217" t="s">
        <v>81</v>
      </c>
      <c r="AU121" s="217" t="s">
        <v>82</v>
      </c>
      <c r="AY121" s="216" t="s">
        <v>181</v>
      </c>
      <c r="BK121" s="218">
        <f>BK122+BK157+BK174</f>
        <v>0</v>
      </c>
    </row>
    <row r="122" spans="1:63" s="12" customFormat="1" ht="22.8" customHeight="1">
      <c r="A122" s="12"/>
      <c r="B122" s="205"/>
      <c r="C122" s="206"/>
      <c r="D122" s="207" t="s">
        <v>81</v>
      </c>
      <c r="E122" s="219" t="s">
        <v>90</v>
      </c>
      <c r="F122" s="219" t="s">
        <v>182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SUM(P123:P156)</f>
        <v>0</v>
      </c>
      <c r="Q122" s="213"/>
      <c r="R122" s="214">
        <f>SUM(R123:R156)</f>
        <v>29.85995</v>
      </c>
      <c r="S122" s="213"/>
      <c r="T122" s="215">
        <f>SUM(T123:T156)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90</v>
      </c>
      <c r="AY122" s="216" t="s">
        <v>181</v>
      </c>
      <c r="BK122" s="218">
        <f>SUM(BK123:BK156)</f>
        <v>0</v>
      </c>
    </row>
    <row r="123" spans="1:65" s="2" customFormat="1" ht="37.8" customHeight="1">
      <c r="A123" s="39"/>
      <c r="B123" s="40"/>
      <c r="C123" s="221" t="s">
        <v>90</v>
      </c>
      <c r="D123" s="221" t="s">
        <v>183</v>
      </c>
      <c r="E123" s="222" t="s">
        <v>691</v>
      </c>
      <c r="F123" s="223" t="s">
        <v>692</v>
      </c>
      <c r="G123" s="224" t="s">
        <v>209</v>
      </c>
      <c r="H123" s="225">
        <v>170.39</v>
      </c>
      <c r="I123" s="226"/>
      <c r="J123" s="227">
        <f>ROUND(I123*H123,2)</f>
        <v>0</v>
      </c>
      <c r="K123" s="228"/>
      <c r="L123" s="45"/>
      <c r="M123" s="229" t="s">
        <v>1</v>
      </c>
      <c r="N123" s="230" t="s">
        <v>47</v>
      </c>
      <c r="O123" s="92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3" t="s">
        <v>187</v>
      </c>
      <c r="AT123" s="233" t="s">
        <v>183</v>
      </c>
      <c r="AU123" s="233" t="s">
        <v>92</v>
      </c>
      <c r="AY123" s="17" t="s">
        <v>181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90</v>
      </c>
      <c r="BK123" s="234">
        <f>ROUND(I123*H123,2)</f>
        <v>0</v>
      </c>
      <c r="BL123" s="17" t="s">
        <v>187</v>
      </c>
      <c r="BM123" s="233" t="s">
        <v>693</v>
      </c>
    </row>
    <row r="124" spans="1:51" s="14" customFormat="1" ht="12">
      <c r="A124" s="14"/>
      <c r="B124" s="246"/>
      <c r="C124" s="247"/>
      <c r="D124" s="237" t="s">
        <v>189</v>
      </c>
      <c r="E124" s="248" t="s">
        <v>1</v>
      </c>
      <c r="F124" s="249" t="s">
        <v>694</v>
      </c>
      <c r="G124" s="247"/>
      <c r="H124" s="250">
        <v>170.39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92</v>
      </c>
      <c r="AV124" s="14" t="s">
        <v>92</v>
      </c>
      <c r="AW124" s="14" t="s">
        <v>38</v>
      </c>
      <c r="AX124" s="14" t="s">
        <v>90</v>
      </c>
      <c r="AY124" s="256" t="s">
        <v>181</v>
      </c>
    </row>
    <row r="125" spans="1:65" s="2" customFormat="1" ht="37.8" customHeight="1">
      <c r="A125" s="39"/>
      <c r="B125" s="40"/>
      <c r="C125" s="221" t="s">
        <v>92</v>
      </c>
      <c r="D125" s="221" t="s">
        <v>183</v>
      </c>
      <c r="E125" s="222" t="s">
        <v>695</v>
      </c>
      <c r="F125" s="223" t="s">
        <v>696</v>
      </c>
      <c r="G125" s="224" t="s">
        <v>209</v>
      </c>
      <c r="H125" s="225">
        <v>13.7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187</v>
      </c>
      <c r="AT125" s="233" t="s">
        <v>183</v>
      </c>
      <c r="AU125" s="233" t="s">
        <v>92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187</v>
      </c>
      <c r="BM125" s="233" t="s">
        <v>697</v>
      </c>
    </row>
    <row r="126" spans="1:51" s="14" customFormat="1" ht="12">
      <c r="A126" s="14"/>
      <c r="B126" s="246"/>
      <c r="C126" s="247"/>
      <c r="D126" s="237" t="s">
        <v>189</v>
      </c>
      <c r="E126" s="248" t="s">
        <v>1</v>
      </c>
      <c r="F126" s="249" t="s">
        <v>698</v>
      </c>
      <c r="G126" s="247"/>
      <c r="H126" s="250">
        <v>13.7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189</v>
      </c>
      <c r="AU126" s="256" t="s">
        <v>92</v>
      </c>
      <c r="AV126" s="14" t="s">
        <v>92</v>
      </c>
      <c r="AW126" s="14" t="s">
        <v>38</v>
      </c>
      <c r="AX126" s="14" t="s">
        <v>90</v>
      </c>
      <c r="AY126" s="256" t="s">
        <v>181</v>
      </c>
    </row>
    <row r="127" spans="1:65" s="2" customFormat="1" ht="37.8" customHeight="1">
      <c r="A127" s="39"/>
      <c r="B127" s="40"/>
      <c r="C127" s="221" t="s">
        <v>196</v>
      </c>
      <c r="D127" s="221" t="s">
        <v>183</v>
      </c>
      <c r="E127" s="222" t="s">
        <v>246</v>
      </c>
      <c r="F127" s="223" t="s">
        <v>247</v>
      </c>
      <c r="G127" s="224" t="s">
        <v>209</v>
      </c>
      <c r="H127" s="225">
        <v>156.69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187</v>
      </c>
      <c r="AT127" s="233" t="s">
        <v>183</v>
      </c>
      <c r="AU127" s="233" t="s">
        <v>92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187</v>
      </c>
      <c r="BM127" s="233" t="s">
        <v>699</v>
      </c>
    </row>
    <row r="128" spans="1:51" s="13" customFormat="1" ht="12">
      <c r="A128" s="13"/>
      <c r="B128" s="235"/>
      <c r="C128" s="236"/>
      <c r="D128" s="237" t="s">
        <v>189</v>
      </c>
      <c r="E128" s="238" t="s">
        <v>1</v>
      </c>
      <c r="F128" s="239" t="s">
        <v>700</v>
      </c>
      <c r="G128" s="236"/>
      <c r="H128" s="238" t="s">
        <v>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92</v>
      </c>
      <c r="AV128" s="13" t="s">
        <v>90</v>
      </c>
      <c r="AW128" s="13" t="s">
        <v>38</v>
      </c>
      <c r="AX128" s="13" t="s">
        <v>82</v>
      </c>
      <c r="AY128" s="245" t="s">
        <v>181</v>
      </c>
    </row>
    <row r="129" spans="1:51" s="13" customFormat="1" ht="12">
      <c r="A129" s="13"/>
      <c r="B129" s="235"/>
      <c r="C129" s="236"/>
      <c r="D129" s="237" t="s">
        <v>189</v>
      </c>
      <c r="E129" s="238" t="s">
        <v>1</v>
      </c>
      <c r="F129" s="239" t="s">
        <v>701</v>
      </c>
      <c r="G129" s="236"/>
      <c r="H129" s="238" t="s">
        <v>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92</v>
      </c>
      <c r="AV129" s="13" t="s">
        <v>90</v>
      </c>
      <c r="AW129" s="13" t="s">
        <v>38</v>
      </c>
      <c r="AX129" s="13" t="s">
        <v>82</v>
      </c>
      <c r="AY129" s="245" t="s">
        <v>181</v>
      </c>
    </row>
    <row r="130" spans="1:51" s="14" customFormat="1" ht="12">
      <c r="A130" s="14"/>
      <c r="B130" s="246"/>
      <c r="C130" s="247"/>
      <c r="D130" s="237" t="s">
        <v>189</v>
      </c>
      <c r="E130" s="248" t="s">
        <v>131</v>
      </c>
      <c r="F130" s="249" t="s">
        <v>702</v>
      </c>
      <c r="G130" s="247"/>
      <c r="H130" s="250">
        <v>156.69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189</v>
      </c>
      <c r="AU130" s="256" t="s">
        <v>92</v>
      </c>
      <c r="AV130" s="14" t="s">
        <v>92</v>
      </c>
      <c r="AW130" s="14" t="s">
        <v>38</v>
      </c>
      <c r="AX130" s="14" t="s">
        <v>90</v>
      </c>
      <c r="AY130" s="256" t="s">
        <v>181</v>
      </c>
    </row>
    <row r="131" spans="1:65" s="2" customFormat="1" ht="37.8" customHeight="1">
      <c r="A131" s="39"/>
      <c r="B131" s="40"/>
      <c r="C131" s="221" t="s">
        <v>187</v>
      </c>
      <c r="D131" s="221" t="s">
        <v>183</v>
      </c>
      <c r="E131" s="222" t="s">
        <v>253</v>
      </c>
      <c r="F131" s="223" t="s">
        <v>254</v>
      </c>
      <c r="G131" s="224" t="s">
        <v>209</v>
      </c>
      <c r="H131" s="225">
        <v>1566.9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47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187</v>
      </c>
      <c r="AT131" s="233" t="s">
        <v>183</v>
      </c>
      <c r="AU131" s="233" t="s">
        <v>92</v>
      </c>
      <c r="AY131" s="17" t="s">
        <v>181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90</v>
      </c>
      <c r="BK131" s="234">
        <f>ROUND(I131*H131,2)</f>
        <v>0</v>
      </c>
      <c r="BL131" s="17" t="s">
        <v>187</v>
      </c>
      <c r="BM131" s="233" t="s">
        <v>703</v>
      </c>
    </row>
    <row r="132" spans="1:51" s="13" customFormat="1" ht="12">
      <c r="A132" s="13"/>
      <c r="B132" s="235"/>
      <c r="C132" s="236"/>
      <c r="D132" s="237" t="s">
        <v>189</v>
      </c>
      <c r="E132" s="238" t="s">
        <v>1</v>
      </c>
      <c r="F132" s="239" t="s">
        <v>700</v>
      </c>
      <c r="G132" s="236"/>
      <c r="H132" s="238" t="s">
        <v>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92</v>
      </c>
      <c r="AV132" s="13" t="s">
        <v>90</v>
      </c>
      <c r="AW132" s="13" t="s">
        <v>38</v>
      </c>
      <c r="AX132" s="13" t="s">
        <v>82</v>
      </c>
      <c r="AY132" s="245" t="s">
        <v>181</v>
      </c>
    </row>
    <row r="133" spans="1:51" s="13" customFormat="1" ht="12">
      <c r="A133" s="13"/>
      <c r="B133" s="235"/>
      <c r="C133" s="236"/>
      <c r="D133" s="237" t="s">
        <v>189</v>
      </c>
      <c r="E133" s="238" t="s">
        <v>1</v>
      </c>
      <c r="F133" s="239" t="s">
        <v>701</v>
      </c>
      <c r="G133" s="236"/>
      <c r="H133" s="238" t="s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92</v>
      </c>
      <c r="AV133" s="13" t="s">
        <v>90</v>
      </c>
      <c r="AW133" s="13" t="s">
        <v>38</v>
      </c>
      <c r="AX133" s="13" t="s">
        <v>82</v>
      </c>
      <c r="AY133" s="245" t="s">
        <v>181</v>
      </c>
    </row>
    <row r="134" spans="1:51" s="14" customFormat="1" ht="12">
      <c r="A134" s="14"/>
      <c r="B134" s="246"/>
      <c r="C134" s="247"/>
      <c r="D134" s="237" t="s">
        <v>189</v>
      </c>
      <c r="E134" s="248" t="s">
        <v>1</v>
      </c>
      <c r="F134" s="249" t="s">
        <v>256</v>
      </c>
      <c r="G134" s="247"/>
      <c r="H134" s="250">
        <v>1566.9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189</v>
      </c>
      <c r="AU134" s="256" t="s">
        <v>92</v>
      </c>
      <c r="AV134" s="14" t="s">
        <v>92</v>
      </c>
      <c r="AW134" s="14" t="s">
        <v>38</v>
      </c>
      <c r="AX134" s="14" t="s">
        <v>90</v>
      </c>
      <c r="AY134" s="256" t="s">
        <v>181</v>
      </c>
    </row>
    <row r="135" spans="1:65" s="2" customFormat="1" ht="24.15" customHeight="1">
      <c r="A135" s="39"/>
      <c r="B135" s="40"/>
      <c r="C135" s="221" t="s">
        <v>206</v>
      </c>
      <c r="D135" s="221" t="s">
        <v>183</v>
      </c>
      <c r="E135" s="222" t="s">
        <v>704</v>
      </c>
      <c r="F135" s="223" t="s">
        <v>705</v>
      </c>
      <c r="G135" s="224" t="s">
        <v>209</v>
      </c>
      <c r="H135" s="225">
        <v>13.7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47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187</v>
      </c>
      <c r="AT135" s="233" t="s">
        <v>183</v>
      </c>
      <c r="AU135" s="233" t="s">
        <v>92</v>
      </c>
      <c r="AY135" s="17" t="s">
        <v>181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90</v>
      </c>
      <c r="BK135" s="234">
        <f>ROUND(I135*H135,2)</f>
        <v>0</v>
      </c>
      <c r="BL135" s="17" t="s">
        <v>187</v>
      </c>
      <c r="BM135" s="233" t="s">
        <v>706</v>
      </c>
    </row>
    <row r="136" spans="1:51" s="14" customFormat="1" ht="12">
      <c r="A136" s="14"/>
      <c r="B136" s="246"/>
      <c r="C136" s="247"/>
      <c r="D136" s="237" t="s">
        <v>189</v>
      </c>
      <c r="E136" s="248" t="s">
        <v>687</v>
      </c>
      <c r="F136" s="249" t="s">
        <v>707</v>
      </c>
      <c r="G136" s="247"/>
      <c r="H136" s="250">
        <v>13.7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189</v>
      </c>
      <c r="AU136" s="256" t="s">
        <v>92</v>
      </c>
      <c r="AV136" s="14" t="s">
        <v>92</v>
      </c>
      <c r="AW136" s="14" t="s">
        <v>38</v>
      </c>
      <c r="AX136" s="14" t="s">
        <v>90</v>
      </c>
      <c r="AY136" s="256" t="s">
        <v>181</v>
      </c>
    </row>
    <row r="137" spans="1:65" s="2" customFormat="1" ht="33" customHeight="1">
      <c r="A137" s="39"/>
      <c r="B137" s="40"/>
      <c r="C137" s="221" t="s">
        <v>212</v>
      </c>
      <c r="D137" s="221" t="s">
        <v>183</v>
      </c>
      <c r="E137" s="222" t="s">
        <v>267</v>
      </c>
      <c r="F137" s="223" t="s">
        <v>268</v>
      </c>
      <c r="G137" s="224" t="s">
        <v>269</v>
      </c>
      <c r="H137" s="225">
        <v>266.373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47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187</v>
      </c>
      <c r="AT137" s="233" t="s">
        <v>183</v>
      </c>
      <c r="AU137" s="233" t="s">
        <v>92</v>
      </c>
      <c r="AY137" s="17" t="s">
        <v>181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90</v>
      </c>
      <c r="BK137" s="234">
        <f>ROUND(I137*H137,2)</f>
        <v>0</v>
      </c>
      <c r="BL137" s="17" t="s">
        <v>187</v>
      </c>
      <c r="BM137" s="233" t="s">
        <v>708</v>
      </c>
    </row>
    <row r="138" spans="1:51" s="14" customFormat="1" ht="12">
      <c r="A138" s="14"/>
      <c r="B138" s="246"/>
      <c r="C138" s="247"/>
      <c r="D138" s="237" t="s">
        <v>189</v>
      </c>
      <c r="E138" s="248" t="s">
        <v>1</v>
      </c>
      <c r="F138" s="249" t="s">
        <v>709</v>
      </c>
      <c r="G138" s="247"/>
      <c r="H138" s="250">
        <v>266.373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189</v>
      </c>
      <c r="AU138" s="256" t="s">
        <v>92</v>
      </c>
      <c r="AV138" s="14" t="s">
        <v>92</v>
      </c>
      <c r="AW138" s="14" t="s">
        <v>38</v>
      </c>
      <c r="AX138" s="14" t="s">
        <v>90</v>
      </c>
      <c r="AY138" s="256" t="s">
        <v>181</v>
      </c>
    </row>
    <row r="139" spans="1:65" s="2" customFormat="1" ht="24.15" customHeight="1">
      <c r="A139" s="39"/>
      <c r="B139" s="40"/>
      <c r="C139" s="221" t="s">
        <v>217</v>
      </c>
      <c r="D139" s="221" t="s">
        <v>183</v>
      </c>
      <c r="E139" s="222" t="s">
        <v>710</v>
      </c>
      <c r="F139" s="223" t="s">
        <v>711</v>
      </c>
      <c r="G139" s="224" t="s">
        <v>186</v>
      </c>
      <c r="H139" s="225">
        <v>199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47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187</v>
      </c>
      <c r="AT139" s="233" t="s">
        <v>183</v>
      </c>
      <c r="AU139" s="233" t="s">
        <v>92</v>
      </c>
      <c r="AY139" s="17" t="s">
        <v>181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90</v>
      </c>
      <c r="BK139" s="234">
        <f>ROUND(I139*H139,2)</f>
        <v>0</v>
      </c>
      <c r="BL139" s="17" t="s">
        <v>187</v>
      </c>
      <c r="BM139" s="233" t="s">
        <v>712</v>
      </c>
    </row>
    <row r="140" spans="1:51" s="14" customFormat="1" ht="12">
      <c r="A140" s="14"/>
      <c r="B140" s="246"/>
      <c r="C140" s="247"/>
      <c r="D140" s="237" t="s">
        <v>189</v>
      </c>
      <c r="E140" s="248" t="s">
        <v>680</v>
      </c>
      <c r="F140" s="249" t="s">
        <v>681</v>
      </c>
      <c r="G140" s="247"/>
      <c r="H140" s="250">
        <v>199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189</v>
      </c>
      <c r="AU140" s="256" t="s">
        <v>92</v>
      </c>
      <c r="AV140" s="14" t="s">
        <v>92</v>
      </c>
      <c r="AW140" s="14" t="s">
        <v>38</v>
      </c>
      <c r="AX140" s="14" t="s">
        <v>90</v>
      </c>
      <c r="AY140" s="256" t="s">
        <v>181</v>
      </c>
    </row>
    <row r="141" spans="1:65" s="2" customFormat="1" ht="24.15" customHeight="1">
      <c r="A141" s="39"/>
      <c r="B141" s="40"/>
      <c r="C141" s="221" t="s">
        <v>144</v>
      </c>
      <c r="D141" s="221" t="s">
        <v>183</v>
      </c>
      <c r="E141" s="222" t="s">
        <v>284</v>
      </c>
      <c r="F141" s="223" t="s">
        <v>285</v>
      </c>
      <c r="G141" s="224" t="s">
        <v>186</v>
      </c>
      <c r="H141" s="225">
        <v>718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47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187</v>
      </c>
      <c r="AT141" s="233" t="s">
        <v>183</v>
      </c>
      <c r="AU141" s="233" t="s">
        <v>92</v>
      </c>
      <c r="AY141" s="17" t="s">
        <v>181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90</v>
      </c>
      <c r="BK141" s="234">
        <f>ROUND(I141*H141,2)</f>
        <v>0</v>
      </c>
      <c r="BL141" s="17" t="s">
        <v>187</v>
      </c>
      <c r="BM141" s="233" t="s">
        <v>713</v>
      </c>
    </row>
    <row r="142" spans="1:51" s="14" customFormat="1" ht="12">
      <c r="A142" s="14"/>
      <c r="B142" s="246"/>
      <c r="C142" s="247"/>
      <c r="D142" s="237" t="s">
        <v>189</v>
      </c>
      <c r="E142" s="248" t="s">
        <v>682</v>
      </c>
      <c r="F142" s="249" t="s">
        <v>683</v>
      </c>
      <c r="G142" s="247"/>
      <c r="H142" s="250">
        <v>561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189</v>
      </c>
      <c r="AU142" s="256" t="s">
        <v>92</v>
      </c>
      <c r="AV142" s="14" t="s">
        <v>92</v>
      </c>
      <c r="AW142" s="14" t="s">
        <v>38</v>
      </c>
      <c r="AX142" s="14" t="s">
        <v>82</v>
      </c>
      <c r="AY142" s="256" t="s">
        <v>181</v>
      </c>
    </row>
    <row r="143" spans="1:51" s="14" customFormat="1" ht="12">
      <c r="A143" s="14"/>
      <c r="B143" s="246"/>
      <c r="C143" s="247"/>
      <c r="D143" s="237" t="s">
        <v>189</v>
      </c>
      <c r="E143" s="248" t="s">
        <v>684</v>
      </c>
      <c r="F143" s="249" t="s">
        <v>685</v>
      </c>
      <c r="G143" s="247"/>
      <c r="H143" s="250">
        <v>157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189</v>
      </c>
      <c r="AU143" s="256" t="s">
        <v>92</v>
      </c>
      <c r="AV143" s="14" t="s">
        <v>92</v>
      </c>
      <c r="AW143" s="14" t="s">
        <v>38</v>
      </c>
      <c r="AX143" s="14" t="s">
        <v>82</v>
      </c>
      <c r="AY143" s="256" t="s">
        <v>181</v>
      </c>
    </row>
    <row r="144" spans="1:51" s="15" customFormat="1" ht="12">
      <c r="A144" s="15"/>
      <c r="B144" s="268"/>
      <c r="C144" s="269"/>
      <c r="D144" s="237" t="s">
        <v>189</v>
      </c>
      <c r="E144" s="270" t="s">
        <v>1</v>
      </c>
      <c r="F144" s="271" t="s">
        <v>430</v>
      </c>
      <c r="G144" s="269"/>
      <c r="H144" s="272">
        <v>718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8" t="s">
        <v>189</v>
      </c>
      <c r="AU144" s="278" t="s">
        <v>92</v>
      </c>
      <c r="AV144" s="15" t="s">
        <v>187</v>
      </c>
      <c r="AW144" s="15" t="s">
        <v>38</v>
      </c>
      <c r="AX144" s="15" t="s">
        <v>90</v>
      </c>
      <c r="AY144" s="278" t="s">
        <v>181</v>
      </c>
    </row>
    <row r="145" spans="1:65" s="2" customFormat="1" ht="24.15" customHeight="1">
      <c r="A145" s="39"/>
      <c r="B145" s="40"/>
      <c r="C145" s="221" t="s">
        <v>227</v>
      </c>
      <c r="D145" s="221" t="s">
        <v>183</v>
      </c>
      <c r="E145" s="222" t="s">
        <v>714</v>
      </c>
      <c r="F145" s="223" t="s">
        <v>715</v>
      </c>
      <c r="G145" s="224" t="s">
        <v>186</v>
      </c>
      <c r="H145" s="225">
        <v>199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47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187</v>
      </c>
      <c r="AT145" s="233" t="s">
        <v>183</v>
      </c>
      <c r="AU145" s="233" t="s">
        <v>92</v>
      </c>
      <c r="AY145" s="17" t="s">
        <v>181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90</v>
      </c>
      <c r="BK145" s="234">
        <f>ROUND(I145*H145,2)</f>
        <v>0</v>
      </c>
      <c r="BL145" s="17" t="s">
        <v>187</v>
      </c>
      <c r="BM145" s="233" t="s">
        <v>716</v>
      </c>
    </row>
    <row r="146" spans="1:51" s="14" customFormat="1" ht="12">
      <c r="A146" s="14"/>
      <c r="B146" s="246"/>
      <c r="C146" s="247"/>
      <c r="D146" s="237" t="s">
        <v>189</v>
      </c>
      <c r="E146" s="248" t="s">
        <v>1</v>
      </c>
      <c r="F146" s="249" t="s">
        <v>680</v>
      </c>
      <c r="G146" s="247"/>
      <c r="H146" s="250">
        <v>199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189</v>
      </c>
      <c r="AU146" s="256" t="s">
        <v>92</v>
      </c>
      <c r="AV146" s="14" t="s">
        <v>92</v>
      </c>
      <c r="AW146" s="14" t="s">
        <v>38</v>
      </c>
      <c r="AX146" s="14" t="s">
        <v>90</v>
      </c>
      <c r="AY146" s="256" t="s">
        <v>181</v>
      </c>
    </row>
    <row r="147" spans="1:65" s="2" customFormat="1" ht="16.5" customHeight="1">
      <c r="A147" s="39"/>
      <c r="B147" s="40"/>
      <c r="C147" s="257" t="s">
        <v>232</v>
      </c>
      <c r="D147" s="257" t="s">
        <v>278</v>
      </c>
      <c r="E147" s="258" t="s">
        <v>717</v>
      </c>
      <c r="F147" s="259" t="s">
        <v>718</v>
      </c>
      <c r="G147" s="260" t="s">
        <v>209</v>
      </c>
      <c r="H147" s="261">
        <v>29.85</v>
      </c>
      <c r="I147" s="262"/>
      <c r="J147" s="263">
        <f>ROUND(I147*H147,2)</f>
        <v>0</v>
      </c>
      <c r="K147" s="264"/>
      <c r="L147" s="265"/>
      <c r="M147" s="266" t="s">
        <v>1</v>
      </c>
      <c r="N147" s="267" t="s">
        <v>47</v>
      </c>
      <c r="O147" s="92"/>
      <c r="P147" s="231">
        <f>O147*H147</f>
        <v>0</v>
      </c>
      <c r="Q147" s="231">
        <v>1</v>
      </c>
      <c r="R147" s="231">
        <f>Q147*H147</f>
        <v>29.85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144</v>
      </c>
      <c r="AT147" s="233" t="s">
        <v>278</v>
      </c>
      <c r="AU147" s="233" t="s">
        <v>92</v>
      </c>
      <c r="AY147" s="17" t="s">
        <v>181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90</v>
      </c>
      <c r="BK147" s="234">
        <f>ROUND(I147*H147,2)</f>
        <v>0</v>
      </c>
      <c r="BL147" s="17" t="s">
        <v>187</v>
      </c>
      <c r="BM147" s="233" t="s">
        <v>719</v>
      </c>
    </row>
    <row r="148" spans="1:51" s="14" customFormat="1" ht="12">
      <c r="A148" s="14"/>
      <c r="B148" s="246"/>
      <c r="C148" s="247"/>
      <c r="D148" s="237" t="s">
        <v>189</v>
      </c>
      <c r="E148" s="248" t="s">
        <v>1</v>
      </c>
      <c r="F148" s="249" t="s">
        <v>720</v>
      </c>
      <c r="G148" s="247"/>
      <c r="H148" s="250">
        <v>29.85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189</v>
      </c>
      <c r="AU148" s="256" t="s">
        <v>92</v>
      </c>
      <c r="AV148" s="14" t="s">
        <v>92</v>
      </c>
      <c r="AW148" s="14" t="s">
        <v>38</v>
      </c>
      <c r="AX148" s="14" t="s">
        <v>90</v>
      </c>
      <c r="AY148" s="256" t="s">
        <v>181</v>
      </c>
    </row>
    <row r="149" spans="1:65" s="2" customFormat="1" ht="24.15" customHeight="1">
      <c r="A149" s="39"/>
      <c r="B149" s="40"/>
      <c r="C149" s="221" t="s">
        <v>237</v>
      </c>
      <c r="D149" s="221" t="s">
        <v>183</v>
      </c>
      <c r="E149" s="222" t="s">
        <v>721</v>
      </c>
      <c r="F149" s="223" t="s">
        <v>722</v>
      </c>
      <c r="G149" s="224" t="s">
        <v>186</v>
      </c>
      <c r="H149" s="225">
        <v>199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47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187</v>
      </c>
      <c r="AT149" s="233" t="s">
        <v>183</v>
      </c>
      <c r="AU149" s="233" t="s">
        <v>92</v>
      </c>
      <c r="AY149" s="17" t="s">
        <v>181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90</v>
      </c>
      <c r="BK149" s="234">
        <f>ROUND(I149*H149,2)</f>
        <v>0</v>
      </c>
      <c r="BL149" s="17" t="s">
        <v>187</v>
      </c>
      <c r="BM149" s="233" t="s">
        <v>723</v>
      </c>
    </row>
    <row r="150" spans="1:51" s="14" customFormat="1" ht="12">
      <c r="A150" s="14"/>
      <c r="B150" s="246"/>
      <c r="C150" s="247"/>
      <c r="D150" s="237" t="s">
        <v>189</v>
      </c>
      <c r="E150" s="248" t="s">
        <v>1</v>
      </c>
      <c r="F150" s="249" t="s">
        <v>680</v>
      </c>
      <c r="G150" s="247"/>
      <c r="H150" s="250">
        <v>199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92</v>
      </c>
      <c r="AV150" s="14" t="s">
        <v>92</v>
      </c>
      <c r="AW150" s="14" t="s">
        <v>38</v>
      </c>
      <c r="AX150" s="14" t="s">
        <v>90</v>
      </c>
      <c r="AY150" s="256" t="s">
        <v>181</v>
      </c>
    </row>
    <row r="151" spans="1:65" s="2" customFormat="1" ht="16.5" customHeight="1">
      <c r="A151" s="39"/>
      <c r="B151" s="40"/>
      <c r="C151" s="257" t="s">
        <v>146</v>
      </c>
      <c r="D151" s="257" t="s">
        <v>278</v>
      </c>
      <c r="E151" s="258" t="s">
        <v>724</v>
      </c>
      <c r="F151" s="259" t="s">
        <v>725</v>
      </c>
      <c r="G151" s="260" t="s">
        <v>726</v>
      </c>
      <c r="H151" s="261">
        <v>9.95</v>
      </c>
      <c r="I151" s="262"/>
      <c r="J151" s="263">
        <f>ROUND(I151*H151,2)</f>
        <v>0</v>
      </c>
      <c r="K151" s="264"/>
      <c r="L151" s="265"/>
      <c r="M151" s="266" t="s">
        <v>1</v>
      </c>
      <c r="N151" s="267" t="s">
        <v>47</v>
      </c>
      <c r="O151" s="92"/>
      <c r="P151" s="231">
        <f>O151*H151</f>
        <v>0</v>
      </c>
      <c r="Q151" s="231">
        <v>0.001</v>
      </c>
      <c r="R151" s="231">
        <f>Q151*H151</f>
        <v>0.009949999999999999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144</v>
      </c>
      <c r="AT151" s="233" t="s">
        <v>278</v>
      </c>
      <c r="AU151" s="233" t="s">
        <v>92</v>
      </c>
      <c r="AY151" s="17" t="s">
        <v>181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90</v>
      </c>
      <c r="BK151" s="234">
        <f>ROUND(I151*H151,2)</f>
        <v>0</v>
      </c>
      <c r="BL151" s="17" t="s">
        <v>187</v>
      </c>
      <c r="BM151" s="233" t="s">
        <v>727</v>
      </c>
    </row>
    <row r="152" spans="1:51" s="14" customFormat="1" ht="12">
      <c r="A152" s="14"/>
      <c r="B152" s="246"/>
      <c r="C152" s="247"/>
      <c r="D152" s="237" t="s">
        <v>189</v>
      </c>
      <c r="E152" s="248" t="s">
        <v>1</v>
      </c>
      <c r="F152" s="249" t="s">
        <v>728</v>
      </c>
      <c r="G152" s="247"/>
      <c r="H152" s="250">
        <v>9.95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189</v>
      </c>
      <c r="AU152" s="256" t="s">
        <v>92</v>
      </c>
      <c r="AV152" s="14" t="s">
        <v>92</v>
      </c>
      <c r="AW152" s="14" t="s">
        <v>38</v>
      </c>
      <c r="AX152" s="14" t="s">
        <v>90</v>
      </c>
      <c r="AY152" s="256" t="s">
        <v>181</v>
      </c>
    </row>
    <row r="153" spans="1:65" s="2" customFormat="1" ht="37.8" customHeight="1">
      <c r="A153" s="39"/>
      <c r="B153" s="40"/>
      <c r="C153" s="221" t="s">
        <v>245</v>
      </c>
      <c r="D153" s="221" t="s">
        <v>183</v>
      </c>
      <c r="E153" s="222" t="s">
        <v>729</v>
      </c>
      <c r="F153" s="223" t="s">
        <v>730</v>
      </c>
      <c r="G153" s="224" t="s">
        <v>186</v>
      </c>
      <c r="H153" s="225">
        <v>199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47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187</v>
      </c>
      <c r="AT153" s="233" t="s">
        <v>183</v>
      </c>
      <c r="AU153" s="233" t="s">
        <v>92</v>
      </c>
      <c r="AY153" s="17" t="s">
        <v>181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90</v>
      </c>
      <c r="BK153" s="234">
        <f>ROUND(I153*H153,2)</f>
        <v>0</v>
      </c>
      <c r="BL153" s="17" t="s">
        <v>187</v>
      </c>
      <c r="BM153" s="233" t="s">
        <v>731</v>
      </c>
    </row>
    <row r="154" spans="1:51" s="14" customFormat="1" ht="12">
      <c r="A154" s="14"/>
      <c r="B154" s="246"/>
      <c r="C154" s="247"/>
      <c r="D154" s="237" t="s">
        <v>189</v>
      </c>
      <c r="E154" s="248" t="s">
        <v>1</v>
      </c>
      <c r="F154" s="249" t="s">
        <v>680</v>
      </c>
      <c r="G154" s="247"/>
      <c r="H154" s="250">
        <v>199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189</v>
      </c>
      <c r="AU154" s="256" t="s">
        <v>92</v>
      </c>
      <c r="AV154" s="14" t="s">
        <v>92</v>
      </c>
      <c r="AW154" s="14" t="s">
        <v>38</v>
      </c>
      <c r="AX154" s="14" t="s">
        <v>90</v>
      </c>
      <c r="AY154" s="256" t="s">
        <v>181</v>
      </c>
    </row>
    <row r="155" spans="1:65" s="2" customFormat="1" ht="24.15" customHeight="1">
      <c r="A155" s="39"/>
      <c r="B155" s="40"/>
      <c r="C155" s="221" t="s">
        <v>252</v>
      </c>
      <c r="D155" s="221" t="s">
        <v>183</v>
      </c>
      <c r="E155" s="222" t="s">
        <v>298</v>
      </c>
      <c r="F155" s="223" t="s">
        <v>299</v>
      </c>
      <c r="G155" s="224" t="s">
        <v>186</v>
      </c>
      <c r="H155" s="225">
        <v>107.55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47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187</v>
      </c>
      <c r="AT155" s="233" t="s">
        <v>183</v>
      </c>
      <c r="AU155" s="233" t="s">
        <v>92</v>
      </c>
      <c r="AY155" s="17" t="s">
        <v>181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90</v>
      </c>
      <c r="BK155" s="234">
        <f>ROUND(I155*H155,2)</f>
        <v>0</v>
      </c>
      <c r="BL155" s="17" t="s">
        <v>187</v>
      </c>
      <c r="BM155" s="233" t="s">
        <v>732</v>
      </c>
    </row>
    <row r="156" spans="1:51" s="14" customFormat="1" ht="12">
      <c r="A156" s="14"/>
      <c r="B156" s="246"/>
      <c r="C156" s="247"/>
      <c r="D156" s="237" t="s">
        <v>189</v>
      </c>
      <c r="E156" s="248" t="s">
        <v>1</v>
      </c>
      <c r="F156" s="249" t="s">
        <v>301</v>
      </c>
      <c r="G156" s="247"/>
      <c r="H156" s="250">
        <v>107.55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189</v>
      </c>
      <c r="AU156" s="256" t="s">
        <v>92</v>
      </c>
      <c r="AV156" s="14" t="s">
        <v>92</v>
      </c>
      <c r="AW156" s="14" t="s">
        <v>38</v>
      </c>
      <c r="AX156" s="14" t="s">
        <v>90</v>
      </c>
      <c r="AY156" s="256" t="s">
        <v>181</v>
      </c>
    </row>
    <row r="157" spans="1:63" s="12" customFormat="1" ht="22.8" customHeight="1">
      <c r="A157" s="12"/>
      <c r="B157" s="205"/>
      <c r="C157" s="206"/>
      <c r="D157" s="207" t="s">
        <v>81</v>
      </c>
      <c r="E157" s="219" t="s">
        <v>206</v>
      </c>
      <c r="F157" s="219" t="s">
        <v>308</v>
      </c>
      <c r="G157" s="206"/>
      <c r="H157" s="206"/>
      <c r="I157" s="209"/>
      <c r="J157" s="220">
        <f>BK157</f>
        <v>0</v>
      </c>
      <c r="K157" s="206"/>
      <c r="L157" s="211"/>
      <c r="M157" s="212"/>
      <c r="N157" s="213"/>
      <c r="O157" s="213"/>
      <c r="P157" s="214">
        <f>SUM(P158:P173)</f>
        <v>0</v>
      </c>
      <c r="Q157" s="213"/>
      <c r="R157" s="214">
        <f>SUM(R158:R173)</f>
        <v>170.8907</v>
      </c>
      <c r="S157" s="213"/>
      <c r="T157" s="215">
        <f>SUM(T158:T173)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6" t="s">
        <v>90</v>
      </c>
      <c r="AT157" s="217" t="s">
        <v>81</v>
      </c>
      <c r="AU157" s="217" t="s">
        <v>90</v>
      </c>
      <c r="AY157" s="216" t="s">
        <v>181</v>
      </c>
      <c r="BK157" s="218">
        <f>SUM(BK158:BK173)</f>
        <v>0</v>
      </c>
    </row>
    <row r="158" spans="1:65" s="2" customFormat="1" ht="24.15" customHeight="1">
      <c r="A158" s="39"/>
      <c r="B158" s="40"/>
      <c r="C158" s="221" t="s">
        <v>8</v>
      </c>
      <c r="D158" s="221" t="s">
        <v>183</v>
      </c>
      <c r="E158" s="222" t="s">
        <v>733</v>
      </c>
      <c r="F158" s="223" t="s">
        <v>734</v>
      </c>
      <c r="G158" s="224" t="s">
        <v>186</v>
      </c>
      <c r="H158" s="225">
        <v>561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47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187</v>
      </c>
      <c r="AT158" s="233" t="s">
        <v>183</v>
      </c>
      <c r="AU158" s="233" t="s">
        <v>92</v>
      </c>
      <c r="AY158" s="17" t="s">
        <v>181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90</v>
      </c>
      <c r="BK158" s="234">
        <f>ROUND(I158*H158,2)</f>
        <v>0</v>
      </c>
      <c r="BL158" s="17" t="s">
        <v>187</v>
      </c>
      <c r="BM158" s="233" t="s">
        <v>735</v>
      </c>
    </row>
    <row r="159" spans="1:51" s="14" customFormat="1" ht="12">
      <c r="A159" s="14"/>
      <c r="B159" s="246"/>
      <c r="C159" s="247"/>
      <c r="D159" s="237" t="s">
        <v>189</v>
      </c>
      <c r="E159" s="248" t="s">
        <v>1</v>
      </c>
      <c r="F159" s="249" t="s">
        <v>736</v>
      </c>
      <c r="G159" s="247"/>
      <c r="H159" s="250">
        <v>561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189</v>
      </c>
      <c r="AU159" s="256" t="s">
        <v>92</v>
      </c>
      <c r="AV159" s="14" t="s">
        <v>92</v>
      </c>
      <c r="AW159" s="14" t="s">
        <v>38</v>
      </c>
      <c r="AX159" s="14" t="s">
        <v>90</v>
      </c>
      <c r="AY159" s="256" t="s">
        <v>181</v>
      </c>
    </row>
    <row r="160" spans="1:65" s="2" customFormat="1" ht="24.15" customHeight="1">
      <c r="A160" s="39"/>
      <c r="B160" s="40"/>
      <c r="C160" s="221" t="s">
        <v>261</v>
      </c>
      <c r="D160" s="221" t="s">
        <v>183</v>
      </c>
      <c r="E160" s="222" t="s">
        <v>737</v>
      </c>
      <c r="F160" s="223" t="s">
        <v>738</v>
      </c>
      <c r="G160" s="224" t="s">
        <v>186</v>
      </c>
      <c r="H160" s="225">
        <v>157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47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187</v>
      </c>
      <c r="AT160" s="233" t="s">
        <v>183</v>
      </c>
      <c r="AU160" s="233" t="s">
        <v>92</v>
      </c>
      <c r="AY160" s="17" t="s">
        <v>181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90</v>
      </c>
      <c r="BK160" s="234">
        <f>ROUND(I160*H160,2)</f>
        <v>0</v>
      </c>
      <c r="BL160" s="17" t="s">
        <v>187</v>
      </c>
      <c r="BM160" s="233" t="s">
        <v>739</v>
      </c>
    </row>
    <row r="161" spans="1:51" s="14" customFormat="1" ht="12">
      <c r="A161" s="14"/>
      <c r="B161" s="246"/>
      <c r="C161" s="247"/>
      <c r="D161" s="237" t="s">
        <v>189</v>
      </c>
      <c r="E161" s="248" t="s">
        <v>1</v>
      </c>
      <c r="F161" s="249" t="s">
        <v>740</v>
      </c>
      <c r="G161" s="247"/>
      <c r="H161" s="250">
        <v>157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189</v>
      </c>
      <c r="AU161" s="256" t="s">
        <v>92</v>
      </c>
      <c r="AV161" s="14" t="s">
        <v>92</v>
      </c>
      <c r="AW161" s="14" t="s">
        <v>38</v>
      </c>
      <c r="AX161" s="14" t="s">
        <v>90</v>
      </c>
      <c r="AY161" s="256" t="s">
        <v>181</v>
      </c>
    </row>
    <row r="162" spans="1:65" s="2" customFormat="1" ht="33" customHeight="1">
      <c r="A162" s="39"/>
      <c r="B162" s="40"/>
      <c r="C162" s="221" t="s">
        <v>266</v>
      </c>
      <c r="D162" s="221" t="s">
        <v>183</v>
      </c>
      <c r="E162" s="222" t="s">
        <v>741</v>
      </c>
      <c r="F162" s="223" t="s">
        <v>742</v>
      </c>
      <c r="G162" s="224" t="s">
        <v>186</v>
      </c>
      <c r="H162" s="225">
        <v>561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47</v>
      </c>
      <c r="O162" s="92"/>
      <c r="P162" s="231">
        <f>O162*H162</f>
        <v>0</v>
      </c>
      <c r="Q162" s="231">
        <v>0.08922</v>
      </c>
      <c r="R162" s="231">
        <f>Q162*H162</f>
        <v>50.05242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187</v>
      </c>
      <c r="AT162" s="233" t="s">
        <v>183</v>
      </c>
      <c r="AU162" s="233" t="s">
        <v>92</v>
      </c>
      <c r="AY162" s="17" t="s">
        <v>181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90</v>
      </c>
      <c r="BK162" s="234">
        <f>ROUND(I162*H162,2)</f>
        <v>0</v>
      </c>
      <c r="BL162" s="17" t="s">
        <v>187</v>
      </c>
      <c r="BM162" s="233" t="s">
        <v>743</v>
      </c>
    </row>
    <row r="163" spans="1:51" s="14" customFormat="1" ht="12">
      <c r="A163" s="14"/>
      <c r="B163" s="246"/>
      <c r="C163" s="247"/>
      <c r="D163" s="237" t="s">
        <v>189</v>
      </c>
      <c r="E163" s="248" t="s">
        <v>1</v>
      </c>
      <c r="F163" s="249" t="s">
        <v>682</v>
      </c>
      <c r="G163" s="247"/>
      <c r="H163" s="250">
        <v>561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189</v>
      </c>
      <c r="AU163" s="256" t="s">
        <v>92</v>
      </c>
      <c r="AV163" s="14" t="s">
        <v>92</v>
      </c>
      <c r="AW163" s="14" t="s">
        <v>38</v>
      </c>
      <c r="AX163" s="14" t="s">
        <v>90</v>
      </c>
      <c r="AY163" s="256" t="s">
        <v>181</v>
      </c>
    </row>
    <row r="164" spans="1:65" s="2" customFormat="1" ht="24.15" customHeight="1">
      <c r="A164" s="39"/>
      <c r="B164" s="40"/>
      <c r="C164" s="257" t="s">
        <v>272</v>
      </c>
      <c r="D164" s="257" t="s">
        <v>278</v>
      </c>
      <c r="E164" s="258" t="s">
        <v>744</v>
      </c>
      <c r="F164" s="259" t="s">
        <v>745</v>
      </c>
      <c r="G164" s="260" t="s">
        <v>186</v>
      </c>
      <c r="H164" s="261">
        <v>555.9</v>
      </c>
      <c r="I164" s="262"/>
      <c r="J164" s="263">
        <f>ROUND(I164*H164,2)</f>
        <v>0</v>
      </c>
      <c r="K164" s="264"/>
      <c r="L164" s="265"/>
      <c r="M164" s="266" t="s">
        <v>1</v>
      </c>
      <c r="N164" s="267" t="s">
        <v>47</v>
      </c>
      <c r="O164" s="92"/>
      <c r="P164" s="231">
        <f>O164*H164</f>
        <v>0</v>
      </c>
      <c r="Q164" s="231">
        <v>0.131</v>
      </c>
      <c r="R164" s="231">
        <f>Q164*H164</f>
        <v>72.8229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144</v>
      </c>
      <c r="AT164" s="233" t="s">
        <v>278</v>
      </c>
      <c r="AU164" s="233" t="s">
        <v>92</v>
      </c>
      <c r="AY164" s="17" t="s">
        <v>181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90</v>
      </c>
      <c r="BK164" s="234">
        <f>ROUND(I164*H164,2)</f>
        <v>0</v>
      </c>
      <c r="BL164" s="17" t="s">
        <v>187</v>
      </c>
      <c r="BM164" s="233" t="s">
        <v>746</v>
      </c>
    </row>
    <row r="165" spans="1:51" s="14" customFormat="1" ht="12">
      <c r="A165" s="14"/>
      <c r="B165" s="246"/>
      <c r="C165" s="247"/>
      <c r="D165" s="237" t="s">
        <v>189</v>
      </c>
      <c r="E165" s="248" t="s">
        <v>1</v>
      </c>
      <c r="F165" s="249" t="s">
        <v>747</v>
      </c>
      <c r="G165" s="247"/>
      <c r="H165" s="250">
        <v>555.9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92</v>
      </c>
      <c r="AV165" s="14" t="s">
        <v>92</v>
      </c>
      <c r="AW165" s="14" t="s">
        <v>38</v>
      </c>
      <c r="AX165" s="14" t="s">
        <v>90</v>
      </c>
      <c r="AY165" s="256" t="s">
        <v>181</v>
      </c>
    </row>
    <row r="166" spans="1:65" s="2" customFormat="1" ht="24.15" customHeight="1">
      <c r="A166" s="39"/>
      <c r="B166" s="40"/>
      <c r="C166" s="257" t="s">
        <v>277</v>
      </c>
      <c r="D166" s="257" t="s">
        <v>278</v>
      </c>
      <c r="E166" s="258" t="s">
        <v>748</v>
      </c>
      <c r="F166" s="259" t="s">
        <v>749</v>
      </c>
      <c r="G166" s="260" t="s">
        <v>186</v>
      </c>
      <c r="H166" s="261">
        <v>16.8</v>
      </c>
      <c r="I166" s="262"/>
      <c r="J166" s="263">
        <f>ROUND(I166*H166,2)</f>
        <v>0</v>
      </c>
      <c r="K166" s="264"/>
      <c r="L166" s="265"/>
      <c r="M166" s="266" t="s">
        <v>1</v>
      </c>
      <c r="N166" s="267" t="s">
        <v>47</v>
      </c>
      <c r="O166" s="92"/>
      <c r="P166" s="231">
        <f>O166*H166</f>
        <v>0</v>
      </c>
      <c r="Q166" s="231">
        <v>0.131</v>
      </c>
      <c r="R166" s="231">
        <f>Q166*H166</f>
        <v>2.2008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144</v>
      </c>
      <c r="AT166" s="233" t="s">
        <v>278</v>
      </c>
      <c r="AU166" s="233" t="s">
        <v>92</v>
      </c>
      <c r="AY166" s="17" t="s">
        <v>181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90</v>
      </c>
      <c r="BK166" s="234">
        <f>ROUND(I166*H166,2)</f>
        <v>0</v>
      </c>
      <c r="BL166" s="17" t="s">
        <v>187</v>
      </c>
      <c r="BM166" s="233" t="s">
        <v>750</v>
      </c>
    </row>
    <row r="167" spans="1:51" s="14" customFormat="1" ht="12">
      <c r="A167" s="14"/>
      <c r="B167" s="246"/>
      <c r="C167" s="247"/>
      <c r="D167" s="237" t="s">
        <v>189</v>
      </c>
      <c r="E167" s="248" t="s">
        <v>1</v>
      </c>
      <c r="F167" s="249" t="s">
        <v>751</v>
      </c>
      <c r="G167" s="247"/>
      <c r="H167" s="250">
        <v>16.8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189</v>
      </c>
      <c r="AU167" s="256" t="s">
        <v>92</v>
      </c>
      <c r="AV167" s="14" t="s">
        <v>92</v>
      </c>
      <c r="AW167" s="14" t="s">
        <v>38</v>
      </c>
      <c r="AX167" s="14" t="s">
        <v>90</v>
      </c>
      <c r="AY167" s="256" t="s">
        <v>181</v>
      </c>
    </row>
    <row r="168" spans="1:65" s="2" customFormat="1" ht="24.15" customHeight="1">
      <c r="A168" s="39"/>
      <c r="B168" s="40"/>
      <c r="C168" s="221" t="s">
        <v>283</v>
      </c>
      <c r="D168" s="221" t="s">
        <v>183</v>
      </c>
      <c r="E168" s="222" t="s">
        <v>752</v>
      </c>
      <c r="F168" s="223" t="s">
        <v>753</v>
      </c>
      <c r="G168" s="224" t="s">
        <v>186</v>
      </c>
      <c r="H168" s="225">
        <v>157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47</v>
      </c>
      <c r="O168" s="92"/>
      <c r="P168" s="231">
        <f>O168*H168</f>
        <v>0</v>
      </c>
      <c r="Q168" s="231">
        <v>0.11162</v>
      </c>
      <c r="R168" s="231">
        <f>Q168*H168</f>
        <v>17.52434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187</v>
      </c>
      <c r="AT168" s="233" t="s">
        <v>183</v>
      </c>
      <c r="AU168" s="233" t="s">
        <v>92</v>
      </c>
      <c r="AY168" s="17" t="s">
        <v>181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90</v>
      </c>
      <c r="BK168" s="234">
        <f>ROUND(I168*H168,2)</f>
        <v>0</v>
      </c>
      <c r="BL168" s="17" t="s">
        <v>187</v>
      </c>
      <c r="BM168" s="233" t="s">
        <v>754</v>
      </c>
    </row>
    <row r="169" spans="1:51" s="14" customFormat="1" ht="12">
      <c r="A169" s="14"/>
      <c r="B169" s="246"/>
      <c r="C169" s="247"/>
      <c r="D169" s="237" t="s">
        <v>189</v>
      </c>
      <c r="E169" s="248" t="s">
        <v>1</v>
      </c>
      <c r="F169" s="249" t="s">
        <v>684</v>
      </c>
      <c r="G169" s="247"/>
      <c r="H169" s="250">
        <v>157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189</v>
      </c>
      <c r="AU169" s="256" t="s">
        <v>92</v>
      </c>
      <c r="AV169" s="14" t="s">
        <v>92</v>
      </c>
      <c r="AW169" s="14" t="s">
        <v>38</v>
      </c>
      <c r="AX169" s="14" t="s">
        <v>90</v>
      </c>
      <c r="AY169" s="256" t="s">
        <v>181</v>
      </c>
    </row>
    <row r="170" spans="1:65" s="2" customFormat="1" ht="24.15" customHeight="1">
      <c r="A170" s="39"/>
      <c r="B170" s="40"/>
      <c r="C170" s="257" t="s">
        <v>7</v>
      </c>
      <c r="D170" s="257" t="s">
        <v>278</v>
      </c>
      <c r="E170" s="258" t="s">
        <v>755</v>
      </c>
      <c r="F170" s="259" t="s">
        <v>756</v>
      </c>
      <c r="G170" s="260" t="s">
        <v>186</v>
      </c>
      <c r="H170" s="261">
        <v>139.74</v>
      </c>
      <c r="I170" s="262"/>
      <c r="J170" s="263">
        <f>ROUND(I170*H170,2)</f>
        <v>0</v>
      </c>
      <c r="K170" s="264"/>
      <c r="L170" s="265"/>
      <c r="M170" s="266" t="s">
        <v>1</v>
      </c>
      <c r="N170" s="267" t="s">
        <v>47</v>
      </c>
      <c r="O170" s="92"/>
      <c r="P170" s="231">
        <f>O170*H170</f>
        <v>0</v>
      </c>
      <c r="Q170" s="231">
        <v>0.176</v>
      </c>
      <c r="R170" s="231">
        <f>Q170*H170</f>
        <v>24.59424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144</v>
      </c>
      <c r="AT170" s="233" t="s">
        <v>278</v>
      </c>
      <c r="AU170" s="233" t="s">
        <v>92</v>
      </c>
      <c r="AY170" s="17" t="s">
        <v>181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90</v>
      </c>
      <c r="BK170" s="234">
        <f>ROUND(I170*H170,2)</f>
        <v>0</v>
      </c>
      <c r="BL170" s="17" t="s">
        <v>187</v>
      </c>
      <c r="BM170" s="233" t="s">
        <v>757</v>
      </c>
    </row>
    <row r="171" spans="1:51" s="14" customFormat="1" ht="12">
      <c r="A171" s="14"/>
      <c r="B171" s="246"/>
      <c r="C171" s="247"/>
      <c r="D171" s="237" t="s">
        <v>189</v>
      </c>
      <c r="E171" s="248" t="s">
        <v>1</v>
      </c>
      <c r="F171" s="249" t="s">
        <v>758</v>
      </c>
      <c r="G171" s="247"/>
      <c r="H171" s="250">
        <v>139.74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189</v>
      </c>
      <c r="AU171" s="256" t="s">
        <v>92</v>
      </c>
      <c r="AV171" s="14" t="s">
        <v>92</v>
      </c>
      <c r="AW171" s="14" t="s">
        <v>38</v>
      </c>
      <c r="AX171" s="14" t="s">
        <v>90</v>
      </c>
      <c r="AY171" s="256" t="s">
        <v>181</v>
      </c>
    </row>
    <row r="172" spans="1:65" s="2" customFormat="1" ht="24.15" customHeight="1">
      <c r="A172" s="39"/>
      <c r="B172" s="40"/>
      <c r="C172" s="257" t="s">
        <v>291</v>
      </c>
      <c r="D172" s="257" t="s">
        <v>278</v>
      </c>
      <c r="E172" s="258" t="s">
        <v>759</v>
      </c>
      <c r="F172" s="259" t="s">
        <v>760</v>
      </c>
      <c r="G172" s="260" t="s">
        <v>186</v>
      </c>
      <c r="H172" s="261">
        <v>21</v>
      </c>
      <c r="I172" s="262"/>
      <c r="J172" s="263">
        <f>ROUND(I172*H172,2)</f>
        <v>0</v>
      </c>
      <c r="K172" s="264"/>
      <c r="L172" s="265"/>
      <c r="M172" s="266" t="s">
        <v>1</v>
      </c>
      <c r="N172" s="267" t="s">
        <v>47</v>
      </c>
      <c r="O172" s="92"/>
      <c r="P172" s="231">
        <f>O172*H172</f>
        <v>0</v>
      </c>
      <c r="Q172" s="231">
        <v>0.176</v>
      </c>
      <c r="R172" s="231">
        <f>Q172*H172</f>
        <v>3.6959999999999997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144</v>
      </c>
      <c r="AT172" s="233" t="s">
        <v>278</v>
      </c>
      <c r="AU172" s="233" t="s">
        <v>92</v>
      </c>
      <c r="AY172" s="17" t="s">
        <v>181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90</v>
      </c>
      <c r="BK172" s="234">
        <f>ROUND(I172*H172,2)</f>
        <v>0</v>
      </c>
      <c r="BL172" s="17" t="s">
        <v>187</v>
      </c>
      <c r="BM172" s="233" t="s">
        <v>761</v>
      </c>
    </row>
    <row r="173" spans="1:51" s="14" customFormat="1" ht="12">
      <c r="A173" s="14"/>
      <c r="B173" s="246"/>
      <c r="C173" s="247"/>
      <c r="D173" s="237" t="s">
        <v>189</v>
      </c>
      <c r="E173" s="248" t="s">
        <v>1</v>
      </c>
      <c r="F173" s="249" t="s">
        <v>762</v>
      </c>
      <c r="G173" s="247"/>
      <c r="H173" s="250">
        <v>21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92</v>
      </c>
      <c r="AV173" s="14" t="s">
        <v>92</v>
      </c>
      <c r="AW173" s="14" t="s">
        <v>38</v>
      </c>
      <c r="AX173" s="14" t="s">
        <v>90</v>
      </c>
      <c r="AY173" s="256" t="s">
        <v>181</v>
      </c>
    </row>
    <row r="174" spans="1:63" s="12" customFormat="1" ht="22.8" customHeight="1">
      <c r="A174" s="12"/>
      <c r="B174" s="205"/>
      <c r="C174" s="206"/>
      <c r="D174" s="207" t="s">
        <v>81</v>
      </c>
      <c r="E174" s="219" t="s">
        <v>227</v>
      </c>
      <c r="F174" s="219" t="s">
        <v>471</v>
      </c>
      <c r="G174" s="206"/>
      <c r="H174" s="206"/>
      <c r="I174" s="209"/>
      <c r="J174" s="220">
        <f>BK174</f>
        <v>0</v>
      </c>
      <c r="K174" s="206"/>
      <c r="L174" s="211"/>
      <c r="M174" s="212"/>
      <c r="N174" s="213"/>
      <c r="O174" s="213"/>
      <c r="P174" s="214">
        <f>SUM(P175:P178)</f>
        <v>0</v>
      </c>
      <c r="Q174" s="213"/>
      <c r="R174" s="214">
        <f>SUM(R175:R178)</f>
        <v>49.70043</v>
      </c>
      <c r="S174" s="213"/>
      <c r="T174" s="215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6" t="s">
        <v>90</v>
      </c>
      <c r="AT174" s="217" t="s">
        <v>81</v>
      </c>
      <c r="AU174" s="217" t="s">
        <v>90</v>
      </c>
      <c r="AY174" s="216" t="s">
        <v>181</v>
      </c>
      <c r="BK174" s="218">
        <f>SUM(BK175:BK178)</f>
        <v>0</v>
      </c>
    </row>
    <row r="175" spans="1:65" s="2" customFormat="1" ht="24.15" customHeight="1">
      <c r="A175" s="39"/>
      <c r="B175" s="40"/>
      <c r="C175" s="221" t="s">
        <v>297</v>
      </c>
      <c r="D175" s="221" t="s">
        <v>183</v>
      </c>
      <c r="E175" s="222" t="s">
        <v>763</v>
      </c>
      <c r="F175" s="223" t="s">
        <v>764</v>
      </c>
      <c r="G175" s="224" t="s">
        <v>199</v>
      </c>
      <c r="H175" s="225">
        <v>397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47</v>
      </c>
      <c r="O175" s="92"/>
      <c r="P175" s="231">
        <f>O175*H175</f>
        <v>0</v>
      </c>
      <c r="Q175" s="231">
        <v>0.10095</v>
      </c>
      <c r="R175" s="231">
        <f>Q175*H175</f>
        <v>40.077149999999996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187</v>
      </c>
      <c r="AT175" s="233" t="s">
        <v>183</v>
      </c>
      <c r="AU175" s="233" t="s">
        <v>92</v>
      </c>
      <c r="AY175" s="17" t="s">
        <v>181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90</v>
      </c>
      <c r="BK175" s="234">
        <f>ROUND(I175*H175,2)</f>
        <v>0</v>
      </c>
      <c r="BL175" s="17" t="s">
        <v>187</v>
      </c>
      <c r="BM175" s="233" t="s">
        <v>765</v>
      </c>
    </row>
    <row r="176" spans="1:65" s="2" customFormat="1" ht="16.5" customHeight="1">
      <c r="A176" s="39"/>
      <c r="B176" s="40"/>
      <c r="C176" s="257" t="s">
        <v>303</v>
      </c>
      <c r="D176" s="257" t="s">
        <v>278</v>
      </c>
      <c r="E176" s="258" t="s">
        <v>766</v>
      </c>
      <c r="F176" s="259" t="s">
        <v>767</v>
      </c>
      <c r="G176" s="260" t="s">
        <v>199</v>
      </c>
      <c r="H176" s="261">
        <v>400.97</v>
      </c>
      <c r="I176" s="262"/>
      <c r="J176" s="263">
        <f>ROUND(I176*H176,2)</f>
        <v>0</v>
      </c>
      <c r="K176" s="264"/>
      <c r="L176" s="265"/>
      <c r="M176" s="266" t="s">
        <v>1</v>
      </c>
      <c r="N176" s="267" t="s">
        <v>47</v>
      </c>
      <c r="O176" s="92"/>
      <c r="P176" s="231">
        <f>O176*H176</f>
        <v>0</v>
      </c>
      <c r="Q176" s="231">
        <v>0.024</v>
      </c>
      <c r="R176" s="231">
        <f>Q176*H176</f>
        <v>9.623280000000001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144</v>
      </c>
      <c r="AT176" s="233" t="s">
        <v>278</v>
      </c>
      <c r="AU176" s="233" t="s">
        <v>92</v>
      </c>
      <c r="AY176" s="17" t="s">
        <v>181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90</v>
      </c>
      <c r="BK176" s="234">
        <f>ROUND(I176*H176,2)</f>
        <v>0</v>
      </c>
      <c r="BL176" s="17" t="s">
        <v>187</v>
      </c>
      <c r="BM176" s="233" t="s">
        <v>768</v>
      </c>
    </row>
    <row r="177" spans="1:51" s="14" customFormat="1" ht="12">
      <c r="A177" s="14"/>
      <c r="B177" s="246"/>
      <c r="C177" s="247"/>
      <c r="D177" s="237" t="s">
        <v>189</v>
      </c>
      <c r="E177" s="248" t="s">
        <v>1</v>
      </c>
      <c r="F177" s="249" t="s">
        <v>769</v>
      </c>
      <c r="G177" s="247"/>
      <c r="H177" s="250">
        <v>400.97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189</v>
      </c>
      <c r="AU177" s="256" t="s">
        <v>92</v>
      </c>
      <c r="AV177" s="14" t="s">
        <v>92</v>
      </c>
      <c r="AW177" s="14" t="s">
        <v>38</v>
      </c>
      <c r="AX177" s="14" t="s">
        <v>90</v>
      </c>
      <c r="AY177" s="256" t="s">
        <v>181</v>
      </c>
    </row>
    <row r="178" spans="1:65" s="2" customFormat="1" ht="24.15" customHeight="1">
      <c r="A178" s="39"/>
      <c r="B178" s="40"/>
      <c r="C178" s="221" t="s">
        <v>309</v>
      </c>
      <c r="D178" s="221" t="s">
        <v>183</v>
      </c>
      <c r="E178" s="222" t="s">
        <v>770</v>
      </c>
      <c r="F178" s="223" t="s">
        <v>771</v>
      </c>
      <c r="G178" s="224" t="s">
        <v>269</v>
      </c>
      <c r="H178" s="225">
        <v>250.451</v>
      </c>
      <c r="I178" s="226"/>
      <c r="J178" s="227">
        <f>ROUND(I178*H178,2)</f>
        <v>0</v>
      </c>
      <c r="K178" s="228"/>
      <c r="L178" s="45"/>
      <c r="M178" s="279" t="s">
        <v>1</v>
      </c>
      <c r="N178" s="280" t="s">
        <v>47</v>
      </c>
      <c r="O178" s="281"/>
      <c r="P178" s="282">
        <f>O178*H178</f>
        <v>0</v>
      </c>
      <c r="Q178" s="282">
        <v>0</v>
      </c>
      <c r="R178" s="282">
        <f>Q178*H178</f>
        <v>0</v>
      </c>
      <c r="S178" s="282">
        <v>0</v>
      </c>
      <c r="T178" s="2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187</v>
      </c>
      <c r="AT178" s="233" t="s">
        <v>183</v>
      </c>
      <c r="AU178" s="233" t="s">
        <v>92</v>
      </c>
      <c r="AY178" s="17" t="s">
        <v>181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90</v>
      </c>
      <c r="BK178" s="234">
        <f>ROUND(I178*H178,2)</f>
        <v>0</v>
      </c>
      <c r="BL178" s="17" t="s">
        <v>187</v>
      </c>
      <c r="BM178" s="233" t="s">
        <v>772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F8A3" sheet="1" objects="1" scenarios="1" formatColumns="0" formatRows="0" autoFilter="0"/>
  <autoFilter ref="C119:K17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</row>
    <row r="4" spans="2:4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 hidden="1">
      <c r="A9" s="39"/>
      <c r="B9" s="45"/>
      <c r="C9" s="39"/>
      <c r="D9" s="39"/>
      <c r="E9" s="144" t="s">
        <v>773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ROUND((SUM(BE117:BE133)),2)</f>
        <v>0</v>
      </c>
      <c r="G33" s="39"/>
      <c r="H33" s="39"/>
      <c r="I33" s="157">
        <v>0.21</v>
      </c>
      <c r="J33" s="156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ROUND((SUM(BF117:BF133)),2)</f>
        <v>0</v>
      </c>
      <c r="G34" s="39"/>
      <c r="H34" s="39"/>
      <c r="I34" s="157">
        <v>0.15</v>
      </c>
      <c r="J34" s="156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ROUND((SUM(BG117:BG133)),2)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ROUND((SUM(BH117:BH133)),2)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ROUND((SUM(BI117:BI133)),2)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SO 101.1 - SO 101.1  VRN/DRN Vedlejší a doplňkové rozpočtové náklady pro SO 101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639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166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6" t="str">
        <f>E7</f>
        <v>Rekonstrukce Stránčická - Hrdinů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 xml:space="preserve">SO 101.1 - SO 101.1  VRN/DRN Vedlejší a doplňkové rozpočtové náklady pro SO 101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k.ú. Všestary, Stránčice</v>
      </c>
      <c r="G111" s="41"/>
      <c r="H111" s="41"/>
      <c r="I111" s="32" t="s">
        <v>24</v>
      </c>
      <c r="J111" s="80" t="str">
        <f>IF(J12="","",J12)</f>
        <v>11. 10. 2023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3"/>
      <c r="B116" s="194"/>
      <c r="C116" s="195" t="s">
        <v>167</v>
      </c>
      <c r="D116" s="196" t="s">
        <v>67</v>
      </c>
      <c r="E116" s="196" t="s">
        <v>63</v>
      </c>
      <c r="F116" s="196" t="s">
        <v>64</v>
      </c>
      <c r="G116" s="196" t="s">
        <v>168</v>
      </c>
      <c r="H116" s="196" t="s">
        <v>169</v>
      </c>
      <c r="I116" s="196" t="s">
        <v>170</v>
      </c>
      <c r="J116" s="197" t="s">
        <v>157</v>
      </c>
      <c r="K116" s="198" t="s">
        <v>171</v>
      </c>
      <c r="L116" s="199"/>
      <c r="M116" s="101" t="s">
        <v>1</v>
      </c>
      <c r="N116" s="102" t="s">
        <v>46</v>
      </c>
      <c r="O116" s="102" t="s">
        <v>172</v>
      </c>
      <c r="P116" s="102" t="s">
        <v>173</v>
      </c>
      <c r="Q116" s="102" t="s">
        <v>174</v>
      </c>
      <c r="R116" s="102" t="s">
        <v>175</v>
      </c>
      <c r="S116" s="102" t="s">
        <v>176</v>
      </c>
      <c r="T116" s="103" t="s">
        <v>177</v>
      </c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</row>
    <row r="117" spans="1:63" s="2" customFormat="1" ht="22.8" customHeight="1">
      <c r="A117" s="39"/>
      <c r="B117" s="40"/>
      <c r="C117" s="108" t="s">
        <v>178</v>
      </c>
      <c r="D117" s="41"/>
      <c r="E117" s="41"/>
      <c r="F117" s="41"/>
      <c r="G117" s="41"/>
      <c r="H117" s="41"/>
      <c r="I117" s="41"/>
      <c r="J117" s="200">
        <f>BK117</f>
        <v>0</v>
      </c>
      <c r="K117" s="41"/>
      <c r="L117" s="45"/>
      <c r="M117" s="104"/>
      <c r="N117" s="201"/>
      <c r="O117" s="105"/>
      <c r="P117" s="202">
        <f>P118</f>
        <v>0</v>
      </c>
      <c r="Q117" s="105"/>
      <c r="R117" s="202">
        <f>R118</f>
        <v>0</v>
      </c>
      <c r="S117" s="105"/>
      <c r="T117" s="203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81</v>
      </c>
      <c r="AU117" s="17" t="s">
        <v>159</v>
      </c>
      <c r="BK117" s="204">
        <f>BK118</f>
        <v>0</v>
      </c>
    </row>
    <row r="118" spans="1:63" s="12" customFormat="1" ht="25.9" customHeight="1">
      <c r="A118" s="12"/>
      <c r="B118" s="205"/>
      <c r="C118" s="206"/>
      <c r="D118" s="207" t="s">
        <v>81</v>
      </c>
      <c r="E118" s="208" t="s">
        <v>640</v>
      </c>
      <c r="F118" s="208" t="s">
        <v>641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SUM(P119:P133)</f>
        <v>0</v>
      </c>
      <c r="Q118" s="213"/>
      <c r="R118" s="214">
        <f>SUM(R119:R133)</f>
        <v>0</v>
      </c>
      <c r="S118" s="213"/>
      <c r="T118" s="215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206</v>
      </c>
      <c r="AT118" s="217" t="s">
        <v>81</v>
      </c>
      <c r="AU118" s="217" t="s">
        <v>82</v>
      </c>
      <c r="AY118" s="216" t="s">
        <v>181</v>
      </c>
      <c r="BK118" s="218">
        <f>SUM(BK119:BK133)</f>
        <v>0</v>
      </c>
    </row>
    <row r="119" spans="1:65" s="2" customFormat="1" ht="16.5" customHeight="1">
      <c r="A119" s="39"/>
      <c r="B119" s="40"/>
      <c r="C119" s="221" t="s">
        <v>90</v>
      </c>
      <c r="D119" s="221" t="s">
        <v>183</v>
      </c>
      <c r="E119" s="222" t="s">
        <v>642</v>
      </c>
      <c r="F119" s="223" t="s">
        <v>643</v>
      </c>
      <c r="G119" s="224" t="s">
        <v>384</v>
      </c>
      <c r="H119" s="225">
        <v>1</v>
      </c>
      <c r="I119" s="226"/>
      <c r="J119" s="227">
        <f>ROUND(I119*H119,2)</f>
        <v>0</v>
      </c>
      <c r="K119" s="228"/>
      <c r="L119" s="45"/>
      <c r="M119" s="229" t="s">
        <v>1</v>
      </c>
      <c r="N119" s="230" t="s">
        <v>47</v>
      </c>
      <c r="O119" s="92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3" t="s">
        <v>644</v>
      </c>
      <c r="AT119" s="233" t="s">
        <v>183</v>
      </c>
      <c r="AU119" s="233" t="s">
        <v>90</v>
      </c>
      <c r="AY119" s="17" t="s">
        <v>181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7" t="s">
        <v>90</v>
      </c>
      <c r="BK119" s="234">
        <f>ROUND(I119*H119,2)</f>
        <v>0</v>
      </c>
      <c r="BL119" s="17" t="s">
        <v>644</v>
      </c>
      <c r="BM119" s="233" t="s">
        <v>774</v>
      </c>
    </row>
    <row r="120" spans="1:65" s="2" customFormat="1" ht="16.5" customHeight="1">
      <c r="A120" s="39"/>
      <c r="B120" s="40"/>
      <c r="C120" s="221" t="s">
        <v>92</v>
      </c>
      <c r="D120" s="221" t="s">
        <v>183</v>
      </c>
      <c r="E120" s="222" t="s">
        <v>646</v>
      </c>
      <c r="F120" s="223" t="s">
        <v>647</v>
      </c>
      <c r="G120" s="224" t="s">
        <v>384</v>
      </c>
      <c r="H120" s="225">
        <v>1</v>
      </c>
      <c r="I120" s="226"/>
      <c r="J120" s="227">
        <f>ROUND(I120*H120,2)</f>
        <v>0</v>
      </c>
      <c r="K120" s="228"/>
      <c r="L120" s="45"/>
      <c r="M120" s="229" t="s">
        <v>1</v>
      </c>
      <c r="N120" s="230" t="s">
        <v>47</v>
      </c>
      <c r="O120" s="92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3" t="s">
        <v>644</v>
      </c>
      <c r="AT120" s="233" t="s">
        <v>183</v>
      </c>
      <c r="AU120" s="233" t="s">
        <v>90</v>
      </c>
      <c r="AY120" s="17" t="s">
        <v>181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7" t="s">
        <v>90</v>
      </c>
      <c r="BK120" s="234">
        <f>ROUND(I120*H120,2)</f>
        <v>0</v>
      </c>
      <c r="BL120" s="17" t="s">
        <v>644</v>
      </c>
      <c r="BM120" s="233" t="s">
        <v>775</v>
      </c>
    </row>
    <row r="121" spans="1:65" s="2" customFormat="1" ht="16.5" customHeight="1">
      <c r="A121" s="39"/>
      <c r="B121" s="40"/>
      <c r="C121" s="221" t="s">
        <v>196</v>
      </c>
      <c r="D121" s="221" t="s">
        <v>183</v>
      </c>
      <c r="E121" s="222" t="s">
        <v>649</v>
      </c>
      <c r="F121" s="223" t="s">
        <v>650</v>
      </c>
      <c r="G121" s="224" t="s">
        <v>384</v>
      </c>
      <c r="H121" s="225">
        <v>1</v>
      </c>
      <c r="I121" s="226"/>
      <c r="J121" s="227">
        <f>ROUND(I121*H121,2)</f>
        <v>0</v>
      </c>
      <c r="K121" s="228"/>
      <c r="L121" s="45"/>
      <c r="M121" s="229" t="s">
        <v>1</v>
      </c>
      <c r="N121" s="230" t="s">
        <v>47</v>
      </c>
      <c r="O121" s="92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3" t="s">
        <v>644</v>
      </c>
      <c r="AT121" s="233" t="s">
        <v>183</v>
      </c>
      <c r="AU121" s="233" t="s">
        <v>90</v>
      </c>
      <c r="AY121" s="17" t="s">
        <v>181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90</v>
      </c>
      <c r="BK121" s="234">
        <f>ROUND(I121*H121,2)</f>
        <v>0</v>
      </c>
      <c r="BL121" s="17" t="s">
        <v>644</v>
      </c>
      <c r="BM121" s="233" t="s">
        <v>776</v>
      </c>
    </row>
    <row r="122" spans="1:65" s="2" customFormat="1" ht="16.5" customHeight="1">
      <c r="A122" s="39"/>
      <c r="B122" s="40"/>
      <c r="C122" s="221" t="s">
        <v>187</v>
      </c>
      <c r="D122" s="221" t="s">
        <v>183</v>
      </c>
      <c r="E122" s="222" t="s">
        <v>652</v>
      </c>
      <c r="F122" s="223" t="s">
        <v>653</v>
      </c>
      <c r="G122" s="224" t="s">
        <v>384</v>
      </c>
      <c r="H122" s="225">
        <v>1</v>
      </c>
      <c r="I122" s="226"/>
      <c r="J122" s="227">
        <f>ROUND(I122*H122,2)</f>
        <v>0</v>
      </c>
      <c r="K122" s="228"/>
      <c r="L122" s="45"/>
      <c r="M122" s="229" t="s">
        <v>1</v>
      </c>
      <c r="N122" s="230" t="s">
        <v>47</v>
      </c>
      <c r="O122" s="92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3" t="s">
        <v>644</v>
      </c>
      <c r="AT122" s="233" t="s">
        <v>183</v>
      </c>
      <c r="AU122" s="233" t="s">
        <v>90</v>
      </c>
      <c r="AY122" s="17" t="s">
        <v>181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90</v>
      </c>
      <c r="BK122" s="234">
        <f>ROUND(I122*H122,2)</f>
        <v>0</v>
      </c>
      <c r="BL122" s="17" t="s">
        <v>644</v>
      </c>
      <c r="BM122" s="233" t="s">
        <v>777</v>
      </c>
    </row>
    <row r="123" spans="1:65" s="2" customFormat="1" ht="16.5" customHeight="1">
      <c r="A123" s="39"/>
      <c r="B123" s="40"/>
      <c r="C123" s="221" t="s">
        <v>206</v>
      </c>
      <c r="D123" s="221" t="s">
        <v>183</v>
      </c>
      <c r="E123" s="222" t="s">
        <v>655</v>
      </c>
      <c r="F123" s="223" t="s">
        <v>656</v>
      </c>
      <c r="G123" s="224" t="s">
        <v>384</v>
      </c>
      <c r="H123" s="225">
        <v>1</v>
      </c>
      <c r="I123" s="226"/>
      <c r="J123" s="227">
        <f>ROUND(I123*H123,2)</f>
        <v>0</v>
      </c>
      <c r="K123" s="228"/>
      <c r="L123" s="45"/>
      <c r="M123" s="229" t="s">
        <v>1</v>
      </c>
      <c r="N123" s="230" t="s">
        <v>47</v>
      </c>
      <c r="O123" s="92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3" t="s">
        <v>644</v>
      </c>
      <c r="AT123" s="233" t="s">
        <v>183</v>
      </c>
      <c r="AU123" s="233" t="s">
        <v>90</v>
      </c>
      <c r="AY123" s="17" t="s">
        <v>181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90</v>
      </c>
      <c r="BK123" s="234">
        <f>ROUND(I123*H123,2)</f>
        <v>0</v>
      </c>
      <c r="BL123" s="17" t="s">
        <v>644</v>
      </c>
      <c r="BM123" s="233" t="s">
        <v>778</v>
      </c>
    </row>
    <row r="124" spans="1:51" s="14" customFormat="1" ht="12">
      <c r="A124" s="14"/>
      <c r="B124" s="246"/>
      <c r="C124" s="247"/>
      <c r="D124" s="237" t="s">
        <v>189</v>
      </c>
      <c r="E124" s="248" t="s">
        <v>1</v>
      </c>
      <c r="F124" s="249" t="s">
        <v>658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90</v>
      </c>
      <c r="AV124" s="14" t="s">
        <v>92</v>
      </c>
      <c r="AW124" s="14" t="s">
        <v>38</v>
      </c>
      <c r="AX124" s="14" t="s">
        <v>90</v>
      </c>
      <c r="AY124" s="256" t="s">
        <v>181</v>
      </c>
    </row>
    <row r="125" spans="1:65" s="2" customFormat="1" ht="16.5" customHeight="1">
      <c r="A125" s="39"/>
      <c r="B125" s="40"/>
      <c r="C125" s="221" t="s">
        <v>212</v>
      </c>
      <c r="D125" s="221" t="s">
        <v>183</v>
      </c>
      <c r="E125" s="222" t="s">
        <v>659</v>
      </c>
      <c r="F125" s="223" t="s">
        <v>660</v>
      </c>
      <c r="G125" s="224" t="s">
        <v>384</v>
      </c>
      <c r="H125" s="225">
        <v>1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644</v>
      </c>
      <c r="AT125" s="233" t="s">
        <v>183</v>
      </c>
      <c r="AU125" s="233" t="s">
        <v>90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644</v>
      </c>
      <c r="BM125" s="233" t="s">
        <v>779</v>
      </c>
    </row>
    <row r="126" spans="1:65" s="2" customFormat="1" ht="16.5" customHeight="1">
      <c r="A126" s="39"/>
      <c r="B126" s="40"/>
      <c r="C126" s="221" t="s">
        <v>217</v>
      </c>
      <c r="D126" s="221" t="s">
        <v>183</v>
      </c>
      <c r="E126" s="222" t="s">
        <v>662</v>
      </c>
      <c r="F126" s="223" t="s">
        <v>663</v>
      </c>
      <c r="G126" s="224" t="s">
        <v>384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47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644</v>
      </c>
      <c r="AT126" s="233" t="s">
        <v>183</v>
      </c>
      <c r="AU126" s="233" t="s">
        <v>90</v>
      </c>
      <c r="AY126" s="17" t="s">
        <v>181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90</v>
      </c>
      <c r="BK126" s="234">
        <f>ROUND(I126*H126,2)</f>
        <v>0</v>
      </c>
      <c r="BL126" s="17" t="s">
        <v>644</v>
      </c>
      <c r="BM126" s="233" t="s">
        <v>780</v>
      </c>
    </row>
    <row r="127" spans="1:65" s="2" customFormat="1" ht="16.5" customHeight="1">
      <c r="A127" s="39"/>
      <c r="B127" s="40"/>
      <c r="C127" s="221" t="s">
        <v>144</v>
      </c>
      <c r="D127" s="221" t="s">
        <v>183</v>
      </c>
      <c r="E127" s="222" t="s">
        <v>665</v>
      </c>
      <c r="F127" s="223" t="s">
        <v>666</v>
      </c>
      <c r="G127" s="224" t="s">
        <v>384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644</v>
      </c>
      <c r="AT127" s="233" t="s">
        <v>183</v>
      </c>
      <c r="AU127" s="233" t="s">
        <v>90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644</v>
      </c>
      <c r="BM127" s="233" t="s">
        <v>781</v>
      </c>
    </row>
    <row r="128" spans="1:65" s="2" customFormat="1" ht="16.5" customHeight="1">
      <c r="A128" s="39"/>
      <c r="B128" s="40"/>
      <c r="C128" s="221" t="s">
        <v>227</v>
      </c>
      <c r="D128" s="221" t="s">
        <v>183</v>
      </c>
      <c r="E128" s="222" t="s">
        <v>668</v>
      </c>
      <c r="F128" s="223" t="s">
        <v>669</v>
      </c>
      <c r="G128" s="224" t="s">
        <v>384</v>
      </c>
      <c r="H128" s="225">
        <v>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47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644</v>
      </c>
      <c r="AT128" s="233" t="s">
        <v>183</v>
      </c>
      <c r="AU128" s="233" t="s">
        <v>90</v>
      </c>
      <c r="AY128" s="17" t="s">
        <v>181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90</v>
      </c>
      <c r="BK128" s="234">
        <f>ROUND(I128*H128,2)</f>
        <v>0</v>
      </c>
      <c r="BL128" s="17" t="s">
        <v>644</v>
      </c>
      <c r="BM128" s="233" t="s">
        <v>782</v>
      </c>
    </row>
    <row r="129" spans="1:65" s="2" customFormat="1" ht="16.5" customHeight="1">
      <c r="A129" s="39"/>
      <c r="B129" s="40"/>
      <c r="C129" s="221" t="s">
        <v>232</v>
      </c>
      <c r="D129" s="221" t="s">
        <v>183</v>
      </c>
      <c r="E129" s="222" t="s">
        <v>671</v>
      </c>
      <c r="F129" s="223" t="s">
        <v>672</v>
      </c>
      <c r="G129" s="224" t="s">
        <v>384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47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644</v>
      </c>
      <c r="AT129" s="233" t="s">
        <v>183</v>
      </c>
      <c r="AU129" s="233" t="s">
        <v>90</v>
      </c>
      <c r="AY129" s="17" t="s">
        <v>181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90</v>
      </c>
      <c r="BK129" s="234">
        <f>ROUND(I129*H129,2)</f>
        <v>0</v>
      </c>
      <c r="BL129" s="17" t="s">
        <v>644</v>
      </c>
      <c r="BM129" s="233" t="s">
        <v>783</v>
      </c>
    </row>
    <row r="130" spans="1:51" s="13" customFormat="1" ht="12">
      <c r="A130" s="13"/>
      <c r="B130" s="235"/>
      <c r="C130" s="236"/>
      <c r="D130" s="237" t="s">
        <v>189</v>
      </c>
      <c r="E130" s="238" t="s">
        <v>1</v>
      </c>
      <c r="F130" s="239" t="s">
        <v>674</v>
      </c>
      <c r="G130" s="236"/>
      <c r="H130" s="238" t="s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90</v>
      </c>
      <c r="AV130" s="13" t="s">
        <v>90</v>
      </c>
      <c r="AW130" s="13" t="s">
        <v>38</v>
      </c>
      <c r="AX130" s="13" t="s">
        <v>82</v>
      </c>
      <c r="AY130" s="245" t="s">
        <v>181</v>
      </c>
    </row>
    <row r="131" spans="1:51" s="13" customFormat="1" ht="12">
      <c r="A131" s="13"/>
      <c r="B131" s="235"/>
      <c r="C131" s="236"/>
      <c r="D131" s="237" t="s">
        <v>189</v>
      </c>
      <c r="E131" s="238" t="s">
        <v>1</v>
      </c>
      <c r="F131" s="239" t="s">
        <v>675</v>
      </c>
      <c r="G131" s="236"/>
      <c r="H131" s="238" t="s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90</v>
      </c>
      <c r="AV131" s="13" t="s">
        <v>90</v>
      </c>
      <c r="AW131" s="13" t="s">
        <v>38</v>
      </c>
      <c r="AX131" s="13" t="s">
        <v>82</v>
      </c>
      <c r="AY131" s="245" t="s">
        <v>181</v>
      </c>
    </row>
    <row r="132" spans="1:51" s="14" customFormat="1" ht="12">
      <c r="A132" s="14"/>
      <c r="B132" s="246"/>
      <c r="C132" s="247"/>
      <c r="D132" s="237" t="s">
        <v>189</v>
      </c>
      <c r="E132" s="248" t="s">
        <v>1</v>
      </c>
      <c r="F132" s="249" t="s">
        <v>676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189</v>
      </c>
      <c r="AU132" s="256" t="s">
        <v>90</v>
      </c>
      <c r="AV132" s="14" t="s">
        <v>92</v>
      </c>
      <c r="AW132" s="14" t="s">
        <v>38</v>
      </c>
      <c r="AX132" s="14" t="s">
        <v>90</v>
      </c>
      <c r="AY132" s="256" t="s">
        <v>181</v>
      </c>
    </row>
    <row r="133" spans="1:65" s="2" customFormat="1" ht="16.5" customHeight="1">
      <c r="A133" s="39"/>
      <c r="B133" s="40"/>
      <c r="C133" s="221" t="s">
        <v>237</v>
      </c>
      <c r="D133" s="221" t="s">
        <v>183</v>
      </c>
      <c r="E133" s="222" t="s">
        <v>677</v>
      </c>
      <c r="F133" s="223" t="s">
        <v>678</v>
      </c>
      <c r="G133" s="224" t="s">
        <v>384</v>
      </c>
      <c r="H133" s="225">
        <v>1</v>
      </c>
      <c r="I133" s="226"/>
      <c r="J133" s="227">
        <f>ROUND(I133*H133,2)</f>
        <v>0</v>
      </c>
      <c r="K133" s="228"/>
      <c r="L133" s="45"/>
      <c r="M133" s="279" t="s">
        <v>1</v>
      </c>
      <c r="N133" s="280" t="s">
        <v>47</v>
      </c>
      <c r="O133" s="281"/>
      <c r="P133" s="282">
        <f>O133*H133</f>
        <v>0</v>
      </c>
      <c r="Q133" s="282">
        <v>0</v>
      </c>
      <c r="R133" s="282">
        <f>Q133*H133</f>
        <v>0</v>
      </c>
      <c r="S133" s="282">
        <v>0</v>
      </c>
      <c r="T133" s="2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644</v>
      </c>
      <c r="AT133" s="233" t="s">
        <v>183</v>
      </c>
      <c r="AU133" s="233" t="s">
        <v>90</v>
      </c>
      <c r="AY133" s="17" t="s">
        <v>181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90</v>
      </c>
      <c r="BK133" s="234">
        <f>ROUND(I133*H133,2)</f>
        <v>0</v>
      </c>
      <c r="BL133" s="17" t="s">
        <v>644</v>
      </c>
      <c r="BM133" s="233" t="s">
        <v>784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F8A3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  <c r="AZ2" s="137" t="s">
        <v>116</v>
      </c>
      <c r="BA2" s="137" t="s">
        <v>1</v>
      </c>
      <c r="BB2" s="137" t="s">
        <v>1</v>
      </c>
      <c r="BC2" s="137" t="s">
        <v>785</v>
      </c>
      <c r="BD2" s="137" t="s">
        <v>92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  <c r="AZ3" s="137" t="s">
        <v>131</v>
      </c>
      <c r="BA3" s="137" t="s">
        <v>1</v>
      </c>
      <c r="BB3" s="137" t="s">
        <v>1</v>
      </c>
      <c r="BC3" s="137" t="s">
        <v>785</v>
      </c>
      <c r="BD3" s="137" t="s">
        <v>92</v>
      </c>
    </row>
    <row r="4" spans="2:5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  <c r="AZ4" s="137" t="s">
        <v>137</v>
      </c>
      <c r="BA4" s="137" t="s">
        <v>1</v>
      </c>
      <c r="BB4" s="137" t="s">
        <v>1</v>
      </c>
      <c r="BC4" s="137" t="s">
        <v>786</v>
      </c>
      <c r="BD4" s="137" t="s">
        <v>92</v>
      </c>
    </row>
    <row r="5" spans="2:56" s="1" customFormat="1" ht="6.95" customHeight="1" hidden="1">
      <c r="B5" s="20"/>
      <c r="L5" s="20"/>
      <c r="AZ5" s="137" t="s">
        <v>145</v>
      </c>
      <c r="BA5" s="137" t="s">
        <v>1</v>
      </c>
      <c r="BB5" s="137" t="s">
        <v>1</v>
      </c>
      <c r="BC5" s="137" t="s">
        <v>187</v>
      </c>
      <c r="BD5" s="137" t="s">
        <v>92</v>
      </c>
    </row>
    <row r="6" spans="2:56" s="1" customFormat="1" ht="12" customHeight="1" hidden="1">
      <c r="B6" s="20"/>
      <c r="D6" s="142" t="s">
        <v>16</v>
      </c>
      <c r="L6" s="20"/>
      <c r="AZ6" s="137" t="s">
        <v>149</v>
      </c>
      <c r="BA6" s="137" t="s">
        <v>1</v>
      </c>
      <c r="BB6" s="137" t="s">
        <v>1</v>
      </c>
      <c r="BC6" s="137" t="s">
        <v>787</v>
      </c>
      <c r="BD6" s="137" t="s">
        <v>92</v>
      </c>
    </row>
    <row r="7" spans="2:56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  <c r="AZ7" s="137" t="s">
        <v>151</v>
      </c>
      <c r="BA7" s="137" t="s">
        <v>1</v>
      </c>
      <c r="BB7" s="137" t="s">
        <v>1</v>
      </c>
      <c r="BC7" s="137" t="s">
        <v>788</v>
      </c>
      <c r="BD7" s="137" t="s">
        <v>92</v>
      </c>
    </row>
    <row r="8" spans="1:56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153</v>
      </c>
      <c r="BA8" s="137" t="s">
        <v>1</v>
      </c>
      <c r="BB8" s="137" t="s">
        <v>1</v>
      </c>
      <c r="BC8" s="137" t="s">
        <v>789</v>
      </c>
      <c r="BD8" s="137" t="s">
        <v>92</v>
      </c>
    </row>
    <row r="9" spans="1:31" s="2" customFormat="1" ht="16.5" customHeight="1" hidden="1">
      <c r="A9" s="39"/>
      <c r="B9" s="45"/>
      <c r="C9" s="39"/>
      <c r="D9" s="39"/>
      <c r="E9" s="144" t="s">
        <v>790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ROUND((SUM(BE121:BE229)),2)</f>
        <v>0</v>
      </c>
      <c r="G33" s="39"/>
      <c r="H33" s="39"/>
      <c r="I33" s="157">
        <v>0.21</v>
      </c>
      <c r="J33" s="156">
        <f>ROUND(((SUM(BE121:BE229))*I33),2)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ROUND((SUM(BF121:BF229)),2)</f>
        <v>0</v>
      </c>
      <c r="G34" s="39"/>
      <c r="H34" s="39"/>
      <c r="I34" s="157">
        <v>0.15</v>
      </c>
      <c r="J34" s="156">
        <f>ROUND(((SUM(BF121:BF229))*I34),2)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ROUND((SUM(BG121:BG229)),2)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ROUND((SUM(BH121:BH229)),2)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ROUND((SUM(BI121:BI229)),2)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110 - SO 110  Vozovky v katastru Stránčic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160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161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163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164</v>
      </c>
      <c r="E100" s="190"/>
      <c r="F100" s="190"/>
      <c r="G100" s="190"/>
      <c r="H100" s="190"/>
      <c r="I100" s="190"/>
      <c r="J100" s="191">
        <f>J164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165</v>
      </c>
      <c r="E101" s="190"/>
      <c r="F101" s="190"/>
      <c r="G101" s="190"/>
      <c r="H101" s="190"/>
      <c r="I101" s="190"/>
      <c r="J101" s="191">
        <f>J168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3" t="s">
        <v>166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Rekonstrukce Stránčická - Hrdinů</v>
      </c>
      <c r="F111" s="32"/>
      <c r="G111" s="32"/>
      <c r="H111" s="32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127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 xml:space="preserve">SO 110 - SO 110  Vozovky v katastru Stránčic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22</v>
      </c>
      <c r="D115" s="41"/>
      <c r="E115" s="41"/>
      <c r="F115" s="27" t="str">
        <f>F12</f>
        <v>k.ú. Všestary, Stránčice</v>
      </c>
      <c r="G115" s="41"/>
      <c r="H115" s="41"/>
      <c r="I115" s="32" t="s">
        <v>24</v>
      </c>
      <c r="J115" s="80" t="str">
        <f>IF(J12="","",J12)</f>
        <v>11. 10. 2023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30</v>
      </c>
      <c r="D117" s="41"/>
      <c r="E117" s="41"/>
      <c r="F117" s="27" t="str">
        <f>E15</f>
        <v>Obec Všestary</v>
      </c>
      <c r="G117" s="41"/>
      <c r="H117" s="41"/>
      <c r="I117" s="32" t="s">
        <v>36</v>
      </c>
      <c r="J117" s="37" t="str">
        <f>E21</f>
        <v>ing. Miroslav Dvořan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34</v>
      </c>
      <c r="D118" s="41"/>
      <c r="E118" s="41"/>
      <c r="F118" s="27" t="str">
        <f>IF(E18="","",E18)</f>
        <v>Vyplň údaj</v>
      </c>
      <c r="G118" s="41"/>
      <c r="H118" s="41"/>
      <c r="I118" s="32" t="s">
        <v>39</v>
      </c>
      <c r="J118" s="37" t="str">
        <f>E24</f>
        <v>Roman Valík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167</v>
      </c>
      <c r="D120" s="196" t="s">
        <v>67</v>
      </c>
      <c r="E120" s="196" t="s">
        <v>63</v>
      </c>
      <c r="F120" s="196" t="s">
        <v>64</v>
      </c>
      <c r="G120" s="196" t="s">
        <v>168</v>
      </c>
      <c r="H120" s="196" t="s">
        <v>169</v>
      </c>
      <c r="I120" s="196" t="s">
        <v>170</v>
      </c>
      <c r="J120" s="197" t="s">
        <v>157</v>
      </c>
      <c r="K120" s="198" t="s">
        <v>171</v>
      </c>
      <c r="L120" s="199"/>
      <c r="M120" s="101" t="s">
        <v>1</v>
      </c>
      <c r="N120" s="102" t="s">
        <v>46</v>
      </c>
      <c r="O120" s="102" t="s">
        <v>172</v>
      </c>
      <c r="P120" s="102" t="s">
        <v>173</v>
      </c>
      <c r="Q120" s="102" t="s">
        <v>174</v>
      </c>
      <c r="R120" s="102" t="s">
        <v>175</v>
      </c>
      <c r="S120" s="102" t="s">
        <v>176</v>
      </c>
      <c r="T120" s="103" t="s">
        <v>177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178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</f>
        <v>0</v>
      </c>
      <c r="Q121" s="105"/>
      <c r="R121" s="202">
        <f>R122</f>
        <v>96.29391799999999</v>
      </c>
      <c r="S121" s="105"/>
      <c r="T121" s="203">
        <f>T122</f>
        <v>515.8040000000001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81</v>
      </c>
      <c r="AU121" s="17" t="s">
        <v>159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81</v>
      </c>
      <c r="E122" s="208" t="s">
        <v>179</v>
      </c>
      <c r="F122" s="208" t="s">
        <v>180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P123+P144+P164+P168</f>
        <v>0</v>
      </c>
      <c r="Q122" s="213"/>
      <c r="R122" s="214">
        <f>R123+R144+R164+R168</f>
        <v>96.29391799999999</v>
      </c>
      <c r="S122" s="213"/>
      <c r="T122" s="215">
        <f>T123+T144+T164+T168</f>
        <v>515.8040000000001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82</v>
      </c>
      <c r="AY122" s="216" t="s">
        <v>181</v>
      </c>
      <c r="BK122" s="218">
        <f>BK123+BK144+BK164+BK168</f>
        <v>0</v>
      </c>
    </row>
    <row r="123" spans="1:63" s="12" customFormat="1" ht="22.8" customHeight="1">
      <c r="A123" s="12"/>
      <c r="B123" s="205"/>
      <c r="C123" s="206"/>
      <c r="D123" s="207" t="s">
        <v>81</v>
      </c>
      <c r="E123" s="219" t="s">
        <v>90</v>
      </c>
      <c r="F123" s="219" t="s">
        <v>182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SUM(P124:P143)</f>
        <v>0</v>
      </c>
      <c r="Q123" s="213"/>
      <c r="R123" s="214">
        <f>SUM(R124:R143)</f>
        <v>0.30960000000000004</v>
      </c>
      <c r="S123" s="213"/>
      <c r="T123" s="215">
        <f>SUM(T124:T143)</f>
        <v>446.87600000000003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90</v>
      </c>
      <c r="AY123" s="216" t="s">
        <v>181</v>
      </c>
      <c r="BK123" s="218">
        <f>SUM(BK124:BK143)</f>
        <v>0</v>
      </c>
    </row>
    <row r="124" spans="1:65" s="2" customFormat="1" ht="24.15" customHeight="1">
      <c r="A124" s="39"/>
      <c r="B124" s="40"/>
      <c r="C124" s="221" t="s">
        <v>90</v>
      </c>
      <c r="D124" s="221" t="s">
        <v>183</v>
      </c>
      <c r="E124" s="222" t="s">
        <v>184</v>
      </c>
      <c r="F124" s="223" t="s">
        <v>185</v>
      </c>
      <c r="G124" s="224" t="s">
        <v>186</v>
      </c>
      <c r="H124" s="225">
        <v>8.3</v>
      </c>
      <c r="I124" s="226"/>
      <c r="J124" s="227">
        <f>ROUND(I124*H124,2)</f>
        <v>0</v>
      </c>
      <c r="K124" s="228"/>
      <c r="L124" s="45"/>
      <c r="M124" s="229" t="s">
        <v>1</v>
      </c>
      <c r="N124" s="230" t="s">
        <v>47</v>
      </c>
      <c r="O124" s="92"/>
      <c r="P124" s="231">
        <f>O124*H124</f>
        <v>0</v>
      </c>
      <c r="Q124" s="231">
        <v>0</v>
      </c>
      <c r="R124" s="231">
        <f>Q124*H124</f>
        <v>0</v>
      </c>
      <c r="S124" s="231">
        <v>0.22</v>
      </c>
      <c r="T124" s="232">
        <f>S124*H124</f>
        <v>1.826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3" t="s">
        <v>187</v>
      </c>
      <c r="AT124" s="233" t="s">
        <v>183</v>
      </c>
      <c r="AU124" s="233" t="s">
        <v>92</v>
      </c>
      <c r="AY124" s="17" t="s">
        <v>181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90</v>
      </c>
      <c r="BK124" s="234">
        <f>ROUND(I124*H124,2)</f>
        <v>0</v>
      </c>
      <c r="BL124" s="17" t="s">
        <v>187</v>
      </c>
      <c r="BM124" s="233" t="s">
        <v>188</v>
      </c>
    </row>
    <row r="125" spans="1:51" s="13" customFormat="1" ht="12">
      <c r="A125" s="13"/>
      <c r="B125" s="235"/>
      <c r="C125" s="236"/>
      <c r="D125" s="237" t="s">
        <v>189</v>
      </c>
      <c r="E125" s="238" t="s">
        <v>1</v>
      </c>
      <c r="F125" s="239" t="s">
        <v>190</v>
      </c>
      <c r="G125" s="236"/>
      <c r="H125" s="238" t="s">
        <v>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92</v>
      </c>
      <c r="AV125" s="13" t="s">
        <v>90</v>
      </c>
      <c r="AW125" s="13" t="s">
        <v>38</v>
      </c>
      <c r="AX125" s="13" t="s">
        <v>82</v>
      </c>
      <c r="AY125" s="245" t="s">
        <v>181</v>
      </c>
    </row>
    <row r="126" spans="1:51" s="14" customFormat="1" ht="12">
      <c r="A126" s="14"/>
      <c r="B126" s="246"/>
      <c r="C126" s="247"/>
      <c r="D126" s="237" t="s">
        <v>189</v>
      </c>
      <c r="E126" s="248" t="s">
        <v>1</v>
      </c>
      <c r="F126" s="249" t="s">
        <v>791</v>
      </c>
      <c r="G126" s="247"/>
      <c r="H126" s="250">
        <v>8.3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189</v>
      </c>
      <c r="AU126" s="256" t="s">
        <v>92</v>
      </c>
      <c r="AV126" s="14" t="s">
        <v>92</v>
      </c>
      <c r="AW126" s="14" t="s">
        <v>38</v>
      </c>
      <c r="AX126" s="14" t="s">
        <v>90</v>
      </c>
      <c r="AY126" s="256" t="s">
        <v>181</v>
      </c>
    </row>
    <row r="127" spans="1:65" s="2" customFormat="1" ht="33" customHeight="1">
      <c r="A127" s="39"/>
      <c r="B127" s="40"/>
      <c r="C127" s="221" t="s">
        <v>92</v>
      </c>
      <c r="D127" s="221" t="s">
        <v>183</v>
      </c>
      <c r="E127" s="222" t="s">
        <v>192</v>
      </c>
      <c r="F127" s="223" t="s">
        <v>193</v>
      </c>
      <c r="G127" s="224" t="s">
        <v>186</v>
      </c>
      <c r="H127" s="225">
        <v>1935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0.00016</v>
      </c>
      <c r="R127" s="231">
        <f>Q127*H127</f>
        <v>0.30960000000000004</v>
      </c>
      <c r="S127" s="231">
        <v>0.23</v>
      </c>
      <c r="T127" s="232">
        <f>S127*H127</f>
        <v>445.05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187</v>
      </c>
      <c r="AT127" s="233" t="s">
        <v>183</v>
      </c>
      <c r="AU127" s="233" t="s">
        <v>92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187</v>
      </c>
      <c r="BM127" s="233" t="s">
        <v>194</v>
      </c>
    </row>
    <row r="128" spans="1:51" s="13" customFormat="1" ht="12">
      <c r="A128" s="13"/>
      <c r="B128" s="235"/>
      <c r="C128" s="236"/>
      <c r="D128" s="237" t="s">
        <v>189</v>
      </c>
      <c r="E128" s="238" t="s">
        <v>1</v>
      </c>
      <c r="F128" s="239" t="s">
        <v>190</v>
      </c>
      <c r="G128" s="236"/>
      <c r="H128" s="238" t="s">
        <v>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92</v>
      </c>
      <c r="AV128" s="13" t="s">
        <v>90</v>
      </c>
      <c r="AW128" s="13" t="s">
        <v>38</v>
      </c>
      <c r="AX128" s="13" t="s">
        <v>82</v>
      </c>
      <c r="AY128" s="245" t="s">
        <v>181</v>
      </c>
    </row>
    <row r="129" spans="1:51" s="14" customFormat="1" ht="12">
      <c r="A129" s="14"/>
      <c r="B129" s="246"/>
      <c r="C129" s="247"/>
      <c r="D129" s="237" t="s">
        <v>189</v>
      </c>
      <c r="E129" s="248" t="s">
        <v>1</v>
      </c>
      <c r="F129" s="249" t="s">
        <v>792</v>
      </c>
      <c r="G129" s="247"/>
      <c r="H129" s="250">
        <v>1935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189</v>
      </c>
      <c r="AU129" s="256" t="s">
        <v>92</v>
      </c>
      <c r="AV129" s="14" t="s">
        <v>92</v>
      </c>
      <c r="AW129" s="14" t="s">
        <v>38</v>
      </c>
      <c r="AX129" s="14" t="s">
        <v>90</v>
      </c>
      <c r="AY129" s="256" t="s">
        <v>181</v>
      </c>
    </row>
    <row r="130" spans="1:65" s="2" customFormat="1" ht="33" customHeight="1">
      <c r="A130" s="39"/>
      <c r="B130" s="40"/>
      <c r="C130" s="221" t="s">
        <v>196</v>
      </c>
      <c r="D130" s="221" t="s">
        <v>183</v>
      </c>
      <c r="E130" s="222" t="s">
        <v>213</v>
      </c>
      <c r="F130" s="223" t="s">
        <v>214</v>
      </c>
      <c r="G130" s="224" t="s">
        <v>209</v>
      </c>
      <c r="H130" s="225">
        <v>48.45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47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187</v>
      </c>
      <c r="AT130" s="233" t="s">
        <v>183</v>
      </c>
      <c r="AU130" s="233" t="s">
        <v>92</v>
      </c>
      <c r="AY130" s="17" t="s">
        <v>181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90</v>
      </c>
      <c r="BK130" s="234">
        <f>ROUND(I130*H130,2)</f>
        <v>0</v>
      </c>
      <c r="BL130" s="17" t="s">
        <v>187</v>
      </c>
      <c r="BM130" s="233" t="s">
        <v>215</v>
      </c>
    </row>
    <row r="131" spans="1:51" s="14" customFormat="1" ht="12">
      <c r="A131" s="14"/>
      <c r="B131" s="246"/>
      <c r="C131" s="247"/>
      <c r="D131" s="237" t="s">
        <v>189</v>
      </c>
      <c r="E131" s="248" t="s">
        <v>116</v>
      </c>
      <c r="F131" s="249" t="s">
        <v>793</v>
      </c>
      <c r="G131" s="247"/>
      <c r="H131" s="250">
        <v>48.45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189</v>
      </c>
      <c r="AU131" s="256" t="s">
        <v>92</v>
      </c>
      <c r="AV131" s="14" t="s">
        <v>92</v>
      </c>
      <c r="AW131" s="14" t="s">
        <v>38</v>
      </c>
      <c r="AX131" s="14" t="s">
        <v>90</v>
      </c>
      <c r="AY131" s="256" t="s">
        <v>181</v>
      </c>
    </row>
    <row r="132" spans="1:65" s="2" customFormat="1" ht="37.8" customHeight="1">
      <c r="A132" s="39"/>
      <c r="B132" s="40"/>
      <c r="C132" s="221" t="s">
        <v>187</v>
      </c>
      <c r="D132" s="221" t="s">
        <v>183</v>
      </c>
      <c r="E132" s="222" t="s">
        <v>246</v>
      </c>
      <c r="F132" s="223" t="s">
        <v>247</v>
      </c>
      <c r="G132" s="224" t="s">
        <v>209</v>
      </c>
      <c r="H132" s="225">
        <v>48.45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47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187</v>
      </c>
      <c r="AT132" s="233" t="s">
        <v>183</v>
      </c>
      <c r="AU132" s="233" t="s">
        <v>92</v>
      </c>
      <c r="AY132" s="17" t="s">
        <v>181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90</v>
      </c>
      <c r="BK132" s="234">
        <f>ROUND(I132*H132,2)</f>
        <v>0</v>
      </c>
      <c r="BL132" s="17" t="s">
        <v>187</v>
      </c>
      <c r="BM132" s="233" t="s">
        <v>248</v>
      </c>
    </row>
    <row r="133" spans="1:51" s="13" customFormat="1" ht="12">
      <c r="A133" s="13"/>
      <c r="B133" s="235"/>
      <c r="C133" s="236"/>
      <c r="D133" s="237" t="s">
        <v>189</v>
      </c>
      <c r="E133" s="238" t="s">
        <v>1</v>
      </c>
      <c r="F133" s="239" t="s">
        <v>249</v>
      </c>
      <c r="G133" s="236"/>
      <c r="H133" s="238" t="s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92</v>
      </c>
      <c r="AV133" s="13" t="s">
        <v>90</v>
      </c>
      <c r="AW133" s="13" t="s">
        <v>38</v>
      </c>
      <c r="AX133" s="13" t="s">
        <v>82</v>
      </c>
      <c r="AY133" s="245" t="s">
        <v>181</v>
      </c>
    </row>
    <row r="134" spans="1:51" s="13" customFormat="1" ht="12">
      <c r="A134" s="13"/>
      <c r="B134" s="235"/>
      <c r="C134" s="236"/>
      <c r="D134" s="237" t="s">
        <v>189</v>
      </c>
      <c r="E134" s="238" t="s">
        <v>1</v>
      </c>
      <c r="F134" s="239" t="s">
        <v>250</v>
      </c>
      <c r="G134" s="236"/>
      <c r="H134" s="238" t="s">
        <v>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189</v>
      </c>
      <c r="AU134" s="245" t="s">
        <v>92</v>
      </c>
      <c r="AV134" s="13" t="s">
        <v>90</v>
      </c>
      <c r="AW134" s="13" t="s">
        <v>38</v>
      </c>
      <c r="AX134" s="13" t="s">
        <v>82</v>
      </c>
      <c r="AY134" s="245" t="s">
        <v>181</v>
      </c>
    </row>
    <row r="135" spans="1:51" s="14" customFormat="1" ht="12">
      <c r="A135" s="14"/>
      <c r="B135" s="246"/>
      <c r="C135" s="247"/>
      <c r="D135" s="237" t="s">
        <v>189</v>
      </c>
      <c r="E135" s="248" t="s">
        <v>131</v>
      </c>
      <c r="F135" s="249" t="s">
        <v>116</v>
      </c>
      <c r="G135" s="247"/>
      <c r="H135" s="250">
        <v>48.45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189</v>
      </c>
      <c r="AU135" s="256" t="s">
        <v>92</v>
      </c>
      <c r="AV135" s="14" t="s">
        <v>92</v>
      </c>
      <c r="AW135" s="14" t="s">
        <v>38</v>
      </c>
      <c r="AX135" s="14" t="s">
        <v>90</v>
      </c>
      <c r="AY135" s="256" t="s">
        <v>181</v>
      </c>
    </row>
    <row r="136" spans="1:65" s="2" customFormat="1" ht="37.8" customHeight="1">
      <c r="A136" s="39"/>
      <c r="B136" s="40"/>
      <c r="C136" s="221" t="s">
        <v>206</v>
      </c>
      <c r="D136" s="221" t="s">
        <v>183</v>
      </c>
      <c r="E136" s="222" t="s">
        <v>253</v>
      </c>
      <c r="F136" s="223" t="s">
        <v>254</v>
      </c>
      <c r="G136" s="224" t="s">
        <v>209</v>
      </c>
      <c r="H136" s="225">
        <v>484.5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47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187</v>
      </c>
      <c r="AT136" s="233" t="s">
        <v>183</v>
      </c>
      <c r="AU136" s="233" t="s">
        <v>92</v>
      </c>
      <c r="AY136" s="17" t="s">
        <v>181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90</v>
      </c>
      <c r="BK136" s="234">
        <f>ROUND(I136*H136,2)</f>
        <v>0</v>
      </c>
      <c r="BL136" s="17" t="s">
        <v>187</v>
      </c>
      <c r="BM136" s="233" t="s">
        <v>255</v>
      </c>
    </row>
    <row r="137" spans="1:51" s="13" customFormat="1" ht="12">
      <c r="A137" s="13"/>
      <c r="B137" s="235"/>
      <c r="C137" s="236"/>
      <c r="D137" s="237" t="s">
        <v>189</v>
      </c>
      <c r="E137" s="238" t="s">
        <v>1</v>
      </c>
      <c r="F137" s="239" t="s">
        <v>249</v>
      </c>
      <c r="G137" s="236"/>
      <c r="H137" s="238" t="s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189</v>
      </c>
      <c r="AU137" s="245" t="s">
        <v>92</v>
      </c>
      <c r="AV137" s="13" t="s">
        <v>90</v>
      </c>
      <c r="AW137" s="13" t="s">
        <v>38</v>
      </c>
      <c r="AX137" s="13" t="s">
        <v>82</v>
      </c>
      <c r="AY137" s="245" t="s">
        <v>181</v>
      </c>
    </row>
    <row r="138" spans="1:51" s="13" customFormat="1" ht="12">
      <c r="A138" s="13"/>
      <c r="B138" s="235"/>
      <c r="C138" s="236"/>
      <c r="D138" s="237" t="s">
        <v>189</v>
      </c>
      <c r="E138" s="238" t="s">
        <v>1</v>
      </c>
      <c r="F138" s="239" t="s">
        <v>250</v>
      </c>
      <c r="G138" s="236"/>
      <c r="H138" s="238" t="s">
        <v>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92</v>
      </c>
      <c r="AV138" s="13" t="s">
        <v>90</v>
      </c>
      <c r="AW138" s="13" t="s">
        <v>38</v>
      </c>
      <c r="AX138" s="13" t="s">
        <v>82</v>
      </c>
      <c r="AY138" s="245" t="s">
        <v>181</v>
      </c>
    </row>
    <row r="139" spans="1:51" s="14" customFormat="1" ht="12">
      <c r="A139" s="14"/>
      <c r="B139" s="246"/>
      <c r="C139" s="247"/>
      <c r="D139" s="237" t="s">
        <v>189</v>
      </c>
      <c r="E139" s="248" t="s">
        <v>1</v>
      </c>
      <c r="F139" s="249" t="s">
        <v>256</v>
      </c>
      <c r="G139" s="247"/>
      <c r="H139" s="250">
        <v>484.5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189</v>
      </c>
      <c r="AU139" s="256" t="s">
        <v>92</v>
      </c>
      <c r="AV139" s="14" t="s">
        <v>92</v>
      </c>
      <c r="AW139" s="14" t="s">
        <v>38</v>
      </c>
      <c r="AX139" s="14" t="s">
        <v>90</v>
      </c>
      <c r="AY139" s="256" t="s">
        <v>181</v>
      </c>
    </row>
    <row r="140" spans="1:65" s="2" customFormat="1" ht="33" customHeight="1">
      <c r="A140" s="39"/>
      <c r="B140" s="40"/>
      <c r="C140" s="221" t="s">
        <v>212</v>
      </c>
      <c r="D140" s="221" t="s">
        <v>183</v>
      </c>
      <c r="E140" s="222" t="s">
        <v>267</v>
      </c>
      <c r="F140" s="223" t="s">
        <v>268</v>
      </c>
      <c r="G140" s="224" t="s">
        <v>269</v>
      </c>
      <c r="H140" s="225">
        <v>82.365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47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187</v>
      </c>
      <c r="AT140" s="233" t="s">
        <v>183</v>
      </c>
      <c r="AU140" s="233" t="s">
        <v>92</v>
      </c>
      <c r="AY140" s="17" t="s">
        <v>181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90</v>
      </c>
      <c r="BK140" s="234">
        <f>ROUND(I140*H140,2)</f>
        <v>0</v>
      </c>
      <c r="BL140" s="17" t="s">
        <v>187</v>
      </c>
      <c r="BM140" s="233" t="s">
        <v>270</v>
      </c>
    </row>
    <row r="141" spans="1:51" s="14" customFormat="1" ht="12">
      <c r="A141" s="14"/>
      <c r="B141" s="246"/>
      <c r="C141" s="247"/>
      <c r="D141" s="237" t="s">
        <v>189</v>
      </c>
      <c r="E141" s="248" t="s">
        <v>1</v>
      </c>
      <c r="F141" s="249" t="s">
        <v>709</v>
      </c>
      <c r="G141" s="247"/>
      <c r="H141" s="250">
        <v>82.365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189</v>
      </c>
      <c r="AU141" s="256" t="s">
        <v>92</v>
      </c>
      <c r="AV141" s="14" t="s">
        <v>92</v>
      </c>
      <c r="AW141" s="14" t="s">
        <v>38</v>
      </c>
      <c r="AX141" s="14" t="s">
        <v>90</v>
      </c>
      <c r="AY141" s="256" t="s">
        <v>181</v>
      </c>
    </row>
    <row r="142" spans="1:65" s="2" customFormat="1" ht="24.15" customHeight="1">
      <c r="A142" s="39"/>
      <c r="B142" s="40"/>
      <c r="C142" s="221" t="s">
        <v>217</v>
      </c>
      <c r="D142" s="221" t="s">
        <v>183</v>
      </c>
      <c r="E142" s="222" t="s">
        <v>284</v>
      </c>
      <c r="F142" s="223" t="s">
        <v>285</v>
      </c>
      <c r="G142" s="224" t="s">
        <v>186</v>
      </c>
      <c r="H142" s="225">
        <v>46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47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187</v>
      </c>
      <c r="AT142" s="233" t="s">
        <v>183</v>
      </c>
      <c r="AU142" s="233" t="s">
        <v>92</v>
      </c>
      <c r="AY142" s="17" t="s">
        <v>181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90</v>
      </c>
      <c r="BK142" s="234">
        <f>ROUND(I142*H142,2)</f>
        <v>0</v>
      </c>
      <c r="BL142" s="17" t="s">
        <v>187</v>
      </c>
      <c r="BM142" s="233" t="s">
        <v>286</v>
      </c>
    </row>
    <row r="143" spans="1:51" s="14" customFormat="1" ht="12">
      <c r="A143" s="14"/>
      <c r="B143" s="246"/>
      <c r="C143" s="247"/>
      <c r="D143" s="237" t="s">
        <v>189</v>
      </c>
      <c r="E143" s="248" t="s">
        <v>1</v>
      </c>
      <c r="F143" s="249" t="s">
        <v>794</v>
      </c>
      <c r="G143" s="247"/>
      <c r="H143" s="250">
        <v>46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189</v>
      </c>
      <c r="AU143" s="256" t="s">
        <v>92</v>
      </c>
      <c r="AV143" s="14" t="s">
        <v>92</v>
      </c>
      <c r="AW143" s="14" t="s">
        <v>38</v>
      </c>
      <c r="AX143" s="14" t="s">
        <v>90</v>
      </c>
      <c r="AY143" s="256" t="s">
        <v>181</v>
      </c>
    </row>
    <row r="144" spans="1:63" s="12" customFormat="1" ht="22.8" customHeight="1">
      <c r="A144" s="12"/>
      <c r="B144" s="205"/>
      <c r="C144" s="206"/>
      <c r="D144" s="207" t="s">
        <v>81</v>
      </c>
      <c r="E144" s="219" t="s">
        <v>206</v>
      </c>
      <c r="F144" s="219" t="s">
        <v>308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SUM(P145:P163)</f>
        <v>0</v>
      </c>
      <c r="Q144" s="213"/>
      <c r="R144" s="214">
        <f>SUM(R145:R163)</f>
        <v>21.164790000000004</v>
      </c>
      <c r="S144" s="213"/>
      <c r="T144" s="215">
        <f>SUM(T145:T163)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90</v>
      </c>
      <c r="AT144" s="217" t="s">
        <v>81</v>
      </c>
      <c r="AU144" s="217" t="s">
        <v>90</v>
      </c>
      <c r="AY144" s="216" t="s">
        <v>181</v>
      </c>
      <c r="BK144" s="218">
        <f>SUM(BK145:BK163)</f>
        <v>0</v>
      </c>
    </row>
    <row r="145" spans="1:65" s="2" customFormat="1" ht="37.8" customHeight="1">
      <c r="A145" s="39"/>
      <c r="B145" s="40"/>
      <c r="C145" s="221" t="s">
        <v>144</v>
      </c>
      <c r="D145" s="221" t="s">
        <v>183</v>
      </c>
      <c r="E145" s="222" t="s">
        <v>310</v>
      </c>
      <c r="F145" s="223" t="s">
        <v>311</v>
      </c>
      <c r="G145" s="224" t="s">
        <v>186</v>
      </c>
      <c r="H145" s="225">
        <v>46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47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187</v>
      </c>
      <c r="AT145" s="233" t="s">
        <v>183</v>
      </c>
      <c r="AU145" s="233" t="s">
        <v>92</v>
      </c>
      <c r="AY145" s="17" t="s">
        <v>181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90</v>
      </c>
      <c r="BK145" s="234">
        <f>ROUND(I145*H145,2)</f>
        <v>0</v>
      </c>
      <c r="BL145" s="17" t="s">
        <v>187</v>
      </c>
      <c r="BM145" s="233" t="s">
        <v>312</v>
      </c>
    </row>
    <row r="146" spans="1:51" s="14" customFormat="1" ht="12">
      <c r="A146" s="14"/>
      <c r="B146" s="246"/>
      <c r="C146" s="247"/>
      <c r="D146" s="237" t="s">
        <v>189</v>
      </c>
      <c r="E146" s="248" t="s">
        <v>1</v>
      </c>
      <c r="F146" s="249" t="s">
        <v>794</v>
      </c>
      <c r="G146" s="247"/>
      <c r="H146" s="250">
        <v>46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189</v>
      </c>
      <c r="AU146" s="256" t="s">
        <v>92</v>
      </c>
      <c r="AV146" s="14" t="s">
        <v>92</v>
      </c>
      <c r="AW146" s="14" t="s">
        <v>38</v>
      </c>
      <c r="AX146" s="14" t="s">
        <v>90</v>
      </c>
      <c r="AY146" s="256" t="s">
        <v>181</v>
      </c>
    </row>
    <row r="147" spans="1:65" s="2" customFormat="1" ht="21.75" customHeight="1">
      <c r="A147" s="39"/>
      <c r="B147" s="40"/>
      <c r="C147" s="257" t="s">
        <v>227</v>
      </c>
      <c r="D147" s="257" t="s">
        <v>278</v>
      </c>
      <c r="E147" s="258" t="s">
        <v>314</v>
      </c>
      <c r="F147" s="259" t="s">
        <v>315</v>
      </c>
      <c r="G147" s="260" t="s">
        <v>269</v>
      </c>
      <c r="H147" s="261">
        <v>0.975</v>
      </c>
      <c r="I147" s="262"/>
      <c r="J147" s="263">
        <f>ROUND(I147*H147,2)</f>
        <v>0</v>
      </c>
      <c r="K147" s="264"/>
      <c r="L147" s="265"/>
      <c r="M147" s="266" t="s">
        <v>1</v>
      </c>
      <c r="N147" s="267" t="s">
        <v>47</v>
      </c>
      <c r="O147" s="92"/>
      <c r="P147" s="231">
        <f>O147*H147</f>
        <v>0</v>
      </c>
      <c r="Q147" s="231">
        <v>1</v>
      </c>
      <c r="R147" s="231">
        <f>Q147*H147</f>
        <v>0.975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144</v>
      </c>
      <c r="AT147" s="233" t="s">
        <v>278</v>
      </c>
      <c r="AU147" s="233" t="s">
        <v>92</v>
      </c>
      <c r="AY147" s="17" t="s">
        <v>181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90</v>
      </c>
      <c r="BK147" s="234">
        <f>ROUND(I147*H147,2)</f>
        <v>0</v>
      </c>
      <c r="BL147" s="17" t="s">
        <v>187</v>
      </c>
      <c r="BM147" s="233" t="s">
        <v>316</v>
      </c>
    </row>
    <row r="148" spans="1:51" s="13" customFormat="1" ht="12">
      <c r="A148" s="13"/>
      <c r="B148" s="235"/>
      <c r="C148" s="236"/>
      <c r="D148" s="237" t="s">
        <v>189</v>
      </c>
      <c r="E148" s="238" t="s">
        <v>1</v>
      </c>
      <c r="F148" s="239" t="s">
        <v>317</v>
      </c>
      <c r="G148" s="236"/>
      <c r="H148" s="238" t="s">
        <v>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92</v>
      </c>
      <c r="AV148" s="13" t="s">
        <v>90</v>
      </c>
      <c r="AW148" s="13" t="s">
        <v>38</v>
      </c>
      <c r="AX148" s="13" t="s">
        <v>82</v>
      </c>
      <c r="AY148" s="245" t="s">
        <v>181</v>
      </c>
    </row>
    <row r="149" spans="1:51" s="14" customFormat="1" ht="12">
      <c r="A149" s="14"/>
      <c r="B149" s="246"/>
      <c r="C149" s="247"/>
      <c r="D149" s="237" t="s">
        <v>189</v>
      </c>
      <c r="E149" s="248" t="s">
        <v>1</v>
      </c>
      <c r="F149" s="249" t="s">
        <v>795</v>
      </c>
      <c r="G149" s="247"/>
      <c r="H149" s="250">
        <v>0.975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189</v>
      </c>
      <c r="AU149" s="256" t="s">
        <v>92</v>
      </c>
      <c r="AV149" s="14" t="s">
        <v>92</v>
      </c>
      <c r="AW149" s="14" t="s">
        <v>38</v>
      </c>
      <c r="AX149" s="14" t="s">
        <v>90</v>
      </c>
      <c r="AY149" s="256" t="s">
        <v>181</v>
      </c>
    </row>
    <row r="150" spans="1:65" s="2" customFormat="1" ht="21.75" customHeight="1">
      <c r="A150" s="39"/>
      <c r="B150" s="40"/>
      <c r="C150" s="221" t="s">
        <v>232</v>
      </c>
      <c r="D150" s="221" t="s">
        <v>183</v>
      </c>
      <c r="E150" s="222" t="s">
        <v>325</v>
      </c>
      <c r="F150" s="223" t="s">
        <v>326</v>
      </c>
      <c r="G150" s="224" t="s">
        <v>186</v>
      </c>
      <c r="H150" s="225">
        <v>46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47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187</v>
      </c>
      <c r="AT150" s="233" t="s">
        <v>183</v>
      </c>
      <c r="AU150" s="233" t="s">
        <v>92</v>
      </c>
      <c r="AY150" s="17" t="s">
        <v>181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90</v>
      </c>
      <c r="BK150" s="234">
        <f>ROUND(I150*H150,2)</f>
        <v>0</v>
      </c>
      <c r="BL150" s="17" t="s">
        <v>187</v>
      </c>
      <c r="BM150" s="233" t="s">
        <v>327</v>
      </c>
    </row>
    <row r="151" spans="1:51" s="14" customFormat="1" ht="12">
      <c r="A151" s="14"/>
      <c r="B151" s="246"/>
      <c r="C151" s="247"/>
      <c r="D151" s="237" t="s">
        <v>189</v>
      </c>
      <c r="E151" s="248" t="s">
        <v>1</v>
      </c>
      <c r="F151" s="249" t="s">
        <v>794</v>
      </c>
      <c r="G151" s="247"/>
      <c r="H151" s="250">
        <v>46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189</v>
      </c>
      <c r="AU151" s="256" t="s">
        <v>92</v>
      </c>
      <c r="AV151" s="14" t="s">
        <v>92</v>
      </c>
      <c r="AW151" s="14" t="s">
        <v>38</v>
      </c>
      <c r="AX151" s="14" t="s">
        <v>90</v>
      </c>
      <c r="AY151" s="256" t="s">
        <v>181</v>
      </c>
    </row>
    <row r="152" spans="1:65" s="2" customFormat="1" ht="24.15" customHeight="1">
      <c r="A152" s="39"/>
      <c r="B152" s="40"/>
      <c r="C152" s="221" t="s">
        <v>237</v>
      </c>
      <c r="D152" s="221" t="s">
        <v>183</v>
      </c>
      <c r="E152" s="222" t="s">
        <v>330</v>
      </c>
      <c r="F152" s="223" t="s">
        <v>331</v>
      </c>
      <c r="G152" s="224" t="s">
        <v>186</v>
      </c>
      <c r="H152" s="225">
        <v>46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47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187</v>
      </c>
      <c r="AT152" s="233" t="s">
        <v>183</v>
      </c>
      <c r="AU152" s="233" t="s">
        <v>92</v>
      </c>
      <c r="AY152" s="17" t="s">
        <v>181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90</v>
      </c>
      <c r="BK152" s="234">
        <f>ROUND(I152*H152,2)</f>
        <v>0</v>
      </c>
      <c r="BL152" s="17" t="s">
        <v>187</v>
      </c>
      <c r="BM152" s="233" t="s">
        <v>332</v>
      </c>
    </row>
    <row r="153" spans="1:51" s="14" customFormat="1" ht="12">
      <c r="A153" s="14"/>
      <c r="B153" s="246"/>
      <c r="C153" s="247"/>
      <c r="D153" s="237" t="s">
        <v>189</v>
      </c>
      <c r="E153" s="248" t="s">
        <v>1</v>
      </c>
      <c r="F153" s="249" t="s">
        <v>794</v>
      </c>
      <c r="G153" s="247"/>
      <c r="H153" s="250">
        <v>46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189</v>
      </c>
      <c r="AU153" s="256" t="s">
        <v>92</v>
      </c>
      <c r="AV153" s="14" t="s">
        <v>92</v>
      </c>
      <c r="AW153" s="14" t="s">
        <v>38</v>
      </c>
      <c r="AX153" s="14" t="s">
        <v>90</v>
      </c>
      <c r="AY153" s="256" t="s">
        <v>181</v>
      </c>
    </row>
    <row r="154" spans="1:65" s="2" customFormat="1" ht="24.15" customHeight="1">
      <c r="A154" s="39"/>
      <c r="B154" s="40"/>
      <c r="C154" s="221" t="s">
        <v>146</v>
      </c>
      <c r="D154" s="221" t="s">
        <v>183</v>
      </c>
      <c r="E154" s="222" t="s">
        <v>335</v>
      </c>
      <c r="F154" s="223" t="s">
        <v>336</v>
      </c>
      <c r="G154" s="224" t="s">
        <v>186</v>
      </c>
      <c r="H154" s="225">
        <v>193.5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47</v>
      </c>
      <c r="O154" s="92"/>
      <c r="P154" s="231">
        <f>O154*H154</f>
        <v>0</v>
      </c>
      <c r="Q154" s="231">
        <v>0.10434</v>
      </c>
      <c r="R154" s="231">
        <f>Q154*H154</f>
        <v>20.189790000000002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187</v>
      </c>
      <c r="AT154" s="233" t="s">
        <v>183</v>
      </c>
      <c r="AU154" s="233" t="s">
        <v>92</v>
      </c>
      <c r="AY154" s="17" t="s">
        <v>181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90</v>
      </c>
      <c r="BK154" s="234">
        <f>ROUND(I154*H154,2)</f>
        <v>0</v>
      </c>
      <c r="BL154" s="17" t="s">
        <v>187</v>
      </c>
      <c r="BM154" s="233" t="s">
        <v>337</v>
      </c>
    </row>
    <row r="155" spans="1:51" s="14" customFormat="1" ht="12">
      <c r="A155" s="14"/>
      <c r="B155" s="246"/>
      <c r="C155" s="247"/>
      <c r="D155" s="237" t="s">
        <v>189</v>
      </c>
      <c r="E155" s="248" t="s">
        <v>1</v>
      </c>
      <c r="F155" s="249" t="s">
        <v>796</v>
      </c>
      <c r="G155" s="247"/>
      <c r="H155" s="250">
        <v>193.5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189</v>
      </c>
      <c r="AU155" s="256" t="s">
        <v>92</v>
      </c>
      <c r="AV155" s="14" t="s">
        <v>92</v>
      </c>
      <c r="AW155" s="14" t="s">
        <v>38</v>
      </c>
      <c r="AX155" s="14" t="s">
        <v>90</v>
      </c>
      <c r="AY155" s="256" t="s">
        <v>181</v>
      </c>
    </row>
    <row r="156" spans="1:65" s="2" customFormat="1" ht="24.15" customHeight="1">
      <c r="A156" s="39"/>
      <c r="B156" s="40"/>
      <c r="C156" s="221" t="s">
        <v>245</v>
      </c>
      <c r="D156" s="221" t="s">
        <v>183</v>
      </c>
      <c r="E156" s="222" t="s">
        <v>345</v>
      </c>
      <c r="F156" s="223" t="s">
        <v>346</v>
      </c>
      <c r="G156" s="224" t="s">
        <v>186</v>
      </c>
      <c r="H156" s="225">
        <v>1935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47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187</v>
      </c>
      <c r="AT156" s="233" t="s">
        <v>183</v>
      </c>
      <c r="AU156" s="233" t="s">
        <v>92</v>
      </c>
      <c r="AY156" s="17" t="s">
        <v>181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90</v>
      </c>
      <c r="BK156" s="234">
        <f>ROUND(I156*H156,2)</f>
        <v>0</v>
      </c>
      <c r="BL156" s="17" t="s">
        <v>187</v>
      </c>
      <c r="BM156" s="233" t="s">
        <v>347</v>
      </c>
    </row>
    <row r="157" spans="1:51" s="14" customFormat="1" ht="12">
      <c r="A157" s="14"/>
      <c r="B157" s="246"/>
      <c r="C157" s="247"/>
      <c r="D157" s="237" t="s">
        <v>189</v>
      </c>
      <c r="E157" s="248" t="s">
        <v>137</v>
      </c>
      <c r="F157" s="249" t="s">
        <v>797</v>
      </c>
      <c r="G157" s="247"/>
      <c r="H157" s="250">
        <v>1935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189</v>
      </c>
      <c r="AU157" s="256" t="s">
        <v>92</v>
      </c>
      <c r="AV157" s="14" t="s">
        <v>92</v>
      </c>
      <c r="AW157" s="14" t="s">
        <v>38</v>
      </c>
      <c r="AX157" s="14" t="s">
        <v>90</v>
      </c>
      <c r="AY157" s="256" t="s">
        <v>181</v>
      </c>
    </row>
    <row r="158" spans="1:65" s="2" customFormat="1" ht="24.15" customHeight="1">
      <c r="A158" s="39"/>
      <c r="B158" s="40"/>
      <c r="C158" s="221" t="s">
        <v>252</v>
      </c>
      <c r="D158" s="221" t="s">
        <v>183</v>
      </c>
      <c r="E158" s="222" t="s">
        <v>355</v>
      </c>
      <c r="F158" s="223" t="s">
        <v>356</v>
      </c>
      <c r="G158" s="224" t="s">
        <v>186</v>
      </c>
      <c r="H158" s="225">
        <v>1981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47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187</v>
      </c>
      <c r="AT158" s="233" t="s">
        <v>183</v>
      </c>
      <c r="AU158" s="233" t="s">
        <v>92</v>
      </c>
      <c r="AY158" s="17" t="s">
        <v>181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90</v>
      </c>
      <c r="BK158" s="234">
        <f>ROUND(I158*H158,2)</f>
        <v>0</v>
      </c>
      <c r="BL158" s="17" t="s">
        <v>187</v>
      </c>
      <c r="BM158" s="233" t="s">
        <v>357</v>
      </c>
    </row>
    <row r="159" spans="1:51" s="14" customFormat="1" ht="12">
      <c r="A159" s="14"/>
      <c r="B159" s="246"/>
      <c r="C159" s="247"/>
      <c r="D159" s="237" t="s">
        <v>189</v>
      </c>
      <c r="E159" s="248" t="s">
        <v>1</v>
      </c>
      <c r="F159" s="249" t="s">
        <v>798</v>
      </c>
      <c r="G159" s="247"/>
      <c r="H159" s="250">
        <v>1981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189</v>
      </c>
      <c r="AU159" s="256" t="s">
        <v>92</v>
      </c>
      <c r="AV159" s="14" t="s">
        <v>92</v>
      </c>
      <c r="AW159" s="14" t="s">
        <v>38</v>
      </c>
      <c r="AX159" s="14" t="s">
        <v>90</v>
      </c>
      <c r="AY159" s="256" t="s">
        <v>181</v>
      </c>
    </row>
    <row r="160" spans="1:65" s="2" customFormat="1" ht="33" customHeight="1">
      <c r="A160" s="39"/>
      <c r="B160" s="40"/>
      <c r="C160" s="221" t="s">
        <v>8</v>
      </c>
      <c r="D160" s="221" t="s">
        <v>183</v>
      </c>
      <c r="E160" s="222" t="s">
        <v>360</v>
      </c>
      <c r="F160" s="223" t="s">
        <v>361</v>
      </c>
      <c r="G160" s="224" t="s">
        <v>186</v>
      </c>
      <c r="H160" s="225">
        <v>1981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47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187</v>
      </c>
      <c r="AT160" s="233" t="s">
        <v>183</v>
      </c>
      <c r="AU160" s="233" t="s">
        <v>92</v>
      </c>
      <c r="AY160" s="17" t="s">
        <v>181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90</v>
      </c>
      <c r="BK160" s="234">
        <f>ROUND(I160*H160,2)</f>
        <v>0</v>
      </c>
      <c r="BL160" s="17" t="s">
        <v>187</v>
      </c>
      <c r="BM160" s="233" t="s">
        <v>362</v>
      </c>
    </row>
    <row r="161" spans="1:51" s="14" customFormat="1" ht="12">
      <c r="A161" s="14"/>
      <c r="B161" s="246"/>
      <c r="C161" s="247"/>
      <c r="D161" s="237" t="s">
        <v>189</v>
      </c>
      <c r="E161" s="248" t="s">
        <v>1</v>
      </c>
      <c r="F161" s="249" t="s">
        <v>799</v>
      </c>
      <c r="G161" s="247"/>
      <c r="H161" s="250">
        <v>1981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189</v>
      </c>
      <c r="AU161" s="256" t="s">
        <v>92</v>
      </c>
      <c r="AV161" s="14" t="s">
        <v>92</v>
      </c>
      <c r="AW161" s="14" t="s">
        <v>38</v>
      </c>
      <c r="AX161" s="14" t="s">
        <v>90</v>
      </c>
      <c r="AY161" s="256" t="s">
        <v>181</v>
      </c>
    </row>
    <row r="162" spans="1:65" s="2" customFormat="1" ht="33" customHeight="1">
      <c r="A162" s="39"/>
      <c r="B162" s="40"/>
      <c r="C162" s="221" t="s">
        <v>261</v>
      </c>
      <c r="D162" s="221" t="s">
        <v>183</v>
      </c>
      <c r="E162" s="222" t="s">
        <v>365</v>
      </c>
      <c r="F162" s="223" t="s">
        <v>366</v>
      </c>
      <c r="G162" s="224" t="s">
        <v>186</v>
      </c>
      <c r="H162" s="225">
        <v>1935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47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187</v>
      </c>
      <c r="AT162" s="233" t="s">
        <v>183</v>
      </c>
      <c r="AU162" s="233" t="s">
        <v>92</v>
      </c>
      <c r="AY162" s="17" t="s">
        <v>181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90</v>
      </c>
      <c r="BK162" s="234">
        <f>ROUND(I162*H162,2)</f>
        <v>0</v>
      </c>
      <c r="BL162" s="17" t="s">
        <v>187</v>
      </c>
      <c r="BM162" s="233" t="s">
        <v>367</v>
      </c>
    </row>
    <row r="163" spans="1:51" s="14" customFormat="1" ht="12">
      <c r="A163" s="14"/>
      <c r="B163" s="246"/>
      <c r="C163" s="247"/>
      <c r="D163" s="237" t="s">
        <v>189</v>
      </c>
      <c r="E163" s="248" t="s">
        <v>1</v>
      </c>
      <c r="F163" s="249" t="s">
        <v>800</v>
      </c>
      <c r="G163" s="247"/>
      <c r="H163" s="250">
        <v>1935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189</v>
      </c>
      <c r="AU163" s="256" t="s">
        <v>92</v>
      </c>
      <c r="AV163" s="14" t="s">
        <v>92</v>
      </c>
      <c r="AW163" s="14" t="s">
        <v>38</v>
      </c>
      <c r="AX163" s="14" t="s">
        <v>90</v>
      </c>
      <c r="AY163" s="256" t="s">
        <v>181</v>
      </c>
    </row>
    <row r="164" spans="1:63" s="12" customFormat="1" ht="22.8" customHeight="1">
      <c r="A164" s="12"/>
      <c r="B164" s="205"/>
      <c r="C164" s="206"/>
      <c r="D164" s="207" t="s">
        <v>81</v>
      </c>
      <c r="E164" s="219" t="s">
        <v>144</v>
      </c>
      <c r="F164" s="219" t="s">
        <v>374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SUM(P165:P167)</f>
        <v>0</v>
      </c>
      <c r="Q164" s="213"/>
      <c r="R164" s="214">
        <f>SUM(R165:R167)</f>
        <v>0.80296</v>
      </c>
      <c r="S164" s="213"/>
      <c r="T164" s="215">
        <f>SUM(T165:T167)</f>
        <v>0.8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6" t="s">
        <v>90</v>
      </c>
      <c r="AT164" s="217" t="s">
        <v>81</v>
      </c>
      <c r="AU164" s="217" t="s">
        <v>90</v>
      </c>
      <c r="AY164" s="216" t="s">
        <v>181</v>
      </c>
      <c r="BK164" s="218">
        <f>SUM(BK165:BK167)</f>
        <v>0</v>
      </c>
    </row>
    <row r="165" spans="1:65" s="2" customFormat="1" ht="24.15" customHeight="1">
      <c r="A165" s="39"/>
      <c r="B165" s="40"/>
      <c r="C165" s="221" t="s">
        <v>266</v>
      </c>
      <c r="D165" s="221" t="s">
        <v>183</v>
      </c>
      <c r="E165" s="222" t="s">
        <v>446</v>
      </c>
      <c r="F165" s="223" t="s">
        <v>447</v>
      </c>
      <c r="G165" s="224" t="s">
        <v>384</v>
      </c>
      <c r="H165" s="225">
        <v>8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47</v>
      </c>
      <c r="O165" s="92"/>
      <c r="P165" s="231">
        <f>O165*H165</f>
        <v>0</v>
      </c>
      <c r="Q165" s="231">
        <v>0.10037</v>
      </c>
      <c r="R165" s="231">
        <f>Q165*H165</f>
        <v>0.80296</v>
      </c>
      <c r="S165" s="231">
        <v>0.1</v>
      </c>
      <c r="T165" s="232">
        <f>S165*H165</f>
        <v>0.8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187</v>
      </c>
      <c r="AT165" s="233" t="s">
        <v>183</v>
      </c>
      <c r="AU165" s="233" t="s">
        <v>92</v>
      </c>
      <c r="AY165" s="17" t="s">
        <v>181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90</v>
      </c>
      <c r="BK165" s="234">
        <f>ROUND(I165*H165,2)</f>
        <v>0</v>
      </c>
      <c r="BL165" s="17" t="s">
        <v>187</v>
      </c>
      <c r="BM165" s="233" t="s">
        <v>448</v>
      </c>
    </row>
    <row r="166" spans="1:51" s="13" customFormat="1" ht="12">
      <c r="A166" s="13"/>
      <c r="B166" s="235"/>
      <c r="C166" s="236"/>
      <c r="D166" s="237" t="s">
        <v>189</v>
      </c>
      <c r="E166" s="238" t="s">
        <v>1</v>
      </c>
      <c r="F166" s="239" t="s">
        <v>443</v>
      </c>
      <c r="G166" s="236"/>
      <c r="H166" s="238" t="s">
        <v>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92</v>
      </c>
      <c r="AV166" s="13" t="s">
        <v>90</v>
      </c>
      <c r="AW166" s="13" t="s">
        <v>38</v>
      </c>
      <c r="AX166" s="13" t="s">
        <v>82</v>
      </c>
      <c r="AY166" s="245" t="s">
        <v>181</v>
      </c>
    </row>
    <row r="167" spans="1:51" s="14" customFormat="1" ht="12">
      <c r="A167" s="14"/>
      <c r="B167" s="246"/>
      <c r="C167" s="247"/>
      <c r="D167" s="237" t="s">
        <v>189</v>
      </c>
      <c r="E167" s="248" t="s">
        <v>1</v>
      </c>
      <c r="F167" s="249" t="s">
        <v>801</v>
      </c>
      <c r="G167" s="247"/>
      <c r="H167" s="250">
        <v>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189</v>
      </c>
      <c r="AU167" s="256" t="s">
        <v>92</v>
      </c>
      <c r="AV167" s="14" t="s">
        <v>92</v>
      </c>
      <c r="AW167" s="14" t="s">
        <v>38</v>
      </c>
      <c r="AX167" s="14" t="s">
        <v>90</v>
      </c>
      <c r="AY167" s="256" t="s">
        <v>181</v>
      </c>
    </row>
    <row r="168" spans="1:63" s="12" customFormat="1" ht="22.8" customHeight="1">
      <c r="A168" s="12"/>
      <c r="B168" s="205"/>
      <c r="C168" s="206"/>
      <c r="D168" s="207" t="s">
        <v>81</v>
      </c>
      <c r="E168" s="219" t="s">
        <v>227</v>
      </c>
      <c r="F168" s="219" t="s">
        <v>471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SUM(P169:P229)</f>
        <v>0</v>
      </c>
      <c r="Q168" s="213"/>
      <c r="R168" s="214">
        <f>SUM(R169:R229)</f>
        <v>74.01656799999999</v>
      </c>
      <c r="S168" s="213"/>
      <c r="T168" s="215">
        <f>SUM(T169:T229)</f>
        <v>68.12800000000001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90</v>
      </c>
      <c r="AT168" s="217" t="s">
        <v>81</v>
      </c>
      <c r="AU168" s="217" t="s">
        <v>90</v>
      </c>
      <c r="AY168" s="216" t="s">
        <v>181</v>
      </c>
      <c r="BK168" s="218">
        <f>SUM(BK169:BK229)</f>
        <v>0</v>
      </c>
    </row>
    <row r="169" spans="1:65" s="2" customFormat="1" ht="24.15" customHeight="1">
      <c r="A169" s="39"/>
      <c r="B169" s="40"/>
      <c r="C169" s="221" t="s">
        <v>272</v>
      </c>
      <c r="D169" s="221" t="s">
        <v>183</v>
      </c>
      <c r="E169" s="222" t="s">
        <v>473</v>
      </c>
      <c r="F169" s="223" t="s">
        <v>474</v>
      </c>
      <c r="G169" s="224" t="s">
        <v>384</v>
      </c>
      <c r="H169" s="225">
        <v>6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47</v>
      </c>
      <c r="O169" s="92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187</v>
      </c>
      <c r="AT169" s="233" t="s">
        <v>183</v>
      </c>
      <c r="AU169" s="233" t="s">
        <v>92</v>
      </c>
      <c r="AY169" s="17" t="s">
        <v>181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90</v>
      </c>
      <c r="BK169" s="234">
        <f>ROUND(I169*H169,2)</f>
        <v>0</v>
      </c>
      <c r="BL169" s="17" t="s">
        <v>187</v>
      </c>
      <c r="BM169" s="233" t="s">
        <v>475</v>
      </c>
    </row>
    <row r="170" spans="1:65" s="2" customFormat="1" ht="24.15" customHeight="1">
      <c r="A170" s="39"/>
      <c r="B170" s="40"/>
      <c r="C170" s="221" t="s">
        <v>277</v>
      </c>
      <c r="D170" s="221" t="s">
        <v>183</v>
      </c>
      <c r="E170" s="222" t="s">
        <v>480</v>
      </c>
      <c r="F170" s="223" t="s">
        <v>481</v>
      </c>
      <c r="G170" s="224" t="s">
        <v>384</v>
      </c>
      <c r="H170" s="225">
        <v>2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47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187</v>
      </c>
      <c r="AT170" s="233" t="s">
        <v>183</v>
      </c>
      <c r="AU170" s="233" t="s">
        <v>92</v>
      </c>
      <c r="AY170" s="17" t="s">
        <v>181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90</v>
      </c>
      <c r="BK170" s="234">
        <f>ROUND(I170*H170,2)</f>
        <v>0</v>
      </c>
      <c r="BL170" s="17" t="s">
        <v>187</v>
      </c>
      <c r="BM170" s="233" t="s">
        <v>482</v>
      </c>
    </row>
    <row r="171" spans="1:51" s="14" customFormat="1" ht="12">
      <c r="A171" s="14"/>
      <c r="B171" s="246"/>
      <c r="C171" s="247"/>
      <c r="D171" s="237" t="s">
        <v>189</v>
      </c>
      <c r="E171" s="248" t="s">
        <v>1</v>
      </c>
      <c r="F171" s="249" t="s">
        <v>483</v>
      </c>
      <c r="G171" s="247"/>
      <c r="H171" s="250">
        <v>2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189</v>
      </c>
      <c r="AU171" s="256" t="s">
        <v>92</v>
      </c>
      <c r="AV171" s="14" t="s">
        <v>92</v>
      </c>
      <c r="AW171" s="14" t="s">
        <v>38</v>
      </c>
      <c r="AX171" s="14" t="s">
        <v>90</v>
      </c>
      <c r="AY171" s="256" t="s">
        <v>181</v>
      </c>
    </row>
    <row r="172" spans="1:65" s="2" customFormat="1" ht="24.15" customHeight="1">
      <c r="A172" s="39"/>
      <c r="B172" s="40"/>
      <c r="C172" s="221" t="s">
        <v>283</v>
      </c>
      <c r="D172" s="221" t="s">
        <v>183</v>
      </c>
      <c r="E172" s="222" t="s">
        <v>485</v>
      </c>
      <c r="F172" s="223" t="s">
        <v>486</v>
      </c>
      <c r="G172" s="224" t="s">
        <v>384</v>
      </c>
      <c r="H172" s="225">
        <v>1098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47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187</v>
      </c>
      <c r="AT172" s="233" t="s">
        <v>183</v>
      </c>
      <c r="AU172" s="233" t="s">
        <v>92</v>
      </c>
      <c r="AY172" s="17" t="s">
        <v>181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90</v>
      </c>
      <c r="BK172" s="234">
        <f>ROUND(I172*H172,2)</f>
        <v>0</v>
      </c>
      <c r="BL172" s="17" t="s">
        <v>187</v>
      </c>
      <c r="BM172" s="233" t="s">
        <v>487</v>
      </c>
    </row>
    <row r="173" spans="1:51" s="14" customFormat="1" ht="12">
      <c r="A173" s="14"/>
      <c r="B173" s="246"/>
      <c r="C173" s="247"/>
      <c r="D173" s="237" t="s">
        <v>189</v>
      </c>
      <c r="E173" s="248" t="s">
        <v>1</v>
      </c>
      <c r="F173" s="249" t="s">
        <v>802</v>
      </c>
      <c r="G173" s="247"/>
      <c r="H173" s="250">
        <v>1098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92</v>
      </c>
      <c r="AV173" s="14" t="s">
        <v>92</v>
      </c>
      <c r="AW173" s="14" t="s">
        <v>38</v>
      </c>
      <c r="AX173" s="14" t="s">
        <v>90</v>
      </c>
      <c r="AY173" s="256" t="s">
        <v>181</v>
      </c>
    </row>
    <row r="174" spans="1:65" s="2" customFormat="1" ht="24.15" customHeight="1">
      <c r="A174" s="39"/>
      <c r="B174" s="40"/>
      <c r="C174" s="221" t="s">
        <v>7</v>
      </c>
      <c r="D174" s="221" t="s">
        <v>183</v>
      </c>
      <c r="E174" s="222" t="s">
        <v>490</v>
      </c>
      <c r="F174" s="223" t="s">
        <v>491</v>
      </c>
      <c r="G174" s="224" t="s">
        <v>384</v>
      </c>
      <c r="H174" s="225">
        <v>366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47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187</v>
      </c>
      <c r="AT174" s="233" t="s">
        <v>183</v>
      </c>
      <c r="AU174" s="233" t="s">
        <v>92</v>
      </c>
      <c r="AY174" s="17" t="s">
        <v>181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90</v>
      </c>
      <c r="BK174" s="234">
        <f>ROUND(I174*H174,2)</f>
        <v>0</v>
      </c>
      <c r="BL174" s="17" t="s">
        <v>187</v>
      </c>
      <c r="BM174" s="233" t="s">
        <v>492</v>
      </c>
    </row>
    <row r="175" spans="1:51" s="14" customFormat="1" ht="12">
      <c r="A175" s="14"/>
      <c r="B175" s="246"/>
      <c r="C175" s="247"/>
      <c r="D175" s="237" t="s">
        <v>189</v>
      </c>
      <c r="E175" s="248" t="s">
        <v>1</v>
      </c>
      <c r="F175" s="249" t="s">
        <v>493</v>
      </c>
      <c r="G175" s="247"/>
      <c r="H175" s="250">
        <v>366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189</v>
      </c>
      <c r="AU175" s="256" t="s">
        <v>92</v>
      </c>
      <c r="AV175" s="14" t="s">
        <v>92</v>
      </c>
      <c r="AW175" s="14" t="s">
        <v>38</v>
      </c>
      <c r="AX175" s="14" t="s">
        <v>90</v>
      </c>
      <c r="AY175" s="256" t="s">
        <v>181</v>
      </c>
    </row>
    <row r="176" spans="1:65" s="2" customFormat="1" ht="24.15" customHeight="1">
      <c r="A176" s="39"/>
      <c r="B176" s="40"/>
      <c r="C176" s="221" t="s">
        <v>291</v>
      </c>
      <c r="D176" s="221" t="s">
        <v>183</v>
      </c>
      <c r="E176" s="222" t="s">
        <v>495</v>
      </c>
      <c r="F176" s="223" t="s">
        <v>496</v>
      </c>
      <c r="G176" s="224" t="s">
        <v>384</v>
      </c>
      <c r="H176" s="225">
        <v>4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47</v>
      </c>
      <c r="O176" s="92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187</v>
      </c>
      <c r="AT176" s="233" t="s">
        <v>183</v>
      </c>
      <c r="AU176" s="233" t="s">
        <v>92</v>
      </c>
      <c r="AY176" s="17" t="s">
        <v>181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90</v>
      </c>
      <c r="BK176" s="234">
        <f>ROUND(I176*H176,2)</f>
        <v>0</v>
      </c>
      <c r="BL176" s="17" t="s">
        <v>187</v>
      </c>
      <c r="BM176" s="233" t="s">
        <v>497</v>
      </c>
    </row>
    <row r="177" spans="1:65" s="2" customFormat="1" ht="24.15" customHeight="1">
      <c r="A177" s="39"/>
      <c r="B177" s="40"/>
      <c r="C177" s="221" t="s">
        <v>297</v>
      </c>
      <c r="D177" s="221" t="s">
        <v>183</v>
      </c>
      <c r="E177" s="222" t="s">
        <v>499</v>
      </c>
      <c r="F177" s="223" t="s">
        <v>500</v>
      </c>
      <c r="G177" s="224" t="s">
        <v>384</v>
      </c>
      <c r="H177" s="225">
        <v>732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47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187</v>
      </c>
      <c r="AT177" s="233" t="s">
        <v>183</v>
      </c>
      <c r="AU177" s="233" t="s">
        <v>92</v>
      </c>
      <c r="AY177" s="17" t="s">
        <v>181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90</v>
      </c>
      <c r="BK177" s="234">
        <f>ROUND(I177*H177,2)</f>
        <v>0</v>
      </c>
      <c r="BL177" s="17" t="s">
        <v>187</v>
      </c>
      <c r="BM177" s="233" t="s">
        <v>501</v>
      </c>
    </row>
    <row r="178" spans="1:51" s="14" customFormat="1" ht="12">
      <c r="A178" s="14"/>
      <c r="B178" s="246"/>
      <c r="C178" s="247"/>
      <c r="D178" s="237" t="s">
        <v>189</v>
      </c>
      <c r="E178" s="248" t="s">
        <v>1</v>
      </c>
      <c r="F178" s="249" t="s">
        <v>803</v>
      </c>
      <c r="G178" s="247"/>
      <c r="H178" s="250">
        <v>732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92</v>
      </c>
      <c r="AV178" s="14" t="s">
        <v>92</v>
      </c>
      <c r="AW178" s="14" t="s">
        <v>38</v>
      </c>
      <c r="AX178" s="14" t="s">
        <v>90</v>
      </c>
      <c r="AY178" s="256" t="s">
        <v>181</v>
      </c>
    </row>
    <row r="179" spans="1:65" s="2" customFormat="1" ht="24.15" customHeight="1">
      <c r="A179" s="39"/>
      <c r="B179" s="40"/>
      <c r="C179" s="221" t="s">
        <v>303</v>
      </c>
      <c r="D179" s="221" t="s">
        <v>183</v>
      </c>
      <c r="E179" s="222" t="s">
        <v>503</v>
      </c>
      <c r="F179" s="223" t="s">
        <v>504</v>
      </c>
      <c r="G179" s="224" t="s">
        <v>384</v>
      </c>
      <c r="H179" s="225">
        <v>7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47</v>
      </c>
      <c r="O179" s="92"/>
      <c r="P179" s="231">
        <f>O179*H179</f>
        <v>0</v>
      </c>
      <c r="Q179" s="231">
        <v>0.0007</v>
      </c>
      <c r="R179" s="231">
        <f>Q179*H179</f>
        <v>0.0049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187</v>
      </c>
      <c r="AT179" s="233" t="s">
        <v>183</v>
      </c>
      <c r="AU179" s="233" t="s">
        <v>92</v>
      </c>
      <c r="AY179" s="17" t="s">
        <v>181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90</v>
      </c>
      <c r="BK179" s="234">
        <f>ROUND(I179*H179,2)</f>
        <v>0</v>
      </c>
      <c r="BL179" s="17" t="s">
        <v>187</v>
      </c>
      <c r="BM179" s="233" t="s">
        <v>505</v>
      </c>
    </row>
    <row r="180" spans="1:51" s="14" customFormat="1" ht="12">
      <c r="A180" s="14"/>
      <c r="B180" s="246"/>
      <c r="C180" s="247"/>
      <c r="D180" s="237" t="s">
        <v>189</v>
      </c>
      <c r="E180" s="248" t="s">
        <v>1</v>
      </c>
      <c r="F180" s="249" t="s">
        <v>804</v>
      </c>
      <c r="G180" s="247"/>
      <c r="H180" s="250">
        <v>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189</v>
      </c>
      <c r="AU180" s="256" t="s">
        <v>92</v>
      </c>
      <c r="AV180" s="14" t="s">
        <v>92</v>
      </c>
      <c r="AW180" s="14" t="s">
        <v>38</v>
      </c>
      <c r="AX180" s="14" t="s">
        <v>82</v>
      </c>
      <c r="AY180" s="256" t="s">
        <v>181</v>
      </c>
    </row>
    <row r="181" spans="1:51" s="14" customFormat="1" ht="12">
      <c r="A181" s="14"/>
      <c r="B181" s="246"/>
      <c r="C181" s="247"/>
      <c r="D181" s="237" t="s">
        <v>189</v>
      </c>
      <c r="E181" s="248" t="s">
        <v>1</v>
      </c>
      <c r="F181" s="249" t="s">
        <v>805</v>
      </c>
      <c r="G181" s="247"/>
      <c r="H181" s="250">
        <v>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189</v>
      </c>
      <c r="AU181" s="256" t="s">
        <v>92</v>
      </c>
      <c r="AV181" s="14" t="s">
        <v>92</v>
      </c>
      <c r="AW181" s="14" t="s">
        <v>38</v>
      </c>
      <c r="AX181" s="14" t="s">
        <v>82</v>
      </c>
      <c r="AY181" s="256" t="s">
        <v>181</v>
      </c>
    </row>
    <row r="182" spans="1:51" s="15" customFormat="1" ht="12">
      <c r="A182" s="15"/>
      <c r="B182" s="268"/>
      <c r="C182" s="269"/>
      <c r="D182" s="237" t="s">
        <v>189</v>
      </c>
      <c r="E182" s="270" t="s">
        <v>1</v>
      </c>
      <c r="F182" s="271" t="s">
        <v>430</v>
      </c>
      <c r="G182" s="269"/>
      <c r="H182" s="272">
        <v>7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8" t="s">
        <v>189</v>
      </c>
      <c r="AU182" s="278" t="s">
        <v>92</v>
      </c>
      <c r="AV182" s="15" t="s">
        <v>187</v>
      </c>
      <c r="AW182" s="15" t="s">
        <v>38</v>
      </c>
      <c r="AX182" s="15" t="s">
        <v>90</v>
      </c>
      <c r="AY182" s="278" t="s">
        <v>181</v>
      </c>
    </row>
    <row r="183" spans="1:65" s="2" customFormat="1" ht="24.15" customHeight="1">
      <c r="A183" s="39"/>
      <c r="B183" s="40"/>
      <c r="C183" s="257" t="s">
        <v>309</v>
      </c>
      <c r="D183" s="257" t="s">
        <v>278</v>
      </c>
      <c r="E183" s="258" t="s">
        <v>514</v>
      </c>
      <c r="F183" s="259" t="s">
        <v>515</v>
      </c>
      <c r="G183" s="260" t="s">
        <v>384</v>
      </c>
      <c r="H183" s="261">
        <v>7</v>
      </c>
      <c r="I183" s="262"/>
      <c r="J183" s="263">
        <f>ROUND(I183*H183,2)</f>
        <v>0</v>
      </c>
      <c r="K183" s="264"/>
      <c r="L183" s="265"/>
      <c r="M183" s="266" t="s">
        <v>1</v>
      </c>
      <c r="N183" s="267" t="s">
        <v>47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144</v>
      </c>
      <c r="AT183" s="233" t="s">
        <v>278</v>
      </c>
      <c r="AU183" s="233" t="s">
        <v>92</v>
      </c>
      <c r="AY183" s="17" t="s">
        <v>181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90</v>
      </c>
      <c r="BK183" s="234">
        <f>ROUND(I183*H183,2)</f>
        <v>0</v>
      </c>
      <c r="BL183" s="17" t="s">
        <v>187</v>
      </c>
      <c r="BM183" s="233" t="s">
        <v>516</v>
      </c>
    </row>
    <row r="184" spans="1:65" s="2" customFormat="1" ht="24.15" customHeight="1">
      <c r="A184" s="39"/>
      <c r="B184" s="40"/>
      <c r="C184" s="221" t="s">
        <v>313</v>
      </c>
      <c r="D184" s="221" t="s">
        <v>183</v>
      </c>
      <c r="E184" s="222" t="s">
        <v>518</v>
      </c>
      <c r="F184" s="223" t="s">
        <v>519</v>
      </c>
      <c r="G184" s="224" t="s">
        <v>384</v>
      </c>
      <c r="H184" s="225">
        <v>2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47</v>
      </c>
      <c r="O184" s="92"/>
      <c r="P184" s="231">
        <f>O184*H184</f>
        <v>0</v>
      </c>
      <c r="Q184" s="231">
        <v>2.50188</v>
      </c>
      <c r="R184" s="231">
        <f>Q184*H184</f>
        <v>5.00376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187</v>
      </c>
      <c r="AT184" s="233" t="s">
        <v>183</v>
      </c>
      <c r="AU184" s="233" t="s">
        <v>92</v>
      </c>
      <c r="AY184" s="17" t="s">
        <v>181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90</v>
      </c>
      <c r="BK184" s="234">
        <f>ROUND(I184*H184,2)</f>
        <v>0</v>
      </c>
      <c r="BL184" s="17" t="s">
        <v>187</v>
      </c>
      <c r="BM184" s="233" t="s">
        <v>520</v>
      </c>
    </row>
    <row r="185" spans="1:65" s="2" customFormat="1" ht="24.15" customHeight="1">
      <c r="A185" s="39"/>
      <c r="B185" s="40"/>
      <c r="C185" s="257" t="s">
        <v>319</v>
      </c>
      <c r="D185" s="257" t="s">
        <v>278</v>
      </c>
      <c r="E185" s="258" t="s">
        <v>522</v>
      </c>
      <c r="F185" s="259" t="s">
        <v>523</v>
      </c>
      <c r="G185" s="260" t="s">
        <v>384</v>
      </c>
      <c r="H185" s="261">
        <v>2</v>
      </c>
      <c r="I185" s="262"/>
      <c r="J185" s="263">
        <f>ROUND(I185*H185,2)</f>
        <v>0</v>
      </c>
      <c r="K185" s="264"/>
      <c r="L185" s="265"/>
      <c r="M185" s="266" t="s">
        <v>1</v>
      </c>
      <c r="N185" s="267" t="s">
        <v>47</v>
      </c>
      <c r="O185" s="92"/>
      <c r="P185" s="231">
        <f>O185*H185</f>
        <v>0</v>
      </c>
      <c r="Q185" s="231">
        <v>0.0245</v>
      </c>
      <c r="R185" s="231">
        <f>Q185*H185</f>
        <v>0.049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144</v>
      </c>
      <c r="AT185" s="233" t="s">
        <v>278</v>
      </c>
      <c r="AU185" s="233" t="s">
        <v>92</v>
      </c>
      <c r="AY185" s="17" t="s">
        <v>181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90</v>
      </c>
      <c r="BK185" s="234">
        <f>ROUND(I185*H185,2)</f>
        <v>0</v>
      </c>
      <c r="BL185" s="17" t="s">
        <v>187</v>
      </c>
      <c r="BM185" s="233" t="s">
        <v>524</v>
      </c>
    </row>
    <row r="186" spans="1:65" s="2" customFormat="1" ht="24.15" customHeight="1">
      <c r="A186" s="39"/>
      <c r="B186" s="40"/>
      <c r="C186" s="221" t="s">
        <v>324</v>
      </c>
      <c r="D186" s="221" t="s">
        <v>183</v>
      </c>
      <c r="E186" s="222" t="s">
        <v>526</v>
      </c>
      <c r="F186" s="223" t="s">
        <v>527</v>
      </c>
      <c r="G186" s="224" t="s">
        <v>384</v>
      </c>
      <c r="H186" s="225">
        <v>7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47</v>
      </c>
      <c r="O186" s="92"/>
      <c r="P186" s="231">
        <f>O186*H186</f>
        <v>0</v>
      </c>
      <c r="Q186" s="231">
        <v>0.11241</v>
      </c>
      <c r="R186" s="231">
        <f>Q186*H186</f>
        <v>0.78687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187</v>
      </c>
      <c r="AT186" s="233" t="s">
        <v>183</v>
      </c>
      <c r="AU186" s="233" t="s">
        <v>92</v>
      </c>
      <c r="AY186" s="17" t="s">
        <v>181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90</v>
      </c>
      <c r="BK186" s="234">
        <f>ROUND(I186*H186,2)</f>
        <v>0</v>
      </c>
      <c r="BL186" s="17" t="s">
        <v>187</v>
      </c>
      <c r="BM186" s="233" t="s">
        <v>528</v>
      </c>
    </row>
    <row r="187" spans="1:51" s="14" customFormat="1" ht="12">
      <c r="A187" s="14"/>
      <c r="B187" s="246"/>
      <c r="C187" s="247"/>
      <c r="D187" s="237" t="s">
        <v>189</v>
      </c>
      <c r="E187" s="248" t="s">
        <v>1</v>
      </c>
      <c r="F187" s="249" t="s">
        <v>806</v>
      </c>
      <c r="G187" s="247"/>
      <c r="H187" s="250">
        <v>7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189</v>
      </c>
      <c r="AU187" s="256" t="s">
        <v>92</v>
      </c>
      <c r="AV187" s="14" t="s">
        <v>92</v>
      </c>
      <c r="AW187" s="14" t="s">
        <v>38</v>
      </c>
      <c r="AX187" s="14" t="s">
        <v>90</v>
      </c>
      <c r="AY187" s="256" t="s">
        <v>181</v>
      </c>
    </row>
    <row r="188" spans="1:65" s="2" customFormat="1" ht="16.5" customHeight="1">
      <c r="A188" s="39"/>
      <c r="B188" s="40"/>
      <c r="C188" s="257" t="s">
        <v>329</v>
      </c>
      <c r="D188" s="257" t="s">
        <v>278</v>
      </c>
      <c r="E188" s="258" t="s">
        <v>531</v>
      </c>
      <c r="F188" s="259" t="s">
        <v>532</v>
      </c>
      <c r="G188" s="260" t="s">
        <v>384</v>
      </c>
      <c r="H188" s="261">
        <v>7</v>
      </c>
      <c r="I188" s="262"/>
      <c r="J188" s="263">
        <f>ROUND(I188*H188,2)</f>
        <v>0</v>
      </c>
      <c r="K188" s="264"/>
      <c r="L188" s="265"/>
      <c r="M188" s="266" t="s">
        <v>1</v>
      </c>
      <c r="N188" s="267" t="s">
        <v>47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144</v>
      </c>
      <c r="AT188" s="233" t="s">
        <v>278</v>
      </c>
      <c r="AU188" s="233" t="s">
        <v>92</v>
      </c>
      <c r="AY188" s="17" t="s">
        <v>181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90</v>
      </c>
      <c r="BK188" s="234">
        <f>ROUND(I188*H188,2)</f>
        <v>0</v>
      </c>
      <c r="BL188" s="17" t="s">
        <v>187</v>
      </c>
      <c r="BM188" s="233" t="s">
        <v>533</v>
      </c>
    </row>
    <row r="189" spans="1:65" s="2" customFormat="1" ht="24.15" customHeight="1">
      <c r="A189" s="39"/>
      <c r="B189" s="40"/>
      <c r="C189" s="221" t="s">
        <v>334</v>
      </c>
      <c r="D189" s="221" t="s">
        <v>183</v>
      </c>
      <c r="E189" s="222" t="s">
        <v>535</v>
      </c>
      <c r="F189" s="223" t="s">
        <v>536</v>
      </c>
      <c r="G189" s="224" t="s">
        <v>186</v>
      </c>
      <c r="H189" s="225">
        <v>166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47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187</v>
      </c>
      <c r="AT189" s="233" t="s">
        <v>183</v>
      </c>
      <c r="AU189" s="233" t="s">
        <v>92</v>
      </c>
      <c r="AY189" s="17" t="s">
        <v>181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90</v>
      </c>
      <c r="BK189" s="234">
        <f>ROUND(I189*H189,2)</f>
        <v>0</v>
      </c>
      <c r="BL189" s="17" t="s">
        <v>187</v>
      </c>
      <c r="BM189" s="233" t="s">
        <v>537</v>
      </c>
    </row>
    <row r="190" spans="1:65" s="2" customFormat="1" ht="33" customHeight="1">
      <c r="A190" s="39"/>
      <c r="B190" s="40"/>
      <c r="C190" s="221" t="s">
        <v>339</v>
      </c>
      <c r="D190" s="221" t="s">
        <v>183</v>
      </c>
      <c r="E190" s="222" t="s">
        <v>539</v>
      </c>
      <c r="F190" s="223" t="s">
        <v>540</v>
      </c>
      <c r="G190" s="224" t="s">
        <v>199</v>
      </c>
      <c r="H190" s="225">
        <v>313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47</v>
      </c>
      <c r="O190" s="92"/>
      <c r="P190" s="231">
        <f>O190*H190</f>
        <v>0</v>
      </c>
      <c r="Q190" s="231">
        <v>0.1554</v>
      </c>
      <c r="R190" s="231">
        <f>Q190*H190</f>
        <v>48.6402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187</v>
      </c>
      <c r="AT190" s="233" t="s">
        <v>183</v>
      </c>
      <c r="AU190" s="233" t="s">
        <v>92</v>
      </c>
      <c r="AY190" s="17" t="s">
        <v>181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90</v>
      </c>
      <c r="BK190" s="234">
        <f>ROUND(I190*H190,2)</f>
        <v>0</v>
      </c>
      <c r="BL190" s="17" t="s">
        <v>187</v>
      </c>
      <c r="BM190" s="233" t="s">
        <v>541</v>
      </c>
    </row>
    <row r="191" spans="1:51" s="14" customFormat="1" ht="12">
      <c r="A191" s="14"/>
      <c r="B191" s="246"/>
      <c r="C191" s="247"/>
      <c r="D191" s="237" t="s">
        <v>189</v>
      </c>
      <c r="E191" s="248" t="s">
        <v>1</v>
      </c>
      <c r="F191" s="249" t="s">
        <v>807</v>
      </c>
      <c r="G191" s="247"/>
      <c r="H191" s="250">
        <v>73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189</v>
      </c>
      <c r="AU191" s="256" t="s">
        <v>92</v>
      </c>
      <c r="AV191" s="14" t="s">
        <v>92</v>
      </c>
      <c r="AW191" s="14" t="s">
        <v>38</v>
      </c>
      <c r="AX191" s="14" t="s">
        <v>82</v>
      </c>
      <c r="AY191" s="256" t="s">
        <v>181</v>
      </c>
    </row>
    <row r="192" spans="1:51" s="14" customFormat="1" ht="12">
      <c r="A192" s="14"/>
      <c r="B192" s="246"/>
      <c r="C192" s="247"/>
      <c r="D192" s="237" t="s">
        <v>189</v>
      </c>
      <c r="E192" s="248" t="s">
        <v>1</v>
      </c>
      <c r="F192" s="249" t="s">
        <v>808</v>
      </c>
      <c r="G192" s="247"/>
      <c r="H192" s="250">
        <v>240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189</v>
      </c>
      <c r="AU192" s="256" t="s">
        <v>92</v>
      </c>
      <c r="AV192" s="14" t="s">
        <v>92</v>
      </c>
      <c r="AW192" s="14" t="s">
        <v>38</v>
      </c>
      <c r="AX192" s="14" t="s">
        <v>82</v>
      </c>
      <c r="AY192" s="256" t="s">
        <v>181</v>
      </c>
    </row>
    <row r="193" spans="1:51" s="15" customFormat="1" ht="12">
      <c r="A193" s="15"/>
      <c r="B193" s="268"/>
      <c r="C193" s="269"/>
      <c r="D193" s="237" t="s">
        <v>189</v>
      </c>
      <c r="E193" s="270" t="s">
        <v>1</v>
      </c>
      <c r="F193" s="271" t="s">
        <v>430</v>
      </c>
      <c r="G193" s="269"/>
      <c r="H193" s="272">
        <v>313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8" t="s">
        <v>189</v>
      </c>
      <c r="AU193" s="278" t="s">
        <v>92</v>
      </c>
      <c r="AV193" s="15" t="s">
        <v>187</v>
      </c>
      <c r="AW193" s="15" t="s">
        <v>38</v>
      </c>
      <c r="AX193" s="15" t="s">
        <v>90</v>
      </c>
      <c r="AY193" s="278" t="s">
        <v>181</v>
      </c>
    </row>
    <row r="194" spans="1:65" s="2" customFormat="1" ht="16.5" customHeight="1">
      <c r="A194" s="39"/>
      <c r="B194" s="40"/>
      <c r="C194" s="257" t="s">
        <v>344</v>
      </c>
      <c r="D194" s="257" t="s">
        <v>278</v>
      </c>
      <c r="E194" s="258" t="s">
        <v>545</v>
      </c>
      <c r="F194" s="259" t="s">
        <v>546</v>
      </c>
      <c r="G194" s="260" t="s">
        <v>199</v>
      </c>
      <c r="H194" s="261">
        <v>73.73</v>
      </c>
      <c r="I194" s="262"/>
      <c r="J194" s="263">
        <f>ROUND(I194*H194,2)</f>
        <v>0</v>
      </c>
      <c r="K194" s="264"/>
      <c r="L194" s="265"/>
      <c r="M194" s="266" t="s">
        <v>1</v>
      </c>
      <c r="N194" s="267" t="s">
        <v>47</v>
      </c>
      <c r="O194" s="92"/>
      <c r="P194" s="231">
        <f>O194*H194</f>
        <v>0</v>
      </c>
      <c r="Q194" s="231">
        <v>0.08</v>
      </c>
      <c r="R194" s="231">
        <f>Q194*H194</f>
        <v>5.8984000000000005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144</v>
      </c>
      <c r="AT194" s="233" t="s">
        <v>278</v>
      </c>
      <c r="AU194" s="233" t="s">
        <v>92</v>
      </c>
      <c r="AY194" s="17" t="s">
        <v>181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90</v>
      </c>
      <c r="BK194" s="234">
        <f>ROUND(I194*H194,2)</f>
        <v>0</v>
      </c>
      <c r="BL194" s="17" t="s">
        <v>187</v>
      </c>
      <c r="BM194" s="233" t="s">
        <v>547</v>
      </c>
    </row>
    <row r="195" spans="1:51" s="14" customFormat="1" ht="12">
      <c r="A195" s="14"/>
      <c r="B195" s="246"/>
      <c r="C195" s="247"/>
      <c r="D195" s="237" t="s">
        <v>189</v>
      </c>
      <c r="E195" s="248" t="s">
        <v>1</v>
      </c>
      <c r="F195" s="249" t="s">
        <v>809</v>
      </c>
      <c r="G195" s="247"/>
      <c r="H195" s="250">
        <v>73.73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189</v>
      </c>
      <c r="AU195" s="256" t="s">
        <v>92</v>
      </c>
      <c r="AV195" s="14" t="s">
        <v>92</v>
      </c>
      <c r="AW195" s="14" t="s">
        <v>38</v>
      </c>
      <c r="AX195" s="14" t="s">
        <v>90</v>
      </c>
      <c r="AY195" s="256" t="s">
        <v>181</v>
      </c>
    </row>
    <row r="196" spans="1:65" s="2" customFormat="1" ht="16.5" customHeight="1">
      <c r="A196" s="39"/>
      <c r="B196" s="40"/>
      <c r="C196" s="257" t="s">
        <v>349</v>
      </c>
      <c r="D196" s="257" t="s">
        <v>278</v>
      </c>
      <c r="E196" s="258" t="s">
        <v>550</v>
      </c>
      <c r="F196" s="259" t="s">
        <v>551</v>
      </c>
      <c r="G196" s="260" t="s">
        <v>199</v>
      </c>
      <c r="H196" s="261">
        <v>242.4</v>
      </c>
      <c r="I196" s="262"/>
      <c r="J196" s="263">
        <f>ROUND(I196*H196,2)</f>
        <v>0</v>
      </c>
      <c r="K196" s="264"/>
      <c r="L196" s="265"/>
      <c r="M196" s="266" t="s">
        <v>1</v>
      </c>
      <c r="N196" s="267" t="s">
        <v>47</v>
      </c>
      <c r="O196" s="92"/>
      <c r="P196" s="231">
        <f>O196*H196</f>
        <v>0</v>
      </c>
      <c r="Q196" s="231">
        <v>0.05612</v>
      </c>
      <c r="R196" s="231">
        <f>Q196*H196</f>
        <v>13.603488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144</v>
      </c>
      <c r="AT196" s="233" t="s">
        <v>278</v>
      </c>
      <c r="AU196" s="233" t="s">
        <v>92</v>
      </c>
      <c r="AY196" s="17" t="s">
        <v>181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90</v>
      </c>
      <c r="BK196" s="234">
        <f>ROUND(I196*H196,2)</f>
        <v>0</v>
      </c>
      <c r="BL196" s="17" t="s">
        <v>187</v>
      </c>
      <c r="BM196" s="233" t="s">
        <v>552</v>
      </c>
    </row>
    <row r="197" spans="1:51" s="14" customFormat="1" ht="12">
      <c r="A197" s="14"/>
      <c r="B197" s="246"/>
      <c r="C197" s="247"/>
      <c r="D197" s="237" t="s">
        <v>189</v>
      </c>
      <c r="E197" s="248" t="s">
        <v>1</v>
      </c>
      <c r="F197" s="249" t="s">
        <v>810</v>
      </c>
      <c r="G197" s="247"/>
      <c r="H197" s="250">
        <v>242.4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189</v>
      </c>
      <c r="AU197" s="256" t="s">
        <v>92</v>
      </c>
      <c r="AV197" s="14" t="s">
        <v>92</v>
      </c>
      <c r="AW197" s="14" t="s">
        <v>38</v>
      </c>
      <c r="AX197" s="14" t="s">
        <v>90</v>
      </c>
      <c r="AY197" s="256" t="s">
        <v>181</v>
      </c>
    </row>
    <row r="198" spans="1:65" s="2" customFormat="1" ht="24.15" customHeight="1">
      <c r="A198" s="39"/>
      <c r="B198" s="40"/>
      <c r="C198" s="221" t="s">
        <v>354</v>
      </c>
      <c r="D198" s="221" t="s">
        <v>183</v>
      </c>
      <c r="E198" s="222" t="s">
        <v>554</v>
      </c>
      <c r="F198" s="223" t="s">
        <v>555</v>
      </c>
      <c r="G198" s="224" t="s">
        <v>199</v>
      </c>
      <c r="H198" s="225">
        <v>220.6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47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187</v>
      </c>
      <c r="AT198" s="233" t="s">
        <v>183</v>
      </c>
      <c r="AU198" s="233" t="s">
        <v>92</v>
      </c>
      <c r="AY198" s="17" t="s">
        <v>181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90</v>
      </c>
      <c r="BK198" s="234">
        <f>ROUND(I198*H198,2)</f>
        <v>0</v>
      </c>
      <c r="BL198" s="17" t="s">
        <v>187</v>
      </c>
      <c r="BM198" s="233" t="s">
        <v>556</v>
      </c>
    </row>
    <row r="199" spans="1:51" s="13" customFormat="1" ht="12">
      <c r="A199" s="13"/>
      <c r="B199" s="235"/>
      <c r="C199" s="236"/>
      <c r="D199" s="237" t="s">
        <v>189</v>
      </c>
      <c r="E199" s="238" t="s">
        <v>1</v>
      </c>
      <c r="F199" s="239" t="s">
        <v>811</v>
      </c>
      <c r="G199" s="236"/>
      <c r="H199" s="238" t="s">
        <v>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189</v>
      </c>
      <c r="AU199" s="245" t="s">
        <v>92</v>
      </c>
      <c r="AV199" s="13" t="s">
        <v>90</v>
      </c>
      <c r="AW199" s="13" t="s">
        <v>38</v>
      </c>
      <c r="AX199" s="13" t="s">
        <v>82</v>
      </c>
      <c r="AY199" s="245" t="s">
        <v>181</v>
      </c>
    </row>
    <row r="200" spans="1:51" s="14" customFormat="1" ht="12">
      <c r="A200" s="14"/>
      <c r="B200" s="246"/>
      <c r="C200" s="247"/>
      <c r="D200" s="237" t="s">
        <v>189</v>
      </c>
      <c r="E200" s="248" t="s">
        <v>1</v>
      </c>
      <c r="F200" s="249" t="s">
        <v>812</v>
      </c>
      <c r="G200" s="247"/>
      <c r="H200" s="250">
        <v>220.6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189</v>
      </c>
      <c r="AU200" s="256" t="s">
        <v>92</v>
      </c>
      <c r="AV200" s="14" t="s">
        <v>92</v>
      </c>
      <c r="AW200" s="14" t="s">
        <v>38</v>
      </c>
      <c r="AX200" s="14" t="s">
        <v>90</v>
      </c>
      <c r="AY200" s="256" t="s">
        <v>181</v>
      </c>
    </row>
    <row r="201" spans="1:65" s="2" customFormat="1" ht="24.15" customHeight="1">
      <c r="A201" s="39"/>
      <c r="B201" s="40"/>
      <c r="C201" s="221" t="s">
        <v>359</v>
      </c>
      <c r="D201" s="221" t="s">
        <v>183</v>
      </c>
      <c r="E201" s="222" t="s">
        <v>558</v>
      </c>
      <c r="F201" s="223" t="s">
        <v>559</v>
      </c>
      <c r="G201" s="224" t="s">
        <v>199</v>
      </c>
      <c r="H201" s="225">
        <v>220.6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47</v>
      </c>
      <c r="O201" s="92"/>
      <c r="P201" s="231">
        <f>O201*H201</f>
        <v>0</v>
      </c>
      <c r="Q201" s="231">
        <v>6E-05</v>
      </c>
      <c r="R201" s="231">
        <f>Q201*H201</f>
        <v>0.013236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187</v>
      </c>
      <c r="AT201" s="233" t="s">
        <v>183</v>
      </c>
      <c r="AU201" s="233" t="s">
        <v>92</v>
      </c>
      <c r="AY201" s="17" t="s">
        <v>181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90</v>
      </c>
      <c r="BK201" s="234">
        <f>ROUND(I201*H201,2)</f>
        <v>0</v>
      </c>
      <c r="BL201" s="17" t="s">
        <v>187</v>
      </c>
      <c r="BM201" s="233" t="s">
        <v>560</v>
      </c>
    </row>
    <row r="202" spans="1:65" s="2" customFormat="1" ht="33" customHeight="1">
      <c r="A202" s="39"/>
      <c r="B202" s="40"/>
      <c r="C202" s="221" t="s">
        <v>364</v>
      </c>
      <c r="D202" s="221" t="s">
        <v>183</v>
      </c>
      <c r="E202" s="222" t="s">
        <v>572</v>
      </c>
      <c r="F202" s="223" t="s">
        <v>573</v>
      </c>
      <c r="G202" s="224" t="s">
        <v>199</v>
      </c>
      <c r="H202" s="225">
        <v>27.4</v>
      </c>
      <c r="I202" s="226"/>
      <c r="J202" s="227">
        <f>ROUND(I202*H202,2)</f>
        <v>0</v>
      </c>
      <c r="K202" s="228"/>
      <c r="L202" s="45"/>
      <c r="M202" s="229" t="s">
        <v>1</v>
      </c>
      <c r="N202" s="230" t="s">
        <v>47</v>
      </c>
      <c r="O202" s="92"/>
      <c r="P202" s="231">
        <f>O202*H202</f>
        <v>0</v>
      </c>
      <c r="Q202" s="231">
        <v>0.00061</v>
      </c>
      <c r="R202" s="231">
        <f>Q202*H202</f>
        <v>0.016714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187</v>
      </c>
      <c r="AT202" s="233" t="s">
        <v>183</v>
      </c>
      <c r="AU202" s="233" t="s">
        <v>92</v>
      </c>
      <c r="AY202" s="17" t="s">
        <v>181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90</v>
      </c>
      <c r="BK202" s="234">
        <f>ROUND(I202*H202,2)</f>
        <v>0</v>
      </c>
      <c r="BL202" s="17" t="s">
        <v>187</v>
      </c>
      <c r="BM202" s="233" t="s">
        <v>574</v>
      </c>
    </row>
    <row r="203" spans="1:51" s="14" customFormat="1" ht="12">
      <c r="A203" s="14"/>
      <c r="B203" s="246"/>
      <c r="C203" s="247"/>
      <c r="D203" s="237" t="s">
        <v>189</v>
      </c>
      <c r="E203" s="248" t="s">
        <v>1</v>
      </c>
      <c r="F203" s="249" t="s">
        <v>813</v>
      </c>
      <c r="G203" s="247"/>
      <c r="H203" s="250">
        <v>27.4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189</v>
      </c>
      <c r="AU203" s="256" t="s">
        <v>92</v>
      </c>
      <c r="AV203" s="14" t="s">
        <v>92</v>
      </c>
      <c r="AW203" s="14" t="s">
        <v>38</v>
      </c>
      <c r="AX203" s="14" t="s">
        <v>90</v>
      </c>
      <c r="AY203" s="256" t="s">
        <v>181</v>
      </c>
    </row>
    <row r="204" spans="1:65" s="2" customFormat="1" ht="24.15" customHeight="1">
      <c r="A204" s="39"/>
      <c r="B204" s="40"/>
      <c r="C204" s="221" t="s">
        <v>369</v>
      </c>
      <c r="D204" s="221" t="s">
        <v>183</v>
      </c>
      <c r="E204" s="222" t="s">
        <v>577</v>
      </c>
      <c r="F204" s="223" t="s">
        <v>578</v>
      </c>
      <c r="G204" s="224" t="s">
        <v>199</v>
      </c>
      <c r="H204" s="225">
        <v>220.6</v>
      </c>
      <c r="I204" s="226"/>
      <c r="J204" s="227">
        <f>ROUND(I204*H204,2)</f>
        <v>0</v>
      </c>
      <c r="K204" s="228"/>
      <c r="L204" s="45"/>
      <c r="M204" s="229" t="s">
        <v>1</v>
      </c>
      <c r="N204" s="230" t="s">
        <v>47</v>
      </c>
      <c r="O204" s="92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187</v>
      </c>
      <c r="AT204" s="233" t="s">
        <v>183</v>
      </c>
      <c r="AU204" s="233" t="s">
        <v>92</v>
      </c>
      <c r="AY204" s="17" t="s">
        <v>181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90</v>
      </c>
      <c r="BK204" s="234">
        <f>ROUND(I204*H204,2)</f>
        <v>0</v>
      </c>
      <c r="BL204" s="17" t="s">
        <v>187</v>
      </c>
      <c r="BM204" s="233" t="s">
        <v>579</v>
      </c>
    </row>
    <row r="205" spans="1:65" s="2" customFormat="1" ht="24.15" customHeight="1">
      <c r="A205" s="39"/>
      <c r="B205" s="40"/>
      <c r="C205" s="221" t="s">
        <v>375</v>
      </c>
      <c r="D205" s="221" t="s">
        <v>183</v>
      </c>
      <c r="E205" s="222" t="s">
        <v>582</v>
      </c>
      <c r="F205" s="223" t="s">
        <v>583</v>
      </c>
      <c r="G205" s="224" t="s">
        <v>199</v>
      </c>
      <c r="H205" s="225">
        <v>150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47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0.194</v>
      </c>
      <c r="T205" s="232">
        <f>S205*H205</f>
        <v>29.1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187</v>
      </c>
      <c r="AT205" s="233" t="s">
        <v>183</v>
      </c>
      <c r="AU205" s="233" t="s">
        <v>92</v>
      </c>
      <c r="AY205" s="17" t="s">
        <v>181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90</v>
      </c>
      <c r="BK205" s="234">
        <f>ROUND(I205*H205,2)</f>
        <v>0</v>
      </c>
      <c r="BL205" s="17" t="s">
        <v>187</v>
      </c>
      <c r="BM205" s="233" t="s">
        <v>584</v>
      </c>
    </row>
    <row r="206" spans="1:51" s="14" customFormat="1" ht="12">
      <c r="A206" s="14"/>
      <c r="B206" s="246"/>
      <c r="C206" s="247"/>
      <c r="D206" s="237" t="s">
        <v>189</v>
      </c>
      <c r="E206" s="248" t="s">
        <v>151</v>
      </c>
      <c r="F206" s="249" t="s">
        <v>788</v>
      </c>
      <c r="G206" s="247"/>
      <c r="H206" s="250">
        <v>150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189</v>
      </c>
      <c r="AU206" s="256" t="s">
        <v>92</v>
      </c>
      <c r="AV206" s="14" t="s">
        <v>92</v>
      </c>
      <c r="AW206" s="14" t="s">
        <v>38</v>
      </c>
      <c r="AX206" s="14" t="s">
        <v>90</v>
      </c>
      <c r="AY206" s="256" t="s">
        <v>181</v>
      </c>
    </row>
    <row r="207" spans="1:65" s="2" customFormat="1" ht="24.15" customHeight="1">
      <c r="A207" s="39"/>
      <c r="B207" s="40"/>
      <c r="C207" s="221" t="s">
        <v>381</v>
      </c>
      <c r="D207" s="221" t="s">
        <v>183</v>
      </c>
      <c r="E207" s="222" t="s">
        <v>586</v>
      </c>
      <c r="F207" s="223" t="s">
        <v>587</v>
      </c>
      <c r="G207" s="224" t="s">
        <v>186</v>
      </c>
      <c r="H207" s="225">
        <v>1935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47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0.02</v>
      </c>
      <c r="T207" s="232">
        <f>S207*H207</f>
        <v>38.7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187</v>
      </c>
      <c r="AT207" s="233" t="s">
        <v>183</v>
      </c>
      <c r="AU207" s="233" t="s">
        <v>92</v>
      </c>
      <c r="AY207" s="17" t="s">
        <v>181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90</v>
      </c>
      <c r="BK207" s="234">
        <f>ROUND(I207*H207,2)</f>
        <v>0</v>
      </c>
      <c r="BL207" s="17" t="s">
        <v>187</v>
      </c>
      <c r="BM207" s="233" t="s">
        <v>814</v>
      </c>
    </row>
    <row r="208" spans="1:51" s="14" customFormat="1" ht="12">
      <c r="A208" s="14"/>
      <c r="B208" s="246"/>
      <c r="C208" s="247"/>
      <c r="D208" s="237" t="s">
        <v>189</v>
      </c>
      <c r="E208" s="248" t="s">
        <v>1</v>
      </c>
      <c r="F208" s="249" t="s">
        <v>815</v>
      </c>
      <c r="G208" s="247"/>
      <c r="H208" s="250">
        <v>1935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189</v>
      </c>
      <c r="AU208" s="256" t="s">
        <v>92</v>
      </c>
      <c r="AV208" s="14" t="s">
        <v>92</v>
      </c>
      <c r="AW208" s="14" t="s">
        <v>38</v>
      </c>
      <c r="AX208" s="14" t="s">
        <v>90</v>
      </c>
      <c r="AY208" s="256" t="s">
        <v>181</v>
      </c>
    </row>
    <row r="209" spans="1:65" s="2" customFormat="1" ht="24.15" customHeight="1">
      <c r="A209" s="39"/>
      <c r="B209" s="40"/>
      <c r="C209" s="221" t="s">
        <v>388</v>
      </c>
      <c r="D209" s="221" t="s">
        <v>183</v>
      </c>
      <c r="E209" s="222" t="s">
        <v>591</v>
      </c>
      <c r="F209" s="223" t="s">
        <v>592</v>
      </c>
      <c r="G209" s="224" t="s">
        <v>384</v>
      </c>
      <c r="H209" s="225">
        <v>4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47</v>
      </c>
      <c r="O209" s="92"/>
      <c r="P209" s="231">
        <f>O209*H209</f>
        <v>0</v>
      </c>
      <c r="Q209" s="231">
        <v>0</v>
      </c>
      <c r="R209" s="231">
        <f>Q209*H209</f>
        <v>0</v>
      </c>
      <c r="S209" s="231">
        <v>0.082</v>
      </c>
      <c r="T209" s="232">
        <f>S209*H209</f>
        <v>0.328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187</v>
      </c>
      <c r="AT209" s="233" t="s">
        <v>183</v>
      </c>
      <c r="AU209" s="233" t="s">
        <v>92</v>
      </c>
      <c r="AY209" s="17" t="s">
        <v>181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90</v>
      </c>
      <c r="BK209" s="234">
        <f>ROUND(I209*H209,2)</f>
        <v>0</v>
      </c>
      <c r="BL209" s="17" t="s">
        <v>187</v>
      </c>
      <c r="BM209" s="233" t="s">
        <v>593</v>
      </c>
    </row>
    <row r="210" spans="1:51" s="14" customFormat="1" ht="12">
      <c r="A210" s="14"/>
      <c r="B210" s="246"/>
      <c r="C210" s="247"/>
      <c r="D210" s="237" t="s">
        <v>189</v>
      </c>
      <c r="E210" s="248" t="s">
        <v>145</v>
      </c>
      <c r="F210" s="249" t="s">
        <v>816</v>
      </c>
      <c r="G210" s="247"/>
      <c r="H210" s="250">
        <v>4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189</v>
      </c>
      <c r="AU210" s="256" t="s">
        <v>92</v>
      </c>
      <c r="AV210" s="14" t="s">
        <v>92</v>
      </c>
      <c r="AW210" s="14" t="s">
        <v>38</v>
      </c>
      <c r="AX210" s="14" t="s">
        <v>90</v>
      </c>
      <c r="AY210" s="256" t="s">
        <v>181</v>
      </c>
    </row>
    <row r="211" spans="1:65" s="2" customFormat="1" ht="21.75" customHeight="1">
      <c r="A211" s="39"/>
      <c r="B211" s="40"/>
      <c r="C211" s="221" t="s">
        <v>392</v>
      </c>
      <c r="D211" s="221" t="s">
        <v>183</v>
      </c>
      <c r="E211" s="222" t="s">
        <v>596</v>
      </c>
      <c r="F211" s="223" t="s">
        <v>597</v>
      </c>
      <c r="G211" s="224" t="s">
        <v>269</v>
      </c>
      <c r="H211" s="225">
        <v>76.5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47</v>
      </c>
      <c r="O211" s="92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187</v>
      </c>
      <c r="AT211" s="233" t="s">
        <v>183</v>
      </c>
      <c r="AU211" s="233" t="s">
        <v>92</v>
      </c>
      <c r="AY211" s="17" t="s">
        <v>181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90</v>
      </c>
      <c r="BK211" s="234">
        <f>ROUND(I211*H211,2)</f>
        <v>0</v>
      </c>
      <c r="BL211" s="17" t="s">
        <v>187</v>
      </c>
      <c r="BM211" s="233" t="s">
        <v>598</v>
      </c>
    </row>
    <row r="212" spans="1:51" s="13" customFormat="1" ht="12">
      <c r="A212" s="13"/>
      <c r="B212" s="235"/>
      <c r="C212" s="236"/>
      <c r="D212" s="237" t="s">
        <v>189</v>
      </c>
      <c r="E212" s="238" t="s">
        <v>1</v>
      </c>
      <c r="F212" s="239" t="s">
        <v>249</v>
      </c>
      <c r="G212" s="236"/>
      <c r="H212" s="238" t="s">
        <v>1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189</v>
      </c>
      <c r="AU212" s="245" t="s">
        <v>92</v>
      </c>
      <c r="AV212" s="13" t="s">
        <v>90</v>
      </c>
      <c r="AW212" s="13" t="s">
        <v>38</v>
      </c>
      <c r="AX212" s="13" t="s">
        <v>82</v>
      </c>
      <c r="AY212" s="245" t="s">
        <v>181</v>
      </c>
    </row>
    <row r="213" spans="1:51" s="13" customFormat="1" ht="12">
      <c r="A213" s="13"/>
      <c r="B213" s="235"/>
      <c r="C213" s="236"/>
      <c r="D213" s="237" t="s">
        <v>189</v>
      </c>
      <c r="E213" s="238" t="s">
        <v>1</v>
      </c>
      <c r="F213" s="239" t="s">
        <v>250</v>
      </c>
      <c r="G213" s="236"/>
      <c r="H213" s="238" t="s">
        <v>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92</v>
      </c>
      <c r="AV213" s="13" t="s">
        <v>90</v>
      </c>
      <c r="AW213" s="13" t="s">
        <v>38</v>
      </c>
      <c r="AX213" s="13" t="s">
        <v>82</v>
      </c>
      <c r="AY213" s="245" t="s">
        <v>181</v>
      </c>
    </row>
    <row r="214" spans="1:51" s="14" customFormat="1" ht="12">
      <c r="A214" s="14"/>
      <c r="B214" s="246"/>
      <c r="C214" s="247"/>
      <c r="D214" s="237" t="s">
        <v>189</v>
      </c>
      <c r="E214" s="248" t="s">
        <v>153</v>
      </c>
      <c r="F214" s="249" t="s">
        <v>599</v>
      </c>
      <c r="G214" s="247"/>
      <c r="H214" s="250">
        <v>76.5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189</v>
      </c>
      <c r="AU214" s="256" t="s">
        <v>92</v>
      </c>
      <c r="AV214" s="14" t="s">
        <v>92</v>
      </c>
      <c r="AW214" s="14" t="s">
        <v>38</v>
      </c>
      <c r="AX214" s="14" t="s">
        <v>90</v>
      </c>
      <c r="AY214" s="256" t="s">
        <v>181</v>
      </c>
    </row>
    <row r="215" spans="1:65" s="2" customFormat="1" ht="24.15" customHeight="1">
      <c r="A215" s="39"/>
      <c r="B215" s="40"/>
      <c r="C215" s="221" t="s">
        <v>396</v>
      </c>
      <c r="D215" s="221" t="s">
        <v>183</v>
      </c>
      <c r="E215" s="222" t="s">
        <v>601</v>
      </c>
      <c r="F215" s="223" t="s">
        <v>602</v>
      </c>
      <c r="G215" s="224" t="s">
        <v>269</v>
      </c>
      <c r="H215" s="225">
        <v>1453.5</v>
      </c>
      <c r="I215" s="226"/>
      <c r="J215" s="227">
        <f>ROUND(I215*H215,2)</f>
        <v>0</v>
      </c>
      <c r="K215" s="228"/>
      <c r="L215" s="45"/>
      <c r="M215" s="229" t="s">
        <v>1</v>
      </c>
      <c r="N215" s="230" t="s">
        <v>47</v>
      </c>
      <c r="O215" s="92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3" t="s">
        <v>187</v>
      </c>
      <c r="AT215" s="233" t="s">
        <v>183</v>
      </c>
      <c r="AU215" s="233" t="s">
        <v>92</v>
      </c>
      <c r="AY215" s="17" t="s">
        <v>181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90</v>
      </c>
      <c r="BK215" s="234">
        <f>ROUND(I215*H215,2)</f>
        <v>0</v>
      </c>
      <c r="BL215" s="17" t="s">
        <v>187</v>
      </c>
      <c r="BM215" s="233" t="s">
        <v>603</v>
      </c>
    </row>
    <row r="216" spans="1:51" s="13" customFormat="1" ht="12">
      <c r="A216" s="13"/>
      <c r="B216" s="235"/>
      <c r="C216" s="236"/>
      <c r="D216" s="237" t="s">
        <v>189</v>
      </c>
      <c r="E216" s="238" t="s">
        <v>1</v>
      </c>
      <c r="F216" s="239" t="s">
        <v>249</v>
      </c>
      <c r="G216" s="236"/>
      <c r="H216" s="238" t="s">
        <v>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92</v>
      </c>
      <c r="AV216" s="13" t="s">
        <v>90</v>
      </c>
      <c r="AW216" s="13" t="s">
        <v>38</v>
      </c>
      <c r="AX216" s="13" t="s">
        <v>82</v>
      </c>
      <c r="AY216" s="245" t="s">
        <v>181</v>
      </c>
    </row>
    <row r="217" spans="1:51" s="13" customFormat="1" ht="12">
      <c r="A217" s="13"/>
      <c r="B217" s="235"/>
      <c r="C217" s="236"/>
      <c r="D217" s="237" t="s">
        <v>189</v>
      </c>
      <c r="E217" s="238" t="s">
        <v>1</v>
      </c>
      <c r="F217" s="239" t="s">
        <v>250</v>
      </c>
      <c r="G217" s="236"/>
      <c r="H217" s="238" t="s">
        <v>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92</v>
      </c>
      <c r="AV217" s="13" t="s">
        <v>90</v>
      </c>
      <c r="AW217" s="13" t="s">
        <v>38</v>
      </c>
      <c r="AX217" s="13" t="s">
        <v>82</v>
      </c>
      <c r="AY217" s="245" t="s">
        <v>181</v>
      </c>
    </row>
    <row r="218" spans="1:51" s="14" customFormat="1" ht="12">
      <c r="A218" s="14"/>
      <c r="B218" s="246"/>
      <c r="C218" s="247"/>
      <c r="D218" s="237" t="s">
        <v>189</v>
      </c>
      <c r="E218" s="248" t="s">
        <v>1</v>
      </c>
      <c r="F218" s="249" t="s">
        <v>604</v>
      </c>
      <c r="G218" s="247"/>
      <c r="H218" s="250">
        <v>1453.5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189</v>
      </c>
      <c r="AU218" s="256" t="s">
        <v>92</v>
      </c>
      <c r="AV218" s="14" t="s">
        <v>92</v>
      </c>
      <c r="AW218" s="14" t="s">
        <v>38</v>
      </c>
      <c r="AX218" s="14" t="s">
        <v>90</v>
      </c>
      <c r="AY218" s="256" t="s">
        <v>181</v>
      </c>
    </row>
    <row r="219" spans="1:65" s="2" customFormat="1" ht="16.5" customHeight="1">
      <c r="A219" s="39"/>
      <c r="B219" s="40"/>
      <c r="C219" s="221" t="s">
        <v>401</v>
      </c>
      <c r="D219" s="221" t="s">
        <v>183</v>
      </c>
      <c r="E219" s="222" t="s">
        <v>616</v>
      </c>
      <c r="F219" s="223" t="s">
        <v>617</v>
      </c>
      <c r="G219" s="224" t="s">
        <v>269</v>
      </c>
      <c r="H219" s="225">
        <v>0.328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47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187</v>
      </c>
      <c r="AT219" s="233" t="s">
        <v>183</v>
      </c>
      <c r="AU219" s="233" t="s">
        <v>92</v>
      </c>
      <c r="AY219" s="17" t="s">
        <v>181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90</v>
      </c>
      <c r="BK219" s="234">
        <f>ROUND(I219*H219,2)</f>
        <v>0</v>
      </c>
      <c r="BL219" s="17" t="s">
        <v>187</v>
      </c>
      <c r="BM219" s="233" t="s">
        <v>618</v>
      </c>
    </row>
    <row r="220" spans="1:51" s="13" customFormat="1" ht="12">
      <c r="A220" s="13"/>
      <c r="B220" s="235"/>
      <c r="C220" s="236"/>
      <c r="D220" s="237" t="s">
        <v>189</v>
      </c>
      <c r="E220" s="238" t="s">
        <v>1</v>
      </c>
      <c r="F220" s="239" t="s">
        <v>249</v>
      </c>
      <c r="G220" s="236"/>
      <c r="H220" s="238" t="s">
        <v>1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92</v>
      </c>
      <c r="AV220" s="13" t="s">
        <v>90</v>
      </c>
      <c r="AW220" s="13" t="s">
        <v>38</v>
      </c>
      <c r="AX220" s="13" t="s">
        <v>82</v>
      </c>
      <c r="AY220" s="245" t="s">
        <v>181</v>
      </c>
    </row>
    <row r="221" spans="1:51" s="13" customFormat="1" ht="12">
      <c r="A221" s="13"/>
      <c r="B221" s="235"/>
      <c r="C221" s="236"/>
      <c r="D221" s="237" t="s">
        <v>189</v>
      </c>
      <c r="E221" s="238" t="s">
        <v>1</v>
      </c>
      <c r="F221" s="239" t="s">
        <v>250</v>
      </c>
      <c r="G221" s="236"/>
      <c r="H221" s="238" t="s">
        <v>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92</v>
      </c>
      <c r="AV221" s="13" t="s">
        <v>90</v>
      </c>
      <c r="AW221" s="13" t="s">
        <v>38</v>
      </c>
      <c r="AX221" s="13" t="s">
        <v>82</v>
      </c>
      <c r="AY221" s="245" t="s">
        <v>181</v>
      </c>
    </row>
    <row r="222" spans="1:51" s="14" customFormat="1" ht="12">
      <c r="A222" s="14"/>
      <c r="B222" s="246"/>
      <c r="C222" s="247"/>
      <c r="D222" s="237" t="s">
        <v>189</v>
      </c>
      <c r="E222" s="248" t="s">
        <v>149</v>
      </c>
      <c r="F222" s="249" t="s">
        <v>817</v>
      </c>
      <c r="G222" s="247"/>
      <c r="H222" s="250">
        <v>0.328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189</v>
      </c>
      <c r="AU222" s="256" t="s">
        <v>92</v>
      </c>
      <c r="AV222" s="14" t="s">
        <v>92</v>
      </c>
      <c r="AW222" s="14" t="s">
        <v>38</v>
      </c>
      <c r="AX222" s="14" t="s">
        <v>90</v>
      </c>
      <c r="AY222" s="256" t="s">
        <v>181</v>
      </c>
    </row>
    <row r="223" spans="1:65" s="2" customFormat="1" ht="24.15" customHeight="1">
      <c r="A223" s="39"/>
      <c r="B223" s="40"/>
      <c r="C223" s="221" t="s">
        <v>405</v>
      </c>
      <c r="D223" s="221" t="s">
        <v>183</v>
      </c>
      <c r="E223" s="222" t="s">
        <v>621</v>
      </c>
      <c r="F223" s="223" t="s">
        <v>622</v>
      </c>
      <c r="G223" s="224" t="s">
        <v>269</v>
      </c>
      <c r="H223" s="225">
        <v>6.232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47</v>
      </c>
      <c r="O223" s="92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187</v>
      </c>
      <c r="AT223" s="233" t="s">
        <v>183</v>
      </c>
      <c r="AU223" s="233" t="s">
        <v>92</v>
      </c>
      <c r="AY223" s="17" t="s">
        <v>181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90</v>
      </c>
      <c r="BK223" s="234">
        <f>ROUND(I223*H223,2)</f>
        <v>0</v>
      </c>
      <c r="BL223" s="17" t="s">
        <v>187</v>
      </c>
      <c r="BM223" s="233" t="s">
        <v>623</v>
      </c>
    </row>
    <row r="224" spans="1:51" s="13" customFormat="1" ht="12">
      <c r="A224" s="13"/>
      <c r="B224" s="235"/>
      <c r="C224" s="236"/>
      <c r="D224" s="237" t="s">
        <v>189</v>
      </c>
      <c r="E224" s="238" t="s">
        <v>1</v>
      </c>
      <c r="F224" s="239" t="s">
        <v>249</v>
      </c>
      <c r="G224" s="236"/>
      <c r="H224" s="238" t="s">
        <v>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92</v>
      </c>
      <c r="AV224" s="13" t="s">
        <v>90</v>
      </c>
      <c r="AW224" s="13" t="s">
        <v>38</v>
      </c>
      <c r="AX224" s="13" t="s">
        <v>82</v>
      </c>
      <c r="AY224" s="245" t="s">
        <v>181</v>
      </c>
    </row>
    <row r="225" spans="1:51" s="13" customFormat="1" ht="12">
      <c r="A225" s="13"/>
      <c r="B225" s="235"/>
      <c r="C225" s="236"/>
      <c r="D225" s="237" t="s">
        <v>189</v>
      </c>
      <c r="E225" s="238" t="s">
        <v>1</v>
      </c>
      <c r="F225" s="239" t="s">
        <v>250</v>
      </c>
      <c r="G225" s="236"/>
      <c r="H225" s="238" t="s">
        <v>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189</v>
      </c>
      <c r="AU225" s="245" t="s">
        <v>92</v>
      </c>
      <c r="AV225" s="13" t="s">
        <v>90</v>
      </c>
      <c r="AW225" s="13" t="s">
        <v>38</v>
      </c>
      <c r="AX225" s="13" t="s">
        <v>82</v>
      </c>
      <c r="AY225" s="245" t="s">
        <v>181</v>
      </c>
    </row>
    <row r="226" spans="1:51" s="14" customFormat="1" ht="12">
      <c r="A226" s="14"/>
      <c r="B226" s="246"/>
      <c r="C226" s="247"/>
      <c r="D226" s="237" t="s">
        <v>189</v>
      </c>
      <c r="E226" s="248" t="s">
        <v>1</v>
      </c>
      <c r="F226" s="249" t="s">
        <v>624</v>
      </c>
      <c r="G226" s="247"/>
      <c r="H226" s="250">
        <v>6.232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189</v>
      </c>
      <c r="AU226" s="256" t="s">
        <v>92</v>
      </c>
      <c r="AV226" s="14" t="s">
        <v>92</v>
      </c>
      <c r="AW226" s="14" t="s">
        <v>38</v>
      </c>
      <c r="AX226" s="14" t="s">
        <v>90</v>
      </c>
      <c r="AY226" s="256" t="s">
        <v>181</v>
      </c>
    </row>
    <row r="227" spans="1:65" s="2" customFormat="1" ht="44.25" customHeight="1">
      <c r="A227" s="39"/>
      <c r="B227" s="40"/>
      <c r="C227" s="221" t="s">
        <v>418</v>
      </c>
      <c r="D227" s="221" t="s">
        <v>183</v>
      </c>
      <c r="E227" s="222" t="s">
        <v>631</v>
      </c>
      <c r="F227" s="223" t="s">
        <v>632</v>
      </c>
      <c r="G227" s="224" t="s">
        <v>269</v>
      </c>
      <c r="H227" s="225">
        <v>76.5</v>
      </c>
      <c r="I227" s="226"/>
      <c r="J227" s="227">
        <f>ROUND(I227*H227,2)</f>
        <v>0</v>
      </c>
      <c r="K227" s="228"/>
      <c r="L227" s="45"/>
      <c r="M227" s="229" t="s">
        <v>1</v>
      </c>
      <c r="N227" s="230" t="s">
        <v>47</v>
      </c>
      <c r="O227" s="92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3" t="s">
        <v>187</v>
      </c>
      <c r="AT227" s="233" t="s">
        <v>183</v>
      </c>
      <c r="AU227" s="233" t="s">
        <v>92</v>
      </c>
      <c r="AY227" s="17" t="s">
        <v>181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90</v>
      </c>
      <c r="BK227" s="234">
        <f>ROUND(I227*H227,2)</f>
        <v>0</v>
      </c>
      <c r="BL227" s="17" t="s">
        <v>187</v>
      </c>
      <c r="BM227" s="233" t="s">
        <v>633</v>
      </c>
    </row>
    <row r="228" spans="1:51" s="14" customFormat="1" ht="12">
      <c r="A228" s="14"/>
      <c r="B228" s="246"/>
      <c r="C228" s="247"/>
      <c r="D228" s="237" t="s">
        <v>189</v>
      </c>
      <c r="E228" s="248" t="s">
        <v>1</v>
      </c>
      <c r="F228" s="249" t="s">
        <v>153</v>
      </c>
      <c r="G228" s="247"/>
      <c r="H228" s="250">
        <v>76.5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189</v>
      </c>
      <c r="AU228" s="256" t="s">
        <v>92</v>
      </c>
      <c r="AV228" s="14" t="s">
        <v>92</v>
      </c>
      <c r="AW228" s="14" t="s">
        <v>38</v>
      </c>
      <c r="AX228" s="14" t="s">
        <v>90</v>
      </c>
      <c r="AY228" s="256" t="s">
        <v>181</v>
      </c>
    </row>
    <row r="229" spans="1:65" s="2" customFormat="1" ht="33" customHeight="1">
      <c r="A229" s="39"/>
      <c r="B229" s="40"/>
      <c r="C229" s="221" t="s">
        <v>431</v>
      </c>
      <c r="D229" s="221" t="s">
        <v>183</v>
      </c>
      <c r="E229" s="222" t="s">
        <v>635</v>
      </c>
      <c r="F229" s="223" t="s">
        <v>636</v>
      </c>
      <c r="G229" s="224" t="s">
        <v>269</v>
      </c>
      <c r="H229" s="225">
        <v>96.294</v>
      </c>
      <c r="I229" s="226"/>
      <c r="J229" s="227">
        <f>ROUND(I229*H229,2)</f>
        <v>0</v>
      </c>
      <c r="K229" s="228"/>
      <c r="L229" s="45"/>
      <c r="M229" s="279" t="s">
        <v>1</v>
      </c>
      <c r="N229" s="280" t="s">
        <v>47</v>
      </c>
      <c r="O229" s="281"/>
      <c r="P229" s="282">
        <f>O229*H229</f>
        <v>0</v>
      </c>
      <c r="Q229" s="282">
        <v>0</v>
      </c>
      <c r="R229" s="282">
        <f>Q229*H229</f>
        <v>0</v>
      </c>
      <c r="S229" s="282">
        <v>0</v>
      </c>
      <c r="T229" s="28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3" t="s">
        <v>187</v>
      </c>
      <c r="AT229" s="233" t="s">
        <v>183</v>
      </c>
      <c r="AU229" s="233" t="s">
        <v>92</v>
      </c>
      <c r="AY229" s="17" t="s">
        <v>181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90</v>
      </c>
      <c r="BK229" s="234">
        <f>ROUND(I229*H229,2)</f>
        <v>0</v>
      </c>
      <c r="BL229" s="17" t="s">
        <v>187</v>
      </c>
      <c r="BM229" s="233" t="s">
        <v>637</v>
      </c>
    </row>
    <row r="230" spans="1:31" s="2" customFormat="1" ht="6.95" customHeight="1">
      <c r="A230" s="39"/>
      <c r="B230" s="67"/>
      <c r="C230" s="68"/>
      <c r="D230" s="68"/>
      <c r="E230" s="68"/>
      <c r="F230" s="68"/>
      <c r="G230" s="68"/>
      <c r="H230" s="68"/>
      <c r="I230" s="68"/>
      <c r="J230" s="68"/>
      <c r="K230" s="68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password="F8A3" sheet="1" objects="1" scenarios="1" formatColumns="0" formatRows="0" autoFilter="0"/>
  <autoFilter ref="C120:K22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</row>
    <row r="4" spans="2:4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 hidden="1">
      <c r="A9" s="39"/>
      <c r="B9" s="45"/>
      <c r="C9" s="39"/>
      <c r="D9" s="39"/>
      <c r="E9" s="144" t="s">
        <v>818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ROUND((SUM(BE117:BE133)),2)</f>
        <v>0</v>
      </c>
      <c r="G33" s="39"/>
      <c r="H33" s="39"/>
      <c r="I33" s="157">
        <v>0.21</v>
      </c>
      <c r="J33" s="156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ROUND((SUM(BF117:BF133)),2)</f>
        <v>0</v>
      </c>
      <c r="G34" s="39"/>
      <c r="H34" s="39"/>
      <c r="I34" s="157">
        <v>0.15</v>
      </c>
      <c r="J34" s="156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ROUND((SUM(BG117:BG133)),2)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ROUND((SUM(BH117:BH133)),2)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ROUND((SUM(BI117:BI133)),2)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SO 110.1 - SO 110.1  VRN/DRN  Vedlejší a doplňkové rozpočtové náklady pro SO 110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639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166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6" t="str">
        <f>E7</f>
        <v>Rekonstrukce Stránčická - Hrdinů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 xml:space="preserve">SO 110.1 - SO 110.1  VRN/DRN  Vedlejší a doplňkové rozpočtové náklady pro SO 110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k.ú. Všestary, Stránčice</v>
      </c>
      <c r="G111" s="41"/>
      <c r="H111" s="41"/>
      <c r="I111" s="32" t="s">
        <v>24</v>
      </c>
      <c r="J111" s="80" t="str">
        <f>IF(J12="","",J12)</f>
        <v>11. 10. 2023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3"/>
      <c r="B116" s="194"/>
      <c r="C116" s="195" t="s">
        <v>167</v>
      </c>
      <c r="D116" s="196" t="s">
        <v>67</v>
      </c>
      <c r="E116" s="196" t="s">
        <v>63</v>
      </c>
      <c r="F116" s="196" t="s">
        <v>64</v>
      </c>
      <c r="G116" s="196" t="s">
        <v>168</v>
      </c>
      <c r="H116" s="196" t="s">
        <v>169</v>
      </c>
      <c r="I116" s="196" t="s">
        <v>170</v>
      </c>
      <c r="J116" s="197" t="s">
        <v>157</v>
      </c>
      <c r="K116" s="198" t="s">
        <v>171</v>
      </c>
      <c r="L116" s="199"/>
      <c r="M116" s="101" t="s">
        <v>1</v>
      </c>
      <c r="N116" s="102" t="s">
        <v>46</v>
      </c>
      <c r="O116" s="102" t="s">
        <v>172</v>
      </c>
      <c r="P116" s="102" t="s">
        <v>173</v>
      </c>
      <c r="Q116" s="102" t="s">
        <v>174</v>
      </c>
      <c r="R116" s="102" t="s">
        <v>175</v>
      </c>
      <c r="S116" s="102" t="s">
        <v>176</v>
      </c>
      <c r="T116" s="103" t="s">
        <v>177</v>
      </c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</row>
    <row r="117" spans="1:63" s="2" customFormat="1" ht="22.8" customHeight="1">
      <c r="A117" s="39"/>
      <c r="B117" s="40"/>
      <c r="C117" s="108" t="s">
        <v>178</v>
      </c>
      <c r="D117" s="41"/>
      <c r="E117" s="41"/>
      <c r="F117" s="41"/>
      <c r="G117" s="41"/>
      <c r="H117" s="41"/>
      <c r="I117" s="41"/>
      <c r="J117" s="200">
        <f>BK117</f>
        <v>0</v>
      </c>
      <c r="K117" s="41"/>
      <c r="L117" s="45"/>
      <c r="M117" s="104"/>
      <c r="N117" s="201"/>
      <c r="O117" s="105"/>
      <c r="P117" s="202">
        <f>P118</f>
        <v>0</v>
      </c>
      <c r="Q117" s="105"/>
      <c r="R117" s="202">
        <f>R118</f>
        <v>0</v>
      </c>
      <c r="S117" s="105"/>
      <c r="T117" s="203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81</v>
      </c>
      <c r="AU117" s="17" t="s">
        <v>159</v>
      </c>
      <c r="BK117" s="204">
        <f>BK118</f>
        <v>0</v>
      </c>
    </row>
    <row r="118" spans="1:63" s="12" customFormat="1" ht="25.9" customHeight="1">
      <c r="A118" s="12"/>
      <c r="B118" s="205"/>
      <c r="C118" s="206"/>
      <c r="D118" s="207" t="s">
        <v>81</v>
      </c>
      <c r="E118" s="208" t="s">
        <v>640</v>
      </c>
      <c r="F118" s="208" t="s">
        <v>641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SUM(P119:P133)</f>
        <v>0</v>
      </c>
      <c r="Q118" s="213"/>
      <c r="R118" s="214">
        <f>SUM(R119:R133)</f>
        <v>0</v>
      </c>
      <c r="S118" s="213"/>
      <c r="T118" s="215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206</v>
      </c>
      <c r="AT118" s="217" t="s">
        <v>81</v>
      </c>
      <c r="AU118" s="217" t="s">
        <v>82</v>
      </c>
      <c r="AY118" s="216" t="s">
        <v>181</v>
      </c>
      <c r="BK118" s="218">
        <f>SUM(BK119:BK133)</f>
        <v>0</v>
      </c>
    </row>
    <row r="119" spans="1:65" s="2" customFormat="1" ht="16.5" customHeight="1">
      <c r="A119" s="39"/>
      <c r="B119" s="40"/>
      <c r="C119" s="221" t="s">
        <v>90</v>
      </c>
      <c r="D119" s="221" t="s">
        <v>183</v>
      </c>
      <c r="E119" s="222" t="s">
        <v>642</v>
      </c>
      <c r="F119" s="223" t="s">
        <v>643</v>
      </c>
      <c r="G119" s="224" t="s">
        <v>384</v>
      </c>
      <c r="H119" s="225">
        <v>1</v>
      </c>
      <c r="I119" s="226"/>
      <c r="J119" s="227">
        <f>ROUND(I119*H119,2)</f>
        <v>0</v>
      </c>
      <c r="K119" s="228"/>
      <c r="L119" s="45"/>
      <c r="M119" s="229" t="s">
        <v>1</v>
      </c>
      <c r="N119" s="230" t="s">
        <v>47</v>
      </c>
      <c r="O119" s="92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3" t="s">
        <v>644</v>
      </c>
      <c r="AT119" s="233" t="s">
        <v>183</v>
      </c>
      <c r="AU119" s="233" t="s">
        <v>90</v>
      </c>
      <c r="AY119" s="17" t="s">
        <v>181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7" t="s">
        <v>90</v>
      </c>
      <c r="BK119" s="234">
        <f>ROUND(I119*H119,2)</f>
        <v>0</v>
      </c>
      <c r="BL119" s="17" t="s">
        <v>644</v>
      </c>
      <c r="BM119" s="233" t="s">
        <v>819</v>
      </c>
    </row>
    <row r="120" spans="1:65" s="2" customFormat="1" ht="16.5" customHeight="1">
      <c r="A120" s="39"/>
      <c r="B120" s="40"/>
      <c r="C120" s="221" t="s">
        <v>92</v>
      </c>
      <c r="D120" s="221" t="s">
        <v>183</v>
      </c>
      <c r="E120" s="222" t="s">
        <v>646</v>
      </c>
      <c r="F120" s="223" t="s">
        <v>647</v>
      </c>
      <c r="G120" s="224" t="s">
        <v>384</v>
      </c>
      <c r="H120" s="225">
        <v>1</v>
      </c>
      <c r="I120" s="226"/>
      <c r="J120" s="227">
        <f>ROUND(I120*H120,2)</f>
        <v>0</v>
      </c>
      <c r="K120" s="228"/>
      <c r="L120" s="45"/>
      <c r="M120" s="229" t="s">
        <v>1</v>
      </c>
      <c r="N120" s="230" t="s">
        <v>47</v>
      </c>
      <c r="O120" s="92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3" t="s">
        <v>644</v>
      </c>
      <c r="AT120" s="233" t="s">
        <v>183</v>
      </c>
      <c r="AU120" s="233" t="s">
        <v>90</v>
      </c>
      <c r="AY120" s="17" t="s">
        <v>181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7" t="s">
        <v>90</v>
      </c>
      <c r="BK120" s="234">
        <f>ROUND(I120*H120,2)</f>
        <v>0</v>
      </c>
      <c r="BL120" s="17" t="s">
        <v>644</v>
      </c>
      <c r="BM120" s="233" t="s">
        <v>820</v>
      </c>
    </row>
    <row r="121" spans="1:65" s="2" customFormat="1" ht="16.5" customHeight="1">
      <c r="A121" s="39"/>
      <c r="B121" s="40"/>
      <c r="C121" s="221" t="s">
        <v>196</v>
      </c>
      <c r="D121" s="221" t="s">
        <v>183</v>
      </c>
      <c r="E121" s="222" t="s">
        <v>649</v>
      </c>
      <c r="F121" s="223" t="s">
        <v>650</v>
      </c>
      <c r="G121" s="224" t="s">
        <v>384</v>
      </c>
      <c r="H121" s="225">
        <v>1</v>
      </c>
      <c r="I121" s="226"/>
      <c r="J121" s="227">
        <f>ROUND(I121*H121,2)</f>
        <v>0</v>
      </c>
      <c r="K121" s="228"/>
      <c r="L121" s="45"/>
      <c r="M121" s="229" t="s">
        <v>1</v>
      </c>
      <c r="N121" s="230" t="s">
        <v>47</v>
      </c>
      <c r="O121" s="92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3" t="s">
        <v>644</v>
      </c>
      <c r="AT121" s="233" t="s">
        <v>183</v>
      </c>
      <c r="AU121" s="233" t="s">
        <v>90</v>
      </c>
      <c r="AY121" s="17" t="s">
        <v>181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90</v>
      </c>
      <c r="BK121" s="234">
        <f>ROUND(I121*H121,2)</f>
        <v>0</v>
      </c>
      <c r="BL121" s="17" t="s">
        <v>644</v>
      </c>
      <c r="BM121" s="233" t="s">
        <v>821</v>
      </c>
    </row>
    <row r="122" spans="1:65" s="2" customFormat="1" ht="16.5" customHeight="1">
      <c r="A122" s="39"/>
      <c r="B122" s="40"/>
      <c r="C122" s="221" t="s">
        <v>187</v>
      </c>
      <c r="D122" s="221" t="s">
        <v>183</v>
      </c>
      <c r="E122" s="222" t="s">
        <v>652</v>
      </c>
      <c r="F122" s="223" t="s">
        <v>653</v>
      </c>
      <c r="G122" s="224" t="s">
        <v>384</v>
      </c>
      <c r="H122" s="225">
        <v>1</v>
      </c>
      <c r="I122" s="226"/>
      <c r="J122" s="227">
        <f>ROUND(I122*H122,2)</f>
        <v>0</v>
      </c>
      <c r="K122" s="228"/>
      <c r="L122" s="45"/>
      <c r="M122" s="229" t="s">
        <v>1</v>
      </c>
      <c r="N122" s="230" t="s">
        <v>47</v>
      </c>
      <c r="O122" s="92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3" t="s">
        <v>644</v>
      </c>
      <c r="AT122" s="233" t="s">
        <v>183</v>
      </c>
      <c r="AU122" s="233" t="s">
        <v>90</v>
      </c>
      <c r="AY122" s="17" t="s">
        <v>181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90</v>
      </c>
      <c r="BK122" s="234">
        <f>ROUND(I122*H122,2)</f>
        <v>0</v>
      </c>
      <c r="BL122" s="17" t="s">
        <v>644</v>
      </c>
      <c r="BM122" s="233" t="s">
        <v>822</v>
      </c>
    </row>
    <row r="123" spans="1:65" s="2" customFormat="1" ht="16.5" customHeight="1">
      <c r="A123" s="39"/>
      <c r="B123" s="40"/>
      <c r="C123" s="221" t="s">
        <v>206</v>
      </c>
      <c r="D123" s="221" t="s">
        <v>183</v>
      </c>
      <c r="E123" s="222" t="s">
        <v>655</v>
      </c>
      <c r="F123" s="223" t="s">
        <v>656</v>
      </c>
      <c r="G123" s="224" t="s">
        <v>384</v>
      </c>
      <c r="H123" s="225">
        <v>1</v>
      </c>
      <c r="I123" s="226"/>
      <c r="J123" s="227">
        <f>ROUND(I123*H123,2)</f>
        <v>0</v>
      </c>
      <c r="K123" s="228"/>
      <c r="L123" s="45"/>
      <c r="M123" s="229" t="s">
        <v>1</v>
      </c>
      <c r="N123" s="230" t="s">
        <v>47</v>
      </c>
      <c r="O123" s="92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3" t="s">
        <v>644</v>
      </c>
      <c r="AT123" s="233" t="s">
        <v>183</v>
      </c>
      <c r="AU123" s="233" t="s">
        <v>90</v>
      </c>
      <c r="AY123" s="17" t="s">
        <v>181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90</v>
      </c>
      <c r="BK123" s="234">
        <f>ROUND(I123*H123,2)</f>
        <v>0</v>
      </c>
      <c r="BL123" s="17" t="s">
        <v>644</v>
      </c>
      <c r="BM123" s="233" t="s">
        <v>823</v>
      </c>
    </row>
    <row r="124" spans="1:51" s="14" customFormat="1" ht="12">
      <c r="A124" s="14"/>
      <c r="B124" s="246"/>
      <c r="C124" s="247"/>
      <c r="D124" s="237" t="s">
        <v>189</v>
      </c>
      <c r="E124" s="248" t="s">
        <v>1</v>
      </c>
      <c r="F124" s="249" t="s">
        <v>658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90</v>
      </c>
      <c r="AV124" s="14" t="s">
        <v>92</v>
      </c>
      <c r="AW124" s="14" t="s">
        <v>38</v>
      </c>
      <c r="AX124" s="14" t="s">
        <v>90</v>
      </c>
      <c r="AY124" s="256" t="s">
        <v>181</v>
      </c>
    </row>
    <row r="125" spans="1:65" s="2" customFormat="1" ht="16.5" customHeight="1">
      <c r="A125" s="39"/>
      <c r="B125" s="40"/>
      <c r="C125" s="221" t="s">
        <v>212</v>
      </c>
      <c r="D125" s="221" t="s">
        <v>183</v>
      </c>
      <c r="E125" s="222" t="s">
        <v>659</v>
      </c>
      <c r="F125" s="223" t="s">
        <v>660</v>
      </c>
      <c r="G125" s="224" t="s">
        <v>384</v>
      </c>
      <c r="H125" s="225">
        <v>1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644</v>
      </c>
      <c r="AT125" s="233" t="s">
        <v>183</v>
      </c>
      <c r="AU125" s="233" t="s">
        <v>90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644</v>
      </c>
      <c r="BM125" s="233" t="s">
        <v>824</v>
      </c>
    </row>
    <row r="126" spans="1:65" s="2" customFormat="1" ht="16.5" customHeight="1">
      <c r="A126" s="39"/>
      <c r="B126" s="40"/>
      <c r="C126" s="221" t="s">
        <v>217</v>
      </c>
      <c r="D126" s="221" t="s">
        <v>183</v>
      </c>
      <c r="E126" s="222" t="s">
        <v>662</v>
      </c>
      <c r="F126" s="223" t="s">
        <v>663</v>
      </c>
      <c r="G126" s="224" t="s">
        <v>384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47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644</v>
      </c>
      <c r="AT126" s="233" t="s">
        <v>183</v>
      </c>
      <c r="AU126" s="233" t="s">
        <v>90</v>
      </c>
      <c r="AY126" s="17" t="s">
        <v>181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90</v>
      </c>
      <c r="BK126" s="234">
        <f>ROUND(I126*H126,2)</f>
        <v>0</v>
      </c>
      <c r="BL126" s="17" t="s">
        <v>644</v>
      </c>
      <c r="BM126" s="233" t="s">
        <v>825</v>
      </c>
    </row>
    <row r="127" spans="1:65" s="2" customFormat="1" ht="16.5" customHeight="1">
      <c r="A127" s="39"/>
      <c r="B127" s="40"/>
      <c r="C127" s="221" t="s">
        <v>144</v>
      </c>
      <c r="D127" s="221" t="s">
        <v>183</v>
      </c>
      <c r="E127" s="222" t="s">
        <v>665</v>
      </c>
      <c r="F127" s="223" t="s">
        <v>666</v>
      </c>
      <c r="G127" s="224" t="s">
        <v>384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644</v>
      </c>
      <c r="AT127" s="233" t="s">
        <v>183</v>
      </c>
      <c r="AU127" s="233" t="s">
        <v>90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644</v>
      </c>
      <c r="BM127" s="233" t="s">
        <v>826</v>
      </c>
    </row>
    <row r="128" spans="1:65" s="2" customFormat="1" ht="16.5" customHeight="1">
      <c r="A128" s="39"/>
      <c r="B128" s="40"/>
      <c r="C128" s="221" t="s">
        <v>227</v>
      </c>
      <c r="D128" s="221" t="s">
        <v>183</v>
      </c>
      <c r="E128" s="222" t="s">
        <v>668</v>
      </c>
      <c r="F128" s="223" t="s">
        <v>669</v>
      </c>
      <c r="G128" s="224" t="s">
        <v>384</v>
      </c>
      <c r="H128" s="225">
        <v>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47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644</v>
      </c>
      <c r="AT128" s="233" t="s">
        <v>183</v>
      </c>
      <c r="AU128" s="233" t="s">
        <v>90</v>
      </c>
      <c r="AY128" s="17" t="s">
        <v>181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90</v>
      </c>
      <c r="BK128" s="234">
        <f>ROUND(I128*H128,2)</f>
        <v>0</v>
      </c>
      <c r="BL128" s="17" t="s">
        <v>644</v>
      </c>
      <c r="BM128" s="233" t="s">
        <v>827</v>
      </c>
    </row>
    <row r="129" spans="1:65" s="2" customFormat="1" ht="16.5" customHeight="1">
      <c r="A129" s="39"/>
      <c r="B129" s="40"/>
      <c r="C129" s="221" t="s">
        <v>232</v>
      </c>
      <c r="D129" s="221" t="s">
        <v>183</v>
      </c>
      <c r="E129" s="222" t="s">
        <v>671</v>
      </c>
      <c r="F129" s="223" t="s">
        <v>672</v>
      </c>
      <c r="G129" s="224" t="s">
        <v>384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47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644</v>
      </c>
      <c r="AT129" s="233" t="s">
        <v>183</v>
      </c>
      <c r="AU129" s="233" t="s">
        <v>90</v>
      </c>
      <c r="AY129" s="17" t="s">
        <v>181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90</v>
      </c>
      <c r="BK129" s="234">
        <f>ROUND(I129*H129,2)</f>
        <v>0</v>
      </c>
      <c r="BL129" s="17" t="s">
        <v>644</v>
      </c>
      <c r="BM129" s="233" t="s">
        <v>828</v>
      </c>
    </row>
    <row r="130" spans="1:51" s="13" customFormat="1" ht="12">
      <c r="A130" s="13"/>
      <c r="B130" s="235"/>
      <c r="C130" s="236"/>
      <c r="D130" s="237" t="s">
        <v>189</v>
      </c>
      <c r="E130" s="238" t="s">
        <v>1</v>
      </c>
      <c r="F130" s="239" t="s">
        <v>674</v>
      </c>
      <c r="G130" s="236"/>
      <c r="H130" s="238" t="s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90</v>
      </c>
      <c r="AV130" s="13" t="s">
        <v>90</v>
      </c>
      <c r="AW130" s="13" t="s">
        <v>38</v>
      </c>
      <c r="AX130" s="13" t="s">
        <v>82</v>
      </c>
      <c r="AY130" s="245" t="s">
        <v>181</v>
      </c>
    </row>
    <row r="131" spans="1:51" s="13" customFormat="1" ht="12">
      <c r="A131" s="13"/>
      <c r="B131" s="235"/>
      <c r="C131" s="236"/>
      <c r="D131" s="237" t="s">
        <v>189</v>
      </c>
      <c r="E131" s="238" t="s">
        <v>1</v>
      </c>
      <c r="F131" s="239" t="s">
        <v>675</v>
      </c>
      <c r="G131" s="236"/>
      <c r="H131" s="238" t="s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90</v>
      </c>
      <c r="AV131" s="13" t="s">
        <v>90</v>
      </c>
      <c r="AW131" s="13" t="s">
        <v>38</v>
      </c>
      <c r="AX131" s="13" t="s">
        <v>82</v>
      </c>
      <c r="AY131" s="245" t="s">
        <v>181</v>
      </c>
    </row>
    <row r="132" spans="1:51" s="14" customFormat="1" ht="12">
      <c r="A132" s="14"/>
      <c r="B132" s="246"/>
      <c r="C132" s="247"/>
      <c r="D132" s="237" t="s">
        <v>189</v>
      </c>
      <c r="E132" s="248" t="s">
        <v>1</v>
      </c>
      <c r="F132" s="249" t="s">
        <v>676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189</v>
      </c>
      <c r="AU132" s="256" t="s">
        <v>90</v>
      </c>
      <c r="AV132" s="14" t="s">
        <v>92</v>
      </c>
      <c r="AW132" s="14" t="s">
        <v>38</v>
      </c>
      <c r="AX132" s="14" t="s">
        <v>90</v>
      </c>
      <c r="AY132" s="256" t="s">
        <v>181</v>
      </c>
    </row>
    <row r="133" spans="1:65" s="2" customFormat="1" ht="16.5" customHeight="1">
      <c r="A133" s="39"/>
      <c r="B133" s="40"/>
      <c r="C133" s="221" t="s">
        <v>237</v>
      </c>
      <c r="D133" s="221" t="s">
        <v>183</v>
      </c>
      <c r="E133" s="222" t="s">
        <v>677</v>
      </c>
      <c r="F133" s="223" t="s">
        <v>678</v>
      </c>
      <c r="G133" s="224" t="s">
        <v>384</v>
      </c>
      <c r="H133" s="225">
        <v>1</v>
      </c>
      <c r="I133" s="226"/>
      <c r="J133" s="227">
        <f>ROUND(I133*H133,2)</f>
        <v>0</v>
      </c>
      <c r="K133" s="228"/>
      <c r="L133" s="45"/>
      <c r="M133" s="279" t="s">
        <v>1</v>
      </c>
      <c r="N133" s="280" t="s">
        <v>47</v>
      </c>
      <c r="O133" s="281"/>
      <c r="P133" s="282">
        <f>O133*H133</f>
        <v>0</v>
      </c>
      <c r="Q133" s="282">
        <v>0</v>
      </c>
      <c r="R133" s="282">
        <f>Q133*H133</f>
        <v>0</v>
      </c>
      <c r="S133" s="282">
        <v>0</v>
      </c>
      <c r="T133" s="2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644</v>
      </c>
      <c r="AT133" s="233" t="s">
        <v>183</v>
      </c>
      <c r="AU133" s="233" t="s">
        <v>90</v>
      </c>
      <c r="AY133" s="17" t="s">
        <v>181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90</v>
      </c>
      <c r="BK133" s="234">
        <f>ROUND(I133*H133,2)</f>
        <v>0</v>
      </c>
      <c r="BL133" s="17" t="s">
        <v>644</v>
      </c>
      <c r="BM133" s="233" t="s">
        <v>829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F8A3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  <c r="AZ2" s="137" t="s">
        <v>680</v>
      </c>
      <c r="BA2" s="137" t="s">
        <v>1</v>
      </c>
      <c r="BB2" s="137" t="s">
        <v>1</v>
      </c>
      <c r="BC2" s="137" t="s">
        <v>8</v>
      </c>
      <c r="BD2" s="137" t="s">
        <v>92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  <c r="AZ3" s="137" t="s">
        <v>682</v>
      </c>
      <c r="BA3" s="137" t="s">
        <v>1</v>
      </c>
      <c r="BB3" s="137" t="s">
        <v>1</v>
      </c>
      <c r="BC3" s="137" t="s">
        <v>830</v>
      </c>
      <c r="BD3" s="137" t="s">
        <v>92</v>
      </c>
    </row>
    <row r="4" spans="2:5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  <c r="AZ4" s="137" t="s">
        <v>684</v>
      </c>
      <c r="BA4" s="137" t="s">
        <v>1</v>
      </c>
      <c r="BB4" s="137" t="s">
        <v>1</v>
      </c>
      <c r="BC4" s="137" t="s">
        <v>252</v>
      </c>
      <c r="BD4" s="137" t="s">
        <v>92</v>
      </c>
    </row>
    <row r="5" spans="2:56" s="1" customFormat="1" ht="6.95" customHeight="1" hidden="1">
      <c r="B5" s="20"/>
      <c r="L5" s="20"/>
      <c r="AZ5" s="137" t="s">
        <v>114</v>
      </c>
      <c r="BA5" s="137" t="s">
        <v>1</v>
      </c>
      <c r="BB5" s="137" t="s">
        <v>1</v>
      </c>
      <c r="BC5" s="137" t="s">
        <v>831</v>
      </c>
      <c r="BD5" s="137" t="s">
        <v>92</v>
      </c>
    </row>
    <row r="6" spans="2:56" s="1" customFormat="1" ht="12" customHeight="1" hidden="1">
      <c r="B6" s="20"/>
      <c r="D6" s="142" t="s">
        <v>16</v>
      </c>
      <c r="L6" s="20"/>
      <c r="AZ6" s="137" t="s">
        <v>131</v>
      </c>
      <c r="BA6" s="137" t="s">
        <v>1</v>
      </c>
      <c r="BB6" s="137" t="s">
        <v>1</v>
      </c>
      <c r="BC6" s="137" t="s">
        <v>832</v>
      </c>
      <c r="BD6" s="137" t="s">
        <v>92</v>
      </c>
    </row>
    <row r="7" spans="2:56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  <c r="AZ7" s="137" t="s">
        <v>833</v>
      </c>
      <c r="BA7" s="137" t="s">
        <v>1</v>
      </c>
      <c r="BB7" s="137" t="s">
        <v>1</v>
      </c>
      <c r="BC7" s="137" t="s">
        <v>834</v>
      </c>
      <c r="BD7" s="137" t="s">
        <v>92</v>
      </c>
    </row>
    <row r="8" spans="1:56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835</v>
      </c>
      <c r="BA8" s="137" t="s">
        <v>1</v>
      </c>
      <c r="BB8" s="137" t="s">
        <v>1</v>
      </c>
      <c r="BC8" s="137" t="s">
        <v>8</v>
      </c>
      <c r="BD8" s="137" t="s">
        <v>92</v>
      </c>
    </row>
    <row r="9" spans="1:31" s="2" customFormat="1" ht="16.5" customHeight="1" hidden="1">
      <c r="A9" s="39"/>
      <c r="B9" s="45"/>
      <c r="C9" s="39"/>
      <c r="D9" s="39"/>
      <c r="E9" s="144" t="s">
        <v>836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ROUND((SUM(BE122:BE190)),2)</f>
        <v>0</v>
      </c>
      <c r="G33" s="39"/>
      <c r="H33" s="39"/>
      <c r="I33" s="157">
        <v>0.21</v>
      </c>
      <c r="J33" s="156">
        <f>ROUND(((SUM(BE122:BE190))*I33),2)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ROUND((SUM(BF122:BF190)),2)</f>
        <v>0</v>
      </c>
      <c r="G34" s="39"/>
      <c r="H34" s="39"/>
      <c r="I34" s="157">
        <v>0.15</v>
      </c>
      <c r="J34" s="156">
        <f>ROUND(((SUM(BF122:BF190))*I34),2)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ROUND((SUM(BG122:BG190)),2)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ROUND((SUM(BH122:BH190)),2)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ROUND((SUM(BI122:BI190)),2)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111 - SO 111  Chodníky v katastru Stránčic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160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161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837</v>
      </c>
      <c r="E99" s="190"/>
      <c r="F99" s="190"/>
      <c r="G99" s="190"/>
      <c r="H99" s="190"/>
      <c r="I99" s="190"/>
      <c r="J99" s="191">
        <f>J161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163</v>
      </c>
      <c r="E100" s="190"/>
      <c r="F100" s="190"/>
      <c r="G100" s="190"/>
      <c r="H100" s="190"/>
      <c r="I100" s="190"/>
      <c r="J100" s="191">
        <f>J165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164</v>
      </c>
      <c r="E101" s="190"/>
      <c r="F101" s="190"/>
      <c r="G101" s="190"/>
      <c r="H101" s="190"/>
      <c r="I101" s="190"/>
      <c r="J101" s="191">
        <f>J182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165</v>
      </c>
      <c r="E102" s="190"/>
      <c r="F102" s="190"/>
      <c r="G102" s="190"/>
      <c r="H102" s="190"/>
      <c r="I102" s="190"/>
      <c r="J102" s="191">
        <f>J186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166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Rekonstrukce Stránčická - Hrdinů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127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111 - SO 111  Chodníky v katastru Stránčic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>k.ú. Všestary, Stránčice</v>
      </c>
      <c r="G116" s="41"/>
      <c r="H116" s="41"/>
      <c r="I116" s="32" t="s">
        <v>24</v>
      </c>
      <c r="J116" s="80" t="str">
        <f>IF(J12="","",J12)</f>
        <v>11. 10. 2023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30</v>
      </c>
      <c r="D118" s="41"/>
      <c r="E118" s="41"/>
      <c r="F118" s="27" t="str">
        <f>E15</f>
        <v>Obec Všestary</v>
      </c>
      <c r="G118" s="41"/>
      <c r="H118" s="41"/>
      <c r="I118" s="32" t="s">
        <v>36</v>
      </c>
      <c r="J118" s="37" t="str">
        <f>E21</f>
        <v>ing. Miroslav Dvořan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>Roman Valík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167</v>
      </c>
      <c r="D121" s="196" t="s">
        <v>67</v>
      </c>
      <c r="E121" s="196" t="s">
        <v>63</v>
      </c>
      <c r="F121" s="196" t="s">
        <v>64</v>
      </c>
      <c r="G121" s="196" t="s">
        <v>168</v>
      </c>
      <c r="H121" s="196" t="s">
        <v>169</v>
      </c>
      <c r="I121" s="196" t="s">
        <v>170</v>
      </c>
      <c r="J121" s="197" t="s">
        <v>157</v>
      </c>
      <c r="K121" s="198" t="s">
        <v>171</v>
      </c>
      <c r="L121" s="199"/>
      <c r="M121" s="101" t="s">
        <v>1</v>
      </c>
      <c r="N121" s="102" t="s">
        <v>46</v>
      </c>
      <c r="O121" s="102" t="s">
        <v>172</v>
      </c>
      <c r="P121" s="102" t="s">
        <v>173</v>
      </c>
      <c r="Q121" s="102" t="s">
        <v>174</v>
      </c>
      <c r="R121" s="102" t="s">
        <v>175</v>
      </c>
      <c r="S121" s="102" t="s">
        <v>176</v>
      </c>
      <c r="T121" s="103" t="s">
        <v>177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178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</f>
        <v>0</v>
      </c>
      <c r="Q122" s="105"/>
      <c r="R122" s="202">
        <f>R123</f>
        <v>65.40901000000001</v>
      </c>
      <c r="S122" s="105"/>
      <c r="T122" s="203">
        <f>T123</f>
        <v>1.98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159</v>
      </c>
      <c r="BK122" s="204">
        <f>BK123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179</v>
      </c>
      <c r="F123" s="208" t="s">
        <v>180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P124+P161+P165+P182+P186</f>
        <v>0</v>
      </c>
      <c r="Q123" s="213"/>
      <c r="R123" s="214">
        <f>R124+R161+R165+R182+R186</f>
        <v>65.40901000000001</v>
      </c>
      <c r="S123" s="213"/>
      <c r="T123" s="215">
        <f>T124+T161+T165+T182+T186</f>
        <v>1.98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82</v>
      </c>
      <c r="AY123" s="216" t="s">
        <v>181</v>
      </c>
      <c r="BK123" s="218">
        <f>BK124+BK161+BK165+BK182+BK186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90</v>
      </c>
      <c r="F124" s="219" t="s">
        <v>182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SUM(P125:P160)</f>
        <v>0</v>
      </c>
      <c r="Q124" s="213"/>
      <c r="R124" s="214">
        <f>SUM(R125:R160)</f>
        <v>2.25075</v>
      </c>
      <c r="S124" s="213"/>
      <c r="T124" s="215">
        <f>SUM(T125:T160)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90</v>
      </c>
      <c r="AT124" s="217" t="s">
        <v>81</v>
      </c>
      <c r="AU124" s="217" t="s">
        <v>90</v>
      </c>
      <c r="AY124" s="216" t="s">
        <v>181</v>
      </c>
      <c r="BK124" s="218">
        <f>SUM(BK125:BK160)</f>
        <v>0</v>
      </c>
    </row>
    <row r="125" spans="1:65" s="2" customFormat="1" ht="37.8" customHeight="1">
      <c r="A125" s="39"/>
      <c r="B125" s="40"/>
      <c r="C125" s="221" t="s">
        <v>90</v>
      </c>
      <c r="D125" s="221" t="s">
        <v>183</v>
      </c>
      <c r="E125" s="222" t="s">
        <v>838</v>
      </c>
      <c r="F125" s="223" t="s">
        <v>839</v>
      </c>
      <c r="G125" s="224" t="s">
        <v>209</v>
      </c>
      <c r="H125" s="225">
        <v>95.92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187</v>
      </c>
      <c r="AT125" s="233" t="s">
        <v>183</v>
      </c>
      <c r="AU125" s="233" t="s">
        <v>92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187</v>
      </c>
      <c r="BM125" s="233" t="s">
        <v>840</v>
      </c>
    </row>
    <row r="126" spans="1:51" s="14" customFormat="1" ht="12">
      <c r="A126" s="14"/>
      <c r="B126" s="246"/>
      <c r="C126" s="247"/>
      <c r="D126" s="237" t="s">
        <v>189</v>
      </c>
      <c r="E126" s="248" t="s">
        <v>833</v>
      </c>
      <c r="F126" s="249" t="s">
        <v>841</v>
      </c>
      <c r="G126" s="247"/>
      <c r="H126" s="250">
        <v>95.92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189</v>
      </c>
      <c r="AU126" s="256" t="s">
        <v>92</v>
      </c>
      <c r="AV126" s="14" t="s">
        <v>92</v>
      </c>
      <c r="AW126" s="14" t="s">
        <v>38</v>
      </c>
      <c r="AX126" s="14" t="s">
        <v>90</v>
      </c>
      <c r="AY126" s="256" t="s">
        <v>181</v>
      </c>
    </row>
    <row r="127" spans="1:65" s="2" customFormat="1" ht="33" customHeight="1">
      <c r="A127" s="39"/>
      <c r="B127" s="40"/>
      <c r="C127" s="221" t="s">
        <v>92</v>
      </c>
      <c r="D127" s="221" t="s">
        <v>183</v>
      </c>
      <c r="E127" s="222" t="s">
        <v>213</v>
      </c>
      <c r="F127" s="223" t="s">
        <v>214</v>
      </c>
      <c r="G127" s="224" t="s">
        <v>209</v>
      </c>
      <c r="H127" s="225">
        <v>30.8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187</v>
      </c>
      <c r="AT127" s="233" t="s">
        <v>183</v>
      </c>
      <c r="AU127" s="233" t="s">
        <v>92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187</v>
      </c>
      <c r="BM127" s="233" t="s">
        <v>842</v>
      </c>
    </row>
    <row r="128" spans="1:51" s="14" customFormat="1" ht="12">
      <c r="A128" s="14"/>
      <c r="B128" s="246"/>
      <c r="C128" s="247"/>
      <c r="D128" s="237" t="s">
        <v>189</v>
      </c>
      <c r="E128" s="248" t="s">
        <v>843</v>
      </c>
      <c r="F128" s="249" t="s">
        <v>844</v>
      </c>
      <c r="G128" s="247"/>
      <c r="H128" s="250">
        <v>30.8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189</v>
      </c>
      <c r="AU128" s="256" t="s">
        <v>92</v>
      </c>
      <c r="AV128" s="14" t="s">
        <v>92</v>
      </c>
      <c r="AW128" s="14" t="s">
        <v>38</v>
      </c>
      <c r="AX128" s="14" t="s">
        <v>90</v>
      </c>
      <c r="AY128" s="256" t="s">
        <v>181</v>
      </c>
    </row>
    <row r="129" spans="1:65" s="2" customFormat="1" ht="37.8" customHeight="1">
      <c r="A129" s="39"/>
      <c r="B129" s="40"/>
      <c r="C129" s="221" t="s">
        <v>196</v>
      </c>
      <c r="D129" s="221" t="s">
        <v>183</v>
      </c>
      <c r="E129" s="222" t="s">
        <v>695</v>
      </c>
      <c r="F129" s="223" t="s">
        <v>696</v>
      </c>
      <c r="G129" s="224" t="s">
        <v>209</v>
      </c>
      <c r="H129" s="225">
        <v>15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47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187</v>
      </c>
      <c r="AT129" s="233" t="s">
        <v>183</v>
      </c>
      <c r="AU129" s="233" t="s">
        <v>92</v>
      </c>
      <c r="AY129" s="17" t="s">
        <v>181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90</v>
      </c>
      <c r="BK129" s="234">
        <f>ROUND(I129*H129,2)</f>
        <v>0</v>
      </c>
      <c r="BL129" s="17" t="s">
        <v>187</v>
      </c>
      <c r="BM129" s="233" t="s">
        <v>845</v>
      </c>
    </row>
    <row r="130" spans="1:51" s="14" customFormat="1" ht="12">
      <c r="A130" s="14"/>
      <c r="B130" s="246"/>
      <c r="C130" s="247"/>
      <c r="D130" s="237" t="s">
        <v>189</v>
      </c>
      <c r="E130" s="248" t="s">
        <v>1</v>
      </c>
      <c r="F130" s="249" t="s">
        <v>846</v>
      </c>
      <c r="G130" s="247"/>
      <c r="H130" s="250">
        <v>15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189</v>
      </c>
      <c r="AU130" s="256" t="s">
        <v>92</v>
      </c>
      <c r="AV130" s="14" t="s">
        <v>92</v>
      </c>
      <c r="AW130" s="14" t="s">
        <v>38</v>
      </c>
      <c r="AX130" s="14" t="s">
        <v>90</v>
      </c>
      <c r="AY130" s="256" t="s">
        <v>181</v>
      </c>
    </row>
    <row r="131" spans="1:65" s="2" customFormat="1" ht="37.8" customHeight="1">
      <c r="A131" s="39"/>
      <c r="B131" s="40"/>
      <c r="C131" s="221" t="s">
        <v>187</v>
      </c>
      <c r="D131" s="221" t="s">
        <v>183</v>
      </c>
      <c r="E131" s="222" t="s">
        <v>246</v>
      </c>
      <c r="F131" s="223" t="s">
        <v>247</v>
      </c>
      <c r="G131" s="224" t="s">
        <v>209</v>
      </c>
      <c r="H131" s="225">
        <v>80.92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47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187</v>
      </c>
      <c r="AT131" s="233" t="s">
        <v>183</v>
      </c>
      <c r="AU131" s="233" t="s">
        <v>92</v>
      </c>
      <c r="AY131" s="17" t="s">
        <v>181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90</v>
      </c>
      <c r="BK131" s="234">
        <f>ROUND(I131*H131,2)</f>
        <v>0</v>
      </c>
      <c r="BL131" s="17" t="s">
        <v>187</v>
      </c>
      <c r="BM131" s="233" t="s">
        <v>699</v>
      </c>
    </row>
    <row r="132" spans="1:51" s="13" customFormat="1" ht="12">
      <c r="A132" s="13"/>
      <c r="B132" s="235"/>
      <c r="C132" s="236"/>
      <c r="D132" s="237" t="s">
        <v>189</v>
      </c>
      <c r="E132" s="238" t="s">
        <v>1</v>
      </c>
      <c r="F132" s="239" t="s">
        <v>700</v>
      </c>
      <c r="G132" s="236"/>
      <c r="H132" s="238" t="s">
        <v>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92</v>
      </c>
      <c r="AV132" s="13" t="s">
        <v>90</v>
      </c>
      <c r="AW132" s="13" t="s">
        <v>38</v>
      </c>
      <c r="AX132" s="13" t="s">
        <v>82</v>
      </c>
      <c r="AY132" s="245" t="s">
        <v>181</v>
      </c>
    </row>
    <row r="133" spans="1:51" s="13" customFormat="1" ht="12">
      <c r="A133" s="13"/>
      <c r="B133" s="235"/>
      <c r="C133" s="236"/>
      <c r="D133" s="237" t="s">
        <v>189</v>
      </c>
      <c r="E133" s="238" t="s">
        <v>1</v>
      </c>
      <c r="F133" s="239" t="s">
        <v>701</v>
      </c>
      <c r="G133" s="236"/>
      <c r="H133" s="238" t="s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92</v>
      </c>
      <c r="AV133" s="13" t="s">
        <v>90</v>
      </c>
      <c r="AW133" s="13" t="s">
        <v>38</v>
      </c>
      <c r="AX133" s="13" t="s">
        <v>82</v>
      </c>
      <c r="AY133" s="245" t="s">
        <v>181</v>
      </c>
    </row>
    <row r="134" spans="1:51" s="14" customFormat="1" ht="12">
      <c r="A134" s="14"/>
      <c r="B134" s="246"/>
      <c r="C134" s="247"/>
      <c r="D134" s="237" t="s">
        <v>189</v>
      </c>
      <c r="E134" s="248" t="s">
        <v>131</v>
      </c>
      <c r="F134" s="249" t="s">
        <v>847</v>
      </c>
      <c r="G134" s="247"/>
      <c r="H134" s="250">
        <v>80.92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189</v>
      </c>
      <c r="AU134" s="256" t="s">
        <v>92</v>
      </c>
      <c r="AV134" s="14" t="s">
        <v>92</v>
      </c>
      <c r="AW134" s="14" t="s">
        <v>38</v>
      </c>
      <c r="AX134" s="14" t="s">
        <v>90</v>
      </c>
      <c r="AY134" s="256" t="s">
        <v>181</v>
      </c>
    </row>
    <row r="135" spans="1:65" s="2" customFormat="1" ht="37.8" customHeight="1">
      <c r="A135" s="39"/>
      <c r="B135" s="40"/>
      <c r="C135" s="221" t="s">
        <v>206</v>
      </c>
      <c r="D135" s="221" t="s">
        <v>183</v>
      </c>
      <c r="E135" s="222" t="s">
        <v>253</v>
      </c>
      <c r="F135" s="223" t="s">
        <v>254</v>
      </c>
      <c r="G135" s="224" t="s">
        <v>209</v>
      </c>
      <c r="H135" s="225">
        <v>809.2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47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187</v>
      </c>
      <c r="AT135" s="233" t="s">
        <v>183</v>
      </c>
      <c r="AU135" s="233" t="s">
        <v>92</v>
      </c>
      <c r="AY135" s="17" t="s">
        <v>181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90</v>
      </c>
      <c r="BK135" s="234">
        <f>ROUND(I135*H135,2)</f>
        <v>0</v>
      </c>
      <c r="BL135" s="17" t="s">
        <v>187</v>
      </c>
      <c r="BM135" s="233" t="s">
        <v>703</v>
      </c>
    </row>
    <row r="136" spans="1:51" s="13" customFormat="1" ht="12">
      <c r="A136" s="13"/>
      <c r="B136" s="235"/>
      <c r="C136" s="236"/>
      <c r="D136" s="237" t="s">
        <v>189</v>
      </c>
      <c r="E136" s="238" t="s">
        <v>1</v>
      </c>
      <c r="F136" s="239" t="s">
        <v>700</v>
      </c>
      <c r="G136" s="236"/>
      <c r="H136" s="238" t="s">
        <v>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92</v>
      </c>
      <c r="AV136" s="13" t="s">
        <v>90</v>
      </c>
      <c r="AW136" s="13" t="s">
        <v>38</v>
      </c>
      <c r="AX136" s="13" t="s">
        <v>82</v>
      </c>
      <c r="AY136" s="245" t="s">
        <v>181</v>
      </c>
    </row>
    <row r="137" spans="1:51" s="13" customFormat="1" ht="12">
      <c r="A137" s="13"/>
      <c r="B137" s="235"/>
      <c r="C137" s="236"/>
      <c r="D137" s="237" t="s">
        <v>189</v>
      </c>
      <c r="E137" s="238" t="s">
        <v>1</v>
      </c>
      <c r="F137" s="239" t="s">
        <v>701</v>
      </c>
      <c r="G137" s="236"/>
      <c r="H137" s="238" t="s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189</v>
      </c>
      <c r="AU137" s="245" t="s">
        <v>92</v>
      </c>
      <c r="AV137" s="13" t="s">
        <v>90</v>
      </c>
      <c r="AW137" s="13" t="s">
        <v>38</v>
      </c>
      <c r="AX137" s="13" t="s">
        <v>82</v>
      </c>
      <c r="AY137" s="245" t="s">
        <v>181</v>
      </c>
    </row>
    <row r="138" spans="1:51" s="14" customFormat="1" ht="12">
      <c r="A138" s="14"/>
      <c r="B138" s="246"/>
      <c r="C138" s="247"/>
      <c r="D138" s="237" t="s">
        <v>189</v>
      </c>
      <c r="E138" s="248" t="s">
        <v>1</v>
      </c>
      <c r="F138" s="249" t="s">
        <v>256</v>
      </c>
      <c r="G138" s="247"/>
      <c r="H138" s="250">
        <v>809.2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189</v>
      </c>
      <c r="AU138" s="256" t="s">
        <v>92</v>
      </c>
      <c r="AV138" s="14" t="s">
        <v>92</v>
      </c>
      <c r="AW138" s="14" t="s">
        <v>38</v>
      </c>
      <c r="AX138" s="14" t="s">
        <v>90</v>
      </c>
      <c r="AY138" s="256" t="s">
        <v>181</v>
      </c>
    </row>
    <row r="139" spans="1:65" s="2" customFormat="1" ht="33" customHeight="1">
      <c r="A139" s="39"/>
      <c r="B139" s="40"/>
      <c r="C139" s="221" t="s">
        <v>212</v>
      </c>
      <c r="D139" s="221" t="s">
        <v>183</v>
      </c>
      <c r="E139" s="222" t="s">
        <v>267</v>
      </c>
      <c r="F139" s="223" t="s">
        <v>268</v>
      </c>
      <c r="G139" s="224" t="s">
        <v>269</v>
      </c>
      <c r="H139" s="225">
        <v>137.564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47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187</v>
      </c>
      <c r="AT139" s="233" t="s">
        <v>183</v>
      </c>
      <c r="AU139" s="233" t="s">
        <v>92</v>
      </c>
      <c r="AY139" s="17" t="s">
        <v>181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90</v>
      </c>
      <c r="BK139" s="234">
        <f>ROUND(I139*H139,2)</f>
        <v>0</v>
      </c>
      <c r="BL139" s="17" t="s">
        <v>187</v>
      </c>
      <c r="BM139" s="233" t="s">
        <v>708</v>
      </c>
    </row>
    <row r="140" spans="1:51" s="14" customFormat="1" ht="12">
      <c r="A140" s="14"/>
      <c r="B140" s="246"/>
      <c r="C140" s="247"/>
      <c r="D140" s="237" t="s">
        <v>189</v>
      </c>
      <c r="E140" s="248" t="s">
        <v>1</v>
      </c>
      <c r="F140" s="249" t="s">
        <v>709</v>
      </c>
      <c r="G140" s="247"/>
      <c r="H140" s="250">
        <v>137.564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189</v>
      </c>
      <c r="AU140" s="256" t="s">
        <v>92</v>
      </c>
      <c r="AV140" s="14" t="s">
        <v>92</v>
      </c>
      <c r="AW140" s="14" t="s">
        <v>38</v>
      </c>
      <c r="AX140" s="14" t="s">
        <v>90</v>
      </c>
      <c r="AY140" s="256" t="s">
        <v>181</v>
      </c>
    </row>
    <row r="141" spans="1:65" s="2" customFormat="1" ht="24.15" customHeight="1">
      <c r="A141" s="39"/>
      <c r="B141" s="40"/>
      <c r="C141" s="221" t="s">
        <v>217</v>
      </c>
      <c r="D141" s="221" t="s">
        <v>183</v>
      </c>
      <c r="E141" s="222" t="s">
        <v>273</v>
      </c>
      <c r="F141" s="223" t="s">
        <v>274</v>
      </c>
      <c r="G141" s="224" t="s">
        <v>209</v>
      </c>
      <c r="H141" s="225">
        <v>15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47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187</v>
      </c>
      <c r="AT141" s="233" t="s">
        <v>183</v>
      </c>
      <c r="AU141" s="233" t="s">
        <v>92</v>
      </c>
      <c r="AY141" s="17" t="s">
        <v>181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90</v>
      </c>
      <c r="BK141" s="234">
        <f>ROUND(I141*H141,2)</f>
        <v>0</v>
      </c>
      <c r="BL141" s="17" t="s">
        <v>187</v>
      </c>
      <c r="BM141" s="233" t="s">
        <v>848</v>
      </c>
    </row>
    <row r="142" spans="1:51" s="14" customFormat="1" ht="12">
      <c r="A142" s="14"/>
      <c r="B142" s="246"/>
      <c r="C142" s="247"/>
      <c r="D142" s="237" t="s">
        <v>189</v>
      </c>
      <c r="E142" s="248" t="s">
        <v>835</v>
      </c>
      <c r="F142" s="249" t="s">
        <v>849</v>
      </c>
      <c r="G142" s="247"/>
      <c r="H142" s="250">
        <v>15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189</v>
      </c>
      <c r="AU142" s="256" t="s">
        <v>92</v>
      </c>
      <c r="AV142" s="14" t="s">
        <v>92</v>
      </c>
      <c r="AW142" s="14" t="s">
        <v>38</v>
      </c>
      <c r="AX142" s="14" t="s">
        <v>90</v>
      </c>
      <c r="AY142" s="256" t="s">
        <v>181</v>
      </c>
    </row>
    <row r="143" spans="1:65" s="2" customFormat="1" ht="24.15" customHeight="1">
      <c r="A143" s="39"/>
      <c r="B143" s="40"/>
      <c r="C143" s="221" t="s">
        <v>144</v>
      </c>
      <c r="D143" s="221" t="s">
        <v>183</v>
      </c>
      <c r="E143" s="222" t="s">
        <v>710</v>
      </c>
      <c r="F143" s="223" t="s">
        <v>711</v>
      </c>
      <c r="G143" s="224" t="s">
        <v>186</v>
      </c>
      <c r="H143" s="225">
        <v>15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47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187</v>
      </c>
      <c r="AT143" s="233" t="s">
        <v>183</v>
      </c>
      <c r="AU143" s="233" t="s">
        <v>92</v>
      </c>
      <c r="AY143" s="17" t="s">
        <v>181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90</v>
      </c>
      <c r="BK143" s="234">
        <f>ROUND(I143*H143,2)</f>
        <v>0</v>
      </c>
      <c r="BL143" s="17" t="s">
        <v>187</v>
      </c>
      <c r="BM143" s="233" t="s">
        <v>712</v>
      </c>
    </row>
    <row r="144" spans="1:51" s="14" customFormat="1" ht="12">
      <c r="A144" s="14"/>
      <c r="B144" s="246"/>
      <c r="C144" s="247"/>
      <c r="D144" s="237" t="s">
        <v>189</v>
      </c>
      <c r="E144" s="248" t="s">
        <v>680</v>
      </c>
      <c r="F144" s="249" t="s">
        <v>8</v>
      </c>
      <c r="G144" s="247"/>
      <c r="H144" s="250">
        <v>15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189</v>
      </c>
      <c r="AU144" s="256" t="s">
        <v>92</v>
      </c>
      <c r="AV144" s="14" t="s">
        <v>92</v>
      </c>
      <c r="AW144" s="14" t="s">
        <v>38</v>
      </c>
      <c r="AX144" s="14" t="s">
        <v>90</v>
      </c>
      <c r="AY144" s="256" t="s">
        <v>181</v>
      </c>
    </row>
    <row r="145" spans="1:65" s="2" customFormat="1" ht="24.15" customHeight="1">
      <c r="A145" s="39"/>
      <c r="B145" s="40"/>
      <c r="C145" s="221" t="s">
        <v>227</v>
      </c>
      <c r="D145" s="221" t="s">
        <v>183</v>
      </c>
      <c r="E145" s="222" t="s">
        <v>284</v>
      </c>
      <c r="F145" s="223" t="s">
        <v>285</v>
      </c>
      <c r="G145" s="224" t="s">
        <v>186</v>
      </c>
      <c r="H145" s="225">
        <v>119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47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187</v>
      </c>
      <c r="AT145" s="233" t="s">
        <v>183</v>
      </c>
      <c r="AU145" s="233" t="s">
        <v>92</v>
      </c>
      <c r="AY145" s="17" t="s">
        <v>181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90</v>
      </c>
      <c r="BK145" s="234">
        <f>ROUND(I145*H145,2)</f>
        <v>0</v>
      </c>
      <c r="BL145" s="17" t="s">
        <v>187</v>
      </c>
      <c r="BM145" s="233" t="s">
        <v>713</v>
      </c>
    </row>
    <row r="146" spans="1:51" s="14" customFormat="1" ht="12">
      <c r="A146" s="14"/>
      <c r="B146" s="246"/>
      <c r="C146" s="247"/>
      <c r="D146" s="237" t="s">
        <v>189</v>
      </c>
      <c r="E146" s="248" t="s">
        <v>682</v>
      </c>
      <c r="F146" s="249" t="s">
        <v>830</v>
      </c>
      <c r="G146" s="247"/>
      <c r="H146" s="250">
        <v>105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189</v>
      </c>
      <c r="AU146" s="256" t="s">
        <v>92</v>
      </c>
      <c r="AV146" s="14" t="s">
        <v>92</v>
      </c>
      <c r="AW146" s="14" t="s">
        <v>38</v>
      </c>
      <c r="AX146" s="14" t="s">
        <v>82</v>
      </c>
      <c r="AY146" s="256" t="s">
        <v>181</v>
      </c>
    </row>
    <row r="147" spans="1:51" s="14" customFormat="1" ht="12">
      <c r="A147" s="14"/>
      <c r="B147" s="246"/>
      <c r="C147" s="247"/>
      <c r="D147" s="237" t="s">
        <v>189</v>
      </c>
      <c r="E147" s="248" t="s">
        <v>684</v>
      </c>
      <c r="F147" s="249" t="s">
        <v>252</v>
      </c>
      <c r="G147" s="247"/>
      <c r="H147" s="250">
        <v>14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189</v>
      </c>
      <c r="AU147" s="256" t="s">
        <v>92</v>
      </c>
      <c r="AV147" s="14" t="s">
        <v>92</v>
      </c>
      <c r="AW147" s="14" t="s">
        <v>38</v>
      </c>
      <c r="AX147" s="14" t="s">
        <v>82</v>
      </c>
      <c r="AY147" s="256" t="s">
        <v>181</v>
      </c>
    </row>
    <row r="148" spans="1:51" s="15" customFormat="1" ht="12">
      <c r="A148" s="15"/>
      <c r="B148" s="268"/>
      <c r="C148" s="269"/>
      <c r="D148" s="237" t="s">
        <v>189</v>
      </c>
      <c r="E148" s="270" t="s">
        <v>1</v>
      </c>
      <c r="F148" s="271" t="s">
        <v>430</v>
      </c>
      <c r="G148" s="269"/>
      <c r="H148" s="272">
        <v>119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8" t="s">
        <v>189</v>
      </c>
      <c r="AU148" s="278" t="s">
        <v>92</v>
      </c>
      <c r="AV148" s="15" t="s">
        <v>187</v>
      </c>
      <c r="AW148" s="15" t="s">
        <v>38</v>
      </c>
      <c r="AX148" s="15" t="s">
        <v>90</v>
      </c>
      <c r="AY148" s="278" t="s">
        <v>181</v>
      </c>
    </row>
    <row r="149" spans="1:65" s="2" customFormat="1" ht="24.15" customHeight="1">
      <c r="A149" s="39"/>
      <c r="B149" s="40"/>
      <c r="C149" s="221" t="s">
        <v>232</v>
      </c>
      <c r="D149" s="221" t="s">
        <v>183</v>
      </c>
      <c r="E149" s="222" t="s">
        <v>714</v>
      </c>
      <c r="F149" s="223" t="s">
        <v>715</v>
      </c>
      <c r="G149" s="224" t="s">
        <v>186</v>
      </c>
      <c r="H149" s="225">
        <v>15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47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187</v>
      </c>
      <c r="AT149" s="233" t="s">
        <v>183</v>
      </c>
      <c r="AU149" s="233" t="s">
        <v>92</v>
      </c>
      <c r="AY149" s="17" t="s">
        <v>181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90</v>
      </c>
      <c r="BK149" s="234">
        <f>ROUND(I149*H149,2)</f>
        <v>0</v>
      </c>
      <c r="BL149" s="17" t="s">
        <v>187</v>
      </c>
      <c r="BM149" s="233" t="s">
        <v>716</v>
      </c>
    </row>
    <row r="150" spans="1:51" s="14" customFormat="1" ht="12">
      <c r="A150" s="14"/>
      <c r="B150" s="246"/>
      <c r="C150" s="247"/>
      <c r="D150" s="237" t="s">
        <v>189</v>
      </c>
      <c r="E150" s="248" t="s">
        <v>1</v>
      </c>
      <c r="F150" s="249" t="s">
        <v>680</v>
      </c>
      <c r="G150" s="247"/>
      <c r="H150" s="250">
        <v>15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92</v>
      </c>
      <c r="AV150" s="14" t="s">
        <v>92</v>
      </c>
      <c r="AW150" s="14" t="s">
        <v>38</v>
      </c>
      <c r="AX150" s="14" t="s">
        <v>90</v>
      </c>
      <c r="AY150" s="256" t="s">
        <v>181</v>
      </c>
    </row>
    <row r="151" spans="1:65" s="2" customFormat="1" ht="16.5" customHeight="1">
      <c r="A151" s="39"/>
      <c r="B151" s="40"/>
      <c r="C151" s="257" t="s">
        <v>237</v>
      </c>
      <c r="D151" s="257" t="s">
        <v>278</v>
      </c>
      <c r="E151" s="258" t="s">
        <v>717</v>
      </c>
      <c r="F151" s="259" t="s">
        <v>718</v>
      </c>
      <c r="G151" s="260" t="s">
        <v>209</v>
      </c>
      <c r="H151" s="261">
        <v>2.25</v>
      </c>
      <c r="I151" s="262"/>
      <c r="J151" s="263">
        <f>ROUND(I151*H151,2)</f>
        <v>0</v>
      </c>
      <c r="K151" s="264"/>
      <c r="L151" s="265"/>
      <c r="M151" s="266" t="s">
        <v>1</v>
      </c>
      <c r="N151" s="267" t="s">
        <v>47</v>
      </c>
      <c r="O151" s="92"/>
      <c r="P151" s="231">
        <f>O151*H151</f>
        <v>0</v>
      </c>
      <c r="Q151" s="231">
        <v>1</v>
      </c>
      <c r="R151" s="231">
        <f>Q151*H151</f>
        <v>2.25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144</v>
      </c>
      <c r="AT151" s="233" t="s">
        <v>278</v>
      </c>
      <c r="AU151" s="233" t="s">
        <v>92</v>
      </c>
      <c r="AY151" s="17" t="s">
        <v>181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90</v>
      </c>
      <c r="BK151" s="234">
        <f>ROUND(I151*H151,2)</f>
        <v>0</v>
      </c>
      <c r="BL151" s="17" t="s">
        <v>187</v>
      </c>
      <c r="BM151" s="233" t="s">
        <v>719</v>
      </c>
    </row>
    <row r="152" spans="1:51" s="14" customFormat="1" ht="12">
      <c r="A152" s="14"/>
      <c r="B152" s="246"/>
      <c r="C152" s="247"/>
      <c r="D152" s="237" t="s">
        <v>189</v>
      </c>
      <c r="E152" s="248" t="s">
        <v>1</v>
      </c>
      <c r="F152" s="249" t="s">
        <v>720</v>
      </c>
      <c r="G152" s="247"/>
      <c r="H152" s="250">
        <v>2.25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189</v>
      </c>
      <c r="AU152" s="256" t="s">
        <v>92</v>
      </c>
      <c r="AV152" s="14" t="s">
        <v>92</v>
      </c>
      <c r="AW152" s="14" t="s">
        <v>38</v>
      </c>
      <c r="AX152" s="14" t="s">
        <v>90</v>
      </c>
      <c r="AY152" s="256" t="s">
        <v>181</v>
      </c>
    </row>
    <row r="153" spans="1:65" s="2" customFormat="1" ht="24.15" customHeight="1">
      <c r="A153" s="39"/>
      <c r="B153" s="40"/>
      <c r="C153" s="221" t="s">
        <v>146</v>
      </c>
      <c r="D153" s="221" t="s">
        <v>183</v>
      </c>
      <c r="E153" s="222" t="s">
        <v>721</v>
      </c>
      <c r="F153" s="223" t="s">
        <v>722</v>
      </c>
      <c r="G153" s="224" t="s">
        <v>186</v>
      </c>
      <c r="H153" s="225">
        <v>15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47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187</v>
      </c>
      <c r="AT153" s="233" t="s">
        <v>183</v>
      </c>
      <c r="AU153" s="233" t="s">
        <v>92</v>
      </c>
      <c r="AY153" s="17" t="s">
        <v>181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90</v>
      </c>
      <c r="BK153" s="234">
        <f>ROUND(I153*H153,2)</f>
        <v>0</v>
      </c>
      <c r="BL153" s="17" t="s">
        <v>187</v>
      </c>
      <c r="BM153" s="233" t="s">
        <v>723</v>
      </c>
    </row>
    <row r="154" spans="1:51" s="14" customFormat="1" ht="12">
      <c r="A154" s="14"/>
      <c r="B154" s="246"/>
      <c r="C154" s="247"/>
      <c r="D154" s="237" t="s">
        <v>189</v>
      </c>
      <c r="E154" s="248" t="s">
        <v>1</v>
      </c>
      <c r="F154" s="249" t="s">
        <v>680</v>
      </c>
      <c r="G154" s="247"/>
      <c r="H154" s="250">
        <v>15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189</v>
      </c>
      <c r="AU154" s="256" t="s">
        <v>92</v>
      </c>
      <c r="AV154" s="14" t="s">
        <v>92</v>
      </c>
      <c r="AW154" s="14" t="s">
        <v>38</v>
      </c>
      <c r="AX154" s="14" t="s">
        <v>90</v>
      </c>
      <c r="AY154" s="256" t="s">
        <v>181</v>
      </c>
    </row>
    <row r="155" spans="1:65" s="2" customFormat="1" ht="16.5" customHeight="1">
      <c r="A155" s="39"/>
      <c r="B155" s="40"/>
      <c r="C155" s="257" t="s">
        <v>245</v>
      </c>
      <c r="D155" s="257" t="s">
        <v>278</v>
      </c>
      <c r="E155" s="258" t="s">
        <v>724</v>
      </c>
      <c r="F155" s="259" t="s">
        <v>725</v>
      </c>
      <c r="G155" s="260" t="s">
        <v>726</v>
      </c>
      <c r="H155" s="261">
        <v>0.75</v>
      </c>
      <c r="I155" s="262"/>
      <c r="J155" s="263">
        <f>ROUND(I155*H155,2)</f>
        <v>0</v>
      </c>
      <c r="K155" s="264"/>
      <c r="L155" s="265"/>
      <c r="M155" s="266" t="s">
        <v>1</v>
      </c>
      <c r="N155" s="267" t="s">
        <v>47</v>
      </c>
      <c r="O155" s="92"/>
      <c r="P155" s="231">
        <f>O155*H155</f>
        <v>0</v>
      </c>
      <c r="Q155" s="231">
        <v>0.001</v>
      </c>
      <c r="R155" s="231">
        <f>Q155*H155</f>
        <v>0.00075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144</v>
      </c>
      <c r="AT155" s="233" t="s">
        <v>278</v>
      </c>
      <c r="AU155" s="233" t="s">
        <v>92</v>
      </c>
      <c r="AY155" s="17" t="s">
        <v>181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90</v>
      </c>
      <c r="BK155" s="234">
        <f>ROUND(I155*H155,2)</f>
        <v>0</v>
      </c>
      <c r="BL155" s="17" t="s">
        <v>187</v>
      </c>
      <c r="BM155" s="233" t="s">
        <v>727</v>
      </c>
    </row>
    <row r="156" spans="1:51" s="14" customFormat="1" ht="12">
      <c r="A156" s="14"/>
      <c r="B156" s="246"/>
      <c r="C156" s="247"/>
      <c r="D156" s="237" t="s">
        <v>189</v>
      </c>
      <c r="E156" s="248" t="s">
        <v>1</v>
      </c>
      <c r="F156" s="249" t="s">
        <v>728</v>
      </c>
      <c r="G156" s="247"/>
      <c r="H156" s="250">
        <v>0.75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189</v>
      </c>
      <c r="AU156" s="256" t="s">
        <v>92</v>
      </c>
      <c r="AV156" s="14" t="s">
        <v>92</v>
      </c>
      <c r="AW156" s="14" t="s">
        <v>38</v>
      </c>
      <c r="AX156" s="14" t="s">
        <v>90</v>
      </c>
      <c r="AY156" s="256" t="s">
        <v>181</v>
      </c>
    </row>
    <row r="157" spans="1:65" s="2" customFormat="1" ht="37.8" customHeight="1">
      <c r="A157" s="39"/>
      <c r="B157" s="40"/>
      <c r="C157" s="221" t="s">
        <v>252</v>
      </c>
      <c r="D157" s="221" t="s">
        <v>183</v>
      </c>
      <c r="E157" s="222" t="s">
        <v>729</v>
      </c>
      <c r="F157" s="223" t="s">
        <v>730</v>
      </c>
      <c r="G157" s="224" t="s">
        <v>186</v>
      </c>
      <c r="H157" s="225">
        <v>15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47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187</v>
      </c>
      <c r="AT157" s="233" t="s">
        <v>183</v>
      </c>
      <c r="AU157" s="233" t="s">
        <v>92</v>
      </c>
      <c r="AY157" s="17" t="s">
        <v>181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90</v>
      </c>
      <c r="BK157" s="234">
        <f>ROUND(I157*H157,2)</f>
        <v>0</v>
      </c>
      <c r="BL157" s="17" t="s">
        <v>187</v>
      </c>
      <c r="BM157" s="233" t="s">
        <v>731</v>
      </c>
    </row>
    <row r="158" spans="1:51" s="14" customFormat="1" ht="12">
      <c r="A158" s="14"/>
      <c r="B158" s="246"/>
      <c r="C158" s="247"/>
      <c r="D158" s="237" t="s">
        <v>189</v>
      </c>
      <c r="E158" s="248" t="s">
        <v>1</v>
      </c>
      <c r="F158" s="249" t="s">
        <v>680</v>
      </c>
      <c r="G158" s="247"/>
      <c r="H158" s="250">
        <v>15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189</v>
      </c>
      <c r="AU158" s="256" t="s">
        <v>92</v>
      </c>
      <c r="AV158" s="14" t="s">
        <v>92</v>
      </c>
      <c r="AW158" s="14" t="s">
        <v>38</v>
      </c>
      <c r="AX158" s="14" t="s">
        <v>90</v>
      </c>
      <c r="AY158" s="256" t="s">
        <v>181</v>
      </c>
    </row>
    <row r="159" spans="1:65" s="2" customFormat="1" ht="24.15" customHeight="1">
      <c r="A159" s="39"/>
      <c r="B159" s="40"/>
      <c r="C159" s="221" t="s">
        <v>8</v>
      </c>
      <c r="D159" s="221" t="s">
        <v>183</v>
      </c>
      <c r="E159" s="222" t="s">
        <v>298</v>
      </c>
      <c r="F159" s="223" t="s">
        <v>299</v>
      </c>
      <c r="G159" s="224" t="s">
        <v>186</v>
      </c>
      <c r="H159" s="225">
        <v>79.86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47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187</v>
      </c>
      <c r="AT159" s="233" t="s">
        <v>183</v>
      </c>
      <c r="AU159" s="233" t="s">
        <v>92</v>
      </c>
      <c r="AY159" s="17" t="s">
        <v>181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90</v>
      </c>
      <c r="BK159" s="234">
        <f>ROUND(I159*H159,2)</f>
        <v>0</v>
      </c>
      <c r="BL159" s="17" t="s">
        <v>187</v>
      </c>
      <c r="BM159" s="233" t="s">
        <v>732</v>
      </c>
    </row>
    <row r="160" spans="1:51" s="14" customFormat="1" ht="12">
      <c r="A160" s="14"/>
      <c r="B160" s="246"/>
      <c r="C160" s="247"/>
      <c r="D160" s="237" t="s">
        <v>189</v>
      </c>
      <c r="E160" s="248" t="s">
        <v>1</v>
      </c>
      <c r="F160" s="249" t="s">
        <v>850</v>
      </c>
      <c r="G160" s="247"/>
      <c r="H160" s="250">
        <v>79.86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189</v>
      </c>
      <c r="AU160" s="256" t="s">
        <v>92</v>
      </c>
      <c r="AV160" s="14" t="s">
        <v>92</v>
      </c>
      <c r="AW160" s="14" t="s">
        <v>38</v>
      </c>
      <c r="AX160" s="14" t="s">
        <v>90</v>
      </c>
      <c r="AY160" s="256" t="s">
        <v>181</v>
      </c>
    </row>
    <row r="161" spans="1:63" s="12" customFormat="1" ht="22.8" customHeight="1">
      <c r="A161" s="12"/>
      <c r="B161" s="205"/>
      <c r="C161" s="206"/>
      <c r="D161" s="207" t="s">
        <v>81</v>
      </c>
      <c r="E161" s="219" t="s">
        <v>196</v>
      </c>
      <c r="F161" s="219" t="s">
        <v>851</v>
      </c>
      <c r="G161" s="206"/>
      <c r="H161" s="206"/>
      <c r="I161" s="209"/>
      <c r="J161" s="220">
        <f>BK161</f>
        <v>0</v>
      </c>
      <c r="K161" s="206"/>
      <c r="L161" s="211"/>
      <c r="M161" s="212"/>
      <c r="N161" s="213"/>
      <c r="O161" s="213"/>
      <c r="P161" s="214">
        <f>SUM(P162:P164)</f>
        <v>0</v>
      </c>
      <c r="Q161" s="213"/>
      <c r="R161" s="214">
        <f>SUM(R162:R164)</f>
        <v>30.058380000000003</v>
      </c>
      <c r="S161" s="213"/>
      <c r="T161" s="215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6" t="s">
        <v>90</v>
      </c>
      <c r="AT161" s="217" t="s">
        <v>81</v>
      </c>
      <c r="AU161" s="217" t="s">
        <v>90</v>
      </c>
      <c r="AY161" s="216" t="s">
        <v>181</v>
      </c>
      <c r="BK161" s="218">
        <f>SUM(BK162:BK164)</f>
        <v>0</v>
      </c>
    </row>
    <row r="162" spans="1:65" s="2" customFormat="1" ht="24.15" customHeight="1">
      <c r="A162" s="39"/>
      <c r="B162" s="40"/>
      <c r="C162" s="221" t="s">
        <v>261</v>
      </c>
      <c r="D162" s="221" t="s">
        <v>183</v>
      </c>
      <c r="E162" s="222" t="s">
        <v>852</v>
      </c>
      <c r="F162" s="223" t="s">
        <v>853</v>
      </c>
      <c r="G162" s="224" t="s">
        <v>199</v>
      </c>
      <c r="H162" s="225">
        <v>44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47</v>
      </c>
      <c r="O162" s="92"/>
      <c r="P162" s="231">
        <f>O162*H162</f>
        <v>0</v>
      </c>
      <c r="Q162" s="231">
        <v>0.24127</v>
      </c>
      <c r="R162" s="231">
        <f>Q162*H162</f>
        <v>10.61588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187</v>
      </c>
      <c r="AT162" s="233" t="s">
        <v>183</v>
      </c>
      <c r="AU162" s="233" t="s">
        <v>92</v>
      </c>
      <c r="AY162" s="17" t="s">
        <v>181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90</v>
      </c>
      <c r="BK162" s="234">
        <f>ROUND(I162*H162,2)</f>
        <v>0</v>
      </c>
      <c r="BL162" s="17" t="s">
        <v>187</v>
      </c>
      <c r="BM162" s="233" t="s">
        <v>854</v>
      </c>
    </row>
    <row r="163" spans="1:65" s="2" customFormat="1" ht="21.75" customHeight="1">
      <c r="A163" s="39"/>
      <c r="B163" s="40"/>
      <c r="C163" s="257" t="s">
        <v>266</v>
      </c>
      <c r="D163" s="257" t="s">
        <v>278</v>
      </c>
      <c r="E163" s="258" t="s">
        <v>855</v>
      </c>
      <c r="F163" s="259" t="s">
        <v>856</v>
      </c>
      <c r="G163" s="260" t="s">
        <v>384</v>
      </c>
      <c r="H163" s="261">
        <v>277.75</v>
      </c>
      <c r="I163" s="262"/>
      <c r="J163" s="263">
        <f>ROUND(I163*H163,2)</f>
        <v>0</v>
      </c>
      <c r="K163" s="264"/>
      <c r="L163" s="265"/>
      <c r="M163" s="266" t="s">
        <v>1</v>
      </c>
      <c r="N163" s="267" t="s">
        <v>47</v>
      </c>
      <c r="O163" s="92"/>
      <c r="P163" s="231">
        <f>O163*H163</f>
        <v>0</v>
      </c>
      <c r="Q163" s="231">
        <v>0.07</v>
      </c>
      <c r="R163" s="231">
        <f>Q163*H163</f>
        <v>19.442500000000003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144</v>
      </c>
      <c r="AT163" s="233" t="s">
        <v>278</v>
      </c>
      <c r="AU163" s="233" t="s">
        <v>92</v>
      </c>
      <c r="AY163" s="17" t="s">
        <v>181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90</v>
      </c>
      <c r="BK163" s="234">
        <f>ROUND(I163*H163,2)</f>
        <v>0</v>
      </c>
      <c r="BL163" s="17" t="s">
        <v>187</v>
      </c>
      <c r="BM163" s="233" t="s">
        <v>857</v>
      </c>
    </row>
    <row r="164" spans="1:51" s="14" customFormat="1" ht="12">
      <c r="A164" s="14"/>
      <c r="B164" s="246"/>
      <c r="C164" s="247"/>
      <c r="D164" s="237" t="s">
        <v>189</v>
      </c>
      <c r="E164" s="248" t="s">
        <v>1</v>
      </c>
      <c r="F164" s="249" t="s">
        <v>858</v>
      </c>
      <c r="G164" s="247"/>
      <c r="H164" s="250">
        <v>277.75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189</v>
      </c>
      <c r="AU164" s="256" t="s">
        <v>92</v>
      </c>
      <c r="AV164" s="14" t="s">
        <v>92</v>
      </c>
      <c r="AW164" s="14" t="s">
        <v>38</v>
      </c>
      <c r="AX164" s="14" t="s">
        <v>90</v>
      </c>
      <c r="AY164" s="256" t="s">
        <v>181</v>
      </c>
    </row>
    <row r="165" spans="1:63" s="12" customFormat="1" ht="22.8" customHeight="1">
      <c r="A165" s="12"/>
      <c r="B165" s="205"/>
      <c r="C165" s="206"/>
      <c r="D165" s="207" t="s">
        <v>81</v>
      </c>
      <c r="E165" s="219" t="s">
        <v>206</v>
      </c>
      <c r="F165" s="219" t="s">
        <v>308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SUM(P166:P181)</f>
        <v>0</v>
      </c>
      <c r="Q165" s="213"/>
      <c r="R165" s="214">
        <f>SUM(R166:R181)</f>
        <v>27.493930000000006</v>
      </c>
      <c r="S165" s="213"/>
      <c r="T165" s="215">
        <f>SUM(T166:T181)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6" t="s">
        <v>90</v>
      </c>
      <c r="AT165" s="217" t="s">
        <v>81</v>
      </c>
      <c r="AU165" s="217" t="s">
        <v>90</v>
      </c>
      <c r="AY165" s="216" t="s">
        <v>181</v>
      </c>
      <c r="BK165" s="218">
        <f>SUM(BK166:BK181)</f>
        <v>0</v>
      </c>
    </row>
    <row r="166" spans="1:65" s="2" customFormat="1" ht="24.15" customHeight="1">
      <c r="A166" s="39"/>
      <c r="B166" s="40"/>
      <c r="C166" s="221" t="s">
        <v>272</v>
      </c>
      <c r="D166" s="221" t="s">
        <v>183</v>
      </c>
      <c r="E166" s="222" t="s">
        <v>733</v>
      </c>
      <c r="F166" s="223" t="s">
        <v>734</v>
      </c>
      <c r="G166" s="224" t="s">
        <v>186</v>
      </c>
      <c r="H166" s="225">
        <v>105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47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187</v>
      </c>
      <c r="AT166" s="233" t="s">
        <v>183</v>
      </c>
      <c r="AU166" s="233" t="s">
        <v>92</v>
      </c>
      <c r="AY166" s="17" t="s">
        <v>181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90</v>
      </c>
      <c r="BK166" s="234">
        <f>ROUND(I166*H166,2)</f>
        <v>0</v>
      </c>
      <c r="BL166" s="17" t="s">
        <v>187</v>
      </c>
      <c r="BM166" s="233" t="s">
        <v>735</v>
      </c>
    </row>
    <row r="167" spans="1:51" s="14" customFormat="1" ht="12">
      <c r="A167" s="14"/>
      <c r="B167" s="246"/>
      <c r="C167" s="247"/>
      <c r="D167" s="237" t="s">
        <v>189</v>
      </c>
      <c r="E167" s="248" t="s">
        <v>1</v>
      </c>
      <c r="F167" s="249" t="s">
        <v>736</v>
      </c>
      <c r="G167" s="247"/>
      <c r="H167" s="250">
        <v>105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189</v>
      </c>
      <c r="AU167" s="256" t="s">
        <v>92</v>
      </c>
      <c r="AV167" s="14" t="s">
        <v>92</v>
      </c>
      <c r="AW167" s="14" t="s">
        <v>38</v>
      </c>
      <c r="AX167" s="14" t="s">
        <v>90</v>
      </c>
      <c r="AY167" s="256" t="s">
        <v>181</v>
      </c>
    </row>
    <row r="168" spans="1:65" s="2" customFormat="1" ht="24.15" customHeight="1">
      <c r="A168" s="39"/>
      <c r="B168" s="40"/>
      <c r="C168" s="221" t="s">
        <v>277</v>
      </c>
      <c r="D168" s="221" t="s">
        <v>183</v>
      </c>
      <c r="E168" s="222" t="s">
        <v>737</v>
      </c>
      <c r="F168" s="223" t="s">
        <v>738</v>
      </c>
      <c r="G168" s="224" t="s">
        <v>186</v>
      </c>
      <c r="H168" s="225">
        <v>14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47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187</v>
      </c>
      <c r="AT168" s="233" t="s">
        <v>183</v>
      </c>
      <c r="AU168" s="233" t="s">
        <v>92</v>
      </c>
      <c r="AY168" s="17" t="s">
        <v>181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90</v>
      </c>
      <c r="BK168" s="234">
        <f>ROUND(I168*H168,2)</f>
        <v>0</v>
      </c>
      <c r="BL168" s="17" t="s">
        <v>187</v>
      </c>
      <c r="BM168" s="233" t="s">
        <v>739</v>
      </c>
    </row>
    <row r="169" spans="1:51" s="14" customFormat="1" ht="12">
      <c r="A169" s="14"/>
      <c r="B169" s="246"/>
      <c r="C169" s="247"/>
      <c r="D169" s="237" t="s">
        <v>189</v>
      </c>
      <c r="E169" s="248" t="s">
        <v>1</v>
      </c>
      <c r="F169" s="249" t="s">
        <v>740</v>
      </c>
      <c r="G169" s="247"/>
      <c r="H169" s="250">
        <v>14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189</v>
      </c>
      <c r="AU169" s="256" t="s">
        <v>92</v>
      </c>
      <c r="AV169" s="14" t="s">
        <v>92</v>
      </c>
      <c r="AW169" s="14" t="s">
        <v>38</v>
      </c>
      <c r="AX169" s="14" t="s">
        <v>90</v>
      </c>
      <c r="AY169" s="256" t="s">
        <v>181</v>
      </c>
    </row>
    <row r="170" spans="1:65" s="2" customFormat="1" ht="33" customHeight="1">
      <c r="A170" s="39"/>
      <c r="B170" s="40"/>
      <c r="C170" s="221" t="s">
        <v>283</v>
      </c>
      <c r="D170" s="221" t="s">
        <v>183</v>
      </c>
      <c r="E170" s="222" t="s">
        <v>741</v>
      </c>
      <c r="F170" s="223" t="s">
        <v>742</v>
      </c>
      <c r="G170" s="224" t="s">
        <v>186</v>
      </c>
      <c r="H170" s="225">
        <v>105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47</v>
      </c>
      <c r="O170" s="92"/>
      <c r="P170" s="231">
        <f>O170*H170</f>
        <v>0</v>
      </c>
      <c r="Q170" s="231">
        <v>0.08922</v>
      </c>
      <c r="R170" s="231">
        <f>Q170*H170</f>
        <v>9.3681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187</v>
      </c>
      <c r="AT170" s="233" t="s">
        <v>183</v>
      </c>
      <c r="AU170" s="233" t="s">
        <v>92</v>
      </c>
      <c r="AY170" s="17" t="s">
        <v>181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90</v>
      </c>
      <c r="BK170" s="234">
        <f>ROUND(I170*H170,2)</f>
        <v>0</v>
      </c>
      <c r="BL170" s="17" t="s">
        <v>187</v>
      </c>
      <c r="BM170" s="233" t="s">
        <v>743</v>
      </c>
    </row>
    <row r="171" spans="1:51" s="14" customFormat="1" ht="12">
      <c r="A171" s="14"/>
      <c r="B171" s="246"/>
      <c r="C171" s="247"/>
      <c r="D171" s="237" t="s">
        <v>189</v>
      </c>
      <c r="E171" s="248" t="s">
        <v>1</v>
      </c>
      <c r="F171" s="249" t="s">
        <v>682</v>
      </c>
      <c r="G171" s="247"/>
      <c r="H171" s="250">
        <v>105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189</v>
      </c>
      <c r="AU171" s="256" t="s">
        <v>92</v>
      </c>
      <c r="AV171" s="14" t="s">
        <v>92</v>
      </c>
      <c r="AW171" s="14" t="s">
        <v>38</v>
      </c>
      <c r="AX171" s="14" t="s">
        <v>90</v>
      </c>
      <c r="AY171" s="256" t="s">
        <v>181</v>
      </c>
    </row>
    <row r="172" spans="1:65" s="2" customFormat="1" ht="24.15" customHeight="1">
      <c r="A172" s="39"/>
      <c r="B172" s="40"/>
      <c r="C172" s="257" t="s">
        <v>7</v>
      </c>
      <c r="D172" s="257" t="s">
        <v>278</v>
      </c>
      <c r="E172" s="258" t="s">
        <v>744</v>
      </c>
      <c r="F172" s="259" t="s">
        <v>745</v>
      </c>
      <c r="G172" s="260" t="s">
        <v>186</v>
      </c>
      <c r="H172" s="261">
        <v>106.08</v>
      </c>
      <c r="I172" s="262"/>
      <c r="J172" s="263">
        <f>ROUND(I172*H172,2)</f>
        <v>0</v>
      </c>
      <c r="K172" s="264"/>
      <c r="L172" s="265"/>
      <c r="M172" s="266" t="s">
        <v>1</v>
      </c>
      <c r="N172" s="267" t="s">
        <v>47</v>
      </c>
      <c r="O172" s="92"/>
      <c r="P172" s="231">
        <f>O172*H172</f>
        <v>0</v>
      </c>
      <c r="Q172" s="231">
        <v>0.131</v>
      </c>
      <c r="R172" s="231">
        <f>Q172*H172</f>
        <v>13.89648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144</v>
      </c>
      <c r="AT172" s="233" t="s">
        <v>278</v>
      </c>
      <c r="AU172" s="233" t="s">
        <v>92</v>
      </c>
      <c r="AY172" s="17" t="s">
        <v>181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90</v>
      </c>
      <c r="BK172" s="234">
        <f>ROUND(I172*H172,2)</f>
        <v>0</v>
      </c>
      <c r="BL172" s="17" t="s">
        <v>187</v>
      </c>
      <c r="BM172" s="233" t="s">
        <v>746</v>
      </c>
    </row>
    <row r="173" spans="1:51" s="14" customFormat="1" ht="12">
      <c r="A173" s="14"/>
      <c r="B173" s="246"/>
      <c r="C173" s="247"/>
      <c r="D173" s="237" t="s">
        <v>189</v>
      </c>
      <c r="E173" s="248" t="s">
        <v>1</v>
      </c>
      <c r="F173" s="249" t="s">
        <v>859</v>
      </c>
      <c r="G173" s="247"/>
      <c r="H173" s="250">
        <v>106.08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92</v>
      </c>
      <c r="AV173" s="14" t="s">
        <v>92</v>
      </c>
      <c r="AW173" s="14" t="s">
        <v>38</v>
      </c>
      <c r="AX173" s="14" t="s">
        <v>90</v>
      </c>
      <c r="AY173" s="256" t="s">
        <v>181</v>
      </c>
    </row>
    <row r="174" spans="1:65" s="2" customFormat="1" ht="24.15" customHeight="1">
      <c r="A174" s="39"/>
      <c r="B174" s="40"/>
      <c r="C174" s="257" t="s">
        <v>291</v>
      </c>
      <c r="D174" s="257" t="s">
        <v>278</v>
      </c>
      <c r="E174" s="258" t="s">
        <v>748</v>
      </c>
      <c r="F174" s="259" t="s">
        <v>749</v>
      </c>
      <c r="G174" s="260" t="s">
        <v>186</v>
      </c>
      <c r="H174" s="261">
        <v>1.05</v>
      </c>
      <c r="I174" s="262"/>
      <c r="J174" s="263">
        <f>ROUND(I174*H174,2)</f>
        <v>0</v>
      </c>
      <c r="K174" s="264"/>
      <c r="L174" s="265"/>
      <c r="M174" s="266" t="s">
        <v>1</v>
      </c>
      <c r="N174" s="267" t="s">
        <v>47</v>
      </c>
      <c r="O174" s="92"/>
      <c r="P174" s="231">
        <f>O174*H174</f>
        <v>0</v>
      </c>
      <c r="Q174" s="231">
        <v>0.131</v>
      </c>
      <c r="R174" s="231">
        <f>Q174*H174</f>
        <v>0.13755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144</v>
      </c>
      <c r="AT174" s="233" t="s">
        <v>278</v>
      </c>
      <c r="AU174" s="233" t="s">
        <v>92</v>
      </c>
      <c r="AY174" s="17" t="s">
        <v>181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90</v>
      </c>
      <c r="BK174" s="234">
        <f>ROUND(I174*H174,2)</f>
        <v>0</v>
      </c>
      <c r="BL174" s="17" t="s">
        <v>187</v>
      </c>
      <c r="BM174" s="233" t="s">
        <v>750</v>
      </c>
    </row>
    <row r="175" spans="1:51" s="14" customFormat="1" ht="12">
      <c r="A175" s="14"/>
      <c r="B175" s="246"/>
      <c r="C175" s="247"/>
      <c r="D175" s="237" t="s">
        <v>189</v>
      </c>
      <c r="E175" s="248" t="s">
        <v>1</v>
      </c>
      <c r="F175" s="249" t="s">
        <v>860</v>
      </c>
      <c r="G175" s="247"/>
      <c r="H175" s="250">
        <v>1.05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189</v>
      </c>
      <c r="AU175" s="256" t="s">
        <v>92</v>
      </c>
      <c r="AV175" s="14" t="s">
        <v>92</v>
      </c>
      <c r="AW175" s="14" t="s">
        <v>38</v>
      </c>
      <c r="AX175" s="14" t="s">
        <v>90</v>
      </c>
      <c r="AY175" s="256" t="s">
        <v>181</v>
      </c>
    </row>
    <row r="176" spans="1:65" s="2" customFormat="1" ht="24.15" customHeight="1">
      <c r="A176" s="39"/>
      <c r="B176" s="40"/>
      <c r="C176" s="221" t="s">
        <v>297</v>
      </c>
      <c r="D176" s="221" t="s">
        <v>183</v>
      </c>
      <c r="E176" s="222" t="s">
        <v>752</v>
      </c>
      <c r="F176" s="223" t="s">
        <v>753</v>
      </c>
      <c r="G176" s="224" t="s">
        <v>186</v>
      </c>
      <c r="H176" s="225">
        <v>14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47</v>
      </c>
      <c r="O176" s="92"/>
      <c r="P176" s="231">
        <f>O176*H176</f>
        <v>0</v>
      </c>
      <c r="Q176" s="231">
        <v>0.11162</v>
      </c>
      <c r="R176" s="231">
        <f>Q176*H176</f>
        <v>1.5626799999999998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187</v>
      </c>
      <c r="AT176" s="233" t="s">
        <v>183</v>
      </c>
      <c r="AU176" s="233" t="s">
        <v>92</v>
      </c>
      <c r="AY176" s="17" t="s">
        <v>181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90</v>
      </c>
      <c r="BK176" s="234">
        <f>ROUND(I176*H176,2)</f>
        <v>0</v>
      </c>
      <c r="BL176" s="17" t="s">
        <v>187</v>
      </c>
      <c r="BM176" s="233" t="s">
        <v>754</v>
      </c>
    </row>
    <row r="177" spans="1:51" s="14" customFormat="1" ht="12">
      <c r="A177" s="14"/>
      <c r="B177" s="246"/>
      <c r="C177" s="247"/>
      <c r="D177" s="237" t="s">
        <v>189</v>
      </c>
      <c r="E177" s="248" t="s">
        <v>1</v>
      </c>
      <c r="F177" s="249" t="s">
        <v>684</v>
      </c>
      <c r="G177" s="247"/>
      <c r="H177" s="250">
        <v>14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189</v>
      </c>
      <c r="AU177" s="256" t="s">
        <v>92</v>
      </c>
      <c r="AV177" s="14" t="s">
        <v>92</v>
      </c>
      <c r="AW177" s="14" t="s">
        <v>38</v>
      </c>
      <c r="AX177" s="14" t="s">
        <v>90</v>
      </c>
      <c r="AY177" s="256" t="s">
        <v>181</v>
      </c>
    </row>
    <row r="178" spans="1:65" s="2" customFormat="1" ht="24.15" customHeight="1">
      <c r="A178" s="39"/>
      <c r="B178" s="40"/>
      <c r="C178" s="257" t="s">
        <v>303</v>
      </c>
      <c r="D178" s="257" t="s">
        <v>278</v>
      </c>
      <c r="E178" s="258" t="s">
        <v>755</v>
      </c>
      <c r="F178" s="259" t="s">
        <v>756</v>
      </c>
      <c r="G178" s="260" t="s">
        <v>186</v>
      </c>
      <c r="H178" s="261">
        <v>11.22</v>
      </c>
      <c r="I178" s="262"/>
      <c r="J178" s="263">
        <f>ROUND(I178*H178,2)</f>
        <v>0</v>
      </c>
      <c r="K178" s="264"/>
      <c r="L178" s="265"/>
      <c r="M178" s="266" t="s">
        <v>1</v>
      </c>
      <c r="N178" s="267" t="s">
        <v>47</v>
      </c>
      <c r="O178" s="92"/>
      <c r="P178" s="231">
        <f>O178*H178</f>
        <v>0</v>
      </c>
      <c r="Q178" s="231">
        <v>0.176</v>
      </c>
      <c r="R178" s="231">
        <f>Q178*H178</f>
        <v>1.97472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144</v>
      </c>
      <c r="AT178" s="233" t="s">
        <v>278</v>
      </c>
      <c r="AU178" s="233" t="s">
        <v>92</v>
      </c>
      <c r="AY178" s="17" t="s">
        <v>181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90</v>
      </c>
      <c r="BK178" s="234">
        <f>ROUND(I178*H178,2)</f>
        <v>0</v>
      </c>
      <c r="BL178" s="17" t="s">
        <v>187</v>
      </c>
      <c r="BM178" s="233" t="s">
        <v>757</v>
      </c>
    </row>
    <row r="179" spans="1:51" s="14" customFormat="1" ht="12">
      <c r="A179" s="14"/>
      <c r="B179" s="246"/>
      <c r="C179" s="247"/>
      <c r="D179" s="237" t="s">
        <v>189</v>
      </c>
      <c r="E179" s="248" t="s">
        <v>1</v>
      </c>
      <c r="F179" s="249" t="s">
        <v>861</v>
      </c>
      <c r="G179" s="247"/>
      <c r="H179" s="250">
        <v>11.22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189</v>
      </c>
      <c r="AU179" s="256" t="s">
        <v>92</v>
      </c>
      <c r="AV179" s="14" t="s">
        <v>92</v>
      </c>
      <c r="AW179" s="14" t="s">
        <v>38</v>
      </c>
      <c r="AX179" s="14" t="s">
        <v>90</v>
      </c>
      <c r="AY179" s="256" t="s">
        <v>181</v>
      </c>
    </row>
    <row r="180" spans="1:65" s="2" customFormat="1" ht="24.15" customHeight="1">
      <c r="A180" s="39"/>
      <c r="B180" s="40"/>
      <c r="C180" s="257" t="s">
        <v>309</v>
      </c>
      <c r="D180" s="257" t="s">
        <v>278</v>
      </c>
      <c r="E180" s="258" t="s">
        <v>759</v>
      </c>
      <c r="F180" s="259" t="s">
        <v>760</v>
      </c>
      <c r="G180" s="260" t="s">
        <v>186</v>
      </c>
      <c r="H180" s="261">
        <v>3.15</v>
      </c>
      <c r="I180" s="262"/>
      <c r="J180" s="263">
        <f>ROUND(I180*H180,2)</f>
        <v>0</v>
      </c>
      <c r="K180" s="264"/>
      <c r="L180" s="265"/>
      <c r="M180" s="266" t="s">
        <v>1</v>
      </c>
      <c r="N180" s="267" t="s">
        <v>47</v>
      </c>
      <c r="O180" s="92"/>
      <c r="P180" s="231">
        <f>O180*H180</f>
        <v>0</v>
      </c>
      <c r="Q180" s="231">
        <v>0.176</v>
      </c>
      <c r="R180" s="231">
        <f>Q180*H180</f>
        <v>0.5544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144</v>
      </c>
      <c r="AT180" s="233" t="s">
        <v>278</v>
      </c>
      <c r="AU180" s="233" t="s">
        <v>92</v>
      </c>
      <c r="AY180" s="17" t="s">
        <v>181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90</v>
      </c>
      <c r="BK180" s="234">
        <f>ROUND(I180*H180,2)</f>
        <v>0</v>
      </c>
      <c r="BL180" s="17" t="s">
        <v>187</v>
      </c>
      <c r="BM180" s="233" t="s">
        <v>761</v>
      </c>
    </row>
    <row r="181" spans="1:51" s="14" customFormat="1" ht="12">
      <c r="A181" s="14"/>
      <c r="B181" s="246"/>
      <c r="C181" s="247"/>
      <c r="D181" s="237" t="s">
        <v>189</v>
      </c>
      <c r="E181" s="248" t="s">
        <v>1</v>
      </c>
      <c r="F181" s="249" t="s">
        <v>862</v>
      </c>
      <c r="G181" s="247"/>
      <c r="H181" s="250">
        <v>3.15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189</v>
      </c>
      <c r="AU181" s="256" t="s">
        <v>92</v>
      </c>
      <c r="AV181" s="14" t="s">
        <v>92</v>
      </c>
      <c r="AW181" s="14" t="s">
        <v>38</v>
      </c>
      <c r="AX181" s="14" t="s">
        <v>90</v>
      </c>
      <c r="AY181" s="256" t="s">
        <v>181</v>
      </c>
    </row>
    <row r="182" spans="1:63" s="12" customFormat="1" ht="22.8" customHeight="1">
      <c r="A182" s="12"/>
      <c r="B182" s="205"/>
      <c r="C182" s="206"/>
      <c r="D182" s="207" t="s">
        <v>81</v>
      </c>
      <c r="E182" s="219" t="s">
        <v>144</v>
      </c>
      <c r="F182" s="219" t="s">
        <v>374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SUM(P183:P185)</f>
        <v>0</v>
      </c>
      <c r="Q182" s="213"/>
      <c r="R182" s="214">
        <f>SUM(R183:R185)</f>
        <v>1.9754399999999999</v>
      </c>
      <c r="S182" s="213"/>
      <c r="T182" s="215">
        <f>SUM(T183:T185)</f>
        <v>1.98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6" t="s">
        <v>90</v>
      </c>
      <c r="AT182" s="217" t="s">
        <v>81</v>
      </c>
      <c r="AU182" s="217" t="s">
        <v>90</v>
      </c>
      <c r="AY182" s="216" t="s">
        <v>181</v>
      </c>
      <c r="BK182" s="218">
        <f>SUM(BK183:BK185)</f>
        <v>0</v>
      </c>
    </row>
    <row r="183" spans="1:65" s="2" customFormat="1" ht="24.15" customHeight="1">
      <c r="A183" s="39"/>
      <c r="B183" s="40"/>
      <c r="C183" s="221" t="s">
        <v>313</v>
      </c>
      <c r="D183" s="221" t="s">
        <v>183</v>
      </c>
      <c r="E183" s="222" t="s">
        <v>440</v>
      </c>
      <c r="F183" s="223" t="s">
        <v>441</v>
      </c>
      <c r="G183" s="224" t="s">
        <v>384</v>
      </c>
      <c r="H183" s="225">
        <v>3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47</v>
      </c>
      <c r="O183" s="92"/>
      <c r="P183" s="231">
        <f>O183*H183</f>
        <v>0</v>
      </c>
      <c r="Q183" s="231">
        <v>0.65848</v>
      </c>
      <c r="R183" s="231">
        <f>Q183*H183</f>
        <v>1.9754399999999999</v>
      </c>
      <c r="S183" s="231">
        <v>0.66</v>
      </c>
      <c r="T183" s="232">
        <f>S183*H183</f>
        <v>1.98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187</v>
      </c>
      <c r="AT183" s="233" t="s">
        <v>183</v>
      </c>
      <c r="AU183" s="233" t="s">
        <v>92</v>
      </c>
      <c r="AY183" s="17" t="s">
        <v>181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90</v>
      </c>
      <c r="BK183" s="234">
        <f>ROUND(I183*H183,2)</f>
        <v>0</v>
      </c>
      <c r="BL183" s="17" t="s">
        <v>187</v>
      </c>
      <c r="BM183" s="233" t="s">
        <v>863</v>
      </c>
    </row>
    <row r="184" spans="1:51" s="13" customFormat="1" ht="12">
      <c r="A184" s="13"/>
      <c r="B184" s="235"/>
      <c r="C184" s="236"/>
      <c r="D184" s="237" t="s">
        <v>189</v>
      </c>
      <c r="E184" s="238" t="s">
        <v>1</v>
      </c>
      <c r="F184" s="239" t="s">
        <v>443</v>
      </c>
      <c r="G184" s="236"/>
      <c r="H184" s="238" t="s">
        <v>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92</v>
      </c>
      <c r="AV184" s="13" t="s">
        <v>90</v>
      </c>
      <c r="AW184" s="13" t="s">
        <v>38</v>
      </c>
      <c r="AX184" s="13" t="s">
        <v>82</v>
      </c>
      <c r="AY184" s="245" t="s">
        <v>181</v>
      </c>
    </row>
    <row r="185" spans="1:51" s="14" customFormat="1" ht="12">
      <c r="A185" s="14"/>
      <c r="B185" s="246"/>
      <c r="C185" s="247"/>
      <c r="D185" s="237" t="s">
        <v>189</v>
      </c>
      <c r="E185" s="248" t="s">
        <v>1</v>
      </c>
      <c r="F185" s="249" t="s">
        <v>864</v>
      </c>
      <c r="G185" s="247"/>
      <c r="H185" s="250">
        <v>3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189</v>
      </c>
      <c r="AU185" s="256" t="s">
        <v>92</v>
      </c>
      <c r="AV185" s="14" t="s">
        <v>92</v>
      </c>
      <c r="AW185" s="14" t="s">
        <v>38</v>
      </c>
      <c r="AX185" s="14" t="s">
        <v>90</v>
      </c>
      <c r="AY185" s="256" t="s">
        <v>181</v>
      </c>
    </row>
    <row r="186" spans="1:63" s="12" customFormat="1" ht="22.8" customHeight="1">
      <c r="A186" s="12"/>
      <c r="B186" s="205"/>
      <c r="C186" s="206"/>
      <c r="D186" s="207" t="s">
        <v>81</v>
      </c>
      <c r="E186" s="219" t="s">
        <v>227</v>
      </c>
      <c r="F186" s="219" t="s">
        <v>471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SUM(P187:P190)</f>
        <v>0</v>
      </c>
      <c r="Q186" s="213"/>
      <c r="R186" s="214">
        <f>SUM(R187:R190)</f>
        <v>3.63051</v>
      </c>
      <c r="S186" s="213"/>
      <c r="T186" s="215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6" t="s">
        <v>90</v>
      </c>
      <c r="AT186" s="217" t="s">
        <v>81</v>
      </c>
      <c r="AU186" s="217" t="s">
        <v>90</v>
      </c>
      <c r="AY186" s="216" t="s">
        <v>181</v>
      </c>
      <c r="BK186" s="218">
        <f>SUM(BK187:BK190)</f>
        <v>0</v>
      </c>
    </row>
    <row r="187" spans="1:65" s="2" customFormat="1" ht="24.15" customHeight="1">
      <c r="A187" s="39"/>
      <c r="B187" s="40"/>
      <c r="C187" s="221" t="s">
        <v>319</v>
      </c>
      <c r="D187" s="221" t="s">
        <v>183</v>
      </c>
      <c r="E187" s="222" t="s">
        <v>763</v>
      </c>
      <c r="F187" s="223" t="s">
        <v>764</v>
      </c>
      <c r="G187" s="224" t="s">
        <v>199</v>
      </c>
      <c r="H187" s="225">
        <v>29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47</v>
      </c>
      <c r="O187" s="92"/>
      <c r="P187" s="231">
        <f>O187*H187</f>
        <v>0</v>
      </c>
      <c r="Q187" s="231">
        <v>0.10095</v>
      </c>
      <c r="R187" s="231">
        <f>Q187*H187</f>
        <v>2.92755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187</v>
      </c>
      <c r="AT187" s="233" t="s">
        <v>183</v>
      </c>
      <c r="AU187" s="233" t="s">
        <v>92</v>
      </c>
      <c r="AY187" s="17" t="s">
        <v>181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90</v>
      </c>
      <c r="BK187" s="234">
        <f>ROUND(I187*H187,2)</f>
        <v>0</v>
      </c>
      <c r="BL187" s="17" t="s">
        <v>187</v>
      </c>
      <c r="BM187" s="233" t="s">
        <v>765</v>
      </c>
    </row>
    <row r="188" spans="1:65" s="2" customFormat="1" ht="16.5" customHeight="1">
      <c r="A188" s="39"/>
      <c r="B188" s="40"/>
      <c r="C188" s="257" t="s">
        <v>324</v>
      </c>
      <c r="D188" s="257" t="s">
        <v>278</v>
      </c>
      <c r="E188" s="258" t="s">
        <v>766</v>
      </c>
      <c r="F188" s="259" t="s">
        <v>767</v>
      </c>
      <c r="G188" s="260" t="s">
        <v>199</v>
      </c>
      <c r="H188" s="261">
        <v>29.29</v>
      </c>
      <c r="I188" s="262"/>
      <c r="J188" s="263">
        <f>ROUND(I188*H188,2)</f>
        <v>0</v>
      </c>
      <c r="K188" s="264"/>
      <c r="L188" s="265"/>
      <c r="M188" s="266" t="s">
        <v>1</v>
      </c>
      <c r="N188" s="267" t="s">
        <v>47</v>
      </c>
      <c r="O188" s="92"/>
      <c r="P188" s="231">
        <f>O188*H188</f>
        <v>0</v>
      </c>
      <c r="Q188" s="231">
        <v>0.024</v>
      </c>
      <c r="R188" s="231">
        <f>Q188*H188</f>
        <v>0.70296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144</v>
      </c>
      <c r="AT188" s="233" t="s">
        <v>278</v>
      </c>
      <c r="AU188" s="233" t="s">
        <v>92</v>
      </c>
      <c r="AY188" s="17" t="s">
        <v>181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90</v>
      </c>
      <c r="BK188" s="234">
        <f>ROUND(I188*H188,2)</f>
        <v>0</v>
      </c>
      <c r="BL188" s="17" t="s">
        <v>187</v>
      </c>
      <c r="BM188" s="233" t="s">
        <v>768</v>
      </c>
    </row>
    <row r="189" spans="1:51" s="14" customFormat="1" ht="12">
      <c r="A189" s="14"/>
      <c r="B189" s="246"/>
      <c r="C189" s="247"/>
      <c r="D189" s="237" t="s">
        <v>189</v>
      </c>
      <c r="E189" s="248" t="s">
        <v>1</v>
      </c>
      <c r="F189" s="249" t="s">
        <v>865</v>
      </c>
      <c r="G189" s="247"/>
      <c r="H189" s="250">
        <v>29.29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189</v>
      </c>
      <c r="AU189" s="256" t="s">
        <v>92</v>
      </c>
      <c r="AV189" s="14" t="s">
        <v>92</v>
      </c>
      <c r="AW189" s="14" t="s">
        <v>38</v>
      </c>
      <c r="AX189" s="14" t="s">
        <v>90</v>
      </c>
      <c r="AY189" s="256" t="s">
        <v>181</v>
      </c>
    </row>
    <row r="190" spans="1:65" s="2" customFormat="1" ht="24.15" customHeight="1">
      <c r="A190" s="39"/>
      <c r="B190" s="40"/>
      <c r="C190" s="221" t="s">
        <v>329</v>
      </c>
      <c r="D190" s="221" t="s">
        <v>183</v>
      </c>
      <c r="E190" s="222" t="s">
        <v>770</v>
      </c>
      <c r="F190" s="223" t="s">
        <v>771</v>
      </c>
      <c r="G190" s="224" t="s">
        <v>269</v>
      </c>
      <c r="H190" s="225">
        <v>65.409</v>
      </c>
      <c r="I190" s="226"/>
      <c r="J190" s="227">
        <f>ROUND(I190*H190,2)</f>
        <v>0</v>
      </c>
      <c r="K190" s="228"/>
      <c r="L190" s="45"/>
      <c r="M190" s="279" t="s">
        <v>1</v>
      </c>
      <c r="N190" s="280" t="s">
        <v>47</v>
      </c>
      <c r="O190" s="281"/>
      <c r="P190" s="282">
        <f>O190*H190</f>
        <v>0</v>
      </c>
      <c r="Q190" s="282">
        <v>0</v>
      </c>
      <c r="R190" s="282">
        <f>Q190*H190</f>
        <v>0</v>
      </c>
      <c r="S190" s="282">
        <v>0</v>
      </c>
      <c r="T190" s="28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187</v>
      </c>
      <c r="AT190" s="233" t="s">
        <v>183</v>
      </c>
      <c r="AU190" s="233" t="s">
        <v>92</v>
      </c>
      <c r="AY190" s="17" t="s">
        <v>181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90</v>
      </c>
      <c r="BK190" s="234">
        <f>ROUND(I190*H190,2)</f>
        <v>0</v>
      </c>
      <c r="BL190" s="17" t="s">
        <v>187</v>
      </c>
      <c r="BM190" s="233" t="s">
        <v>772</v>
      </c>
    </row>
    <row r="191" spans="1:31" s="2" customFormat="1" ht="6.95" customHeight="1">
      <c r="A191" s="39"/>
      <c r="B191" s="67"/>
      <c r="C191" s="68"/>
      <c r="D191" s="68"/>
      <c r="E191" s="68"/>
      <c r="F191" s="68"/>
      <c r="G191" s="68"/>
      <c r="H191" s="68"/>
      <c r="I191" s="68"/>
      <c r="J191" s="68"/>
      <c r="K191" s="68"/>
      <c r="L191" s="45"/>
      <c r="M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</sheetData>
  <sheetProtection password="F8A3" sheet="1" objects="1" scenarios="1" formatColumns="0" formatRows="0" autoFilter="0"/>
  <autoFilter ref="C121:K19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92</v>
      </c>
    </row>
    <row r="4" spans="2:46" s="1" customFormat="1" ht="24.95" customHeight="1" hidden="1">
      <c r="B4" s="20"/>
      <c r="D4" s="140" t="s">
        <v>118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>Rekonstrukce Stránčická - Hrdinů</v>
      </c>
      <c r="F7" s="142"/>
      <c r="G7" s="142"/>
      <c r="H7" s="142"/>
      <c r="L7" s="20"/>
    </row>
    <row r="8" spans="1:31" s="2" customFormat="1" ht="12" customHeight="1" hidden="1">
      <c r="A8" s="39"/>
      <c r="B8" s="45"/>
      <c r="C8" s="39"/>
      <c r="D8" s="142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 hidden="1">
      <c r="A9" s="39"/>
      <c r="B9" s="45"/>
      <c r="C9" s="39"/>
      <c r="D9" s="39"/>
      <c r="E9" s="144" t="s">
        <v>866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2" t="s">
        <v>22</v>
      </c>
      <c r="E12" s="39"/>
      <c r="F12" s="145" t="s">
        <v>23</v>
      </c>
      <c r="G12" s="39"/>
      <c r="H12" s="39"/>
      <c r="I12" s="142" t="s">
        <v>24</v>
      </c>
      <c r="J12" s="146" t="str">
        <f>'Rekapitulace stavby'!AN8</f>
        <v>11. 10. 2023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2" t="s">
        <v>30</v>
      </c>
      <c r="E14" s="39"/>
      <c r="F14" s="39"/>
      <c r="G14" s="39"/>
      <c r="H14" s="39"/>
      <c r="I14" s="142" t="s">
        <v>31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5" t="s">
        <v>32</v>
      </c>
      <c r="F15" s="39"/>
      <c r="G15" s="39"/>
      <c r="H15" s="39"/>
      <c r="I15" s="142" t="s">
        <v>33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2" t="s">
        <v>34</v>
      </c>
      <c r="E17" s="39"/>
      <c r="F17" s="39"/>
      <c r="G17" s="39"/>
      <c r="H17" s="39"/>
      <c r="I17" s="142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45"/>
      <c r="G18" s="145"/>
      <c r="H18" s="145"/>
      <c r="I18" s="142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2" t="s">
        <v>36</v>
      </c>
      <c r="E20" s="39"/>
      <c r="F20" s="39"/>
      <c r="G20" s="39"/>
      <c r="H20" s="39"/>
      <c r="I20" s="142" t="s">
        <v>31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5" t="s">
        <v>37</v>
      </c>
      <c r="F21" s="39"/>
      <c r="G21" s="39"/>
      <c r="H21" s="39"/>
      <c r="I21" s="142" t="s">
        <v>33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2" t="s">
        <v>39</v>
      </c>
      <c r="E23" s="39"/>
      <c r="F23" s="39"/>
      <c r="G23" s="39"/>
      <c r="H23" s="39"/>
      <c r="I23" s="142" t="s">
        <v>31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5" t="s">
        <v>40</v>
      </c>
      <c r="F24" s="39"/>
      <c r="G24" s="39"/>
      <c r="H24" s="39"/>
      <c r="I24" s="142" t="s">
        <v>33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2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2" t="s">
        <v>42</v>
      </c>
      <c r="E30" s="39"/>
      <c r="F30" s="39"/>
      <c r="G30" s="39"/>
      <c r="H30" s="39"/>
      <c r="I30" s="39"/>
      <c r="J30" s="153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4" t="s">
        <v>44</v>
      </c>
      <c r="G32" s="39"/>
      <c r="H32" s="39"/>
      <c r="I32" s="154" t="s">
        <v>43</v>
      </c>
      <c r="J32" s="154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5" t="s">
        <v>46</v>
      </c>
      <c r="E33" s="142" t="s">
        <v>47</v>
      </c>
      <c r="F33" s="156">
        <f>ROUND((SUM(BE117:BE133)),2)</f>
        <v>0</v>
      </c>
      <c r="G33" s="39"/>
      <c r="H33" s="39"/>
      <c r="I33" s="157">
        <v>0.21</v>
      </c>
      <c r="J33" s="156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2" t="s">
        <v>48</v>
      </c>
      <c r="F34" s="156">
        <f>ROUND((SUM(BF117:BF133)),2)</f>
        <v>0</v>
      </c>
      <c r="G34" s="39"/>
      <c r="H34" s="39"/>
      <c r="I34" s="157">
        <v>0.15</v>
      </c>
      <c r="J34" s="156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49</v>
      </c>
      <c r="F35" s="156">
        <f>ROUND((SUM(BG117:BG133)),2)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50</v>
      </c>
      <c r="F36" s="156">
        <f>ROUND((SUM(BH117:BH133)),2)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51</v>
      </c>
      <c r="F37" s="156">
        <f>ROUND((SUM(BI117:BI133)),2)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4"/>
      <c r="D50" s="165" t="s">
        <v>55</v>
      </c>
      <c r="E50" s="166"/>
      <c r="F50" s="166"/>
      <c r="G50" s="165" t="s">
        <v>56</v>
      </c>
      <c r="H50" s="166"/>
      <c r="I50" s="166"/>
      <c r="J50" s="166"/>
      <c r="K50" s="166"/>
      <c r="L50" s="64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9"/>
      <c r="B61" s="45"/>
      <c r="C61" s="39"/>
      <c r="D61" s="167" t="s">
        <v>57</v>
      </c>
      <c r="E61" s="168"/>
      <c r="F61" s="169" t="s">
        <v>58</v>
      </c>
      <c r="G61" s="167" t="s">
        <v>57</v>
      </c>
      <c r="H61" s="168"/>
      <c r="I61" s="168"/>
      <c r="J61" s="170" t="s">
        <v>58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9"/>
      <c r="B65" s="45"/>
      <c r="C65" s="39"/>
      <c r="D65" s="165" t="s">
        <v>59</v>
      </c>
      <c r="E65" s="171"/>
      <c r="F65" s="171"/>
      <c r="G65" s="165" t="s">
        <v>60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9"/>
      <c r="B76" s="45"/>
      <c r="C76" s="39"/>
      <c r="D76" s="167" t="s">
        <v>57</v>
      </c>
      <c r="E76" s="168"/>
      <c r="F76" s="169" t="s">
        <v>58</v>
      </c>
      <c r="G76" s="167" t="s">
        <v>57</v>
      </c>
      <c r="H76" s="168"/>
      <c r="I76" s="168"/>
      <c r="J76" s="170" t="s">
        <v>58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Rekonstrukce Stránčická - Hrdinů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SO 111.1 - SO 111.1  VRN/DRN  Vedlejší a doplňkové rozpočtové náklady pro SO 111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k.ú. Všestary, Stránčice</v>
      </c>
      <c r="G89" s="41"/>
      <c r="H89" s="41"/>
      <c r="I89" s="32" t="s">
        <v>24</v>
      </c>
      <c r="J89" s="80" t="str">
        <f>IF(J12="","",J12)</f>
        <v>11. 10. 2023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Obec Všestary</v>
      </c>
      <c r="G91" s="41"/>
      <c r="H91" s="41"/>
      <c r="I91" s="32" t="s">
        <v>36</v>
      </c>
      <c r="J91" s="37" t="str">
        <f>E21</f>
        <v>ing. Miroslav Dvořan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Roman Valík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156</v>
      </c>
      <c r="D94" s="178"/>
      <c r="E94" s="178"/>
      <c r="F94" s="178"/>
      <c r="G94" s="178"/>
      <c r="H94" s="178"/>
      <c r="I94" s="178"/>
      <c r="J94" s="179" t="s">
        <v>157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158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159</v>
      </c>
    </row>
    <row r="97" spans="1:31" s="9" customFormat="1" ht="24.95" customHeight="1">
      <c r="A97" s="9"/>
      <c r="B97" s="181"/>
      <c r="C97" s="182"/>
      <c r="D97" s="183" t="s">
        <v>639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3" t="s">
        <v>166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2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6" t="str">
        <f>E7</f>
        <v>Rekonstrukce Stránčická - Hrdinů</v>
      </c>
      <c r="F107" s="32"/>
      <c r="G107" s="32"/>
      <c r="H107" s="32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 xml:space="preserve">SO 111.1 - SO 111.1  VRN/DRN  Vedlejší a doplňkové rozpočtové náklady pro SO 111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22</v>
      </c>
      <c r="D111" s="41"/>
      <c r="E111" s="41"/>
      <c r="F111" s="27" t="str">
        <f>F12</f>
        <v>k.ú. Všestary, Stránčice</v>
      </c>
      <c r="G111" s="41"/>
      <c r="H111" s="41"/>
      <c r="I111" s="32" t="s">
        <v>24</v>
      </c>
      <c r="J111" s="80" t="str">
        <f>IF(J12="","",J12)</f>
        <v>11. 10. 2023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2" t="s">
        <v>30</v>
      </c>
      <c r="D113" s="41"/>
      <c r="E113" s="41"/>
      <c r="F113" s="27" t="str">
        <f>E15</f>
        <v>Obec Všestary</v>
      </c>
      <c r="G113" s="41"/>
      <c r="H113" s="41"/>
      <c r="I113" s="32" t="s">
        <v>36</v>
      </c>
      <c r="J113" s="37" t="str">
        <f>E21</f>
        <v>ing. Miroslav Dvořan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34</v>
      </c>
      <c r="D114" s="41"/>
      <c r="E114" s="41"/>
      <c r="F114" s="27" t="str">
        <f>IF(E18="","",E18)</f>
        <v>Vyplň údaj</v>
      </c>
      <c r="G114" s="41"/>
      <c r="H114" s="41"/>
      <c r="I114" s="32" t="s">
        <v>39</v>
      </c>
      <c r="J114" s="37" t="str">
        <f>E24</f>
        <v>Roman Valík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3"/>
      <c r="B116" s="194"/>
      <c r="C116" s="195" t="s">
        <v>167</v>
      </c>
      <c r="D116" s="196" t="s">
        <v>67</v>
      </c>
      <c r="E116" s="196" t="s">
        <v>63</v>
      </c>
      <c r="F116" s="196" t="s">
        <v>64</v>
      </c>
      <c r="G116" s="196" t="s">
        <v>168</v>
      </c>
      <c r="H116" s="196" t="s">
        <v>169</v>
      </c>
      <c r="I116" s="196" t="s">
        <v>170</v>
      </c>
      <c r="J116" s="197" t="s">
        <v>157</v>
      </c>
      <c r="K116" s="198" t="s">
        <v>171</v>
      </c>
      <c r="L116" s="199"/>
      <c r="M116" s="101" t="s">
        <v>1</v>
      </c>
      <c r="N116" s="102" t="s">
        <v>46</v>
      </c>
      <c r="O116" s="102" t="s">
        <v>172</v>
      </c>
      <c r="P116" s="102" t="s">
        <v>173</v>
      </c>
      <c r="Q116" s="102" t="s">
        <v>174</v>
      </c>
      <c r="R116" s="102" t="s">
        <v>175</v>
      </c>
      <c r="S116" s="102" t="s">
        <v>176</v>
      </c>
      <c r="T116" s="103" t="s">
        <v>177</v>
      </c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</row>
    <row r="117" spans="1:63" s="2" customFormat="1" ht="22.8" customHeight="1">
      <c r="A117" s="39"/>
      <c r="B117" s="40"/>
      <c r="C117" s="108" t="s">
        <v>178</v>
      </c>
      <c r="D117" s="41"/>
      <c r="E117" s="41"/>
      <c r="F117" s="41"/>
      <c r="G117" s="41"/>
      <c r="H117" s="41"/>
      <c r="I117" s="41"/>
      <c r="J117" s="200">
        <f>BK117</f>
        <v>0</v>
      </c>
      <c r="K117" s="41"/>
      <c r="L117" s="45"/>
      <c r="M117" s="104"/>
      <c r="N117" s="201"/>
      <c r="O117" s="105"/>
      <c r="P117" s="202">
        <f>P118</f>
        <v>0</v>
      </c>
      <c r="Q117" s="105"/>
      <c r="R117" s="202">
        <f>R118</f>
        <v>0</v>
      </c>
      <c r="S117" s="105"/>
      <c r="T117" s="203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81</v>
      </c>
      <c r="AU117" s="17" t="s">
        <v>159</v>
      </c>
      <c r="BK117" s="204">
        <f>BK118</f>
        <v>0</v>
      </c>
    </row>
    <row r="118" spans="1:63" s="12" customFormat="1" ht="25.9" customHeight="1">
      <c r="A118" s="12"/>
      <c r="B118" s="205"/>
      <c r="C118" s="206"/>
      <c r="D118" s="207" t="s">
        <v>81</v>
      </c>
      <c r="E118" s="208" t="s">
        <v>640</v>
      </c>
      <c r="F118" s="208" t="s">
        <v>641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SUM(P119:P133)</f>
        <v>0</v>
      </c>
      <c r="Q118" s="213"/>
      <c r="R118" s="214">
        <f>SUM(R119:R133)</f>
        <v>0</v>
      </c>
      <c r="S118" s="213"/>
      <c r="T118" s="215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206</v>
      </c>
      <c r="AT118" s="217" t="s">
        <v>81</v>
      </c>
      <c r="AU118" s="217" t="s">
        <v>82</v>
      </c>
      <c r="AY118" s="216" t="s">
        <v>181</v>
      </c>
      <c r="BK118" s="218">
        <f>SUM(BK119:BK133)</f>
        <v>0</v>
      </c>
    </row>
    <row r="119" spans="1:65" s="2" customFormat="1" ht="16.5" customHeight="1">
      <c r="A119" s="39"/>
      <c r="B119" s="40"/>
      <c r="C119" s="221" t="s">
        <v>90</v>
      </c>
      <c r="D119" s="221" t="s">
        <v>183</v>
      </c>
      <c r="E119" s="222" t="s">
        <v>642</v>
      </c>
      <c r="F119" s="223" t="s">
        <v>643</v>
      </c>
      <c r="G119" s="224" t="s">
        <v>384</v>
      </c>
      <c r="H119" s="225">
        <v>1</v>
      </c>
      <c r="I119" s="226"/>
      <c r="J119" s="227">
        <f>ROUND(I119*H119,2)</f>
        <v>0</v>
      </c>
      <c r="K119" s="228"/>
      <c r="L119" s="45"/>
      <c r="M119" s="229" t="s">
        <v>1</v>
      </c>
      <c r="N119" s="230" t="s">
        <v>47</v>
      </c>
      <c r="O119" s="92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3" t="s">
        <v>644</v>
      </c>
      <c r="AT119" s="233" t="s">
        <v>183</v>
      </c>
      <c r="AU119" s="233" t="s">
        <v>90</v>
      </c>
      <c r="AY119" s="17" t="s">
        <v>181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7" t="s">
        <v>90</v>
      </c>
      <c r="BK119" s="234">
        <f>ROUND(I119*H119,2)</f>
        <v>0</v>
      </c>
      <c r="BL119" s="17" t="s">
        <v>644</v>
      </c>
      <c r="BM119" s="233" t="s">
        <v>867</v>
      </c>
    </row>
    <row r="120" spans="1:65" s="2" customFormat="1" ht="16.5" customHeight="1">
      <c r="A120" s="39"/>
      <c r="B120" s="40"/>
      <c r="C120" s="221" t="s">
        <v>92</v>
      </c>
      <c r="D120" s="221" t="s">
        <v>183</v>
      </c>
      <c r="E120" s="222" t="s">
        <v>646</v>
      </c>
      <c r="F120" s="223" t="s">
        <v>647</v>
      </c>
      <c r="G120" s="224" t="s">
        <v>384</v>
      </c>
      <c r="H120" s="225">
        <v>1</v>
      </c>
      <c r="I120" s="226"/>
      <c r="J120" s="227">
        <f>ROUND(I120*H120,2)</f>
        <v>0</v>
      </c>
      <c r="K120" s="228"/>
      <c r="L120" s="45"/>
      <c r="M120" s="229" t="s">
        <v>1</v>
      </c>
      <c r="N120" s="230" t="s">
        <v>47</v>
      </c>
      <c r="O120" s="92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3" t="s">
        <v>644</v>
      </c>
      <c r="AT120" s="233" t="s">
        <v>183</v>
      </c>
      <c r="AU120" s="233" t="s">
        <v>90</v>
      </c>
      <c r="AY120" s="17" t="s">
        <v>181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7" t="s">
        <v>90</v>
      </c>
      <c r="BK120" s="234">
        <f>ROUND(I120*H120,2)</f>
        <v>0</v>
      </c>
      <c r="BL120" s="17" t="s">
        <v>644</v>
      </c>
      <c r="BM120" s="233" t="s">
        <v>868</v>
      </c>
    </row>
    <row r="121" spans="1:65" s="2" customFormat="1" ht="16.5" customHeight="1">
      <c r="A121" s="39"/>
      <c r="B121" s="40"/>
      <c r="C121" s="221" t="s">
        <v>196</v>
      </c>
      <c r="D121" s="221" t="s">
        <v>183</v>
      </c>
      <c r="E121" s="222" t="s">
        <v>649</v>
      </c>
      <c r="F121" s="223" t="s">
        <v>650</v>
      </c>
      <c r="G121" s="224" t="s">
        <v>384</v>
      </c>
      <c r="H121" s="225">
        <v>1</v>
      </c>
      <c r="I121" s="226"/>
      <c r="J121" s="227">
        <f>ROUND(I121*H121,2)</f>
        <v>0</v>
      </c>
      <c r="K121" s="228"/>
      <c r="L121" s="45"/>
      <c r="M121" s="229" t="s">
        <v>1</v>
      </c>
      <c r="N121" s="230" t="s">
        <v>47</v>
      </c>
      <c r="O121" s="92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3" t="s">
        <v>644</v>
      </c>
      <c r="AT121" s="233" t="s">
        <v>183</v>
      </c>
      <c r="AU121" s="233" t="s">
        <v>90</v>
      </c>
      <c r="AY121" s="17" t="s">
        <v>181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90</v>
      </c>
      <c r="BK121" s="234">
        <f>ROUND(I121*H121,2)</f>
        <v>0</v>
      </c>
      <c r="BL121" s="17" t="s">
        <v>644</v>
      </c>
      <c r="BM121" s="233" t="s">
        <v>869</v>
      </c>
    </row>
    <row r="122" spans="1:65" s="2" customFormat="1" ht="16.5" customHeight="1">
      <c r="A122" s="39"/>
      <c r="B122" s="40"/>
      <c r="C122" s="221" t="s">
        <v>187</v>
      </c>
      <c r="D122" s="221" t="s">
        <v>183</v>
      </c>
      <c r="E122" s="222" t="s">
        <v>652</v>
      </c>
      <c r="F122" s="223" t="s">
        <v>653</v>
      </c>
      <c r="G122" s="224" t="s">
        <v>384</v>
      </c>
      <c r="H122" s="225">
        <v>1</v>
      </c>
      <c r="I122" s="226"/>
      <c r="J122" s="227">
        <f>ROUND(I122*H122,2)</f>
        <v>0</v>
      </c>
      <c r="K122" s="228"/>
      <c r="L122" s="45"/>
      <c r="M122" s="229" t="s">
        <v>1</v>
      </c>
      <c r="N122" s="230" t="s">
        <v>47</v>
      </c>
      <c r="O122" s="92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3" t="s">
        <v>644</v>
      </c>
      <c r="AT122" s="233" t="s">
        <v>183</v>
      </c>
      <c r="AU122" s="233" t="s">
        <v>90</v>
      </c>
      <c r="AY122" s="17" t="s">
        <v>181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90</v>
      </c>
      <c r="BK122" s="234">
        <f>ROUND(I122*H122,2)</f>
        <v>0</v>
      </c>
      <c r="BL122" s="17" t="s">
        <v>644</v>
      </c>
      <c r="BM122" s="233" t="s">
        <v>870</v>
      </c>
    </row>
    <row r="123" spans="1:65" s="2" customFormat="1" ht="16.5" customHeight="1">
      <c r="A123" s="39"/>
      <c r="B123" s="40"/>
      <c r="C123" s="221" t="s">
        <v>206</v>
      </c>
      <c r="D123" s="221" t="s">
        <v>183</v>
      </c>
      <c r="E123" s="222" t="s">
        <v>655</v>
      </c>
      <c r="F123" s="223" t="s">
        <v>656</v>
      </c>
      <c r="G123" s="224" t="s">
        <v>384</v>
      </c>
      <c r="H123" s="225">
        <v>1</v>
      </c>
      <c r="I123" s="226"/>
      <c r="J123" s="227">
        <f>ROUND(I123*H123,2)</f>
        <v>0</v>
      </c>
      <c r="K123" s="228"/>
      <c r="L123" s="45"/>
      <c r="M123" s="229" t="s">
        <v>1</v>
      </c>
      <c r="N123" s="230" t="s">
        <v>47</v>
      </c>
      <c r="O123" s="92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3" t="s">
        <v>644</v>
      </c>
      <c r="AT123" s="233" t="s">
        <v>183</v>
      </c>
      <c r="AU123" s="233" t="s">
        <v>90</v>
      </c>
      <c r="AY123" s="17" t="s">
        <v>181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90</v>
      </c>
      <c r="BK123" s="234">
        <f>ROUND(I123*H123,2)</f>
        <v>0</v>
      </c>
      <c r="BL123" s="17" t="s">
        <v>644</v>
      </c>
      <c r="BM123" s="233" t="s">
        <v>871</v>
      </c>
    </row>
    <row r="124" spans="1:51" s="14" customFormat="1" ht="12">
      <c r="A124" s="14"/>
      <c r="B124" s="246"/>
      <c r="C124" s="247"/>
      <c r="D124" s="237" t="s">
        <v>189</v>
      </c>
      <c r="E124" s="248" t="s">
        <v>1</v>
      </c>
      <c r="F124" s="249" t="s">
        <v>658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90</v>
      </c>
      <c r="AV124" s="14" t="s">
        <v>92</v>
      </c>
      <c r="AW124" s="14" t="s">
        <v>38</v>
      </c>
      <c r="AX124" s="14" t="s">
        <v>90</v>
      </c>
      <c r="AY124" s="256" t="s">
        <v>181</v>
      </c>
    </row>
    <row r="125" spans="1:65" s="2" customFormat="1" ht="16.5" customHeight="1">
      <c r="A125" s="39"/>
      <c r="B125" s="40"/>
      <c r="C125" s="221" t="s">
        <v>212</v>
      </c>
      <c r="D125" s="221" t="s">
        <v>183</v>
      </c>
      <c r="E125" s="222" t="s">
        <v>659</v>
      </c>
      <c r="F125" s="223" t="s">
        <v>660</v>
      </c>
      <c r="G125" s="224" t="s">
        <v>384</v>
      </c>
      <c r="H125" s="225">
        <v>1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47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644</v>
      </c>
      <c r="AT125" s="233" t="s">
        <v>183</v>
      </c>
      <c r="AU125" s="233" t="s">
        <v>90</v>
      </c>
      <c r="AY125" s="17" t="s">
        <v>181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90</v>
      </c>
      <c r="BK125" s="234">
        <f>ROUND(I125*H125,2)</f>
        <v>0</v>
      </c>
      <c r="BL125" s="17" t="s">
        <v>644</v>
      </c>
      <c r="BM125" s="233" t="s">
        <v>872</v>
      </c>
    </row>
    <row r="126" spans="1:65" s="2" customFormat="1" ht="16.5" customHeight="1">
      <c r="A126" s="39"/>
      <c r="B126" s="40"/>
      <c r="C126" s="221" t="s">
        <v>217</v>
      </c>
      <c r="D126" s="221" t="s">
        <v>183</v>
      </c>
      <c r="E126" s="222" t="s">
        <v>662</v>
      </c>
      <c r="F126" s="223" t="s">
        <v>663</v>
      </c>
      <c r="G126" s="224" t="s">
        <v>384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47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644</v>
      </c>
      <c r="AT126" s="233" t="s">
        <v>183</v>
      </c>
      <c r="AU126" s="233" t="s">
        <v>90</v>
      </c>
      <c r="AY126" s="17" t="s">
        <v>181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90</v>
      </c>
      <c r="BK126" s="234">
        <f>ROUND(I126*H126,2)</f>
        <v>0</v>
      </c>
      <c r="BL126" s="17" t="s">
        <v>644</v>
      </c>
      <c r="BM126" s="233" t="s">
        <v>873</v>
      </c>
    </row>
    <row r="127" spans="1:65" s="2" customFormat="1" ht="16.5" customHeight="1">
      <c r="A127" s="39"/>
      <c r="B127" s="40"/>
      <c r="C127" s="221" t="s">
        <v>144</v>
      </c>
      <c r="D127" s="221" t="s">
        <v>183</v>
      </c>
      <c r="E127" s="222" t="s">
        <v>665</v>
      </c>
      <c r="F127" s="223" t="s">
        <v>666</v>
      </c>
      <c r="G127" s="224" t="s">
        <v>384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47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644</v>
      </c>
      <c r="AT127" s="233" t="s">
        <v>183</v>
      </c>
      <c r="AU127" s="233" t="s">
        <v>90</v>
      </c>
      <c r="AY127" s="17" t="s">
        <v>181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90</v>
      </c>
      <c r="BK127" s="234">
        <f>ROUND(I127*H127,2)</f>
        <v>0</v>
      </c>
      <c r="BL127" s="17" t="s">
        <v>644</v>
      </c>
      <c r="BM127" s="233" t="s">
        <v>874</v>
      </c>
    </row>
    <row r="128" spans="1:65" s="2" customFormat="1" ht="16.5" customHeight="1">
      <c r="A128" s="39"/>
      <c r="B128" s="40"/>
      <c r="C128" s="221" t="s">
        <v>227</v>
      </c>
      <c r="D128" s="221" t="s">
        <v>183</v>
      </c>
      <c r="E128" s="222" t="s">
        <v>668</v>
      </c>
      <c r="F128" s="223" t="s">
        <v>669</v>
      </c>
      <c r="G128" s="224" t="s">
        <v>384</v>
      </c>
      <c r="H128" s="225">
        <v>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47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644</v>
      </c>
      <c r="AT128" s="233" t="s">
        <v>183</v>
      </c>
      <c r="AU128" s="233" t="s">
        <v>90</v>
      </c>
      <c r="AY128" s="17" t="s">
        <v>181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90</v>
      </c>
      <c r="BK128" s="234">
        <f>ROUND(I128*H128,2)</f>
        <v>0</v>
      </c>
      <c r="BL128" s="17" t="s">
        <v>644</v>
      </c>
      <c r="BM128" s="233" t="s">
        <v>875</v>
      </c>
    </row>
    <row r="129" spans="1:65" s="2" customFormat="1" ht="16.5" customHeight="1">
      <c r="A129" s="39"/>
      <c r="B129" s="40"/>
      <c r="C129" s="221" t="s">
        <v>232</v>
      </c>
      <c r="D129" s="221" t="s">
        <v>183</v>
      </c>
      <c r="E129" s="222" t="s">
        <v>671</v>
      </c>
      <c r="F129" s="223" t="s">
        <v>672</v>
      </c>
      <c r="G129" s="224" t="s">
        <v>384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47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644</v>
      </c>
      <c r="AT129" s="233" t="s">
        <v>183</v>
      </c>
      <c r="AU129" s="233" t="s">
        <v>90</v>
      </c>
      <c r="AY129" s="17" t="s">
        <v>181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90</v>
      </c>
      <c r="BK129" s="234">
        <f>ROUND(I129*H129,2)</f>
        <v>0</v>
      </c>
      <c r="BL129" s="17" t="s">
        <v>644</v>
      </c>
      <c r="BM129" s="233" t="s">
        <v>876</v>
      </c>
    </row>
    <row r="130" spans="1:51" s="13" customFormat="1" ht="12">
      <c r="A130" s="13"/>
      <c r="B130" s="235"/>
      <c r="C130" s="236"/>
      <c r="D130" s="237" t="s">
        <v>189</v>
      </c>
      <c r="E130" s="238" t="s">
        <v>1</v>
      </c>
      <c r="F130" s="239" t="s">
        <v>674</v>
      </c>
      <c r="G130" s="236"/>
      <c r="H130" s="238" t="s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90</v>
      </c>
      <c r="AV130" s="13" t="s">
        <v>90</v>
      </c>
      <c r="AW130" s="13" t="s">
        <v>38</v>
      </c>
      <c r="AX130" s="13" t="s">
        <v>82</v>
      </c>
      <c r="AY130" s="245" t="s">
        <v>181</v>
      </c>
    </row>
    <row r="131" spans="1:51" s="13" customFormat="1" ht="12">
      <c r="A131" s="13"/>
      <c r="B131" s="235"/>
      <c r="C131" s="236"/>
      <c r="D131" s="237" t="s">
        <v>189</v>
      </c>
      <c r="E131" s="238" t="s">
        <v>1</v>
      </c>
      <c r="F131" s="239" t="s">
        <v>675</v>
      </c>
      <c r="G131" s="236"/>
      <c r="H131" s="238" t="s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90</v>
      </c>
      <c r="AV131" s="13" t="s">
        <v>90</v>
      </c>
      <c r="AW131" s="13" t="s">
        <v>38</v>
      </c>
      <c r="AX131" s="13" t="s">
        <v>82</v>
      </c>
      <c r="AY131" s="245" t="s">
        <v>181</v>
      </c>
    </row>
    <row r="132" spans="1:51" s="14" customFormat="1" ht="12">
      <c r="A132" s="14"/>
      <c r="B132" s="246"/>
      <c r="C132" s="247"/>
      <c r="D132" s="237" t="s">
        <v>189</v>
      </c>
      <c r="E132" s="248" t="s">
        <v>1</v>
      </c>
      <c r="F132" s="249" t="s">
        <v>676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189</v>
      </c>
      <c r="AU132" s="256" t="s">
        <v>90</v>
      </c>
      <c r="AV132" s="14" t="s">
        <v>92</v>
      </c>
      <c r="AW132" s="14" t="s">
        <v>38</v>
      </c>
      <c r="AX132" s="14" t="s">
        <v>90</v>
      </c>
      <c r="AY132" s="256" t="s">
        <v>181</v>
      </c>
    </row>
    <row r="133" spans="1:65" s="2" customFormat="1" ht="16.5" customHeight="1">
      <c r="A133" s="39"/>
      <c r="B133" s="40"/>
      <c r="C133" s="221" t="s">
        <v>237</v>
      </c>
      <c r="D133" s="221" t="s">
        <v>183</v>
      </c>
      <c r="E133" s="222" t="s">
        <v>677</v>
      </c>
      <c r="F133" s="223" t="s">
        <v>678</v>
      </c>
      <c r="G133" s="224" t="s">
        <v>384</v>
      </c>
      <c r="H133" s="225">
        <v>1</v>
      </c>
      <c r="I133" s="226"/>
      <c r="J133" s="227">
        <f>ROUND(I133*H133,2)</f>
        <v>0</v>
      </c>
      <c r="K133" s="228"/>
      <c r="L133" s="45"/>
      <c r="M133" s="279" t="s">
        <v>1</v>
      </c>
      <c r="N133" s="280" t="s">
        <v>47</v>
      </c>
      <c r="O133" s="281"/>
      <c r="P133" s="282">
        <f>O133*H133</f>
        <v>0</v>
      </c>
      <c r="Q133" s="282">
        <v>0</v>
      </c>
      <c r="R133" s="282">
        <f>Q133*H133</f>
        <v>0</v>
      </c>
      <c r="S133" s="282">
        <v>0</v>
      </c>
      <c r="T133" s="2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644</v>
      </c>
      <c r="AT133" s="233" t="s">
        <v>183</v>
      </c>
      <c r="AU133" s="233" t="s">
        <v>90</v>
      </c>
      <c r="AY133" s="17" t="s">
        <v>181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90</v>
      </c>
      <c r="BK133" s="234">
        <f>ROUND(I133*H133,2)</f>
        <v>0</v>
      </c>
      <c r="BL133" s="17" t="s">
        <v>644</v>
      </c>
      <c r="BM133" s="233" t="s">
        <v>877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F8A3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Lenovo-PC\Roman</dc:creator>
  <cp:keywords/>
  <dc:description/>
  <cp:lastModifiedBy>Lenovo-PC\Roman</cp:lastModifiedBy>
  <dcterms:created xsi:type="dcterms:W3CDTF">2023-10-16T10:55:28Z</dcterms:created>
  <dcterms:modified xsi:type="dcterms:W3CDTF">2023-10-16T10:55:46Z</dcterms:modified>
  <cp:category/>
  <cp:version/>
  <cp:contentType/>
  <cp:contentStatus/>
</cp:coreProperties>
</file>