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STAVEBNÍ ÚPRAVY S..." sheetId="2" r:id="rId2"/>
    <sheet name="SO 02 - VESTAVBA BEZBARIÉ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'SO 01 - STAVEBNÍ ÚPRAVY S...'!$C$102:$K$447</definedName>
    <definedName name="_xlnm.Print_Area" localSheetId="1">'SO 01 - STAVEBNÍ ÚPRAVY S...'!$C$4:$J$36,'SO 01 - STAVEBNÍ ÚPRAVY S...'!$C$42:$J$84,'SO 01 - STAVEBNÍ ÚPRAVY S...'!$C$90:$K$447</definedName>
    <definedName name="_xlnm.Print_Titles" localSheetId="1">'SO 01 - STAVEBNÍ ÚPRAVY S...'!$102:$102</definedName>
    <definedName name="_xlnm._FilterDatabase" localSheetId="2" hidden="1">'SO 02 - VESTAVBA BEZBARIÉ...'!$C$102:$K$277</definedName>
    <definedName name="_xlnm.Print_Area" localSheetId="2">'SO 02 - VESTAVBA BEZBARIÉ...'!$C$4:$J$36,'SO 02 - VESTAVBA BEZBARIÉ...'!$C$42:$J$84,'SO 02 - VESTAVBA BEZBARIÉ...'!$C$90:$K$277</definedName>
    <definedName name="_xlnm.Print_Titles" localSheetId="2">'SO 02 - VESTAVBA BEZBARIÉ...'!$102:$102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277"/>
  <c r="BH277"/>
  <c r="BG277"/>
  <c r="BF277"/>
  <c r="T277"/>
  <c r="T276"/>
  <c r="R277"/>
  <c r="R276"/>
  <c r="P277"/>
  <c r="P276"/>
  <c r="BK277"/>
  <c r="BK276"/>
  <c r="J276"/>
  <c r="J277"/>
  <c r="BE277"/>
  <c r="J83"/>
  <c r="BI275"/>
  <c r="BH275"/>
  <c r="BG275"/>
  <c r="BF275"/>
  <c r="T275"/>
  <c r="T274"/>
  <c r="T273"/>
  <c r="R275"/>
  <c r="R274"/>
  <c r="R273"/>
  <c r="P275"/>
  <c r="P274"/>
  <c r="P273"/>
  <c r="BK275"/>
  <c r="BK274"/>
  <c r="J274"/>
  <c r="BK273"/>
  <c r="J273"/>
  <c r="J275"/>
  <c r="BE275"/>
  <c r="J82"/>
  <c r="J81"/>
  <c r="BI272"/>
  <c r="BH272"/>
  <c r="BG272"/>
  <c r="BF272"/>
  <c r="T272"/>
  <c r="R272"/>
  <c r="P272"/>
  <c r="BK272"/>
  <c r="J272"/>
  <c r="BE272"/>
  <c r="BI270"/>
  <c r="BH270"/>
  <c r="BG270"/>
  <c r="BF270"/>
  <c r="T270"/>
  <c r="T269"/>
  <c r="R270"/>
  <c r="R269"/>
  <c r="P270"/>
  <c r="P269"/>
  <c r="BK270"/>
  <c r="BK269"/>
  <c r="J269"/>
  <c r="J270"/>
  <c r="BE270"/>
  <c r="J80"/>
  <c r="BI268"/>
  <c r="BH268"/>
  <c r="BG268"/>
  <c r="BF268"/>
  <c r="T268"/>
  <c r="T267"/>
  <c r="R268"/>
  <c r="R267"/>
  <c r="P268"/>
  <c r="P267"/>
  <c r="BK268"/>
  <c r="BK267"/>
  <c r="J267"/>
  <c r="J268"/>
  <c r="BE268"/>
  <c r="J79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T256"/>
  <c r="R257"/>
  <c r="R256"/>
  <c r="P257"/>
  <c r="P256"/>
  <c r="BK257"/>
  <c r="BK256"/>
  <c r="J256"/>
  <c r="J257"/>
  <c r="BE257"/>
  <c r="J78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77"/>
  <c r="BI246"/>
  <c r="BH246"/>
  <c r="BG246"/>
  <c r="BF246"/>
  <c r="T246"/>
  <c r="R246"/>
  <c r="P246"/>
  <c r="BK246"/>
  <c r="J246"/>
  <c r="BE246"/>
  <c r="BI245"/>
  <c r="BH245"/>
  <c r="BG245"/>
  <c r="BF245"/>
  <c r="T245"/>
  <c r="T244"/>
  <c r="R245"/>
  <c r="R244"/>
  <c r="P245"/>
  <c r="P244"/>
  <c r="BK245"/>
  <c r="BK244"/>
  <c r="J244"/>
  <c r="J245"/>
  <c r="BE245"/>
  <c r="J76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75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T229"/>
  <c r="R230"/>
  <c r="R229"/>
  <c r="P230"/>
  <c r="P229"/>
  <c r="BK230"/>
  <c r="BK229"/>
  <c r="J229"/>
  <c r="J230"/>
  <c r="BE230"/>
  <c r="J74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73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72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T209"/>
  <c r="R210"/>
  <c r="R209"/>
  <c r="P210"/>
  <c r="P209"/>
  <c r="BK210"/>
  <c r="BK209"/>
  <c r="J209"/>
  <c r="J210"/>
  <c r="BE210"/>
  <c r="J71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70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6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8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67"/>
  <c r="BI161"/>
  <c r="BH161"/>
  <c r="BG161"/>
  <c r="BF161"/>
  <c r="T161"/>
  <c r="T160"/>
  <c r="T159"/>
  <c r="R161"/>
  <c r="R160"/>
  <c r="R159"/>
  <c r="P161"/>
  <c r="P160"/>
  <c r="P159"/>
  <c r="BK161"/>
  <c r="BK160"/>
  <c r="J160"/>
  <c r="BK159"/>
  <c r="J159"/>
  <c r="J161"/>
  <c r="BE161"/>
  <c r="J66"/>
  <c r="J65"/>
  <c r="BI158"/>
  <c r="BH158"/>
  <c r="BG158"/>
  <c r="BF158"/>
  <c r="T158"/>
  <c r="T157"/>
  <c r="R158"/>
  <c r="R157"/>
  <c r="P158"/>
  <c r="P157"/>
  <c r="BK158"/>
  <c r="BK157"/>
  <c r="J157"/>
  <c r="J158"/>
  <c r="BE158"/>
  <c r="J64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3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62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1"/>
  <c r="BI129"/>
  <c r="BH129"/>
  <c r="BG129"/>
  <c r="BF129"/>
  <c r="T129"/>
  <c r="T128"/>
  <c r="R129"/>
  <c r="R128"/>
  <c r="P129"/>
  <c r="P128"/>
  <c r="BK129"/>
  <c r="BK128"/>
  <c r="J128"/>
  <c r="J129"/>
  <c r="BE129"/>
  <c r="J60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5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F34"/>
  <c i="1" r="BD53"/>
  <c i="3" r="BH106"/>
  <c r="F33"/>
  <c i="1" r="BC53"/>
  <c i="3" r="BG106"/>
  <c r="F32"/>
  <c i="1" r="BB53"/>
  <c i="3" r="BF106"/>
  <c r="J31"/>
  <c i="1" r="AW53"/>
  <c i="3" r="F31"/>
  <c i="1" r="BA53"/>
  <c i="3" r="T106"/>
  <c r="T105"/>
  <c r="T104"/>
  <c r="T103"/>
  <c r="R106"/>
  <c r="R105"/>
  <c r="R104"/>
  <c r="R103"/>
  <c r="P106"/>
  <c r="P105"/>
  <c r="P104"/>
  <c r="P103"/>
  <c i="1" r="AU53"/>
  <c i="3" r="BK106"/>
  <c r="BK105"/>
  <c r="J105"/>
  <c r="BK104"/>
  <c r="J104"/>
  <c r="BK103"/>
  <c r="J103"/>
  <c r="J56"/>
  <c r="J27"/>
  <c i="1" r="AG53"/>
  <c i="3" r="J106"/>
  <c r="BE106"/>
  <c r="J30"/>
  <c i="1" r="AV53"/>
  <c i="3" r="F30"/>
  <c i="1" r="AZ53"/>
  <c i="3" r="J58"/>
  <c r="J57"/>
  <c r="J99"/>
  <c r="F99"/>
  <c r="F97"/>
  <c r="E95"/>
  <c r="J51"/>
  <c r="F51"/>
  <c r="F49"/>
  <c r="E47"/>
  <c r="J36"/>
  <c r="J18"/>
  <c r="E18"/>
  <c r="F100"/>
  <c r="F52"/>
  <c r="J17"/>
  <c r="J12"/>
  <c r="J97"/>
  <c r="J49"/>
  <c r="E7"/>
  <c r="E93"/>
  <c r="E45"/>
  <c i="1" r="AY52"/>
  <c r="AX52"/>
  <c i="2" r="BI447"/>
  <c r="BH447"/>
  <c r="BG447"/>
  <c r="BF447"/>
  <c r="T447"/>
  <c r="R447"/>
  <c r="P447"/>
  <c r="BK447"/>
  <c r="J447"/>
  <c r="BE447"/>
  <c r="BI444"/>
  <c r="BH444"/>
  <c r="BG444"/>
  <c r="BF444"/>
  <c r="T444"/>
  <c r="T443"/>
  <c r="R444"/>
  <c r="R443"/>
  <c r="P444"/>
  <c r="P443"/>
  <c r="BK444"/>
  <c r="BK443"/>
  <c r="J443"/>
  <c r="J444"/>
  <c r="BE444"/>
  <c r="J83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6"/>
  <c r="BH436"/>
  <c r="BG436"/>
  <c r="BF436"/>
  <c r="T436"/>
  <c r="T435"/>
  <c r="R436"/>
  <c r="R435"/>
  <c r="P436"/>
  <c r="P435"/>
  <c r="BK436"/>
  <c r="BK435"/>
  <c r="J435"/>
  <c r="J436"/>
  <c r="BE436"/>
  <c r="J82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5"/>
  <c r="BH425"/>
  <c r="BG425"/>
  <c r="BF425"/>
  <c r="T425"/>
  <c r="T424"/>
  <c r="R425"/>
  <c r="R424"/>
  <c r="P425"/>
  <c r="P424"/>
  <c r="BK425"/>
  <c r="BK424"/>
  <c r="J424"/>
  <c r="J425"/>
  <c r="BE425"/>
  <c r="J81"/>
  <c r="BI423"/>
  <c r="BH423"/>
  <c r="BG423"/>
  <c r="BF423"/>
  <c r="T423"/>
  <c r="R423"/>
  <c r="P423"/>
  <c r="BK423"/>
  <c r="J423"/>
  <c r="BE423"/>
  <c r="BI422"/>
  <c r="BH422"/>
  <c r="BG422"/>
  <c r="BF422"/>
  <c r="T422"/>
  <c r="T421"/>
  <c r="R422"/>
  <c r="R421"/>
  <c r="P422"/>
  <c r="P421"/>
  <c r="BK422"/>
  <c r="BK421"/>
  <c r="J421"/>
  <c r="J422"/>
  <c r="BE422"/>
  <c r="J80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T398"/>
  <c r="R399"/>
  <c r="R398"/>
  <c r="P399"/>
  <c r="P398"/>
  <c r="BK399"/>
  <c r="BK398"/>
  <c r="J398"/>
  <c r="J399"/>
  <c r="BE399"/>
  <c r="J79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7"/>
  <c r="BH377"/>
  <c r="BG377"/>
  <c r="BF377"/>
  <c r="T377"/>
  <c r="T376"/>
  <c r="R377"/>
  <c r="R376"/>
  <c r="P377"/>
  <c r="P376"/>
  <c r="BK377"/>
  <c r="BK376"/>
  <c r="J376"/>
  <c r="J377"/>
  <c r="BE377"/>
  <c r="J78"/>
  <c r="BI375"/>
  <c r="BH375"/>
  <c r="BG375"/>
  <c r="BF375"/>
  <c r="T375"/>
  <c r="R375"/>
  <c r="P375"/>
  <c r="BK375"/>
  <c r="J375"/>
  <c r="BE375"/>
  <c r="BI371"/>
  <c r="BH371"/>
  <c r="BG371"/>
  <c r="BF371"/>
  <c r="T371"/>
  <c r="R371"/>
  <c r="P371"/>
  <c r="BK371"/>
  <c r="J371"/>
  <c r="BE371"/>
  <c r="BI370"/>
  <c r="BH370"/>
  <c r="BG370"/>
  <c r="BF370"/>
  <c r="T370"/>
  <c r="T369"/>
  <c r="R370"/>
  <c r="R369"/>
  <c r="P370"/>
  <c r="P369"/>
  <c r="BK370"/>
  <c r="BK369"/>
  <c r="J369"/>
  <c r="J370"/>
  <c r="BE370"/>
  <c r="J77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4"/>
  <c r="BH364"/>
  <c r="BG364"/>
  <c r="BF364"/>
  <c r="T364"/>
  <c r="T363"/>
  <c r="R364"/>
  <c r="R363"/>
  <c r="P364"/>
  <c r="P363"/>
  <c r="BK364"/>
  <c r="BK363"/>
  <c r="J363"/>
  <c r="J364"/>
  <c r="BE364"/>
  <c r="J76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T357"/>
  <c r="R358"/>
  <c r="R357"/>
  <c r="P358"/>
  <c r="P357"/>
  <c r="BK358"/>
  <c r="BK357"/>
  <c r="J357"/>
  <c r="J358"/>
  <c r="BE358"/>
  <c r="J75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T332"/>
  <c r="R333"/>
  <c r="R332"/>
  <c r="P333"/>
  <c r="P332"/>
  <c r="BK333"/>
  <c r="BK332"/>
  <c r="J332"/>
  <c r="J333"/>
  <c r="BE333"/>
  <c r="J74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T323"/>
  <c r="R324"/>
  <c r="R323"/>
  <c r="P324"/>
  <c r="P323"/>
  <c r="BK324"/>
  <c r="BK323"/>
  <c r="J323"/>
  <c r="J324"/>
  <c r="BE324"/>
  <c r="J7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T316"/>
  <c r="R317"/>
  <c r="R316"/>
  <c r="P317"/>
  <c r="P316"/>
  <c r="BK317"/>
  <c r="BK316"/>
  <c r="J316"/>
  <c r="J317"/>
  <c r="BE317"/>
  <c r="J72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71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0"/>
  <c r="BH300"/>
  <c r="BG300"/>
  <c r="BF300"/>
  <c r="T300"/>
  <c r="T299"/>
  <c r="R300"/>
  <c r="R299"/>
  <c r="P300"/>
  <c r="P299"/>
  <c r="BK300"/>
  <c r="BK299"/>
  <c r="J299"/>
  <c r="J300"/>
  <c r="BE300"/>
  <c r="J70"/>
  <c r="BI298"/>
  <c r="BH298"/>
  <c r="BG298"/>
  <c r="BF298"/>
  <c r="T298"/>
  <c r="R298"/>
  <c r="P298"/>
  <c r="BK298"/>
  <c r="J298"/>
  <c r="BE298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4"/>
  <c r="BH284"/>
  <c r="BG284"/>
  <c r="BF284"/>
  <c r="T284"/>
  <c r="R284"/>
  <c r="P284"/>
  <c r="BK284"/>
  <c r="J284"/>
  <c r="BE284"/>
  <c r="BI281"/>
  <c r="BH281"/>
  <c r="BG281"/>
  <c r="BF281"/>
  <c r="T281"/>
  <c r="T280"/>
  <c r="R281"/>
  <c r="R280"/>
  <c r="P281"/>
  <c r="P280"/>
  <c r="BK281"/>
  <c r="BK280"/>
  <c r="J280"/>
  <c r="J281"/>
  <c r="BE281"/>
  <c r="J69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T269"/>
  <c r="T268"/>
  <c r="R270"/>
  <c r="R269"/>
  <c r="R268"/>
  <c r="P270"/>
  <c r="P269"/>
  <c r="P268"/>
  <c r="BK270"/>
  <c r="BK269"/>
  <c r="J269"/>
  <c r="BK268"/>
  <c r="J268"/>
  <c r="J270"/>
  <c r="BE270"/>
  <c r="J68"/>
  <c r="J67"/>
  <c r="BI267"/>
  <c r="BH267"/>
  <c r="BG267"/>
  <c r="BF267"/>
  <c r="T267"/>
  <c r="T266"/>
  <c r="R267"/>
  <c r="R266"/>
  <c r="P267"/>
  <c r="P266"/>
  <c r="BK267"/>
  <c r="BK266"/>
  <c r="J266"/>
  <c r="J267"/>
  <c r="BE267"/>
  <c r="J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65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T198"/>
  <c r="R199"/>
  <c r="R198"/>
  <c r="P199"/>
  <c r="P198"/>
  <c r="BK199"/>
  <c r="BK198"/>
  <c r="J198"/>
  <c r="J199"/>
  <c r="BE199"/>
  <c r="J64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8"/>
  <c r="BH158"/>
  <c r="BG158"/>
  <c r="BF158"/>
  <c r="T158"/>
  <c r="T157"/>
  <c r="R158"/>
  <c r="R157"/>
  <c r="P158"/>
  <c r="P157"/>
  <c r="BK158"/>
  <c r="BK157"/>
  <c r="J157"/>
  <c r="J158"/>
  <c r="BE158"/>
  <c r="J63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T145"/>
  <c r="R146"/>
  <c r="R145"/>
  <c r="P146"/>
  <c r="P145"/>
  <c r="BK146"/>
  <c r="BK145"/>
  <c r="J145"/>
  <c r="J146"/>
  <c r="BE146"/>
  <c r="J62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T129"/>
  <c r="R130"/>
  <c r="R129"/>
  <c r="P130"/>
  <c r="P129"/>
  <c r="BK130"/>
  <c r="BK129"/>
  <c r="J129"/>
  <c r="J130"/>
  <c r="BE130"/>
  <c r="J61"/>
  <c r="BI128"/>
  <c r="BH128"/>
  <c r="BG128"/>
  <c r="BF128"/>
  <c r="T128"/>
  <c r="R128"/>
  <c r="P128"/>
  <c r="BK128"/>
  <c r="J128"/>
  <c r="BE128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0"/>
  <c r="BI116"/>
  <c r="BH116"/>
  <c r="BG116"/>
  <c r="BF116"/>
  <c r="T116"/>
  <c r="R116"/>
  <c r="P116"/>
  <c r="BK116"/>
  <c r="J116"/>
  <c r="BE116"/>
  <c r="BI113"/>
  <c r="BH113"/>
  <c r="BG113"/>
  <c r="BF113"/>
  <c r="T113"/>
  <c r="T112"/>
  <c r="R113"/>
  <c r="R112"/>
  <c r="P113"/>
  <c r="P112"/>
  <c r="BK113"/>
  <c r="BK112"/>
  <c r="J112"/>
  <c r="J113"/>
  <c r="BE113"/>
  <c r="J59"/>
  <c r="BI109"/>
  <c r="BH109"/>
  <c r="BG109"/>
  <c r="BF109"/>
  <c r="T109"/>
  <c r="R109"/>
  <c r="P109"/>
  <c r="BK109"/>
  <c r="J109"/>
  <c r="BE109"/>
  <c r="BI106"/>
  <c r="F34"/>
  <c i="1" r="BD52"/>
  <c i="2" r="BH106"/>
  <c r="F33"/>
  <c i="1" r="BC52"/>
  <c i="2" r="BG106"/>
  <c r="F32"/>
  <c i="1" r="BB52"/>
  <c i="2" r="BF106"/>
  <c r="J31"/>
  <c i="1" r="AW52"/>
  <c i="2" r="F31"/>
  <c i="1" r="BA52"/>
  <c i="2" r="T106"/>
  <c r="T105"/>
  <c r="T104"/>
  <c r="T103"/>
  <c r="R106"/>
  <c r="R105"/>
  <c r="R104"/>
  <c r="R103"/>
  <c r="P106"/>
  <c r="P105"/>
  <c r="P104"/>
  <c r="P103"/>
  <c i="1" r="AU52"/>
  <c i="2" r="BK106"/>
  <c r="BK105"/>
  <c r="J105"/>
  <c r="BK104"/>
  <c r="J104"/>
  <c r="BK103"/>
  <c r="J103"/>
  <c r="J56"/>
  <c r="J27"/>
  <c i="1" r="AG52"/>
  <c i="2" r="J106"/>
  <c r="BE106"/>
  <c r="J30"/>
  <c i="1" r="AV52"/>
  <c i="2" r="F30"/>
  <c i="1" r="AZ52"/>
  <c i="2" r="J58"/>
  <c r="J57"/>
  <c r="J99"/>
  <c r="F99"/>
  <c r="F97"/>
  <c r="E95"/>
  <c r="J51"/>
  <c r="F51"/>
  <c r="F49"/>
  <c r="E47"/>
  <c r="J36"/>
  <c r="J18"/>
  <c r="E18"/>
  <c r="F100"/>
  <c r="F52"/>
  <c r="J17"/>
  <c r="J12"/>
  <c r="J97"/>
  <c r="J49"/>
  <c r="E7"/>
  <c r="E93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<sst xmlns="http://schemas.openxmlformats.org/spreadsheetml/2006/main">
  <si>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</si>
  <si>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</si>
  <si>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</si>
  <si>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</si>
  <si>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</si>
  <si>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</si>
  <si>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</si>
  <si>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{4a7ceb42-454c-461c-991d-2b91d7f32097}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</si>
  <si>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</si>
  <si>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</si>
  <si>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</si>
  <si>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</si>
  <si>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</si>
  <si>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</si>
  <si>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</si>
  <si>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</si>
  <si>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Kodes-3A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</si>
  <si>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</si>
  <si>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</si>
  <si>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SPŠ Emila Kolbena</t>
  </si>
  <si>
    <t>0,1</t>
  </si>
  <si>
    <t>KSO:</t>
  </si>
  <si>
    <t/>
  </si>
  <si>
    <t>CC-CZ:</t>
  </si>
  <si>
    <t>1</t>
  </si>
  <si>
    <t>Místo:</t>
  </si>
  <si>
    <t>Rakovník</t>
  </si>
  <si>
    <t>Datum:</t>
  </si>
  <si>
    <t>1. 11. 2016</t>
  </si>
  <si>
    <t>10</t>
  </si>
  <si>
    <t>100</t>
  </si>
  <si>
    <t>Zadavatel:</t>
  </si>
  <si>
    <t>IČ:</t>
  </si>
  <si>
    <t>SPŚ Emila Kolbena Rakovník</t>
  </si>
  <si>
    <t>DIČ:</t>
  </si>
  <si>
    <t>Uchazeč:</t>
  </si>
  <si>
    <t>Vyplň údaj</t>
  </si>
  <si>
    <t>Projektant:</t>
  </si>
  <si>
    <t>Jaroslav Kodeš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</si>
  <si>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</si>
  <si>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</si>
  <si>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</si>
  <si>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</si>
  <si>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</si>
  <si>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</si>
  <si>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</si>
  <si>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</si>
  <si>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</si>
  <si>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</si>
  <si>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</si>
  <si>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</si>
  <si>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</si>
  <si>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</si>
  <si>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</si>
  <si>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</si>
  <si>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</si>
  <si>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</si>
  <si>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</si>
  <si>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</si>
  <si>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</si>
  <si>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</si>
  <si>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</si>
  <si>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</si>
  <si>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</si>
  <si>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</si>
  <si>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</si>
  <si>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</si>
  <si>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</si>
  <si>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</si>
  <si>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</si>
  <si>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</si>
  <si>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</si>
  <si>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</si>
  <si>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</si>
  <si>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</si>
  <si>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</si>
  <si>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</si>
  <si>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</si>
  <si>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</si>
  <si>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</si>
  <si>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</si>
  <si>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STAVEBNÍ ÚPRAVY STROJNÍ DÍLNY </t>
  </si>
  <si>
    <t>STA</t>
  </si>
  <si>
    <t>{0d856155-8070-49a5-b1ae-c2fc1b4a826c}</t>
  </si>
  <si>
    <t>2</t>
  </si>
  <si>
    <t>SO 02</t>
  </si>
  <si>
    <t>VESTAVBA BEZBARIÉROVÉ TOALETY V 1.NP</t>
  </si>
  <si>
    <t>{60382942-6cb7-4a0a-8c41-ee9eb6c28af4}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</si>
  <si>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</si>
  <si>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</si>
  <si>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</si>
  <si>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</si>
  <si>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</si>
  <si>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</si>
  <si>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</si>
  <si>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SO 01 - STAVEBNÍ ÚPRAVY STROJNÍ DÍLNY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</si>
  <si>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</si>
  <si>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</si>
  <si>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</si>
  <si>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</si>
  <si>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</si>
  <si>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</si>
  <si>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</si>
  <si>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</si>
  <si>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</si>
  <si>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</si>
  <si>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</si>
  <si>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</si>
  <si>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</si>
  <si>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</si>
  <si>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</si>
  <si>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</si>
  <si>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741-1 - Elektromontáže - žaluzie</t>
  </si>
  <si>
    <t xml:space="preserve">    711 - Izolace proti vodě, vlhkosti a plynům</t>
  </si>
  <si>
    <t xml:space="preserve">    713 - Izolace tepelné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</si>
  <si>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</si>
  <si>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</si>
  <si>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</si>
  <si>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741 - Elektromontáže - dílny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</si>
  <si>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</si>
  <si>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</si>
  <si>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</si>
  <si>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</si>
  <si>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</si>
  <si>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</si>
  <si>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</si>
  <si>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</si>
  <si>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</si>
  <si>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</si>
  <si>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</si>
  <si>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</si>
  <si>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</si>
  <si>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</si>
  <si>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</si>
  <si>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</si>
  <si>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</si>
  <si>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</si>
  <si>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</si>
  <si>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</si>
  <si>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</si>
  <si>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</si>
  <si>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</si>
  <si>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</si>
  <si>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</si>
  <si>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</si>
  <si>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</si>
  <si>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</si>
  <si>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113107121</t>
  </si>
  <si>
    <t>Odstranění podkladu pl do 50 m2 z kameniva drceného tl 100 mm</t>
  </si>
  <si>
    <t>m2</t>
  </si>
  <si>
    <t>CS ÚRS 2016 02</t>
  </si>
  <si>
    <t>4</t>
  </si>
  <si>
    <t>-2011460044</t>
  </si>
  <si>
    <t>VV</t>
  </si>
  <si>
    <t>2,5*1,5</t>
  </si>
  <si>
    <t>Součet</t>
  </si>
  <si>
    <t>139711101</t>
  </si>
  <si>
    <t>Vykopávky v uzavřených prostorách v hornině tř. 1 až 4</t>
  </si>
  <si>
    <t>m3</t>
  </si>
  <si>
    <t>1895942556</t>
  </si>
  <si>
    <t>2,5*1,5*0,83</t>
  </si>
  <si>
    <t>Zakládání</t>
  </si>
  <si>
    <t>3</t>
  </si>
  <si>
    <t>275321611</t>
  </si>
  <si>
    <t>Základové patky ze ŽB tř. C 30/37</t>
  </si>
  <si>
    <t>798583632</t>
  </si>
  <si>
    <t>2,5*1,5*1</t>
  </si>
  <si>
    <t>275361821</t>
  </si>
  <si>
    <t>Výztuž základových patek betonářskou ocelí 10 505 (R)</t>
  </si>
  <si>
    <t>t</t>
  </si>
  <si>
    <t>1900479666</t>
  </si>
  <si>
    <t>Svislé a kompletní konstrukce</t>
  </si>
  <si>
    <t>5</t>
  </si>
  <si>
    <t>317141226</t>
  </si>
  <si>
    <t xml:space="preserve">Překlady ploché z pórobetonu  š 150 mm pro světlost otvoru do 1750 mm</t>
  </si>
  <si>
    <t>kus</t>
  </si>
  <si>
    <t>788653316</t>
  </si>
  <si>
    <t>6</t>
  </si>
  <si>
    <t>342241162</t>
  </si>
  <si>
    <t>Příčky tl 140 mm z cihel plných dl 290 mm pevnosti P 15 na MC</t>
  </si>
  <si>
    <t>474543728</t>
  </si>
  <si>
    <t>(0,15+0,3*3+0,45)*2,06</t>
  </si>
  <si>
    <t>7</t>
  </si>
  <si>
    <t>342272523</t>
  </si>
  <si>
    <t>Příčky tl 150 mm z pórobetonových přesných hladkých příčkovek objemové hmotnosti 500 kg/m3</t>
  </si>
  <si>
    <t>1636309757</t>
  </si>
  <si>
    <t>(6,25+9,79)*(1,45+0,3)</t>
  </si>
  <si>
    <t>0,75*2,06</t>
  </si>
  <si>
    <t>Mezisoučet</t>
  </si>
  <si>
    <t>7,2*4-1,6*2</t>
  </si>
  <si>
    <t>8</t>
  </si>
  <si>
    <t>389841100</t>
  </si>
  <si>
    <t xml:space="preserve">Komín třísložkový 1průduchový nerezový  do D 20 cm , tepelná izolace 50 mm, spalinová klapka s komínovým ventilátorem s poloautomat. ovládáním</t>
  </si>
  <si>
    <t>soubor</t>
  </si>
  <si>
    <t>-1211624128</t>
  </si>
  <si>
    <t>Vodorovné konstrukce</t>
  </si>
  <si>
    <t>9</t>
  </si>
  <si>
    <t>417321414</t>
  </si>
  <si>
    <t>Ztužující pásy a věnce ze ŽB tř. C 20/25</t>
  </si>
  <si>
    <t>1453167978</t>
  </si>
  <si>
    <t>16*0,15*0,25</t>
  </si>
  <si>
    <t>417351115</t>
  </si>
  <si>
    <t>Zřízení bednění ztužujících věnců</t>
  </si>
  <si>
    <t>-629847595</t>
  </si>
  <si>
    <t>16*0,25*2</t>
  </si>
  <si>
    <t>11</t>
  </si>
  <si>
    <t>417351116</t>
  </si>
  <si>
    <t>Odstranění bednění ztužujících věnců</t>
  </si>
  <si>
    <t>-1860918089</t>
  </si>
  <si>
    <t>12</t>
  </si>
  <si>
    <t>417361821</t>
  </si>
  <si>
    <t>Výztuž ztužujících pásů a věnců betonářskou ocelí 10 505</t>
  </si>
  <si>
    <t>572806357</t>
  </si>
  <si>
    <t>0,0578*1,1</t>
  </si>
  <si>
    <t>13</t>
  </si>
  <si>
    <t>434311113</t>
  </si>
  <si>
    <t>Schodišťové stupně dusané na terén z betonu tř. C 12/15 bez potěru</t>
  </si>
  <si>
    <t>m</t>
  </si>
  <si>
    <t>865699850</t>
  </si>
  <si>
    <t>14</t>
  </si>
  <si>
    <t>434351141</t>
  </si>
  <si>
    <t>Zřízení bednění stupňů přímočarých schodišť</t>
  </si>
  <si>
    <t>-1048358513</t>
  </si>
  <si>
    <t>3,5*0,15+3,5*0,3</t>
  </si>
  <si>
    <t>434351142</t>
  </si>
  <si>
    <t>Odstranění bednění stupňů přímočarých schodišť</t>
  </si>
  <si>
    <t>-137656457</t>
  </si>
  <si>
    <t>Komunikace</t>
  </si>
  <si>
    <t>16</t>
  </si>
  <si>
    <t>631311235</t>
  </si>
  <si>
    <t>Mazanina tl do 240 mm z betonu prostého se zvýšenými nároky na prostředí tř. C 30/37</t>
  </si>
  <si>
    <t>-1686221181</t>
  </si>
  <si>
    <t>1,5*4,32*0,3</t>
  </si>
  <si>
    <t>17</t>
  </si>
  <si>
    <t>631319023</t>
  </si>
  <si>
    <t>Příplatek k mazanině tl do 240 mm za přehlazení s poprášením cementem</t>
  </si>
  <si>
    <t>1377014422</t>
  </si>
  <si>
    <t>18</t>
  </si>
  <si>
    <t>631319175</t>
  </si>
  <si>
    <t>Příplatek k mazanině tl do 240 mm za stržení povrchu spodní vrstvy před vložením výztuže</t>
  </si>
  <si>
    <t>-1107559151</t>
  </si>
  <si>
    <t>19</t>
  </si>
  <si>
    <t>631362021</t>
  </si>
  <si>
    <t>Výztuž mazanin svařovanými sítěmi Kari</t>
  </si>
  <si>
    <t>-1425817508</t>
  </si>
  <si>
    <t>1,5*4,32*0,0054*1,1</t>
  </si>
  <si>
    <t>20</t>
  </si>
  <si>
    <t>777615217</t>
  </si>
  <si>
    <t xml:space="preserve">Nátěry epoxidové podlah betonových dvojnásobné  systém silnovrstvý nátěr</t>
  </si>
  <si>
    <t>2067024656</t>
  </si>
  <si>
    <t>Úpravy povrchů, podlahy a osazování výplní</t>
  </si>
  <si>
    <t>612142001</t>
  </si>
  <si>
    <t>Potažení vnitřních stěn sklovláknitým pletivem vtlačeným do tenkovrstvé hmoty</t>
  </si>
  <si>
    <t>-52561526</t>
  </si>
  <si>
    <t>7,2*4,2*2-1,6*2</t>
  </si>
  <si>
    <t>(9,8+6,25)*1,45*2</t>
  </si>
  <si>
    <t>22</t>
  </si>
  <si>
    <t>612311131</t>
  </si>
  <si>
    <t>Potažení vnitřních stěn vápenným štukem tloušťky do 3 mm</t>
  </si>
  <si>
    <t>-49098612</t>
  </si>
  <si>
    <t>23</t>
  </si>
  <si>
    <t>613321141</t>
  </si>
  <si>
    <t>Vápenocementová omítka štuková dvouvrstvá vnitřních pilířů nebo sloupů nanášená ručně</t>
  </si>
  <si>
    <t>-615247544</t>
  </si>
  <si>
    <t>(0,15+0,3*3+0,45)*2,06*2+(0,15*2,06*8)</t>
  </si>
  <si>
    <t>24</t>
  </si>
  <si>
    <t>619991011</t>
  </si>
  <si>
    <t>Obalení konstrukcí a prvků fólií přilepenou lepící páskou</t>
  </si>
  <si>
    <t>776610425</t>
  </si>
  <si>
    <t>1,48*2,06*48+0,87*1,15+2,75*2,06+3,69*3,43+2,65*3,5+1,6*2+1*2</t>
  </si>
  <si>
    <t>25</t>
  </si>
  <si>
    <t>619995001</t>
  </si>
  <si>
    <t>Začištění omítek kolem oken, dveří, podlah nebo obkladů</t>
  </si>
  <si>
    <t>-1341600876</t>
  </si>
  <si>
    <t>(1,48*2+2,06*2)*48</t>
  </si>
  <si>
    <t>(0,87*2+1,15*2)</t>
  </si>
  <si>
    <t>(2,75*2+2,06*2)*4</t>
  </si>
  <si>
    <t>3,69+3,43*2+1,6+2,02*2+2,64+3,49*2+1+2,02*2</t>
  </si>
  <si>
    <t>26</t>
  </si>
  <si>
    <t>631311137</t>
  </si>
  <si>
    <t xml:space="preserve">Mazanina tl. do 240 mm  z betonu prostého tř. C 30/37</t>
  </si>
  <si>
    <t>121277722</t>
  </si>
  <si>
    <t>(643,6+93,7+58,8)*0,16</t>
  </si>
  <si>
    <t>27</t>
  </si>
  <si>
    <t>631312121</t>
  </si>
  <si>
    <t>Doplnění dosavadních mazanin betonem prostým plochy do 4 m2 tloušťky do 80 mm</t>
  </si>
  <si>
    <t>-1839820706</t>
  </si>
  <si>
    <t>(796,1/100)*5*0,1</t>
  </si>
  <si>
    <t>28</t>
  </si>
  <si>
    <t>631312141</t>
  </si>
  <si>
    <t>Doplnění rýh v dosavadních mazaninách betonem prostým</t>
  </si>
  <si>
    <t>-1914176986</t>
  </si>
  <si>
    <t>" kanálky"</t>
  </si>
  <si>
    <t>7,12</t>
  </si>
  <si>
    <t>29</t>
  </si>
  <si>
    <t>631319013</t>
  </si>
  <si>
    <t>Příplatek k mazanině tl do 240 mm za přehlazení povrchu</t>
  </si>
  <si>
    <t>414090765</t>
  </si>
  <si>
    <t>30</t>
  </si>
  <si>
    <t>631319204</t>
  </si>
  <si>
    <t>Příplatek k mazaninám za přidání ocelových vláken (drátkobeton) pro objemové vyztužení 30 kg/m3</t>
  </si>
  <si>
    <t>223129705</t>
  </si>
  <si>
    <t>31</t>
  </si>
  <si>
    <t>631351101</t>
  </si>
  <si>
    <t>Zřízení bednění rýh a hran v podlahách</t>
  </si>
  <si>
    <t>949977425</t>
  </si>
  <si>
    <t>38*0,14*2</t>
  </si>
  <si>
    <t>32</t>
  </si>
  <si>
    <t>631351102</t>
  </si>
  <si>
    <t>Odstranění bednění rýh a hran v podlahách</t>
  </si>
  <si>
    <t>-1694603390</t>
  </si>
  <si>
    <t>33</t>
  </si>
  <si>
    <t>634911113</t>
  </si>
  <si>
    <t>Řezání dilatačních spár š 5 mm hl do 50 mm v čerstvé betonové mazanině</t>
  </si>
  <si>
    <t>-72058199</t>
  </si>
  <si>
    <t>14,47*7+8,2*2+58,4+6,5+38,5</t>
  </si>
  <si>
    <t>34</t>
  </si>
  <si>
    <t>642942721</t>
  </si>
  <si>
    <t>Osazování zárubní nebo rámů dveřních kovových do 4 m2 na montážní pěnu</t>
  </si>
  <si>
    <t>1044562441</t>
  </si>
  <si>
    <t>35</t>
  </si>
  <si>
    <t>M</t>
  </si>
  <si>
    <t>553311640</t>
  </si>
  <si>
    <t>zárubeň ocelová pro běžné zdění H 160 1600 dvoukřídlá</t>
  </si>
  <si>
    <t>1275698446</t>
  </si>
  <si>
    <t>36</t>
  </si>
  <si>
    <t>642945111</t>
  </si>
  <si>
    <t>Osazování protipožárních nebo protiplynových zárubní dveří jednokřídlových do 2,5 m2</t>
  </si>
  <si>
    <t>-1524594416</t>
  </si>
  <si>
    <t>37</t>
  </si>
  <si>
    <t>553311911</t>
  </si>
  <si>
    <t>zárubeň ocelová protipožární pro dveře š. 900</t>
  </si>
  <si>
    <t>1554070168</t>
  </si>
  <si>
    <t>Ostatní konstrukce a práce-bourání</t>
  </si>
  <si>
    <t>38</t>
  </si>
  <si>
    <t>919735123</t>
  </si>
  <si>
    <t>Řezání stávajícího betonového krytu hl do 150 mm</t>
  </si>
  <si>
    <t>680318973</t>
  </si>
  <si>
    <t>2,5*2+1,5*2</t>
  </si>
  <si>
    <t>39</t>
  </si>
  <si>
    <t>941111121</t>
  </si>
  <si>
    <t>Montáž lešení řadového trubkového lehkého s podlahami zatížení do 200 kg/m2 š do 1,2 m v do 10 m</t>
  </si>
  <si>
    <t>-1152350210</t>
  </si>
  <si>
    <t>6*6,5</t>
  </si>
  <si>
    <t>40</t>
  </si>
  <si>
    <t>941111221</t>
  </si>
  <si>
    <t>Příplatek k lešení řadovému trubkovému lehkému s podlahami š 1,2 m v 10 m za první a ZKD den použití</t>
  </si>
  <si>
    <t>-1440993613</t>
  </si>
  <si>
    <t>41</t>
  </si>
  <si>
    <t>941111821</t>
  </si>
  <si>
    <t>Demontáž lešení řadového trubkového lehkého s podlahami zatížení do 200 kg/m2 š do 1,2 m v do 10 m</t>
  </si>
  <si>
    <t>1165557649</t>
  </si>
  <si>
    <t>42</t>
  </si>
  <si>
    <t>949101112</t>
  </si>
  <si>
    <t>Lešení pomocné pro objekty pozemních staveb s lešeňovou podlahou v do 3,5 m zatížení do 150 kg/m2</t>
  </si>
  <si>
    <t>200217840</t>
  </si>
  <si>
    <t>43</t>
  </si>
  <si>
    <t>953312121</t>
  </si>
  <si>
    <t>Vložky do svislých dilatačních spár z polyethylenových pásků desek tl 10 mm</t>
  </si>
  <si>
    <t>339218796</t>
  </si>
  <si>
    <t>(2,5*2+1,5*2)*0,17</t>
  </si>
  <si>
    <t>(7*2+0,15)*0,15</t>
  </si>
  <si>
    <t>44</t>
  </si>
  <si>
    <t>953312126</t>
  </si>
  <si>
    <t xml:space="preserve">Vložky do svislých dilatačních spár z polyethylenových pásků  tl 5 mm</t>
  </si>
  <si>
    <t>1473563275</t>
  </si>
  <si>
    <t>(6,5*2+51,75*2)*0,2+14,47*4*0,2</t>
  </si>
  <si>
    <t>45</t>
  </si>
  <si>
    <t>961044111</t>
  </si>
  <si>
    <t>Bourání základů z betonu prostého</t>
  </si>
  <si>
    <t>834268428</t>
  </si>
  <si>
    <t>" podstavce strojů"</t>
  </si>
  <si>
    <t>46</t>
  </si>
  <si>
    <t>962031133</t>
  </si>
  <si>
    <t>Bourání příček z cihel pálených na MVC tl do 150 mm</t>
  </si>
  <si>
    <t>4046063</t>
  </si>
  <si>
    <t>6,46*4,21-1,46*1,97</t>
  </si>
  <si>
    <t>47</t>
  </si>
  <si>
    <t>962032230</t>
  </si>
  <si>
    <t>Bourání zdiva z cihel pálených nebo vápenopískových na MV nebo MVC do 1 m3</t>
  </si>
  <si>
    <t>-580025563</t>
  </si>
  <si>
    <t>0,2*0,37*4</t>
  </si>
  <si>
    <t>48</t>
  </si>
  <si>
    <t>965042231</t>
  </si>
  <si>
    <t>Bourání podkladů pod dlažby nebo mazanin betonových nebo z litého asfaltu tl přes 100 mm pl do 4 m2</t>
  </si>
  <si>
    <t>545393924</t>
  </si>
  <si>
    <t>2,5*1,5*0,1</t>
  </si>
  <si>
    <t>49</t>
  </si>
  <si>
    <t>965081213</t>
  </si>
  <si>
    <t>Bourání podlah z dlaždic keramických nebo xylolitových tl do 10 mm plochy přes 1 m2</t>
  </si>
  <si>
    <t>53633718</t>
  </si>
  <si>
    <t>50</t>
  </si>
  <si>
    <t>968062374</t>
  </si>
  <si>
    <t>Vybourání dřevěných rámů oken zdvojených včetně křídel pl do 1 m2</t>
  </si>
  <si>
    <t>923048879</t>
  </si>
  <si>
    <t>"2.NP"</t>
  </si>
  <si>
    <t>0,87*1,15</t>
  </si>
  <si>
    <t>51</t>
  </si>
  <si>
    <t>968062376</t>
  </si>
  <si>
    <t>Vybourání dřevěných rámů oken zdvojených včetně křídel pl do 4 m2</t>
  </si>
  <si>
    <t>377138407</t>
  </si>
  <si>
    <t>"1.NP"</t>
  </si>
  <si>
    <t>1,48*2,06*(24+6+18)</t>
  </si>
  <si>
    <t>52</t>
  </si>
  <si>
    <t>968062747</t>
  </si>
  <si>
    <t>Vybourání stěn dřevěných plných, zasklených nebo výkladních pl přes 4 m2</t>
  </si>
  <si>
    <t>2021500766</t>
  </si>
  <si>
    <t>" vč. plochy dveří"</t>
  </si>
  <si>
    <t>(4,41+2,4*2)*4,21</t>
  </si>
  <si>
    <t>(4,94+6,58)*4,21</t>
  </si>
  <si>
    <t>53</t>
  </si>
  <si>
    <t>968072455</t>
  </si>
  <si>
    <t>Vybourání kovových dveřních zárubní pl do 2 m2</t>
  </si>
  <si>
    <t>-520661213</t>
  </si>
  <si>
    <t>0,9*2+1,46*1,97</t>
  </si>
  <si>
    <t>54</t>
  </si>
  <si>
    <t>968072456</t>
  </si>
  <si>
    <t>Vybourání kovových dveřních zárubní pl přes 2 m2</t>
  </si>
  <si>
    <t>-1438478159</t>
  </si>
  <si>
    <t>3,58*3,6</t>
  </si>
  <si>
    <t>55</t>
  </si>
  <si>
    <t>973031813</t>
  </si>
  <si>
    <t>Vysekání kapes ve zdivu cihelném na MV nebo MVC pro zavázání příček tl do 150 mm</t>
  </si>
  <si>
    <t>-1917860267</t>
  </si>
  <si>
    <t>4,04*2</t>
  </si>
  <si>
    <t>56</t>
  </si>
  <si>
    <t>976084111</t>
  </si>
  <si>
    <t>Vybourání ochranných úhelníků s vysekáním kotev</t>
  </si>
  <si>
    <t>905055282</t>
  </si>
  <si>
    <t>" lemování kanálků"</t>
  </si>
  <si>
    <t>118,6*2+0,2*2</t>
  </si>
  <si>
    <t>57</t>
  </si>
  <si>
    <t>979011001</t>
  </si>
  <si>
    <t>Demontáž sahary</t>
  </si>
  <si>
    <t>-1020803877</t>
  </si>
  <si>
    <t>58</t>
  </si>
  <si>
    <t>979011002</t>
  </si>
  <si>
    <t>Demontáž vybavení kovárny vč, zpětné montáže</t>
  </si>
  <si>
    <t>soub</t>
  </si>
  <si>
    <t>854420419</t>
  </si>
  <si>
    <t>59</t>
  </si>
  <si>
    <t>979011003</t>
  </si>
  <si>
    <t>Demontáž stávajících komínů</t>
  </si>
  <si>
    <t>846064596</t>
  </si>
  <si>
    <t>60</t>
  </si>
  <si>
    <t>979011004</t>
  </si>
  <si>
    <t>Úprava stávajících dveří v souvislosti se zvýšením podlahy</t>
  </si>
  <si>
    <t>129075965</t>
  </si>
  <si>
    <t>61</t>
  </si>
  <si>
    <t>979011005</t>
  </si>
  <si>
    <t>Odpojení, demontáž stávajících strojů vč. uskladnění, zakrytí a zpětného osazení - odhad</t>
  </si>
  <si>
    <t>hod</t>
  </si>
  <si>
    <t>108497020</t>
  </si>
  <si>
    <t>62</t>
  </si>
  <si>
    <t>979011006</t>
  </si>
  <si>
    <t>Silenbloky pro zpětné osazení strojů</t>
  </si>
  <si>
    <t>-2048627812</t>
  </si>
  <si>
    <t>997</t>
  </si>
  <si>
    <t>Přesun sutě</t>
  </si>
  <si>
    <t>63</t>
  </si>
  <si>
    <t>997013111</t>
  </si>
  <si>
    <t>Vnitrostaveništní doprava suti a vybouraných hmot pro budovy v do 6 m s použitím mechanizace</t>
  </si>
  <si>
    <t>-960113742</t>
  </si>
  <si>
    <t>64</t>
  </si>
  <si>
    <t>997013501</t>
  </si>
  <si>
    <t>Odvoz suti na skládku a vybouraných hmot nebo meziskládku do 1 km se složením</t>
  </si>
  <si>
    <t>512652829</t>
  </si>
  <si>
    <t>65</t>
  </si>
  <si>
    <t>997013509</t>
  </si>
  <si>
    <t>Příplatek k odvozu suti a vybouraných hmot na skládku ZKD 1 km přes 1 km</t>
  </si>
  <si>
    <t>-972090930</t>
  </si>
  <si>
    <t>66</t>
  </si>
  <si>
    <t>997013831</t>
  </si>
  <si>
    <t>Poplatek za uložení stavebního směsného odpadu na skládce (skládkovné)</t>
  </si>
  <si>
    <t>-2124133315</t>
  </si>
  <si>
    <t>998</t>
  </si>
  <si>
    <t>Přesun hmot</t>
  </si>
  <si>
    <t>67</t>
  </si>
  <si>
    <t>998011001</t>
  </si>
  <si>
    <t>Přesun hmot pro budovy zděné v do 6 m</t>
  </si>
  <si>
    <t>-582058889</t>
  </si>
  <si>
    <t>PSV</t>
  </si>
  <si>
    <t>Práce a dodávky PSV</t>
  </si>
  <si>
    <t>741-1</t>
  </si>
  <si>
    <t>Elektromontáže - žaluzie</t>
  </si>
  <si>
    <t>68</t>
  </si>
  <si>
    <t>741101011</t>
  </si>
  <si>
    <t>Montáž elektroinstalace</t>
  </si>
  <si>
    <t>-1388041984</t>
  </si>
  <si>
    <t>69</t>
  </si>
  <si>
    <t>741101012</t>
  </si>
  <si>
    <t>Stavební přípomoce</t>
  </si>
  <si>
    <t>639346004</t>
  </si>
  <si>
    <t>70</t>
  </si>
  <si>
    <t>341110301</t>
  </si>
  <si>
    <t>kabel silový s Cu jádrem CYKY O 3x1,5 mm2</t>
  </si>
  <si>
    <t>-1937802374</t>
  </si>
  <si>
    <t>71</t>
  </si>
  <si>
    <t>341110300</t>
  </si>
  <si>
    <t>kabel silový s Cu jádrem CYKY J 3x1,5 mm2</t>
  </si>
  <si>
    <t>898016878</t>
  </si>
  <si>
    <t>72</t>
  </si>
  <si>
    <t>358221090</t>
  </si>
  <si>
    <t>jistič 1pólový-charakteristika B LPN (LSN) 10B/1</t>
  </si>
  <si>
    <t>-1211906481</t>
  </si>
  <si>
    <t>73</t>
  </si>
  <si>
    <t>345715230</t>
  </si>
  <si>
    <t>krabice rozbočná</t>
  </si>
  <si>
    <t>-1139175202</t>
  </si>
  <si>
    <t>74</t>
  </si>
  <si>
    <t>345715251</t>
  </si>
  <si>
    <t>žaluziový vypínač na povrch</t>
  </si>
  <si>
    <t>-144559480</t>
  </si>
  <si>
    <t>75</t>
  </si>
  <si>
    <t>345721091</t>
  </si>
  <si>
    <t>lišta elektroinstalační vkládací LV 20x20</t>
  </si>
  <si>
    <t>-1057311456</t>
  </si>
  <si>
    <t>76</t>
  </si>
  <si>
    <t>345710741</t>
  </si>
  <si>
    <t>trubka elektroinstalační ohebná</t>
  </si>
  <si>
    <t>-1255965284</t>
  </si>
  <si>
    <t>77</t>
  </si>
  <si>
    <t>345412079</t>
  </si>
  <si>
    <t>drobný elektroinstalační materiál</t>
  </si>
  <si>
    <t>-1431520798</t>
  </si>
  <si>
    <t>711</t>
  </si>
  <si>
    <t>Izolace proti vodě, vlhkosti a plynům</t>
  </si>
  <si>
    <t>78</t>
  </si>
  <si>
    <t>711111001</t>
  </si>
  <si>
    <t>Provedení izolace proti zemní vlhkosti vodorovné za studena nátěrem penetračním</t>
  </si>
  <si>
    <t>-1191970179</t>
  </si>
  <si>
    <t>643,6+93,7+58,8</t>
  </si>
  <si>
    <t>79</t>
  </si>
  <si>
    <t>711112001</t>
  </si>
  <si>
    <t>Provedení izolace proti zemní vlhkosti svislé za studena nátěrem penetračním</t>
  </si>
  <si>
    <t>-1701850455</t>
  </si>
  <si>
    <t>(6,5*2+14,47*2)*0,12</t>
  </si>
  <si>
    <t>(51,75*2+14,47*2)*0,12</t>
  </si>
  <si>
    <t>(9,64*2+6,1*2)*0,12</t>
  </si>
  <si>
    <t>80</t>
  </si>
  <si>
    <t>111631501</t>
  </si>
  <si>
    <t>lak asfaltový ALP/9 bal 9 kg</t>
  </si>
  <si>
    <t>-243720131</t>
  </si>
  <si>
    <t>(796,1+24,704)*0,00035</t>
  </si>
  <si>
    <t>81</t>
  </si>
  <si>
    <t>711141559</t>
  </si>
  <si>
    <t>Provedení izolace proti zemní vlhkosti pásy přitavením vodorovné NAIP</t>
  </si>
  <si>
    <t>-171853618</t>
  </si>
  <si>
    <t>82</t>
  </si>
  <si>
    <t>711142559</t>
  </si>
  <si>
    <t>Provedení izolace proti zemní vlhkosti pásy přitavením svislé NAIP</t>
  </si>
  <si>
    <t>-983135551</t>
  </si>
  <si>
    <t>83</t>
  </si>
  <si>
    <t>628522571</t>
  </si>
  <si>
    <t>pás asfaltovaný oxidovaný</t>
  </si>
  <si>
    <t>1282639097</t>
  </si>
  <si>
    <t>24,704*1,2</t>
  </si>
  <si>
    <t>796,1*1,1</t>
  </si>
  <si>
    <t>84</t>
  </si>
  <si>
    <t>998711102</t>
  </si>
  <si>
    <t>Přesun hmot tonážní pro izolace proti vodě, vlhkosti a plynům v objektech výšky do 12 m</t>
  </si>
  <si>
    <t>1867044891</t>
  </si>
  <si>
    <t>713</t>
  </si>
  <si>
    <t>Izolace tepelné</t>
  </si>
  <si>
    <t>85</t>
  </si>
  <si>
    <t>713141211</t>
  </si>
  <si>
    <t>Montáž izolace tepelné střech plochých volně položené atikový klín</t>
  </si>
  <si>
    <t>1976223883</t>
  </si>
  <si>
    <t>6,5*2+51,75*2+14,47*4</t>
  </si>
  <si>
    <t>86</t>
  </si>
  <si>
    <t>631529020</t>
  </si>
  <si>
    <t xml:space="preserve">klín přechodný  tl.50 x 50 mm</t>
  </si>
  <si>
    <t>-1930363757</t>
  </si>
  <si>
    <t>87</t>
  </si>
  <si>
    <t>998713102</t>
  </si>
  <si>
    <t>Přesun hmot tonážní tonážní pro izolace tepelné v objektech v do 12 m</t>
  </si>
  <si>
    <t>638649749</t>
  </si>
  <si>
    <t>733</t>
  </si>
  <si>
    <t>Ústřední vytápění - potrubí</t>
  </si>
  <si>
    <t>88</t>
  </si>
  <si>
    <t>733111123</t>
  </si>
  <si>
    <t>Potrubí ocelové závitové bezešvé běžné nízkotlaké nebo středotlaké DN 15</t>
  </si>
  <si>
    <t>-419646927</t>
  </si>
  <si>
    <t>89</t>
  </si>
  <si>
    <t>733111124</t>
  </si>
  <si>
    <t>Potrubí ocelové závitové bezešvé běžné nízkotlaké nebo středotlaké DN 20</t>
  </si>
  <si>
    <t>-1794667328</t>
  </si>
  <si>
    <t>90</t>
  </si>
  <si>
    <t>733111125</t>
  </si>
  <si>
    <t>Potrubí ocelové závitové bezešvé běžné nízkotlaké nebo středotlaké DN 25</t>
  </si>
  <si>
    <t>1846622143</t>
  </si>
  <si>
    <t>91</t>
  </si>
  <si>
    <t>733111126</t>
  </si>
  <si>
    <t>Potrubí ocelové závitové bezešvé běžné nízkotlaké nebo středotlaké DN 32</t>
  </si>
  <si>
    <t>-242149269</t>
  </si>
  <si>
    <t>92</t>
  </si>
  <si>
    <t>733111127</t>
  </si>
  <si>
    <t>Potrubí ocelové závitové bezešvé běžné nízkotlaké nebo středotlaké DN 40</t>
  </si>
  <si>
    <t>-846017921</t>
  </si>
  <si>
    <t>93</t>
  </si>
  <si>
    <t>733111128</t>
  </si>
  <si>
    <t>Potrubí ocelové závitové bezešvé běžné nízkotlaké nebo středotlaké DN 50</t>
  </si>
  <si>
    <t>-883326105</t>
  </si>
  <si>
    <t>94</t>
  </si>
  <si>
    <t>733190217</t>
  </si>
  <si>
    <t>Zkouška těsnosti potrubí ocelové hladké do D 51x2,6</t>
  </si>
  <si>
    <t>446219430</t>
  </si>
  <si>
    <t>26+15+29+35+90+128</t>
  </si>
  <si>
    <t>95</t>
  </si>
  <si>
    <t>998733102</t>
  </si>
  <si>
    <t>Přesun hmot tonážní pro rozvody potrubí v objektech v do 12 m</t>
  </si>
  <si>
    <t>-430609368</t>
  </si>
  <si>
    <t>734</t>
  </si>
  <si>
    <t>Ústřední vytápění - armatury</t>
  </si>
  <si>
    <t>96</t>
  </si>
  <si>
    <t>734209110</t>
  </si>
  <si>
    <t>Montáž armatury</t>
  </si>
  <si>
    <t>-791354369</t>
  </si>
  <si>
    <t>97</t>
  </si>
  <si>
    <t>551211901</t>
  </si>
  <si>
    <t>termostatická hlavice</t>
  </si>
  <si>
    <t>-132593364</t>
  </si>
  <si>
    <t>98</t>
  </si>
  <si>
    <t>551211902</t>
  </si>
  <si>
    <t>H ventil</t>
  </si>
  <si>
    <t>-1151554556</t>
  </si>
  <si>
    <t>99</t>
  </si>
  <si>
    <t>551211903</t>
  </si>
  <si>
    <t>Kulový kohout s vypouštěním DN 15</t>
  </si>
  <si>
    <t>1859769593</t>
  </si>
  <si>
    <t>551211904</t>
  </si>
  <si>
    <t>Automatkcý odvzdušňovací ventil</t>
  </si>
  <si>
    <t>1248006791</t>
  </si>
  <si>
    <t>101</t>
  </si>
  <si>
    <t>998734102</t>
  </si>
  <si>
    <t>Přesun hmot tonážní pro armatury v objektech v do 12 m</t>
  </si>
  <si>
    <t>753118997</t>
  </si>
  <si>
    <t>735</t>
  </si>
  <si>
    <t>Ústřední vytápění - otopná tělesa</t>
  </si>
  <si>
    <t>102</t>
  </si>
  <si>
    <t>735152396</t>
  </si>
  <si>
    <t xml:space="preserve">Otopné těleso panelové  hl.66 výška/délka 900/900 mm , topná voda 90/70° , teplota místnosti 20°C, výkon min. 1610 W</t>
  </si>
  <si>
    <t>-1217360683</t>
  </si>
  <si>
    <t>103</t>
  </si>
  <si>
    <t>735152397</t>
  </si>
  <si>
    <t>Otopné těleso panelové hl. 66 mm výška/délka 900/1000 mm, topná voda 90/70°, teplota místnosti 20°C, výkon min. 1790 W</t>
  </si>
  <si>
    <t>-428493423</t>
  </si>
  <si>
    <t>104</t>
  </si>
  <si>
    <t>735152398</t>
  </si>
  <si>
    <t>Otopné těleso panelové hl.66 mm výška/délka 900/1100 mm, ttopná voda 90/70°, teplota místnosti 20 ° C, výkon min. 1960 W</t>
  </si>
  <si>
    <t>1205103300</t>
  </si>
  <si>
    <t>105</t>
  </si>
  <si>
    <t>735152399</t>
  </si>
  <si>
    <t>Otopné těleso panelové hl. 66 mm výška/délka 900/1200 mm, topná voda 90/70 °, teplota místnosti 20°C, výkon min. 2140W</t>
  </si>
  <si>
    <t>1200496024</t>
  </si>
  <si>
    <t>106</t>
  </si>
  <si>
    <t>735152400</t>
  </si>
  <si>
    <t xml:space="preserve">Otopné těleso panelové  hl. 66 výška/délka 900/1400 mm, topná voda 90/70°, teplota místnosti 20°C, výkon min. 2500W</t>
  </si>
  <si>
    <t>-1090454839</t>
  </si>
  <si>
    <t>107</t>
  </si>
  <si>
    <t>735152478</t>
  </si>
  <si>
    <t xml:space="preserve">Otopné těleso panelové  hl.66 mm výška/délka 600/1100 mm, topná voda 90/70°, teplota místnosti 20°C, výkon min. 1800W</t>
  </si>
  <si>
    <t>-1844738522</t>
  </si>
  <si>
    <t>108</t>
  </si>
  <si>
    <t>735152479</t>
  </si>
  <si>
    <t xml:space="preserve">Otopné těleso panelové  hl.66 mm výška/délka 600/1200 mm, topná voda 90/70°, teplota místnosti 20°c, výkon min. 1970 W</t>
  </si>
  <si>
    <t>219869266</t>
  </si>
  <si>
    <t>109</t>
  </si>
  <si>
    <t>998735102</t>
  </si>
  <si>
    <t>Přesun hmot tonážní pro otopná tělesa v objektech v do 12 m</t>
  </si>
  <si>
    <t>2059466466</t>
  </si>
  <si>
    <t>741</t>
  </si>
  <si>
    <t>Elektromontáže - dílny</t>
  </si>
  <si>
    <t>110</t>
  </si>
  <si>
    <t>741101001</t>
  </si>
  <si>
    <t>2141106092</t>
  </si>
  <si>
    <t>111</t>
  </si>
  <si>
    <t>341110360</t>
  </si>
  <si>
    <t>kabel silový s Cu jádrem CYKY J 3x2,5 mm2</t>
  </si>
  <si>
    <t>1070565039</t>
  </si>
  <si>
    <t>112</t>
  </si>
  <si>
    <t>341110600</t>
  </si>
  <si>
    <t>kabel silový s Cu jádrem CYKY J 4x1,5 mm2</t>
  </si>
  <si>
    <t>-1461489074</t>
  </si>
  <si>
    <t>113</t>
  </si>
  <si>
    <t>-1293398981</t>
  </si>
  <si>
    <t>114</t>
  </si>
  <si>
    <t>1755395730</t>
  </si>
  <si>
    <t>115</t>
  </si>
  <si>
    <t>11897664</t>
  </si>
  <si>
    <t>116</t>
  </si>
  <si>
    <t>345715110</t>
  </si>
  <si>
    <t>krabice přístrojová instalační KP 68</t>
  </si>
  <si>
    <t>-2061738233</t>
  </si>
  <si>
    <t>117</t>
  </si>
  <si>
    <t>-1265423758</t>
  </si>
  <si>
    <t>118</t>
  </si>
  <si>
    <t>345715231</t>
  </si>
  <si>
    <t>krabice přípojná 68</t>
  </si>
  <si>
    <t>-1819925533</t>
  </si>
  <si>
    <t>119</t>
  </si>
  <si>
    <t>345354002</t>
  </si>
  <si>
    <t>vypínač řazení 5</t>
  </si>
  <si>
    <t>1251555725</t>
  </si>
  <si>
    <t>120</t>
  </si>
  <si>
    <t>348332411</t>
  </si>
  <si>
    <t>svítidlo průmyslové zářivkové s el. předřadníkem 2x36W</t>
  </si>
  <si>
    <t>1733411477</t>
  </si>
  <si>
    <t>121</t>
  </si>
  <si>
    <t>347510151</t>
  </si>
  <si>
    <t>zářivka lineární 36W</t>
  </si>
  <si>
    <t>980920464</t>
  </si>
  <si>
    <t>122</t>
  </si>
  <si>
    <t>348144051</t>
  </si>
  <si>
    <t>svítidlo nouzové s vlastním zdrojem, piktogram EXIT</t>
  </si>
  <si>
    <t>1966342820</t>
  </si>
  <si>
    <t>123</t>
  </si>
  <si>
    <t>357131391</t>
  </si>
  <si>
    <t>rozvodnice na povrch 48M, IP 56</t>
  </si>
  <si>
    <t>1650332779</t>
  </si>
  <si>
    <t>124</t>
  </si>
  <si>
    <t>357131392</t>
  </si>
  <si>
    <t>pojistkový odpínač VLC</t>
  </si>
  <si>
    <t>1824279864</t>
  </si>
  <si>
    <t>125</t>
  </si>
  <si>
    <t>357131393</t>
  </si>
  <si>
    <t>pojistka válcová 10A-Gg</t>
  </si>
  <si>
    <t>-1378609966</t>
  </si>
  <si>
    <t>126</t>
  </si>
  <si>
    <t>357131394</t>
  </si>
  <si>
    <t>pojistka válcová 16A-Gg</t>
  </si>
  <si>
    <t>1439522768</t>
  </si>
  <si>
    <t>127</t>
  </si>
  <si>
    <t>357131395</t>
  </si>
  <si>
    <t>motorový spoštěč dle typu ventilátoru (2,5-4A)</t>
  </si>
  <si>
    <t>-2077330049</t>
  </si>
  <si>
    <t>128</t>
  </si>
  <si>
    <t>357131396</t>
  </si>
  <si>
    <t>kabelový žlab 60x60 drátěný</t>
  </si>
  <si>
    <t>1784404326</t>
  </si>
  <si>
    <t>129</t>
  </si>
  <si>
    <t>357131397</t>
  </si>
  <si>
    <t>závěsy kabelového žlabu</t>
  </si>
  <si>
    <t>-1608227536</t>
  </si>
  <si>
    <t>130</t>
  </si>
  <si>
    <t>405412074</t>
  </si>
  <si>
    <t>drobný a spojovací materiál</t>
  </si>
  <si>
    <t>osub</t>
  </si>
  <si>
    <t>-120461292</t>
  </si>
  <si>
    <t>131</t>
  </si>
  <si>
    <t>741101002</t>
  </si>
  <si>
    <t>-929061202</t>
  </si>
  <si>
    <t>132</t>
  </si>
  <si>
    <t>741101003</t>
  </si>
  <si>
    <t>Výchozí revize</t>
  </si>
  <si>
    <t>-1189610151</t>
  </si>
  <si>
    <t>133</t>
  </si>
  <si>
    <t>741101004</t>
  </si>
  <si>
    <t>Demontáže</t>
  </si>
  <si>
    <t>743833660</t>
  </si>
  <si>
    <t>751</t>
  </si>
  <si>
    <t>Vzduchotechnika</t>
  </si>
  <si>
    <t>134</t>
  </si>
  <si>
    <t>751101101</t>
  </si>
  <si>
    <t>M+D potrubí DN 250 vč. tvarovek</t>
  </si>
  <si>
    <t>-1433002649</t>
  </si>
  <si>
    <t>135</t>
  </si>
  <si>
    <t>751101102</t>
  </si>
  <si>
    <t>M+D ventilátoru průmyslového , výkon 3000 m3/hod, automatický systém start/stop s připojením čidel na svařovací zdroje</t>
  </si>
  <si>
    <t>451389214</t>
  </si>
  <si>
    <t>136</t>
  </si>
  <si>
    <t>751101103</t>
  </si>
  <si>
    <t>M+D ventilační prostup DN 250 se zpětnou klapkou, protidešťovou žaluzií a síťkou proti hmyzu, teplená izolave tl. 50 mm</t>
  </si>
  <si>
    <t>-1746606431</t>
  </si>
  <si>
    <t>137</t>
  </si>
  <si>
    <t>751101104</t>
  </si>
  <si>
    <t>M+D systému start/stop</t>
  </si>
  <si>
    <t>-1625168712</t>
  </si>
  <si>
    <t>138</t>
  </si>
  <si>
    <t>751101105</t>
  </si>
  <si>
    <t>M+D výfukového nátrubku na fasádu</t>
  </si>
  <si>
    <t>1111003011</t>
  </si>
  <si>
    <t>763</t>
  </si>
  <si>
    <t>Konstrukce suché výstavby</t>
  </si>
  <si>
    <t>139</t>
  </si>
  <si>
    <t>763131411</t>
  </si>
  <si>
    <t>SDK podhled desky 1xA 12,5 bez TI dvouvrstvá spodní kce profil CD+UD</t>
  </si>
  <si>
    <t>-619558984</t>
  </si>
  <si>
    <t>6,5*7,3</t>
  </si>
  <si>
    <t>140</t>
  </si>
  <si>
    <t>763131714</t>
  </si>
  <si>
    <t>SDK podhled základní penetrační nátěr</t>
  </si>
  <si>
    <t>1945848953</t>
  </si>
  <si>
    <t>141</t>
  </si>
  <si>
    <t>998763101</t>
  </si>
  <si>
    <t>Přesun hmot tonážní pro dřevostavby v objektech v do 12 m</t>
  </si>
  <si>
    <t>-1466066650</t>
  </si>
  <si>
    <t>764</t>
  </si>
  <si>
    <t>Konstrukce klempířské</t>
  </si>
  <si>
    <t>142</t>
  </si>
  <si>
    <t>764002851</t>
  </si>
  <si>
    <t>Demontáž oplechování parapetů do suti</t>
  </si>
  <si>
    <t>431325425</t>
  </si>
  <si>
    <t>143</t>
  </si>
  <si>
    <t>764216603</t>
  </si>
  <si>
    <t xml:space="preserve">Oplechování rovných parapetů mechanicky kotvené z Pz poplastovaného plechu  rš 250 mm</t>
  </si>
  <si>
    <t>-1510941283</t>
  </si>
  <si>
    <t>" rš 230"</t>
  </si>
  <si>
    <t>1,5*48+0,9</t>
  </si>
  <si>
    <t>144</t>
  </si>
  <si>
    <t>998764102</t>
  </si>
  <si>
    <t>Přesun hmot tonážní pro konstrukce klempířské v objektech v do 12 m</t>
  </si>
  <si>
    <t>1972209973</t>
  </si>
  <si>
    <t>766</t>
  </si>
  <si>
    <t>Konstrukce truhlářské</t>
  </si>
  <si>
    <t>145</t>
  </si>
  <si>
    <t>766622131</t>
  </si>
  <si>
    <t>Montáž plastových oken plochy přes 1 m2 otevíravých výšky do 1,5 m s rámem do zdiva</t>
  </si>
  <si>
    <t>-1004323974</t>
  </si>
  <si>
    <t>146</t>
  </si>
  <si>
    <t>766622132</t>
  </si>
  <si>
    <t>Montáž plastových oken plochy přes 1 m2 otevíravých výšky do 2,5 m s rámem do zdiva</t>
  </si>
  <si>
    <t>-880594919</t>
  </si>
  <si>
    <t>1,48*2,06*48</t>
  </si>
  <si>
    <t>2,75*2,06*4</t>
  </si>
  <si>
    <t>147</t>
  </si>
  <si>
    <t>611400181</t>
  </si>
  <si>
    <t>okno plastové bílé 148x206 cm; spodní díl výklopný, vrchní pevný; izol. trojsklo, vč. kování - ozn. OK01</t>
  </si>
  <si>
    <t>-931340801</t>
  </si>
  <si>
    <t>148</t>
  </si>
  <si>
    <t>611400182</t>
  </si>
  <si>
    <t>okno plastové bílé 87x115 cm; jednokřídlové otevíravé výklopné; izol. trojsklo, vč. kování - ozn. OK02</t>
  </si>
  <si>
    <t>-762838724</t>
  </si>
  <si>
    <t>149</t>
  </si>
  <si>
    <t>611400183</t>
  </si>
  <si>
    <t>okno plastové bílé 275x206 cm; pevné; jednoduché sklo, členěné ma čtvrtiny - ozn. OK03</t>
  </si>
  <si>
    <t>-240587673</t>
  </si>
  <si>
    <t>150</t>
  </si>
  <si>
    <t>766660012</t>
  </si>
  <si>
    <t>Montáž dveřních křídel otvíravých 2křídlových š přes 1,45 m do ocelové zárubně</t>
  </si>
  <si>
    <t>10629523</t>
  </si>
  <si>
    <t>151</t>
  </si>
  <si>
    <t>611600561</t>
  </si>
  <si>
    <t>dveře dřevěné vnitřní hladké plné bílé 2křídlové š.160x197 cm vč. kování</t>
  </si>
  <si>
    <t>-1398372217</t>
  </si>
  <si>
    <t>152</t>
  </si>
  <si>
    <t>766660461</t>
  </si>
  <si>
    <t>Montáž vchodových dveří 2křídlových s nadsvětlíkem do zdiva</t>
  </si>
  <si>
    <t>340761218</t>
  </si>
  <si>
    <t>153</t>
  </si>
  <si>
    <t>611400311</t>
  </si>
  <si>
    <t xml:space="preserve">dveře plastové bílé  264x349 cms nadsvětlíkem , částečně proskléné vč. kování, zárubně - ozn. DV 03</t>
  </si>
  <si>
    <t>1386935374</t>
  </si>
  <si>
    <t>154</t>
  </si>
  <si>
    <t>766691914</t>
  </si>
  <si>
    <t>Vyvěšení nebo zavěšení dřevěných křídel dveří pl do 2 m2</t>
  </si>
  <si>
    <t>-554873653</t>
  </si>
  <si>
    <t>155</t>
  </si>
  <si>
    <t>766694111</t>
  </si>
  <si>
    <t>Montáž parapetních desek dřevěných, laminovaných šířky do 30 cm délky do 1,0 m</t>
  </si>
  <si>
    <t>-854667308</t>
  </si>
  <si>
    <t>156</t>
  </si>
  <si>
    <t>766694112</t>
  </si>
  <si>
    <t>Montáž parapetních desek dřevěných, laminovaných šířky do 30 cm délky do 1,6 m</t>
  </si>
  <si>
    <t>1583804364</t>
  </si>
  <si>
    <t>157</t>
  </si>
  <si>
    <t>607941010</t>
  </si>
  <si>
    <t>deska parapetní dřevotřísková vnitřní</t>
  </si>
  <si>
    <t>-2026469485</t>
  </si>
  <si>
    <t>158</t>
  </si>
  <si>
    <t>998766102</t>
  </si>
  <si>
    <t>Přesun hmot tonážní pro konstrukce truhlářské v objektech v do 12 m</t>
  </si>
  <si>
    <t>142506196</t>
  </si>
  <si>
    <t>767</t>
  </si>
  <si>
    <t>Konstrukce zámečnické</t>
  </si>
  <si>
    <t>159</t>
  </si>
  <si>
    <t>767646510</t>
  </si>
  <si>
    <t>Montáž dveří protipožárního uzávěru jednokřídlového</t>
  </si>
  <si>
    <t>1604786729</t>
  </si>
  <si>
    <t>160</t>
  </si>
  <si>
    <t>553411691</t>
  </si>
  <si>
    <t xml:space="preserve">dveře ocelové protipožární plné  EW15 DP3 vč. kováníi jednokřídlé 90 x 197 cm - ozn. DV 04</t>
  </si>
  <si>
    <t>-1734580917</t>
  </si>
  <si>
    <t>161</t>
  </si>
  <si>
    <t>767651113</t>
  </si>
  <si>
    <t>Montáž vrat garážových sekčních zajížděcích pod strop plochy do 13 m2</t>
  </si>
  <si>
    <t>436756988</t>
  </si>
  <si>
    <t>162</t>
  </si>
  <si>
    <t>553458702</t>
  </si>
  <si>
    <t>vrata vnější rolovací bílé 369x343 cm se vsazenými otvíravými jednokřídlovými dveřmi, hliníkové lamely + polyuretanová pěna, vč. zárubně - DV01</t>
  </si>
  <si>
    <t>1398207959</t>
  </si>
  <si>
    <t>163</t>
  </si>
  <si>
    <t>767691822</t>
  </si>
  <si>
    <t>Vyvěšení nebo zavěšení kovových křídel dveří do 2 m2</t>
  </si>
  <si>
    <t>193963130</t>
  </si>
  <si>
    <t>164</t>
  </si>
  <si>
    <t>767691832</t>
  </si>
  <si>
    <t>Vyvěšení nebo zavěšení kovových křídel vrat do 4 m2</t>
  </si>
  <si>
    <t>91140673</t>
  </si>
  <si>
    <t>165</t>
  </si>
  <si>
    <t>767901101</t>
  </si>
  <si>
    <t>Oprava zámečnického stolu</t>
  </si>
  <si>
    <t>1033490821</t>
  </si>
  <si>
    <t>166</t>
  </si>
  <si>
    <t>767995116</t>
  </si>
  <si>
    <t>Montáž atypických zámečnických konstrukcí hmotnosti do 250 kg</t>
  </si>
  <si>
    <t>kg</t>
  </si>
  <si>
    <t>-138452668</t>
  </si>
  <si>
    <t>" L20/20/3"</t>
  </si>
  <si>
    <t>38*2*0,882</t>
  </si>
  <si>
    <t>" U14"</t>
  </si>
  <si>
    <t>(38/0,5)*0,15*2*16</t>
  </si>
  <si>
    <t>167</t>
  </si>
  <si>
    <t>132313301</t>
  </si>
  <si>
    <t>tyč ocelová L rovnoramenná, zn.oceli 11375 20x20x3 mm</t>
  </si>
  <si>
    <t>-110577412</t>
  </si>
  <si>
    <t>0,067*1,08</t>
  </si>
  <si>
    <t>168</t>
  </si>
  <si>
    <t>133844350</t>
  </si>
  <si>
    <t>tyč ocelová U, značka oceli S 235 JR, označení průřezu 140</t>
  </si>
  <si>
    <t>154942169</t>
  </si>
  <si>
    <t>0,432*1,08</t>
  </si>
  <si>
    <t>169</t>
  </si>
  <si>
    <t>998767102</t>
  </si>
  <si>
    <t>Přesun hmot tonážní pro zámečnické konstrukce v objektech v do 12 m</t>
  </si>
  <si>
    <t>-151938941</t>
  </si>
  <si>
    <t>777</t>
  </si>
  <si>
    <t>Podlahy lité</t>
  </si>
  <si>
    <t>170</t>
  </si>
  <si>
    <t>777551113</t>
  </si>
  <si>
    <t>Podlahy ze stěrky samonivelační</t>
  </si>
  <si>
    <t>858577613</t>
  </si>
  <si>
    <t>171</t>
  </si>
  <si>
    <t>777615214</t>
  </si>
  <si>
    <t>Nátěry epoxidové podlah betonových dvojnásobné</t>
  </si>
  <si>
    <t>1864372909</t>
  </si>
  <si>
    <t>783</t>
  </si>
  <si>
    <t>Dokončovací práce - nátěry</t>
  </si>
  <si>
    <t>172</t>
  </si>
  <si>
    <t>783221121</t>
  </si>
  <si>
    <t>Nátěry syntetické KDK barva dražší matný povrch 1x antikorozní, 1x základní, 1x email</t>
  </si>
  <si>
    <t>670092879</t>
  </si>
  <si>
    <t>" konstrukce kanálku"</t>
  </si>
  <si>
    <t>(0,067+0,432)*32</t>
  </si>
  <si>
    <t>173</t>
  </si>
  <si>
    <t>783425421</t>
  </si>
  <si>
    <t>Nátěry syntetické potrubí do DN 50 barva dražší matný povrch 1x antikorozní, 1x základní, 1x email</t>
  </si>
  <si>
    <t>58042678</t>
  </si>
  <si>
    <t>174</t>
  </si>
  <si>
    <t>783903819</t>
  </si>
  <si>
    <t>Odmaštění betonových povrchů</t>
  </si>
  <si>
    <t>2101279874</t>
  </si>
  <si>
    <t>643,6+93,7+58,8+28,4</t>
  </si>
  <si>
    <t>784</t>
  </si>
  <si>
    <t>Dokončovací práce - malby a tapety</t>
  </si>
  <si>
    <t>175</t>
  </si>
  <si>
    <t>784121003</t>
  </si>
  <si>
    <t>Oškrabání malby v mísnostech výšky do 5,00 m</t>
  </si>
  <si>
    <t>1288121793</t>
  </si>
  <si>
    <t>(51,75*2+14,47*2+6*2+6*2)*4</t>
  </si>
  <si>
    <t>176</t>
  </si>
  <si>
    <t>784181123</t>
  </si>
  <si>
    <t>Hloubková jednonásobná penetrace podkladu v místnostech výšky do 5,00 m</t>
  </si>
  <si>
    <t>274196293</t>
  </si>
  <si>
    <t>625,76+103,825+8,652</t>
  </si>
  <si>
    <t>177</t>
  </si>
  <si>
    <t>784221123</t>
  </si>
  <si>
    <t xml:space="preserve">Dvojnásobné bílé malby  ze směsí za sucha mimálně otěruvzdorných v místnostech do 5,00 m</t>
  </si>
  <si>
    <t>-70472264</t>
  </si>
  <si>
    <t>786</t>
  </si>
  <si>
    <t>Dokončovací práce - čalounické úpravy</t>
  </si>
  <si>
    <t>178</t>
  </si>
  <si>
    <t>786627122</t>
  </si>
  <si>
    <t>Montáž venkovní žaluzie</t>
  </si>
  <si>
    <t>342196414</t>
  </si>
  <si>
    <t>1,5*2,1*4</t>
  </si>
  <si>
    <t>179</t>
  </si>
  <si>
    <t>553462001</t>
  </si>
  <si>
    <t>venkovní žakuzie hliníkové v hliníkové schránce pro okno 150x210 cm</t>
  </si>
  <si>
    <t>-994327595</t>
  </si>
  <si>
    <t>SO 02 - VESTAVBA BEZBARIÉROVÉ TOALETY V 1.NP</t>
  </si>
  <si>
    <t xml:space="preserve">    9 - Ostatní konstrukce a práce, bourání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</si>
  <si>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</si>
  <si>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</si>
  <si>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</si>
  <si>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</si>
  <si>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741 - Elektromontáže </t>
  </si>
  <si>
    <t xml:space="preserve">    771 - Podlahy z dlaždic</t>
  </si>
  <si>
    <t xml:space="preserve">    781 - Dokončovací práce - obklady</t>
  </si>
  <si>
    <t>VRN - Vedlejší rozpočtové náklady</t>
  </si>
  <si>
    <t xml:space="preserve">    VRN3 - Zařízení staveniště</t>
  </si>
  <si>
    <t xml:space="preserve">    VRN4 - Inženýrská činnost</t>
  </si>
  <si>
    <t>132212101</t>
  </si>
  <si>
    <t>Hloubení zapažených i nezapažených rýh šířky do 600 mm ručním nebo pneumatickým nářadím s urovnáním dna do předepsaného profilu a spádu v horninách tř. 3 soudržných</t>
  </si>
  <si>
    <t>303424539</t>
  </si>
  <si>
    <t>1,5*0,6*0,5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</si>
  <si>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</si>
  <si>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</si>
  <si>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1581384154</t>
  </si>
  <si>
    <t>162201211</t>
  </si>
  <si>
    <t>Vodorovné přemístění výkopku stavebním kolečkem s vyprázdněním kolečka na hromady nebo do dopravního prostředku na vzdálenost do 10 m z horniny tř. 1 až 4</t>
  </si>
  <si>
    <t>1885281957</t>
  </si>
  <si>
    <t>0,45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</si>
  <si>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</si>
  <si>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</si>
  <si>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2076622300</t>
  </si>
  <si>
    <t>167101101</t>
  </si>
  <si>
    <t>Nakládání, skládání a překládání neulehlého výkopku nebo sypaniny nakládání, množství do 100 m3, z hornin tř. 1 až 4</t>
  </si>
  <si>
    <t>295736812</t>
  </si>
  <si>
    <t>171201201</t>
  </si>
  <si>
    <t>Uložení sypaniny na skládky</t>
  </si>
  <si>
    <t>675982371</t>
  </si>
  <si>
    <t>171201211</t>
  </si>
  <si>
    <t>Uložení sypaniny poplatek za uložení sypaniny na skládce (skládkovné)</t>
  </si>
  <si>
    <t>1384159175</t>
  </si>
  <si>
    <t>0,45*1,7 'Přepočtené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</si>
  <si>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</si>
  <si>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</si>
  <si>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1006170246</t>
  </si>
  <si>
    <t>1,5*0,6*0,4</t>
  </si>
  <si>
    <t>583312001</t>
  </si>
  <si>
    <t>štěrkopísek netříděný zásypový materiál</t>
  </si>
  <si>
    <t>1211448130</t>
  </si>
  <si>
    <t>0,36*2 'Přepočtené koeficientem množství</t>
  </si>
  <si>
    <t>317142221</t>
  </si>
  <si>
    <t xml:space="preserve">Překlady nenosné prefabrikované z pórobetonu  osazené do tenkého maltového lože, v příčkách přímé, světlost otvoru do 1010 mm tl. 100 mm</t>
  </si>
  <si>
    <t>176911539</t>
  </si>
  <si>
    <t>342272323</t>
  </si>
  <si>
    <t>Příčky z pórobetonových přesných příčkovek hladkých, objemové hmotnosti 500 kg/m3 na tenké maltové lože, tloušťky příčky 100 mm</t>
  </si>
  <si>
    <t>-1041904902</t>
  </si>
  <si>
    <t>(2,15*2+1,9*2)*3,2-0,8*2</t>
  </si>
  <si>
    <t>342291111</t>
  </si>
  <si>
    <t>Ukotvení příček polyuretanovou pěnou, tl. příčky do 100 mm</t>
  </si>
  <si>
    <t>1028443734</t>
  </si>
  <si>
    <t>1,9*2+2,15</t>
  </si>
  <si>
    <t>342291121</t>
  </si>
  <si>
    <t>Ukotvení příček plochými kotvami, do konstrukce cihelné</t>
  </si>
  <si>
    <t>1603787655</t>
  </si>
  <si>
    <t>3,2*2</t>
  </si>
  <si>
    <t>451573111</t>
  </si>
  <si>
    <t>Lože pod potrubí, stoky a drobné objekty v otevřeném výkopu z písku a štěrkopísku do 63 mm</t>
  </si>
  <si>
    <t>-656535712</t>
  </si>
  <si>
    <t>1,5*0,6*0,1</t>
  </si>
  <si>
    <t>612135101</t>
  </si>
  <si>
    <t>Hrubá výplň rýh maltou jakékoli šířky rýhy ve stěnách</t>
  </si>
  <si>
    <t>-262976520</t>
  </si>
  <si>
    <t>5*0,05</t>
  </si>
  <si>
    <t>Potažení vnitřních ploch pletivem v ploše nebo pruzích, na plném podkladu sklovláknitým vtlačením do tmelu stěn</t>
  </si>
  <si>
    <t>248159558</t>
  </si>
  <si>
    <t>(2,35+1,9)*3,2-0,8*2</t>
  </si>
  <si>
    <t>(2,15*2+1,8*2)*0,8</t>
  </si>
  <si>
    <t>Potažení vnitřních ploch štukem tloušťky do 3 mm svislých konstrukcí stěn</t>
  </si>
  <si>
    <t>2103555470</t>
  </si>
  <si>
    <t>18,32</t>
  </si>
  <si>
    <t>Doplnění dosavadních mazanin prostým betonem s dodáním hmot, bez potěru, plochy jednotlivě rýh v dosavadních mazaninách</t>
  </si>
  <si>
    <t>1534390883</t>
  </si>
  <si>
    <t>642942611</t>
  </si>
  <si>
    <t>Osazování zárubní nebo rámů kovových dveřních lisovaných nebo z úhelníků bez dveřních křídel, na montážní pěnu, plochy otvoru do 2,5 m2</t>
  </si>
  <si>
    <t>-1399488675</t>
  </si>
  <si>
    <t>553313500</t>
  </si>
  <si>
    <t>zárubeň ocelová pro porobeton 100 800 L/P</t>
  </si>
  <si>
    <t>-1518592363</t>
  </si>
  <si>
    <t>Ostatní konstrukce a práce, bourání</t>
  </si>
  <si>
    <t>965042131</t>
  </si>
  <si>
    <t>Bourání mazanin betonových nebo z litého asfaltu tl. do 100 mm, plochy do 4 m2</t>
  </si>
  <si>
    <t>1482290684</t>
  </si>
  <si>
    <t>1,5*0,6*0,15</t>
  </si>
  <si>
    <t>965081313</t>
  </si>
  <si>
    <t>Bourání podlah z dlaždic betonových, teracových nebo čedičových tl do 20 mm plochy přes 1 m2</t>
  </si>
  <si>
    <t>1895864077</t>
  </si>
  <si>
    <t>974049132</t>
  </si>
  <si>
    <t>Vysekání rýh v betonových zdech do hl. 50 mm a šířky do 70 mm</t>
  </si>
  <si>
    <t>-1177773873</t>
  </si>
  <si>
    <t>977311111</t>
  </si>
  <si>
    <t>Řezání stávajících betonových mazanin bez vyztužení hloubky do 50 mm</t>
  </si>
  <si>
    <t>-1557503208</t>
  </si>
  <si>
    <t>2,35*2+1,9*2</t>
  </si>
  <si>
    <t>977311113</t>
  </si>
  <si>
    <t>Řezání stávajících betonových mazanin bez vyztužení hloubky přes 100 do 150 mm</t>
  </si>
  <si>
    <t>-1330475476</t>
  </si>
  <si>
    <t>997013151</t>
  </si>
  <si>
    <t>Vnitrostaveništní doprava suti a vybouraných hmot vodorovně do 50 m svisle s omezením mechanizace pro budovy a haly výšky do 6 m</t>
  </si>
  <si>
    <t>-405120014</t>
  </si>
  <si>
    <t>Odvoz suti a vybouraných hmot na skládku nebo meziskládku se složením, na vzdálenost do 1 km</t>
  </si>
  <si>
    <t>-908403451</t>
  </si>
  <si>
    <t>Odvoz suti a vybouraných hmot na skládku nebo meziskládku se složením, na vzdálenost Příplatek k ceně za každý další i započatý 1 km přes 1 km</t>
  </si>
  <si>
    <t>-1344289452</t>
  </si>
  <si>
    <t>0,603*9 'Přepočtené koeficientem množství</t>
  </si>
  <si>
    <t>Poplatek za uložení stavebního odpadu na skládce (skládkovné) směsného</t>
  </si>
  <si>
    <t>1295886035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</si>
  <si>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</si>
  <si>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</si>
  <si>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-1165314192</t>
  </si>
  <si>
    <t>711113117</t>
  </si>
  <si>
    <t xml:space="preserve">Izolace proti zemní vlhkosti natěradly a tmely za studena  na ploše vodorovné V těsnicí stěrkou  </t>
  </si>
  <si>
    <t>-1743619076</t>
  </si>
  <si>
    <t>3,9*1,1</t>
  </si>
  <si>
    <t>721</t>
  </si>
  <si>
    <t>Zdravotechnika - vnitřní kanalizace</t>
  </si>
  <si>
    <t>721173402</t>
  </si>
  <si>
    <t>Potrubí z plastových trub PVC [KG Systém] SN4 svodné (ležaté) DN 125</t>
  </si>
  <si>
    <t>-1367953185</t>
  </si>
  <si>
    <t>286113911</t>
  </si>
  <si>
    <t>odbočka kanalizační plastová s hrdlem KG 150/125/45</t>
  </si>
  <si>
    <t>1877750813</t>
  </si>
  <si>
    <t>286113870</t>
  </si>
  <si>
    <t>odbočka kanalizační plastová s hrdlem KG 100/100/45°</t>
  </si>
  <si>
    <t>-1213945888</t>
  </si>
  <si>
    <t>286114310</t>
  </si>
  <si>
    <t>odbočka kanalizační plastová s hrdlem KG 200/125/87°</t>
  </si>
  <si>
    <t>-1618191834</t>
  </si>
  <si>
    <t>286113530</t>
  </si>
  <si>
    <t>koleno kanalizace plastové KG 110x87°</t>
  </si>
  <si>
    <t>-1288745434</t>
  </si>
  <si>
    <t>286119941</t>
  </si>
  <si>
    <t>přechod kanalizační KG litina-plast bez těsnění DN 125</t>
  </si>
  <si>
    <t>462079977</t>
  </si>
  <si>
    <t>286115020</t>
  </si>
  <si>
    <t>redukce kanalizace plastová KG 125/110</t>
  </si>
  <si>
    <t>1377064150</t>
  </si>
  <si>
    <t>721174042</t>
  </si>
  <si>
    <t>Potrubí z plastových trub polypropylenové [HT systém] připojovací DN 40</t>
  </si>
  <si>
    <t>-1812148280</t>
  </si>
  <si>
    <t>721174045</t>
  </si>
  <si>
    <t>Potrubí z plastových trub polypropylenové [HT systém] připojovací DN 100</t>
  </si>
  <si>
    <t>1683519640</t>
  </si>
  <si>
    <t>286155520</t>
  </si>
  <si>
    <t>odbočka HTEA, úhel 45°, DN 110/50</t>
  </si>
  <si>
    <t>861318344</t>
  </si>
  <si>
    <t>721274123</t>
  </si>
  <si>
    <t>Ventily přivzdušňovací odpadních potrubí vnitřní DN 100</t>
  </si>
  <si>
    <t>-1397436324</t>
  </si>
  <si>
    <t>721290111</t>
  </si>
  <si>
    <t>Zkouška těsnosti kanalizace v objektech vodou do DN 125</t>
  </si>
  <si>
    <t>-1990653591</t>
  </si>
  <si>
    <t>2+4+5</t>
  </si>
  <si>
    <t>998721101</t>
  </si>
  <si>
    <t>Přesun hmot tonážní pro vnitřní kanalizace v objektech v do 6 m</t>
  </si>
  <si>
    <t>676750154</t>
  </si>
  <si>
    <t>722</t>
  </si>
  <si>
    <t>Zdravotechnika - vnitřní vodovod</t>
  </si>
  <si>
    <t>722174022</t>
  </si>
  <si>
    <t>Potrubí z plastových trubek z polypropylenu (PPR) svařovaných polyfuzně PN 20 (SDR 6) D 20 x 3,4</t>
  </si>
  <si>
    <t>-443449263</t>
  </si>
  <si>
    <t>722181231</t>
  </si>
  <si>
    <t>Ochrana potrubí tepelně izolačními trubicemi z pěnového polyetylenu PE přilepenými v příčných a podélných spojích, tloušťky izolace přes 10 do 15 mm, vnitřního průměru izolace DN do 22 mm</t>
  </si>
  <si>
    <t>-129346444</t>
  </si>
  <si>
    <t>722181241</t>
  </si>
  <si>
    <t>Ochrana potrubí tepelně izolačními trubicemi z pěnového polyetylenu PE přilepenými v příčných a podélných spojích, tloušťky izolace přes 15 do 20 mm, vnitřního průměru izolace DN do 22 mm</t>
  </si>
  <si>
    <t>1087950797</t>
  </si>
  <si>
    <t>722229101</t>
  </si>
  <si>
    <t>Armatury s jedním závitem montáž vodovodních armatur s jedním závitem ostatních typů G 1/2</t>
  </si>
  <si>
    <t>1565683923</t>
  </si>
  <si>
    <t>551119921</t>
  </si>
  <si>
    <t xml:space="preserve">ventil rohový  DN 15</t>
  </si>
  <si>
    <t>444130616</t>
  </si>
  <si>
    <t>551119922</t>
  </si>
  <si>
    <t>kulový uzávěr</t>
  </si>
  <si>
    <t>-530567115</t>
  </si>
  <si>
    <t>722290215</t>
  </si>
  <si>
    <t>Zkoušky, proplach a desinfekce vodovodního potrubí zkoušky těsnosti vodovodního potrubí hrdlového nebo přírubového do DN 100</t>
  </si>
  <si>
    <t>589080713</t>
  </si>
  <si>
    <t>722290234</t>
  </si>
  <si>
    <t>Zkoušky, proplach a desinfekce vodovodního potrubí proplach a desinfekce vodovodního potrubí do DN 80</t>
  </si>
  <si>
    <t>1538171062</t>
  </si>
  <si>
    <t>998722101</t>
  </si>
  <si>
    <t>Přesun hmot pro vnitřní vodovod stanovený z hmotnosti přesunovaného materiálu vodorovná dopravní vzdálenost do 50 m v objektech výšky do 6 m</t>
  </si>
  <si>
    <t>-1723733833</t>
  </si>
  <si>
    <t>725</t>
  </si>
  <si>
    <t>Zdravotechnika - zařizovací předměty</t>
  </si>
  <si>
    <t>725119122</t>
  </si>
  <si>
    <t>Zařízení záchodů montáž klozetových mís kombi</t>
  </si>
  <si>
    <t>-909457656</t>
  </si>
  <si>
    <t>642320011</t>
  </si>
  <si>
    <t xml:space="preserve">kombiklozet keramický  bílý pro tělesně postižené vč. sedátka</t>
  </si>
  <si>
    <t>-720789189</t>
  </si>
  <si>
    <t>725219101</t>
  </si>
  <si>
    <t>Umyvadla montáž umyvadel ostatních typů na konzoly</t>
  </si>
  <si>
    <t>2119698999</t>
  </si>
  <si>
    <t>642110381</t>
  </si>
  <si>
    <t>umyvadlo keramické bílé pro tělesně postižené</t>
  </si>
  <si>
    <t>-1015059659</t>
  </si>
  <si>
    <t>725291511</t>
  </si>
  <si>
    <t>Doplňky zařízení koupelen a záchodů plastové dávkovač tekutého mýdla na 350 ml</t>
  </si>
  <si>
    <t>-879490778</t>
  </si>
  <si>
    <t>725291521</t>
  </si>
  <si>
    <t>Doplňky zařízení koupelen a záchodů plastové zásobník toaletních papírů</t>
  </si>
  <si>
    <t>2117608355</t>
  </si>
  <si>
    <t>725291531</t>
  </si>
  <si>
    <t>Doplňky zařízení koupelen a záchodů plastové zásobník papírových ručníků</t>
  </si>
  <si>
    <t>-1581962238</t>
  </si>
  <si>
    <t>725291700</t>
  </si>
  <si>
    <t>Doplňky zařízení koupelen a záchodů smaltované madla rovná, délky 300 mm</t>
  </si>
  <si>
    <t>1087690179</t>
  </si>
  <si>
    <t>725291706</t>
  </si>
  <si>
    <t>Doplňky zařízení koupelen a záchodů smaltované madla rovná, délky 800 mm</t>
  </si>
  <si>
    <t>37982644</t>
  </si>
  <si>
    <t>725291722</t>
  </si>
  <si>
    <t>Doplňky zařízení koupelen a záchodů smaltované madla krakorcová sklopná, délky 834 mm</t>
  </si>
  <si>
    <t>242882169</t>
  </si>
  <si>
    <t>725829131</t>
  </si>
  <si>
    <t>Baterie umyvadlové montáž ostatních typů stojánkových G 1/2</t>
  </si>
  <si>
    <t>1246696022</t>
  </si>
  <si>
    <t>551440060</t>
  </si>
  <si>
    <t xml:space="preserve">baterie umyvadlová páková  stojánková</t>
  </si>
  <si>
    <t>-1536425485</t>
  </si>
  <si>
    <t>998725101</t>
  </si>
  <si>
    <t>Přesun hmot pro zařizovací předměty stanovený z hmotnosti přesunovaného materiálu vodorovná dopravní vzdálenost do 50 m v objektech výšky do 6 m</t>
  </si>
  <si>
    <t>-1837165172</t>
  </si>
  <si>
    <t>Ústřední vytápění - rozvodné potrubí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</si>
  <si>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</si>
  <si>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do 25 mm jednovrstvá, tloušťky izolace</t>
  </si>
  <si>
    <t>1598033750</t>
  </si>
  <si>
    <t>631544001</t>
  </si>
  <si>
    <t>pouzdro potrubní izolační tl.25 mm</t>
  </si>
  <si>
    <t>-717267313</t>
  </si>
  <si>
    <t>733222204</t>
  </si>
  <si>
    <t>Potrubí z trubek měděných polotvrdých spojovaných tvrdým pájením D 22/1,0</t>
  </si>
  <si>
    <t>631381226</t>
  </si>
  <si>
    <t>733291101</t>
  </si>
  <si>
    <t>Zkoušky těsnosti potrubí z trubek měděných D do 35/1,5</t>
  </si>
  <si>
    <t>-912299589</t>
  </si>
  <si>
    <t>733390402</t>
  </si>
  <si>
    <t>Manžety prostupové pro potrubí primárních okruhů tepelných čerpadel průměru D 32 - 40</t>
  </si>
  <si>
    <t>-1157818478</t>
  </si>
  <si>
    <t>551262661</t>
  </si>
  <si>
    <t>T kus ocel /Cu</t>
  </si>
  <si>
    <t>-1765308350</t>
  </si>
  <si>
    <t>734209106</t>
  </si>
  <si>
    <t>Montáž závitových armatur s 1 závitem G 1/2 (DN 15)</t>
  </si>
  <si>
    <t>-1500016793</t>
  </si>
  <si>
    <t>551211961</t>
  </si>
  <si>
    <t>kulový kohout</t>
  </si>
  <si>
    <t>1404734270</t>
  </si>
  <si>
    <t>551211962</t>
  </si>
  <si>
    <t>automatický odvzdušňovací ventil</t>
  </si>
  <si>
    <t>222161738</t>
  </si>
  <si>
    <t>551211963</t>
  </si>
  <si>
    <t>termohlavice</t>
  </si>
  <si>
    <t>-1134482251</t>
  </si>
  <si>
    <t>551211964</t>
  </si>
  <si>
    <t>radiátorové uzavírací šroubení</t>
  </si>
  <si>
    <t>544407538</t>
  </si>
  <si>
    <t>735164511</t>
  </si>
  <si>
    <t xml:space="preserve">Otopná tělesa trubková montáž těles na stěnu výšky tělesa  do 1500 mm</t>
  </si>
  <si>
    <t>1928746775</t>
  </si>
  <si>
    <t>541530161</t>
  </si>
  <si>
    <t>těleso trubkové / topný žebřík/ , 1200 x 500 mm, 500 W</t>
  </si>
  <si>
    <t>867867077</t>
  </si>
  <si>
    <t xml:space="preserve">Elektromontáže </t>
  </si>
  <si>
    <t>741111001</t>
  </si>
  <si>
    <t>Montáž sloupů a stožárů nn, bez výstroje dřevěných s patkou jednoduchých Ip</t>
  </si>
  <si>
    <t>778904782</t>
  </si>
  <si>
    <t>429141041</t>
  </si>
  <si>
    <t>ventilátor 100m3/hod s časovým doběhem</t>
  </si>
  <si>
    <t>98971668</t>
  </si>
  <si>
    <t>-1646963297</t>
  </si>
  <si>
    <t>358890560</t>
  </si>
  <si>
    <t>chránič proudový 2pólový 25-2-003</t>
  </si>
  <si>
    <t>-1954940961</t>
  </si>
  <si>
    <t xml:space="preserve">krabice přístrojová pod omítku s víčkem </t>
  </si>
  <si>
    <t>-871067447</t>
  </si>
  <si>
    <t>345715232</t>
  </si>
  <si>
    <t xml:space="preserve">krabice rozbočná na povrch </t>
  </si>
  <si>
    <t>11547825</t>
  </si>
  <si>
    <t>kabel silový s Cu jádrem CYKY 3x1,5 mm2</t>
  </si>
  <si>
    <t>-964530350</t>
  </si>
  <si>
    <t>345355121</t>
  </si>
  <si>
    <t>vypínač osvětlení</t>
  </si>
  <si>
    <t>-1592639678</t>
  </si>
  <si>
    <t>348144341</t>
  </si>
  <si>
    <t>svítidlo koupelnové podhledové vč. zdroje</t>
  </si>
  <si>
    <t>-154667702</t>
  </si>
  <si>
    <t>741111002</t>
  </si>
  <si>
    <t>-1823141811</t>
  </si>
  <si>
    <t>751398031</t>
  </si>
  <si>
    <t>Montáž ostatních zařízení ventilační mřížky do dveří nebo desek, průřezu do 0,040 m2</t>
  </si>
  <si>
    <t>-582690365</t>
  </si>
  <si>
    <t>429730641</t>
  </si>
  <si>
    <t>mřížka stěnová do dveří 400x100 oboustranná kovová</t>
  </si>
  <si>
    <t>-749625002</t>
  </si>
  <si>
    <t>751398040</t>
  </si>
  <si>
    <t>Montáž ostatních zařízení protidešťové žaluzie nebo žaluziové klapky na kruhové potrubí, průměru do 300 mm</t>
  </si>
  <si>
    <t>-180066726</t>
  </si>
  <si>
    <t>751510042</t>
  </si>
  <si>
    <t>Vzduchotechnické potrubí z pozinkovaného plechu kruhové, trouba spirálně vinutá bez příruby, průměru přes 100 do 200 mm</t>
  </si>
  <si>
    <t>440598604</t>
  </si>
  <si>
    <t>751514311</t>
  </si>
  <si>
    <t>Montáž odbočky oboustranné do plechového potrubí čtyřhranného s přírubou, průřezu do 0,035 m2</t>
  </si>
  <si>
    <t>-535996399</t>
  </si>
  <si>
    <t>429741001</t>
  </si>
  <si>
    <t>tvarovka 30°</t>
  </si>
  <si>
    <t>-892095232</t>
  </si>
  <si>
    <t>429741002</t>
  </si>
  <si>
    <t>tvarovka 90°</t>
  </si>
  <si>
    <t>329286846</t>
  </si>
  <si>
    <t>763131451</t>
  </si>
  <si>
    <t>Podhled ze sádrokartonových desek dvouvrstvá zavěšená spodní konstrukce z ocelových profilů CD, UD jednoduše opláštěná deskou impregnovanou H2, tl. 12,5 mm, bez TI</t>
  </si>
  <si>
    <t>-1248457981</t>
  </si>
  <si>
    <t>Podhled ze sádrokartonových desek ostatní práce a konstrukce na podhledech ze sádrokartonových desek základní penetrační nátěr</t>
  </si>
  <si>
    <t>-934872998</t>
  </si>
  <si>
    <t>763131751</t>
  </si>
  <si>
    <t>Podhled ze sádrokartonových desek ostatní práce a konstrukce na podhledech ze sádrokartonových desek montáž parotěsné zábrany</t>
  </si>
  <si>
    <t>-1284994749</t>
  </si>
  <si>
    <t>283292101</t>
  </si>
  <si>
    <t xml:space="preserve">zábrana parotěsná </t>
  </si>
  <si>
    <t>-572908983</t>
  </si>
  <si>
    <t>3,9*1,1 'Přepočtené koeficientem množství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</si>
  <si>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</si>
  <si>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</si>
  <si>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-1946220541</t>
  </si>
  <si>
    <t>766660001</t>
  </si>
  <si>
    <t>Montáž dveřních křídel dřevěných nebo plastových otevíravých do ocelové zárubně povrchově upravených jednokřídlových, šířky do 800 mm</t>
  </si>
  <si>
    <t>-1250654627</t>
  </si>
  <si>
    <t>611600501</t>
  </si>
  <si>
    <t>dveře dřevěné vnitřní hladké plné 1křídlové 80x197 cm vč. kování</t>
  </si>
  <si>
    <t>-1700179737</t>
  </si>
  <si>
    <t>771</t>
  </si>
  <si>
    <t>Podlahy z dlaždic</t>
  </si>
  <si>
    <t>771573116</t>
  </si>
  <si>
    <t>Montáž podlah z dlaždic keramických lepených standardním lepidlem režných nebo glazovaných hladkých přes 22 do 25 ks/ m2</t>
  </si>
  <si>
    <t>-180276341</t>
  </si>
  <si>
    <t>597614061</t>
  </si>
  <si>
    <t>keramická dlažba</t>
  </si>
  <si>
    <t>692827563</t>
  </si>
  <si>
    <t>771579191</t>
  </si>
  <si>
    <t>Montáž podlah z dlaždic keramických Příplatek k cenám za plochu do 5 m2 jednotlivě</t>
  </si>
  <si>
    <t>231655187</t>
  </si>
  <si>
    <t>771591111</t>
  </si>
  <si>
    <t>Podlahy - ostatní práce penetrace podkladu</t>
  </si>
  <si>
    <t>-121794893</t>
  </si>
  <si>
    <t>771990111</t>
  </si>
  <si>
    <t>Vyrovnání podkladní vrstvy samonivelační stěrkou tl. 4 mm, min. pevnosti 15 MPa</t>
  </si>
  <si>
    <t>1765401461</t>
  </si>
  <si>
    <t>771990191</t>
  </si>
  <si>
    <t>Vyrovnání podkladní vrstvy samonivelační stěrkou tl. 4 mm, min. pevnosti Příplatek k cenám za každý další 1 mm tloušťky, min. pevnosti 15 MPa</t>
  </si>
  <si>
    <t>-2137453</t>
  </si>
  <si>
    <t>998771181</t>
  </si>
  <si>
    <t>Přesun hmot pro podlahy z dlaždic stanovený z hmotnosti přesunovaného materiálu Příplatek k ceně za přesun prováděný bez použití mechanizace pro jakoukoliv výšku objektu</t>
  </si>
  <si>
    <t>-854766683</t>
  </si>
  <si>
    <t>781</t>
  </si>
  <si>
    <t>Dokončovací práce - obklady</t>
  </si>
  <si>
    <t>781473114</t>
  </si>
  <si>
    <t>Montáž obkladů vnitřních stěn z dlaždic keramických lepených standardním lepidlem režných nebo glazovaných hladkých přes 19 do 22 ks/m2</t>
  </si>
  <si>
    <t>1925657462</t>
  </si>
  <si>
    <t>(2,15*2+1,8*2)*2-0,8*2</t>
  </si>
  <si>
    <t>597610001</t>
  </si>
  <si>
    <t>keramický obklad</t>
  </si>
  <si>
    <t>-1050504887</t>
  </si>
  <si>
    <t>14,2*1,1 'Přepočtené koeficientem množství</t>
  </si>
  <si>
    <t>781491021</t>
  </si>
  <si>
    <t>Montáž zrcadel lepených silikonovým tmelem na keramický obklad, plochy do 1 m2</t>
  </si>
  <si>
    <t>1360100513</t>
  </si>
  <si>
    <t>0,6*1</t>
  </si>
  <si>
    <t>634651241</t>
  </si>
  <si>
    <t>zrcadlo 600x1000 mm</t>
  </si>
  <si>
    <t>-2130605563</t>
  </si>
  <si>
    <t>1*1,1 'Přepočtené koeficientem množství</t>
  </si>
  <si>
    <t>781495111</t>
  </si>
  <si>
    <t>Ostatní prvky ostatní práce penetrace podkladu</t>
  </si>
  <si>
    <t>-416705383</t>
  </si>
  <si>
    <t>998781181</t>
  </si>
  <si>
    <t>Přesun hmot pro obklady keramické stanovený z hmotnosti přesunovaného materiálu Příplatek k cenám za přesun prováděný bez použití mechanizace pro jakoukoliv výšku objektu</t>
  </si>
  <si>
    <t>352057645</t>
  </si>
  <si>
    <t>783317101</t>
  </si>
  <si>
    <t>Krycí nátěr (email) zámečnických konstrukcí jednonásobný syntetický standardní</t>
  </si>
  <si>
    <t>1832677521</t>
  </si>
  <si>
    <t>784181121</t>
  </si>
  <si>
    <t>Penetrace podkladu jednonásobná hloubková v místnostech výšky do 3,80 m</t>
  </si>
  <si>
    <t>1030738884</t>
  </si>
  <si>
    <t>18,32+3,9</t>
  </si>
  <si>
    <t>784221101</t>
  </si>
  <si>
    <t>Malby z malířských směsí otěruvzdorných za sucha dvojnásobné, bílé za sucha otěruvzdorné dobře v místnostech výšky do 3,80 m</t>
  </si>
  <si>
    <t>-457904412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</si>
  <si>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</si>
  <si>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</si>
  <si>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</si>
  <si>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</si>
  <si>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</si>
  <si>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</si>
  <si>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</si>
  <si>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-1313961017</t>
  </si>
  <si>
    <t>VRN4</t>
  </si>
  <si>
    <t>Inženýrská činnost</t>
  </si>
  <si>
    <t>043103001</t>
  </si>
  <si>
    <t>-115715056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</si>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</sst>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7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2" borderId="1" xfId="0" applyFont="1" applyFill="1" applyBorder="1" applyAlignment="1">
      <alignment horizontal="left" vertical="center"/>
      <protection locked="0"/>
    </xf>
    <xf numFmtId="0" fontId="41" fillId="2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22</v>
      </c>
      <c r="AO7" s="29"/>
      <c r="AP7" s="29"/>
      <c r="AQ7" s="31"/>
      <c r="BE7" s="39"/>
      <c r="BS7" s="24" t="s">
        <v>24</v>
      </c>
    </row>
    <row r="8" ht="14.4" customHeight="1">
      <c r="B8" s="28"/>
      <c r="C8" s="29"/>
      <c r="D8" s="40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27</v>
      </c>
      <c r="AL8" s="29"/>
      <c r="AM8" s="29"/>
      <c r="AN8" s="41" t="s">
        <v>28</v>
      </c>
      <c r="AO8" s="29"/>
      <c r="AP8" s="29"/>
      <c r="AQ8" s="31"/>
      <c r="BE8" s="39"/>
      <c r="BS8" s="24" t="s">
        <v>29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30</v>
      </c>
    </row>
    <row r="10" ht="14.4" customHeight="1">
      <c r="B10" s="28"/>
      <c r="C10" s="29"/>
      <c r="D10" s="40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32</v>
      </c>
      <c r="AL10" s="29"/>
      <c r="AM10" s="29"/>
      <c r="AN10" s="35" t="s">
        <v>22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34</v>
      </c>
      <c r="AL11" s="29"/>
      <c r="AM11" s="29"/>
      <c r="AN11" s="35" t="s">
        <v>22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32</v>
      </c>
      <c r="AL13" s="29"/>
      <c r="AM13" s="29"/>
      <c r="AN13" s="42" t="s">
        <v>36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36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34</v>
      </c>
      <c r="AL14" s="29"/>
      <c r="AM14" s="29"/>
      <c r="AN14" s="42" t="s">
        <v>36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32</v>
      </c>
      <c r="AL16" s="29"/>
      <c r="AM16" s="29"/>
      <c r="AN16" s="35" t="s">
        <v>22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34</v>
      </c>
      <c r="AL17" s="29"/>
      <c r="AM17" s="29"/>
      <c r="AN17" s="35" t="s">
        <v>22</v>
      </c>
      <c r="AO17" s="29"/>
      <c r="AP17" s="29"/>
      <c r="AQ17" s="31"/>
      <c r="BE17" s="39"/>
      <c r="BS17" s="24" t="s">
        <v>39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22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42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43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44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45</v>
      </c>
      <c r="E26" s="54"/>
      <c r="F26" s="55" t="s">
        <v>46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47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48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49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50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51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52</v>
      </c>
      <c r="U32" s="61"/>
      <c r="V32" s="61"/>
      <c r="W32" s="61"/>
      <c r="X32" s="63" t="s">
        <v>53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54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Kodes-3A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Stavební úpravy SPŠ Emila Kolbena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25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Rakovník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27</v>
      </c>
      <c r="AJ44" s="74"/>
      <c r="AK44" s="74"/>
      <c r="AL44" s="74"/>
      <c r="AM44" s="85" t="str">
        <f>IF(AN8= "","",AN8)</f>
        <v>1. 11. 2016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31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SPŚ Emila Kolbena Rakovník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37</v>
      </c>
      <c r="AJ46" s="74"/>
      <c r="AK46" s="74"/>
      <c r="AL46" s="74"/>
      <c r="AM46" s="77" t="str">
        <f>IF(E17="","",E17)</f>
        <v>Jaroslav Kodeš</v>
      </c>
      <c r="AN46" s="77"/>
      <c r="AO46" s="77"/>
      <c r="AP46" s="77"/>
      <c r="AQ46" s="74"/>
      <c r="AR46" s="72"/>
      <c r="AS46" s="86" t="s">
        <v>55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35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56</v>
      </c>
      <c r="D49" s="97"/>
      <c r="E49" s="97"/>
      <c r="F49" s="97"/>
      <c r="G49" s="97"/>
      <c r="H49" s="98"/>
      <c r="I49" s="99" t="s">
        <v>57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58</v>
      </c>
      <c r="AH49" s="97"/>
      <c r="AI49" s="97"/>
      <c r="AJ49" s="97"/>
      <c r="AK49" s="97"/>
      <c r="AL49" s="97"/>
      <c r="AM49" s="97"/>
      <c r="AN49" s="99" t="s">
        <v>59</v>
      </c>
      <c r="AO49" s="97"/>
      <c r="AP49" s="97"/>
      <c r="AQ49" s="101" t="s">
        <v>60</v>
      </c>
      <c r="AR49" s="72"/>
      <c r="AS49" s="102" t="s">
        <v>61</v>
      </c>
      <c r="AT49" s="103" t="s">
        <v>62</v>
      </c>
      <c r="AU49" s="103" t="s">
        <v>63</v>
      </c>
      <c r="AV49" s="103" t="s">
        <v>64</v>
      </c>
      <c r="AW49" s="103" t="s">
        <v>65</v>
      </c>
      <c r="AX49" s="103" t="s">
        <v>66</v>
      </c>
      <c r="AY49" s="103" t="s">
        <v>67</v>
      </c>
      <c r="AZ49" s="103" t="s">
        <v>68</v>
      </c>
      <c r="BA49" s="103" t="s">
        <v>69</v>
      </c>
      <c r="BB49" s="103" t="s">
        <v>70</v>
      </c>
      <c r="BC49" s="103" t="s">
        <v>71</v>
      </c>
      <c r="BD49" s="104" t="s">
        <v>72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ROUND(SUM(AG52:AG53),2)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22</v>
      </c>
      <c r="AR51" s="83"/>
      <c r="AS51" s="113">
        <f>ROUND(SUM(AS52:AS53),2)</f>
        <v>0</v>
      </c>
      <c r="AT51" s="114">
        <f>ROUND(SUM(AV51:AW51),2)</f>
        <v>0</v>
      </c>
      <c r="AU51" s="115">
        <f>ROUND(SUM(AU52:AU53),5)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ROUND(SUM(AZ52:AZ53),2)</f>
        <v>0</v>
      </c>
      <c r="BA51" s="114">
        <f>ROUND(SUM(BA52:BA53),2)</f>
        <v>0</v>
      </c>
      <c r="BB51" s="114">
        <f>ROUND(SUM(BB52:BB53),2)</f>
        <v>0</v>
      </c>
      <c r="BC51" s="114">
        <f>ROUND(SUM(BC52:BC53),2)</f>
        <v>0</v>
      </c>
      <c r="BD51" s="116">
        <f>ROUND(SUM(BD52:BD53),2)</f>
        <v>0</v>
      </c>
      <c r="BS51" s="117" t="s">
        <v>74</v>
      </c>
      <c r="BT51" s="117" t="s">
        <v>75</v>
      </c>
      <c r="BU51" s="118" t="s">
        <v>76</v>
      </c>
      <c r="BV51" s="117" t="s">
        <v>77</v>
      </c>
      <c r="BW51" s="117" t="s">
        <v>7</v>
      </c>
      <c r="BX51" s="117" t="s">
        <v>78</v>
      </c>
      <c r="CL51" s="117" t="s">
        <v>22</v>
      </c>
    </row>
    <row r="52" s="5" customFormat="1" ht="16.5" customHeight="1">
      <c r="A52" s="119" t="s">
        <v>79</v>
      </c>
      <c r="B52" s="120"/>
      <c r="C52" s="121"/>
      <c r="D52" s="122" t="s">
        <v>80</v>
      </c>
      <c r="E52" s="122"/>
      <c r="F52" s="122"/>
      <c r="G52" s="122"/>
      <c r="H52" s="122"/>
      <c r="I52" s="123"/>
      <c r="J52" s="122" t="s">
        <v>81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'SO 01 - STAVEBNÍ ÚPRAVY S...'!J27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82</v>
      </c>
      <c r="AR52" s="126"/>
      <c r="AS52" s="127">
        <v>0</v>
      </c>
      <c r="AT52" s="128">
        <f>ROUND(SUM(AV52:AW52),2)</f>
        <v>0</v>
      </c>
      <c r="AU52" s="129">
        <f>'SO 01 - STAVEBNÍ ÚPRAVY S...'!P103</f>
        <v>0</v>
      </c>
      <c r="AV52" s="128">
        <f>'SO 01 - STAVEBNÍ ÚPRAVY S...'!J30</f>
        <v>0</v>
      </c>
      <c r="AW52" s="128">
        <f>'SO 01 - STAVEBNÍ ÚPRAVY S...'!J31</f>
        <v>0</v>
      </c>
      <c r="AX52" s="128">
        <f>'SO 01 - STAVEBNÍ ÚPRAVY S...'!J32</f>
        <v>0</v>
      </c>
      <c r="AY52" s="128">
        <f>'SO 01 - STAVEBNÍ ÚPRAVY S...'!J33</f>
        <v>0</v>
      </c>
      <c r="AZ52" s="128">
        <f>'SO 01 - STAVEBNÍ ÚPRAVY S...'!F30</f>
        <v>0</v>
      </c>
      <c r="BA52" s="128">
        <f>'SO 01 - STAVEBNÍ ÚPRAVY S...'!F31</f>
        <v>0</v>
      </c>
      <c r="BB52" s="128">
        <f>'SO 01 - STAVEBNÍ ÚPRAVY S...'!F32</f>
        <v>0</v>
      </c>
      <c r="BC52" s="128">
        <f>'SO 01 - STAVEBNÍ ÚPRAVY S...'!F33</f>
        <v>0</v>
      </c>
      <c r="BD52" s="130">
        <f>'SO 01 - STAVEBNÍ ÚPRAVY S...'!F34</f>
        <v>0</v>
      </c>
      <c r="BT52" s="131" t="s">
        <v>24</v>
      </c>
      <c r="BV52" s="131" t="s">
        <v>77</v>
      </c>
      <c r="BW52" s="131" t="s">
        <v>83</v>
      </c>
      <c r="BX52" s="131" t="s">
        <v>7</v>
      </c>
      <c r="CL52" s="131" t="s">
        <v>22</v>
      </c>
      <c r="CM52" s="131" t="s">
        <v>84</v>
      </c>
    </row>
    <row r="53" s="5" customFormat="1" ht="31.5" customHeight="1">
      <c r="A53" s="119" t="s">
        <v>79</v>
      </c>
      <c r="B53" s="120"/>
      <c r="C53" s="121"/>
      <c r="D53" s="122" t="s">
        <v>85</v>
      </c>
      <c r="E53" s="122"/>
      <c r="F53" s="122"/>
      <c r="G53" s="122"/>
      <c r="H53" s="122"/>
      <c r="I53" s="123"/>
      <c r="J53" s="122" t="s">
        <v>86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'SO 02 - VESTAVBA BEZBARIÉ...'!J27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82</v>
      </c>
      <c r="AR53" s="126"/>
      <c r="AS53" s="132">
        <v>0</v>
      </c>
      <c r="AT53" s="133">
        <f>ROUND(SUM(AV53:AW53),2)</f>
        <v>0</v>
      </c>
      <c r="AU53" s="134">
        <f>'SO 02 - VESTAVBA BEZBARIÉ...'!P103</f>
        <v>0</v>
      </c>
      <c r="AV53" s="133">
        <f>'SO 02 - VESTAVBA BEZBARIÉ...'!J30</f>
        <v>0</v>
      </c>
      <c r="AW53" s="133">
        <f>'SO 02 - VESTAVBA BEZBARIÉ...'!J31</f>
        <v>0</v>
      </c>
      <c r="AX53" s="133">
        <f>'SO 02 - VESTAVBA BEZBARIÉ...'!J32</f>
        <v>0</v>
      </c>
      <c r="AY53" s="133">
        <f>'SO 02 - VESTAVBA BEZBARIÉ...'!J33</f>
        <v>0</v>
      </c>
      <c r="AZ53" s="133">
        <f>'SO 02 - VESTAVBA BEZBARIÉ...'!F30</f>
        <v>0</v>
      </c>
      <c r="BA53" s="133">
        <f>'SO 02 - VESTAVBA BEZBARIÉ...'!F31</f>
        <v>0</v>
      </c>
      <c r="BB53" s="133">
        <f>'SO 02 - VESTAVBA BEZBARIÉ...'!F32</f>
        <v>0</v>
      </c>
      <c r="BC53" s="133">
        <f>'SO 02 - VESTAVBA BEZBARIÉ...'!F33</f>
        <v>0</v>
      </c>
      <c r="BD53" s="135">
        <f>'SO 02 - VESTAVBA BEZBARIÉ...'!F34</f>
        <v>0</v>
      </c>
      <c r="BT53" s="131" t="s">
        <v>24</v>
      </c>
      <c r="BV53" s="131" t="s">
        <v>77</v>
      </c>
      <c r="BW53" s="131" t="s">
        <v>87</v>
      </c>
      <c r="BX53" s="131" t="s">
        <v>7</v>
      </c>
      <c r="CL53" s="131" t="s">
        <v>22</v>
      </c>
      <c r="CM53" s="131" t="s">
        <v>84</v>
      </c>
    </row>
    <row r="54" s="1" customFormat="1" ht="30" customHeight="1">
      <c r="B54" s="46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2"/>
    </row>
    <row r="55" s="1" customFormat="1" ht="6.96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72"/>
    </row>
  </sheetData>
  <sheetProtection sheet="1" formatColumns="0" formatRows="0" objects="1" scenarios="1" spinCount="100000" saltValue="hKYfpBeQi5B0QWbTO1gsfwaER9BCbW5iFsgSkZ81h8EwZGxIKzj662sMn4E0ZhTD2bj25oSCJvXEryzjpm/3SA==" hashValue="qBkGqSrCC1oGkYJUhQb0JYHG+JB6Oz/g8Nz5sbE31n5qIdWMtB+r//isdXQagY7FvTxCTvXb7jXvjKqyUwHs7Q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01 - STAVEBNÍ ÚPRAVY S...'!C2" display="/"/>
    <hyperlink ref="A53" location="'SO 02 - VESTAVBA BEZBARI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88</v>
      </c>
      <c r="G1" s="139" t="s">
        <v>89</v>
      </c>
      <c r="H1" s="139"/>
      <c r="I1" s="140"/>
      <c r="J1" s="139" t="s">
        <v>90</v>
      </c>
      <c r="K1" s="138" t="s">
        <v>91</v>
      </c>
      <c r="L1" s="139" t="s">
        <v>92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83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Stavební úpravy SPŠ Emila Kolbena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95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6" t="s">
        <v>27</v>
      </c>
      <c r="J12" s="147" t="str">
        <f>'Rekapitulace stavby'!AN8</f>
        <v>1. 11. 2016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">
        <v>22</v>
      </c>
      <c r="K14" s="51"/>
    </row>
    <row r="15" s="1" customFormat="1" ht="18" customHeight="1">
      <c r="B15" s="46"/>
      <c r="C15" s="47"/>
      <c r="D15" s="47"/>
      <c r="E15" s="35" t="s">
        <v>33</v>
      </c>
      <c r="F15" s="47"/>
      <c r="G15" s="47"/>
      <c r="H15" s="47"/>
      <c r="I15" s="146" t="s">
        <v>34</v>
      </c>
      <c r="J15" s="35" t="s">
        <v>22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">
        <v>22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46" t="s">
        <v>34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41</v>
      </c>
      <c r="E27" s="47"/>
      <c r="F27" s="47"/>
      <c r="G27" s="47"/>
      <c r="H27" s="47"/>
      <c r="I27" s="144"/>
      <c r="J27" s="155">
        <f>ROUND(J103,2)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56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57">
        <f>ROUND(SUM(BE103:BE447), 2)</f>
        <v>0</v>
      </c>
      <c r="G30" s="47"/>
      <c r="H30" s="47"/>
      <c r="I30" s="158">
        <v>0.20999999999999999</v>
      </c>
      <c r="J30" s="157">
        <f>ROUND(ROUND((SUM(BE103:BE447)),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57">
        <f>ROUND(SUM(BF103:BF447), 2)</f>
        <v>0</v>
      </c>
      <c r="G31" s="47"/>
      <c r="H31" s="47"/>
      <c r="I31" s="158">
        <v>0.14999999999999999</v>
      </c>
      <c r="J31" s="157">
        <f>ROUND(ROUND((SUM(BF103:BF447)),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7">
        <f>ROUND(SUM(BG103:BG447),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57">
        <f>ROUND(SUM(BH103:BH447),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57">
        <f>ROUND(SUM(BI103:BI447),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51</v>
      </c>
      <c r="E36" s="98"/>
      <c r="F36" s="98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96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Stavební úpravy SPŠ Emila Kolbena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 xml:space="preserve">SO 01 - STAVEBNÍ ÚPRAVY STROJNÍ DÍLNY 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>Rakovník</v>
      </c>
      <c r="G49" s="47"/>
      <c r="H49" s="47"/>
      <c r="I49" s="146" t="s">
        <v>27</v>
      </c>
      <c r="J49" s="147" t="str">
        <f>IF(J12="","",J12)</f>
        <v>1. 11. 2016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SPŚ Emila Kolbena Rakovník</v>
      </c>
      <c r="G51" s="47"/>
      <c r="H51" s="47"/>
      <c r="I51" s="146" t="s">
        <v>37</v>
      </c>
      <c r="J51" s="44" t="str">
        <f>E21</f>
        <v>Jaroslav Kodeš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97</v>
      </c>
      <c r="D54" s="159"/>
      <c r="E54" s="159"/>
      <c r="F54" s="159"/>
      <c r="G54" s="159"/>
      <c r="H54" s="159"/>
      <c r="I54" s="173"/>
      <c r="J54" s="174" t="s">
        <v>98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99</v>
      </c>
      <c r="D56" s="47"/>
      <c r="E56" s="47"/>
      <c r="F56" s="47"/>
      <c r="G56" s="47"/>
      <c r="H56" s="47"/>
      <c r="I56" s="144"/>
      <c r="J56" s="155">
        <f>J103</f>
        <v>0</v>
      </c>
      <c r="K56" s="51"/>
      <c r="AU56" s="24" t="s">
        <v>100</v>
      </c>
    </row>
    <row r="57" s="7" customFormat="1" ht="24.96" customHeight="1">
      <c r="B57" s="177"/>
      <c r="C57" s="178"/>
      <c r="D57" s="179" t="s">
        <v>101</v>
      </c>
      <c r="E57" s="180"/>
      <c r="F57" s="180"/>
      <c r="G57" s="180"/>
      <c r="H57" s="180"/>
      <c r="I57" s="181"/>
      <c r="J57" s="182">
        <f>J104</f>
        <v>0</v>
      </c>
      <c r="K57" s="183"/>
    </row>
    <row r="58" s="8" customFormat="1" ht="19.92" customHeight="1">
      <c r="B58" s="184"/>
      <c r="C58" s="185"/>
      <c r="D58" s="186" t="s">
        <v>102</v>
      </c>
      <c r="E58" s="187"/>
      <c r="F58" s="187"/>
      <c r="G58" s="187"/>
      <c r="H58" s="187"/>
      <c r="I58" s="188"/>
      <c r="J58" s="189">
        <f>J105</f>
        <v>0</v>
      </c>
      <c r="K58" s="190"/>
    </row>
    <row r="59" s="8" customFormat="1" ht="19.92" customHeight="1">
      <c r="B59" s="184"/>
      <c r="C59" s="185"/>
      <c r="D59" s="186" t="s">
        <v>103</v>
      </c>
      <c r="E59" s="187"/>
      <c r="F59" s="187"/>
      <c r="G59" s="187"/>
      <c r="H59" s="187"/>
      <c r="I59" s="188"/>
      <c r="J59" s="189">
        <f>J112</f>
        <v>0</v>
      </c>
      <c r="K59" s="190"/>
    </row>
    <row r="60" s="8" customFormat="1" ht="19.92" customHeight="1">
      <c r="B60" s="184"/>
      <c r="C60" s="185"/>
      <c r="D60" s="186" t="s">
        <v>104</v>
      </c>
      <c r="E60" s="187"/>
      <c r="F60" s="187"/>
      <c r="G60" s="187"/>
      <c r="H60" s="187"/>
      <c r="I60" s="188"/>
      <c r="J60" s="189">
        <f>J117</f>
        <v>0</v>
      </c>
      <c r="K60" s="190"/>
    </row>
    <row r="61" s="8" customFormat="1" ht="19.92" customHeight="1">
      <c r="B61" s="184"/>
      <c r="C61" s="185"/>
      <c r="D61" s="186" t="s">
        <v>105</v>
      </c>
      <c r="E61" s="187"/>
      <c r="F61" s="187"/>
      <c r="G61" s="187"/>
      <c r="H61" s="187"/>
      <c r="I61" s="188"/>
      <c r="J61" s="189">
        <f>J129</f>
        <v>0</v>
      </c>
      <c r="K61" s="190"/>
    </row>
    <row r="62" s="8" customFormat="1" ht="19.92" customHeight="1">
      <c r="B62" s="184"/>
      <c r="C62" s="185"/>
      <c r="D62" s="186" t="s">
        <v>106</v>
      </c>
      <c r="E62" s="187"/>
      <c r="F62" s="187"/>
      <c r="G62" s="187"/>
      <c r="H62" s="187"/>
      <c r="I62" s="188"/>
      <c r="J62" s="189">
        <f>J145</f>
        <v>0</v>
      </c>
      <c r="K62" s="190"/>
    </row>
    <row r="63" s="8" customFormat="1" ht="19.92" customHeight="1">
      <c r="B63" s="184"/>
      <c r="C63" s="185"/>
      <c r="D63" s="186" t="s">
        <v>107</v>
      </c>
      <c r="E63" s="187"/>
      <c r="F63" s="187"/>
      <c r="G63" s="187"/>
      <c r="H63" s="187"/>
      <c r="I63" s="188"/>
      <c r="J63" s="189">
        <f>J157</f>
        <v>0</v>
      </c>
      <c r="K63" s="190"/>
    </row>
    <row r="64" s="8" customFormat="1" ht="19.92" customHeight="1">
      <c r="B64" s="184"/>
      <c r="C64" s="185"/>
      <c r="D64" s="186" t="s">
        <v>108</v>
      </c>
      <c r="E64" s="187"/>
      <c r="F64" s="187"/>
      <c r="G64" s="187"/>
      <c r="H64" s="187"/>
      <c r="I64" s="188"/>
      <c r="J64" s="189">
        <f>J198</f>
        <v>0</v>
      </c>
      <c r="K64" s="190"/>
    </row>
    <row r="65" s="8" customFormat="1" ht="19.92" customHeight="1">
      <c r="B65" s="184"/>
      <c r="C65" s="185"/>
      <c r="D65" s="186" t="s">
        <v>109</v>
      </c>
      <c r="E65" s="187"/>
      <c r="F65" s="187"/>
      <c r="G65" s="187"/>
      <c r="H65" s="187"/>
      <c r="I65" s="188"/>
      <c r="J65" s="189">
        <f>J261</f>
        <v>0</v>
      </c>
      <c r="K65" s="190"/>
    </row>
    <row r="66" s="8" customFormat="1" ht="19.92" customHeight="1">
      <c r="B66" s="184"/>
      <c r="C66" s="185"/>
      <c r="D66" s="186" t="s">
        <v>110</v>
      </c>
      <c r="E66" s="187"/>
      <c r="F66" s="187"/>
      <c r="G66" s="187"/>
      <c r="H66" s="187"/>
      <c r="I66" s="188"/>
      <c r="J66" s="189">
        <f>J266</f>
        <v>0</v>
      </c>
      <c r="K66" s="190"/>
    </row>
    <row r="67" s="7" customFormat="1" ht="24.96" customHeight="1">
      <c r="B67" s="177"/>
      <c r="C67" s="178"/>
      <c r="D67" s="179" t="s">
        <v>111</v>
      </c>
      <c r="E67" s="180"/>
      <c r="F67" s="180"/>
      <c r="G67" s="180"/>
      <c r="H67" s="180"/>
      <c r="I67" s="181"/>
      <c r="J67" s="182">
        <f>J268</f>
        <v>0</v>
      </c>
      <c r="K67" s="183"/>
    </row>
    <row r="68" s="8" customFormat="1" ht="19.92" customHeight="1">
      <c r="B68" s="184"/>
      <c r="C68" s="185"/>
      <c r="D68" s="186" t="s">
        <v>112</v>
      </c>
      <c r="E68" s="187"/>
      <c r="F68" s="187"/>
      <c r="G68" s="187"/>
      <c r="H68" s="187"/>
      <c r="I68" s="188"/>
      <c r="J68" s="189">
        <f>J269</f>
        <v>0</v>
      </c>
      <c r="K68" s="190"/>
    </row>
    <row r="69" s="8" customFormat="1" ht="19.92" customHeight="1">
      <c r="B69" s="184"/>
      <c r="C69" s="185"/>
      <c r="D69" s="186" t="s">
        <v>113</v>
      </c>
      <c r="E69" s="187"/>
      <c r="F69" s="187"/>
      <c r="G69" s="187"/>
      <c r="H69" s="187"/>
      <c r="I69" s="188"/>
      <c r="J69" s="189">
        <f>J280</f>
        <v>0</v>
      </c>
      <c r="K69" s="190"/>
    </row>
    <row r="70" s="8" customFormat="1" ht="19.92" customHeight="1">
      <c r="B70" s="184"/>
      <c r="C70" s="185"/>
      <c r="D70" s="186" t="s">
        <v>114</v>
      </c>
      <c r="E70" s="187"/>
      <c r="F70" s="187"/>
      <c r="G70" s="187"/>
      <c r="H70" s="187"/>
      <c r="I70" s="188"/>
      <c r="J70" s="189">
        <f>J299</f>
        <v>0</v>
      </c>
      <c r="K70" s="190"/>
    </row>
    <row r="71" s="8" customFormat="1" ht="19.92" customHeight="1">
      <c r="B71" s="184"/>
      <c r="C71" s="185"/>
      <c r="D71" s="186" t="s">
        <v>115</v>
      </c>
      <c r="E71" s="187"/>
      <c r="F71" s="187"/>
      <c r="G71" s="187"/>
      <c r="H71" s="187"/>
      <c r="I71" s="188"/>
      <c r="J71" s="189">
        <f>J305</f>
        <v>0</v>
      </c>
      <c r="K71" s="190"/>
    </row>
    <row r="72" s="8" customFormat="1" ht="19.92" customHeight="1">
      <c r="B72" s="184"/>
      <c r="C72" s="185"/>
      <c r="D72" s="186" t="s">
        <v>116</v>
      </c>
      <c r="E72" s="187"/>
      <c r="F72" s="187"/>
      <c r="G72" s="187"/>
      <c r="H72" s="187"/>
      <c r="I72" s="188"/>
      <c r="J72" s="189">
        <f>J316</f>
        <v>0</v>
      </c>
      <c r="K72" s="190"/>
    </row>
    <row r="73" s="8" customFormat="1" ht="19.92" customHeight="1">
      <c r="B73" s="184"/>
      <c r="C73" s="185"/>
      <c r="D73" s="186" t="s">
        <v>117</v>
      </c>
      <c r="E73" s="187"/>
      <c r="F73" s="187"/>
      <c r="G73" s="187"/>
      <c r="H73" s="187"/>
      <c r="I73" s="188"/>
      <c r="J73" s="189">
        <f>J323</f>
        <v>0</v>
      </c>
      <c r="K73" s="190"/>
    </row>
    <row r="74" s="8" customFormat="1" ht="19.92" customHeight="1">
      <c r="B74" s="184"/>
      <c r="C74" s="185"/>
      <c r="D74" s="186" t="s">
        <v>118</v>
      </c>
      <c r="E74" s="187"/>
      <c r="F74" s="187"/>
      <c r="G74" s="187"/>
      <c r="H74" s="187"/>
      <c r="I74" s="188"/>
      <c r="J74" s="189">
        <f>J332</f>
        <v>0</v>
      </c>
      <c r="K74" s="190"/>
    </row>
    <row r="75" s="8" customFormat="1" ht="19.92" customHeight="1">
      <c r="B75" s="184"/>
      <c r="C75" s="185"/>
      <c r="D75" s="186" t="s">
        <v>119</v>
      </c>
      <c r="E75" s="187"/>
      <c r="F75" s="187"/>
      <c r="G75" s="187"/>
      <c r="H75" s="187"/>
      <c r="I75" s="188"/>
      <c r="J75" s="189">
        <f>J357</f>
        <v>0</v>
      </c>
      <c r="K75" s="190"/>
    </row>
    <row r="76" s="8" customFormat="1" ht="19.92" customHeight="1">
      <c r="B76" s="184"/>
      <c r="C76" s="185"/>
      <c r="D76" s="186" t="s">
        <v>120</v>
      </c>
      <c r="E76" s="187"/>
      <c r="F76" s="187"/>
      <c r="G76" s="187"/>
      <c r="H76" s="187"/>
      <c r="I76" s="188"/>
      <c r="J76" s="189">
        <f>J363</f>
        <v>0</v>
      </c>
      <c r="K76" s="190"/>
    </row>
    <row r="77" s="8" customFormat="1" ht="19.92" customHeight="1">
      <c r="B77" s="184"/>
      <c r="C77" s="185"/>
      <c r="D77" s="186" t="s">
        <v>121</v>
      </c>
      <c r="E77" s="187"/>
      <c r="F77" s="187"/>
      <c r="G77" s="187"/>
      <c r="H77" s="187"/>
      <c r="I77" s="188"/>
      <c r="J77" s="189">
        <f>J369</f>
        <v>0</v>
      </c>
      <c r="K77" s="190"/>
    </row>
    <row r="78" s="8" customFormat="1" ht="19.92" customHeight="1">
      <c r="B78" s="184"/>
      <c r="C78" s="185"/>
      <c r="D78" s="186" t="s">
        <v>122</v>
      </c>
      <c r="E78" s="187"/>
      <c r="F78" s="187"/>
      <c r="G78" s="187"/>
      <c r="H78" s="187"/>
      <c r="I78" s="188"/>
      <c r="J78" s="189">
        <f>J376</f>
        <v>0</v>
      </c>
      <c r="K78" s="190"/>
    </row>
    <row r="79" s="8" customFormat="1" ht="19.92" customHeight="1">
      <c r="B79" s="184"/>
      <c r="C79" s="185"/>
      <c r="D79" s="186" t="s">
        <v>123</v>
      </c>
      <c r="E79" s="187"/>
      <c r="F79" s="187"/>
      <c r="G79" s="187"/>
      <c r="H79" s="187"/>
      <c r="I79" s="188"/>
      <c r="J79" s="189">
        <f>J398</f>
        <v>0</v>
      </c>
      <c r="K79" s="190"/>
    </row>
    <row r="80" s="8" customFormat="1" ht="19.92" customHeight="1">
      <c r="B80" s="184"/>
      <c r="C80" s="185"/>
      <c r="D80" s="186" t="s">
        <v>124</v>
      </c>
      <c r="E80" s="187"/>
      <c r="F80" s="187"/>
      <c r="G80" s="187"/>
      <c r="H80" s="187"/>
      <c r="I80" s="188"/>
      <c r="J80" s="189">
        <f>J421</f>
        <v>0</v>
      </c>
      <c r="K80" s="190"/>
    </row>
    <row r="81" s="8" customFormat="1" ht="19.92" customHeight="1">
      <c r="B81" s="184"/>
      <c r="C81" s="185"/>
      <c r="D81" s="186" t="s">
        <v>125</v>
      </c>
      <c r="E81" s="187"/>
      <c r="F81" s="187"/>
      <c r="G81" s="187"/>
      <c r="H81" s="187"/>
      <c r="I81" s="188"/>
      <c r="J81" s="189">
        <f>J424</f>
        <v>0</v>
      </c>
      <c r="K81" s="190"/>
    </row>
    <row r="82" s="8" customFormat="1" ht="19.92" customHeight="1">
      <c r="B82" s="184"/>
      <c r="C82" s="185"/>
      <c r="D82" s="186" t="s">
        <v>126</v>
      </c>
      <c r="E82" s="187"/>
      <c r="F82" s="187"/>
      <c r="G82" s="187"/>
      <c r="H82" s="187"/>
      <c r="I82" s="188"/>
      <c r="J82" s="189">
        <f>J435</f>
        <v>0</v>
      </c>
      <c r="K82" s="190"/>
    </row>
    <row r="83" s="8" customFormat="1" ht="19.92" customHeight="1">
      <c r="B83" s="184"/>
      <c r="C83" s="185"/>
      <c r="D83" s="186" t="s">
        <v>127</v>
      </c>
      <c r="E83" s="187"/>
      <c r="F83" s="187"/>
      <c r="G83" s="187"/>
      <c r="H83" s="187"/>
      <c r="I83" s="188"/>
      <c r="J83" s="189">
        <f>J443</f>
        <v>0</v>
      </c>
      <c r="K83" s="190"/>
    </row>
    <row r="84" s="1" customFormat="1" ht="21.84" customHeight="1">
      <c r="B84" s="46"/>
      <c r="C84" s="47"/>
      <c r="D84" s="47"/>
      <c r="E84" s="47"/>
      <c r="F84" s="47"/>
      <c r="G84" s="47"/>
      <c r="H84" s="47"/>
      <c r="I84" s="144"/>
      <c r="J84" s="47"/>
      <c r="K84" s="51"/>
    </row>
    <row r="85" s="1" customFormat="1" ht="6.96" customHeight="1">
      <c r="B85" s="67"/>
      <c r="C85" s="68"/>
      <c r="D85" s="68"/>
      <c r="E85" s="68"/>
      <c r="F85" s="68"/>
      <c r="G85" s="68"/>
      <c r="H85" s="68"/>
      <c r="I85" s="166"/>
      <c r="J85" s="68"/>
      <c r="K85" s="69"/>
    </row>
    <row r="89" s="1" customFormat="1" ht="6.96" customHeight="1">
      <c r="B89" s="70"/>
      <c r="C89" s="71"/>
      <c r="D89" s="71"/>
      <c r="E89" s="71"/>
      <c r="F89" s="71"/>
      <c r="G89" s="71"/>
      <c r="H89" s="71"/>
      <c r="I89" s="169"/>
      <c r="J89" s="71"/>
      <c r="K89" s="71"/>
      <c r="L89" s="72"/>
    </row>
    <row r="90" s="1" customFormat="1" ht="36.96" customHeight="1">
      <c r="B90" s="46"/>
      <c r="C90" s="73" t="s">
        <v>128</v>
      </c>
      <c r="D90" s="74"/>
      <c r="E90" s="74"/>
      <c r="F90" s="74"/>
      <c r="G90" s="74"/>
      <c r="H90" s="74"/>
      <c r="I90" s="191"/>
      <c r="J90" s="74"/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191"/>
      <c r="J91" s="74"/>
      <c r="K91" s="74"/>
      <c r="L91" s="72"/>
    </row>
    <row r="92" s="1" customFormat="1" ht="14.4" customHeight="1">
      <c r="B92" s="46"/>
      <c r="C92" s="76" t="s">
        <v>18</v>
      </c>
      <c r="D92" s="74"/>
      <c r="E92" s="74"/>
      <c r="F92" s="74"/>
      <c r="G92" s="74"/>
      <c r="H92" s="74"/>
      <c r="I92" s="191"/>
      <c r="J92" s="74"/>
      <c r="K92" s="74"/>
      <c r="L92" s="72"/>
    </row>
    <row r="93" s="1" customFormat="1" ht="16.5" customHeight="1">
      <c r="B93" s="46"/>
      <c r="C93" s="74"/>
      <c r="D93" s="74"/>
      <c r="E93" s="192" t="str">
        <f>E7</f>
        <v>Stavební úpravy SPŠ Emila Kolbena</v>
      </c>
      <c r="F93" s="76"/>
      <c r="G93" s="76"/>
      <c r="H93" s="76"/>
      <c r="I93" s="191"/>
      <c r="J93" s="74"/>
      <c r="K93" s="74"/>
      <c r="L93" s="72"/>
    </row>
    <row r="94" s="1" customFormat="1" ht="14.4" customHeight="1">
      <c r="B94" s="46"/>
      <c r="C94" s="76" t="s">
        <v>94</v>
      </c>
      <c r="D94" s="74"/>
      <c r="E94" s="74"/>
      <c r="F94" s="74"/>
      <c r="G94" s="74"/>
      <c r="H94" s="74"/>
      <c r="I94" s="191"/>
      <c r="J94" s="74"/>
      <c r="K94" s="74"/>
      <c r="L94" s="72"/>
    </row>
    <row r="95" s="1" customFormat="1" ht="17.25" customHeight="1">
      <c r="B95" s="46"/>
      <c r="C95" s="74"/>
      <c r="D95" s="74"/>
      <c r="E95" s="82" t="str">
        <f>E9</f>
        <v xml:space="preserve">SO 01 - STAVEBNÍ ÚPRAVY STROJNÍ DÍLNY </v>
      </c>
      <c r="F95" s="74"/>
      <c r="G95" s="74"/>
      <c r="H95" s="74"/>
      <c r="I95" s="191"/>
      <c r="J95" s="74"/>
      <c r="K95" s="74"/>
      <c r="L95" s="72"/>
    </row>
    <row r="96" s="1" customFormat="1" ht="6.96" customHeight="1">
      <c r="B96" s="46"/>
      <c r="C96" s="74"/>
      <c r="D96" s="74"/>
      <c r="E96" s="74"/>
      <c r="F96" s="74"/>
      <c r="G96" s="74"/>
      <c r="H96" s="74"/>
      <c r="I96" s="191"/>
      <c r="J96" s="74"/>
      <c r="K96" s="74"/>
      <c r="L96" s="72"/>
    </row>
    <row r="97" s="1" customFormat="1" ht="18" customHeight="1">
      <c r="B97" s="46"/>
      <c r="C97" s="76" t="s">
        <v>25</v>
      </c>
      <c r="D97" s="74"/>
      <c r="E97" s="74"/>
      <c r="F97" s="193" t="str">
        <f>F12</f>
        <v>Rakovník</v>
      </c>
      <c r="G97" s="74"/>
      <c r="H97" s="74"/>
      <c r="I97" s="194" t="s">
        <v>27</v>
      </c>
      <c r="J97" s="85" t="str">
        <f>IF(J12="","",J12)</f>
        <v>1. 11. 2016</v>
      </c>
      <c r="K97" s="74"/>
      <c r="L97" s="72"/>
    </row>
    <row r="98" s="1" customFormat="1" ht="6.96" customHeight="1">
      <c r="B98" s="46"/>
      <c r="C98" s="74"/>
      <c r="D98" s="74"/>
      <c r="E98" s="74"/>
      <c r="F98" s="74"/>
      <c r="G98" s="74"/>
      <c r="H98" s="74"/>
      <c r="I98" s="191"/>
      <c r="J98" s="74"/>
      <c r="K98" s="74"/>
      <c r="L98" s="72"/>
    </row>
    <row r="99" s="1" customFormat="1">
      <c r="B99" s="46"/>
      <c r="C99" s="76" t="s">
        <v>31</v>
      </c>
      <c r="D99" s="74"/>
      <c r="E99" s="74"/>
      <c r="F99" s="193" t="str">
        <f>E15</f>
        <v>SPŚ Emila Kolbena Rakovník</v>
      </c>
      <c r="G99" s="74"/>
      <c r="H99" s="74"/>
      <c r="I99" s="194" t="s">
        <v>37</v>
      </c>
      <c r="J99" s="193" t="str">
        <f>E21</f>
        <v>Jaroslav Kodeš</v>
      </c>
      <c r="K99" s="74"/>
      <c r="L99" s="72"/>
    </row>
    <row r="100" s="1" customFormat="1" ht="14.4" customHeight="1">
      <c r="B100" s="46"/>
      <c r="C100" s="76" t="s">
        <v>35</v>
      </c>
      <c r="D100" s="74"/>
      <c r="E100" s="74"/>
      <c r="F100" s="193" t="str">
        <f>IF(E18="","",E18)</f>
        <v/>
      </c>
      <c r="G100" s="74"/>
      <c r="H100" s="74"/>
      <c r="I100" s="191"/>
      <c r="J100" s="74"/>
      <c r="K100" s="74"/>
      <c r="L100" s="72"/>
    </row>
    <row r="101" s="1" customFormat="1" ht="10.32" customHeight="1">
      <c r="B101" s="46"/>
      <c r="C101" s="74"/>
      <c r="D101" s="74"/>
      <c r="E101" s="74"/>
      <c r="F101" s="74"/>
      <c r="G101" s="74"/>
      <c r="H101" s="74"/>
      <c r="I101" s="191"/>
      <c r="J101" s="74"/>
      <c r="K101" s="74"/>
      <c r="L101" s="72"/>
    </row>
    <row r="102" s="9" customFormat="1" ht="29.28" customHeight="1">
      <c r="B102" s="195"/>
      <c r="C102" s="196" t="s">
        <v>129</v>
      </c>
      <c r="D102" s="197" t="s">
        <v>60</v>
      </c>
      <c r="E102" s="197" t="s">
        <v>56</v>
      </c>
      <c r="F102" s="197" t="s">
        <v>130</v>
      </c>
      <c r="G102" s="197" t="s">
        <v>131</v>
      </c>
      <c r="H102" s="197" t="s">
        <v>132</v>
      </c>
      <c r="I102" s="198" t="s">
        <v>133</v>
      </c>
      <c r="J102" s="197" t="s">
        <v>98</v>
      </c>
      <c r="K102" s="199" t="s">
        <v>134</v>
      </c>
      <c r="L102" s="200"/>
      <c r="M102" s="102" t="s">
        <v>135</v>
      </c>
      <c r="N102" s="103" t="s">
        <v>45</v>
      </c>
      <c r="O102" s="103" t="s">
        <v>136</v>
      </c>
      <c r="P102" s="103" t="s">
        <v>137</v>
      </c>
      <c r="Q102" s="103" t="s">
        <v>138</v>
      </c>
      <c r="R102" s="103" t="s">
        <v>139</v>
      </c>
      <c r="S102" s="103" t="s">
        <v>140</v>
      </c>
      <c r="T102" s="104" t="s">
        <v>141</v>
      </c>
    </row>
    <row r="103" s="1" customFormat="1" ht="29.28" customHeight="1">
      <c r="B103" s="46"/>
      <c r="C103" s="108" t="s">
        <v>99</v>
      </c>
      <c r="D103" s="74"/>
      <c r="E103" s="74"/>
      <c r="F103" s="74"/>
      <c r="G103" s="74"/>
      <c r="H103" s="74"/>
      <c r="I103" s="191"/>
      <c r="J103" s="201">
        <f>BK103</f>
        <v>0</v>
      </c>
      <c r="K103" s="74"/>
      <c r="L103" s="72"/>
      <c r="M103" s="105"/>
      <c r="N103" s="106"/>
      <c r="O103" s="106"/>
      <c r="P103" s="202">
        <f>P104+P268</f>
        <v>0</v>
      </c>
      <c r="Q103" s="106"/>
      <c r="R103" s="202">
        <f>R104+R268</f>
        <v>0</v>
      </c>
      <c r="S103" s="106"/>
      <c r="T103" s="203">
        <f>T104+T268</f>
        <v>0</v>
      </c>
      <c r="AT103" s="24" t="s">
        <v>74</v>
      </c>
      <c r="AU103" s="24" t="s">
        <v>100</v>
      </c>
      <c r="BK103" s="204">
        <f>BK104+BK268</f>
        <v>0</v>
      </c>
    </row>
    <row r="104" s="10" customFormat="1" ht="37.44" customHeight="1">
      <c r="B104" s="205"/>
      <c r="C104" s="206"/>
      <c r="D104" s="207" t="s">
        <v>74</v>
      </c>
      <c r="E104" s="208" t="s">
        <v>142</v>
      </c>
      <c r="F104" s="208" t="s">
        <v>143</v>
      </c>
      <c r="G104" s="206"/>
      <c r="H104" s="206"/>
      <c r="I104" s="209"/>
      <c r="J104" s="210">
        <f>BK104</f>
        <v>0</v>
      </c>
      <c r="K104" s="206"/>
      <c r="L104" s="211"/>
      <c r="M104" s="212"/>
      <c r="N104" s="213"/>
      <c r="O104" s="213"/>
      <c r="P104" s="214">
        <f>P105+P112+P117+P129+P145+P157+P198+P261+P266</f>
        <v>0</v>
      </c>
      <c r="Q104" s="213"/>
      <c r="R104" s="214">
        <f>R105+R112+R117+R129+R145+R157+R198+R261+R266</f>
        <v>0</v>
      </c>
      <c r="S104" s="213"/>
      <c r="T104" s="215">
        <f>T105+T112+T117+T129+T145+T157+T198+T261+T266</f>
        <v>0</v>
      </c>
      <c r="AR104" s="216" t="s">
        <v>24</v>
      </c>
      <c r="AT104" s="217" t="s">
        <v>74</v>
      </c>
      <c r="AU104" s="217" t="s">
        <v>75</v>
      </c>
      <c r="AY104" s="216" t="s">
        <v>144</v>
      </c>
      <c r="BK104" s="218">
        <f>BK105+BK112+BK117+BK129+BK145+BK157+BK198+BK261+BK266</f>
        <v>0</v>
      </c>
    </row>
    <row r="105" s="10" customFormat="1" ht="19.92" customHeight="1">
      <c r="B105" s="205"/>
      <c r="C105" s="206"/>
      <c r="D105" s="207" t="s">
        <v>74</v>
      </c>
      <c r="E105" s="219" t="s">
        <v>24</v>
      </c>
      <c r="F105" s="219" t="s">
        <v>145</v>
      </c>
      <c r="G105" s="206"/>
      <c r="H105" s="206"/>
      <c r="I105" s="209"/>
      <c r="J105" s="220">
        <f>BK105</f>
        <v>0</v>
      </c>
      <c r="K105" s="206"/>
      <c r="L105" s="211"/>
      <c r="M105" s="212"/>
      <c r="N105" s="213"/>
      <c r="O105" s="213"/>
      <c r="P105" s="214">
        <f>SUM(P106:P111)</f>
        <v>0</v>
      </c>
      <c r="Q105" s="213"/>
      <c r="R105" s="214">
        <f>SUM(R106:R111)</f>
        <v>0</v>
      </c>
      <c r="S105" s="213"/>
      <c r="T105" s="215">
        <f>SUM(T106:T111)</f>
        <v>0</v>
      </c>
      <c r="AR105" s="216" t="s">
        <v>24</v>
      </c>
      <c r="AT105" s="217" t="s">
        <v>74</v>
      </c>
      <c r="AU105" s="217" t="s">
        <v>24</v>
      </c>
      <c r="AY105" s="216" t="s">
        <v>144</v>
      </c>
      <c r="BK105" s="218">
        <f>SUM(BK106:BK111)</f>
        <v>0</v>
      </c>
    </row>
    <row r="106" s="1" customFormat="1" ht="16.5" customHeight="1">
      <c r="B106" s="46"/>
      <c r="C106" s="221" t="s">
        <v>24</v>
      </c>
      <c r="D106" s="221" t="s">
        <v>146</v>
      </c>
      <c r="E106" s="222" t="s">
        <v>147</v>
      </c>
      <c r="F106" s="223" t="s">
        <v>148</v>
      </c>
      <c r="G106" s="224" t="s">
        <v>149</v>
      </c>
      <c r="H106" s="225">
        <v>3.75</v>
      </c>
      <c r="I106" s="226"/>
      <c r="J106" s="227">
        <f>ROUND(I106*H106,2)</f>
        <v>0</v>
      </c>
      <c r="K106" s="223" t="s">
        <v>150</v>
      </c>
      <c r="L106" s="72"/>
      <c r="M106" s="228" t="s">
        <v>22</v>
      </c>
      <c r="N106" s="229" t="s">
        <v>46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151</v>
      </c>
      <c r="AT106" s="24" t="s">
        <v>146</v>
      </c>
      <c r="AU106" s="24" t="s">
        <v>84</v>
      </c>
      <c r="AY106" s="24" t="s">
        <v>144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151</v>
      </c>
      <c r="BM106" s="24" t="s">
        <v>152</v>
      </c>
    </row>
    <row r="107" s="11" customFormat="1">
      <c r="B107" s="233"/>
      <c r="C107" s="234"/>
      <c r="D107" s="235" t="s">
        <v>153</v>
      </c>
      <c r="E107" s="236" t="s">
        <v>22</v>
      </c>
      <c r="F107" s="237" t="s">
        <v>154</v>
      </c>
      <c r="G107" s="234"/>
      <c r="H107" s="238">
        <v>3.75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153</v>
      </c>
      <c r="AU107" s="244" t="s">
        <v>84</v>
      </c>
      <c r="AV107" s="11" t="s">
        <v>84</v>
      </c>
      <c r="AW107" s="11" t="s">
        <v>39</v>
      </c>
      <c r="AX107" s="11" t="s">
        <v>75</v>
      </c>
      <c r="AY107" s="244" t="s">
        <v>144</v>
      </c>
    </row>
    <row r="108" s="12" customFormat="1">
      <c r="B108" s="245"/>
      <c r="C108" s="246"/>
      <c r="D108" s="235" t="s">
        <v>153</v>
      </c>
      <c r="E108" s="247" t="s">
        <v>22</v>
      </c>
      <c r="F108" s="248" t="s">
        <v>155</v>
      </c>
      <c r="G108" s="246"/>
      <c r="H108" s="249">
        <v>3.75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153</v>
      </c>
      <c r="AU108" s="255" t="s">
        <v>84</v>
      </c>
      <c r="AV108" s="12" t="s">
        <v>151</v>
      </c>
      <c r="AW108" s="12" t="s">
        <v>39</v>
      </c>
      <c r="AX108" s="12" t="s">
        <v>24</v>
      </c>
      <c r="AY108" s="255" t="s">
        <v>144</v>
      </c>
    </row>
    <row r="109" s="1" customFormat="1" ht="16.5" customHeight="1">
      <c r="B109" s="46"/>
      <c r="C109" s="221" t="s">
        <v>84</v>
      </c>
      <c r="D109" s="221" t="s">
        <v>146</v>
      </c>
      <c r="E109" s="222" t="s">
        <v>156</v>
      </c>
      <c r="F109" s="223" t="s">
        <v>157</v>
      </c>
      <c r="G109" s="224" t="s">
        <v>158</v>
      </c>
      <c r="H109" s="225">
        <v>3.113</v>
      </c>
      <c r="I109" s="226"/>
      <c r="J109" s="227">
        <f>ROUND(I109*H109,2)</f>
        <v>0</v>
      </c>
      <c r="K109" s="223" t="s">
        <v>150</v>
      </c>
      <c r="L109" s="72"/>
      <c r="M109" s="228" t="s">
        <v>22</v>
      </c>
      <c r="N109" s="229" t="s">
        <v>46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151</v>
      </c>
      <c r="AT109" s="24" t="s">
        <v>146</v>
      </c>
      <c r="AU109" s="24" t="s">
        <v>84</v>
      </c>
      <c r="AY109" s="24" t="s">
        <v>144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151</v>
      </c>
      <c r="BM109" s="24" t="s">
        <v>159</v>
      </c>
    </row>
    <row r="110" s="11" customFormat="1">
      <c r="B110" s="233"/>
      <c r="C110" s="234"/>
      <c r="D110" s="235" t="s">
        <v>153</v>
      </c>
      <c r="E110" s="236" t="s">
        <v>22</v>
      </c>
      <c r="F110" s="237" t="s">
        <v>160</v>
      </c>
      <c r="G110" s="234"/>
      <c r="H110" s="238">
        <v>3.113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AT110" s="244" t="s">
        <v>153</v>
      </c>
      <c r="AU110" s="244" t="s">
        <v>84</v>
      </c>
      <c r="AV110" s="11" t="s">
        <v>84</v>
      </c>
      <c r="AW110" s="11" t="s">
        <v>39</v>
      </c>
      <c r="AX110" s="11" t="s">
        <v>75</v>
      </c>
      <c r="AY110" s="244" t="s">
        <v>144</v>
      </c>
    </row>
    <row r="111" s="12" customFormat="1">
      <c r="B111" s="245"/>
      <c r="C111" s="246"/>
      <c r="D111" s="235" t="s">
        <v>153</v>
      </c>
      <c r="E111" s="247" t="s">
        <v>22</v>
      </c>
      <c r="F111" s="248" t="s">
        <v>155</v>
      </c>
      <c r="G111" s="246"/>
      <c r="H111" s="249">
        <v>3.113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153</v>
      </c>
      <c r="AU111" s="255" t="s">
        <v>84</v>
      </c>
      <c r="AV111" s="12" t="s">
        <v>151</v>
      </c>
      <c r="AW111" s="12" t="s">
        <v>39</v>
      </c>
      <c r="AX111" s="12" t="s">
        <v>24</v>
      </c>
      <c r="AY111" s="255" t="s">
        <v>144</v>
      </c>
    </row>
    <row r="112" s="10" customFormat="1" ht="29.88" customHeight="1">
      <c r="B112" s="205"/>
      <c r="C112" s="206"/>
      <c r="D112" s="207" t="s">
        <v>74</v>
      </c>
      <c r="E112" s="219" t="s">
        <v>84</v>
      </c>
      <c r="F112" s="219" t="s">
        <v>161</v>
      </c>
      <c r="G112" s="206"/>
      <c r="H112" s="206"/>
      <c r="I112" s="209"/>
      <c r="J112" s="220">
        <f>BK112</f>
        <v>0</v>
      </c>
      <c r="K112" s="206"/>
      <c r="L112" s="211"/>
      <c r="M112" s="212"/>
      <c r="N112" s="213"/>
      <c r="O112" s="213"/>
      <c r="P112" s="214">
        <f>SUM(P113:P116)</f>
        <v>0</v>
      </c>
      <c r="Q112" s="213"/>
      <c r="R112" s="214">
        <f>SUM(R113:R116)</f>
        <v>0</v>
      </c>
      <c r="S112" s="213"/>
      <c r="T112" s="215">
        <f>SUM(T113:T116)</f>
        <v>0</v>
      </c>
      <c r="AR112" s="216" t="s">
        <v>24</v>
      </c>
      <c r="AT112" s="217" t="s">
        <v>74</v>
      </c>
      <c r="AU112" s="217" t="s">
        <v>24</v>
      </c>
      <c r="AY112" s="216" t="s">
        <v>144</v>
      </c>
      <c r="BK112" s="218">
        <f>SUM(BK113:BK116)</f>
        <v>0</v>
      </c>
    </row>
    <row r="113" s="1" customFormat="1" ht="16.5" customHeight="1">
      <c r="B113" s="46"/>
      <c r="C113" s="221" t="s">
        <v>162</v>
      </c>
      <c r="D113" s="221" t="s">
        <v>146</v>
      </c>
      <c r="E113" s="222" t="s">
        <v>163</v>
      </c>
      <c r="F113" s="223" t="s">
        <v>164</v>
      </c>
      <c r="G113" s="224" t="s">
        <v>158</v>
      </c>
      <c r="H113" s="225">
        <v>3.75</v>
      </c>
      <c r="I113" s="226"/>
      <c r="J113" s="227">
        <f>ROUND(I113*H113,2)</f>
        <v>0</v>
      </c>
      <c r="K113" s="223" t="s">
        <v>150</v>
      </c>
      <c r="L113" s="72"/>
      <c r="M113" s="228" t="s">
        <v>22</v>
      </c>
      <c r="N113" s="229" t="s">
        <v>46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151</v>
      </c>
      <c r="AT113" s="24" t="s">
        <v>146</v>
      </c>
      <c r="AU113" s="24" t="s">
        <v>84</v>
      </c>
      <c r="AY113" s="24" t="s">
        <v>144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24</v>
      </c>
      <c r="BK113" s="232">
        <f>ROUND(I113*H113,2)</f>
        <v>0</v>
      </c>
      <c r="BL113" s="24" t="s">
        <v>151</v>
      </c>
      <c r="BM113" s="24" t="s">
        <v>165</v>
      </c>
    </row>
    <row r="114" s="11" customFormat="1">
      <c r="B114" s="233"/>
      <c r="C114" s="234"/>
      <c r="D114" s="235" t="s">
        <v>153</v>
      </c>
      <c r="E114" s="236" t="s">
        <v>22</v>
      </c>
      <c r="F114" s="237" t="s">
        <v>166</v>
      </c>
      <c r="G114" s="234"/>
      <c r="H114" s="238">
        <v>3.75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153</v>
      </c>
      <c r="AU114" s="244" t="s">
        <v>84</v>
      </c>
      <c r="AV114" s="11" t="s">
        <v>84</v>
      </c>
      <c r="AW114" s="11" t="s">
        <v>39</v>
      </c>
      <c r="AX114" s="11" t="s">
        <v>75</v>
      </c>
      <c r="AY114" s="244" t="s">
        <v>144</v>
      </c>
    </row>
    <row r="115" s="12" customFormat="1">
      <c r="B115" s="245"/>
      <c r="C115" s="246"/>
      <c r="D115" s="235" t="s">
        <v>153</v>
      </c>
      <c r="E115" s="247" t="s">
        <v>22</v>
      </c>
      <c r="F115" s="248" t="s">
        <v>155</v>
      </c>
      <c r="G115" s="246"/>
      <c r="H115" s="249">
        <v>3.75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AT115" s="255" t="s">
        <v>153</v>
      </c>
      <c r="AU115" s="255" t="s">
        <v>84</v>
      </c>
      <c r="AV115" s="12" t="s">
        <v>151</v>
      </c>
      <c r="AW115" s="12" t="s">
        <v>39</v>
      </c>
      <c r="AX115" s="12" t="s">
        <v>24</v>
      </c>
      <c r="AY115" s="255" t="s">
        <v>144</v>
      </c>
    </row>
    <row r="116" s="1" customFormat="1" ht="16.5" customHeight="1">
      <c r="B116" s="46"/>
      <c r="C116" s="221" t="s">
        <v>151</v>
      </c>
      <c r="D116" s="221" t="s">
        <v>146</v>
      </c>
      <c r="E116" s="222" t="s">
        <v>167</v>
      </c>
      <c r="F116" s="223" t="s">
        <v>168</v>
      </c>
      <c r="G116" s="224" t="s">
        <v>169</v>
      </c>
      <c r="H116" s="225">
        <v>0.22</v>
      </c>
      <c r="I116" s="226"/>
      <c r="J116" s="227">
        <f>ROUND(I116*H116,2)</f>
        <v>0</v>
      </c>
      <c r="K116" s="223" t="s">
        <v>150</v>
      </c>
      <c r="L116" s="72"/>
      <c r="M116" s="228" t="s">
        <v>22</v>
      </c>
      <c r="N116" s="229" t="s">
        <v>46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151</v>
      </c>
      <c r="AT116" s="24" t="s">
        <v>146</v>
      </c>
      <c r="AU116" s="24" t="s">
        <v>84</v>
      </c>
      <c r="AY116" s="24" t="s">
        <v>144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24</v>
      </c>
      <c r="BK116" s="232">
        <f>ROUND(I116*H116,2)</f>
        <v>0</v>
      </c>
      <c r="BL116" s="24" t="s">
        <v>151</v>
      </c>
      <c r="BM116" s="24" t="s">
        <v>170</v>
      </c>
    </row>
    <row r="117" s="10" customFormat="1" ht="29.88" customHeight="1">
      <c r="B117" s="205"/>
      <c r="C117" s="206"/>
      <c r="D117" s="207" t="s">
        <v>74</v>
      </c>
      <c r="E117" s="219" t="s">
        <v>162</v>
      </c>
      <c r="F117" s="219" t="s">
        <v>171</v>
      </c>
      <c r="G117" s="206"/>
      <c r="H117" s="206"/>
      <c r="I117" s="209"/>
      <c r="J117" s="220">
        <f>BK117</f>
        <v>0</v>
      </c>
      <c r="K117" s="206"/>
      <c r="L117" s="211"/>
      <c r="M117" s="212"/>
      <c r="N117" s="213"/>
      <c r="O117" s="213"/>
      <c r="P117" s="214">
        <f>SUM(P118:P128)</f>
        <v>0</v>
      </c>
      <c r="Q117" s="213"/>
      <c r="R117" s="214">
        <f>SUM(R118:R128)</f>
        <v>0</v>
      </c>
      <c r="S117" s="213"/>
      <c r="T117" s="215">
        <f>SUM(T118:T128)</f>
        <v>0</v>
      </c>
      <c r="AR117" s="216" t="s">
        <v>24</v>
      </c>
      <c r="AT117" s="217" t="s">
        <v>74</v>
      </c>
      <c r="AU117" s="217" t="s">
        <v>24</v>
      </c>
      <c r="AY117" s="216" t="s">
        <v>144</v>
      </c>
      <c r="BK117" s="218">
        <f>SUM(BK118:BK128)</f>
        <v>0</v>
      </c>
    </row>
    <row r="118" s="1" customFormat="1" ht="16.5" customHeight="1">
      <c r="B118" s="46"/>
      <c r="C118" s="221" t="s">
        <v>172</v>
      </c>
      <c r="D118" s="221" t="s">
        <v>146</v>
      </c>
      <c r="E118" s="222" t="s">
        <v>173</v>
      </c>
      <c r="F118" s="223" t="s">
        <v>174</v>
      </c>
      <c r="G118" s="224" t="s">
        <v>175</v>
      </c>
      <c r="H118" s="225">
        <v>1</v>
      </c>
      <c r="I118" s="226"/>
      <c r="J118" s="227">
        <f>ROUND(I118*H118,2)</f>
        <v>0</v>
      </c>
      <c r="K118" s="223" t="s">
        <v>150</v>
      </c>
      <c r="L118" s="72"/>
      <c r="M118" s="228" t="s">
        <v>22</v>
      </c>
      <c r="N118" s="229" t="s">
        <v>46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151</v>
      </c>
      <c r="AT118" s="24" t="s">
        <v>146</v>
      </c>
      <c r="AU118" s="24" t="s">
        <v>84</v>
      </c>
      <c r="AY118" s="24" t="s">
        <v>144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24</v>
      </c>
      <c r="BK118" s="232">
        <f>ROUND(I118*H118,2)</f>
        <v>0</v>
      </c>
      <c r="BL118" s="24" t="s">
        <v>151</v>
      </c>
      <c r="BM118" s="24" t="s">
        <v>176</v>
      </c>
    </row>
    <row r="119" s="1" customFormat="1" ht="16.5" customHeight="1">
      <c r="B119" s="46"/>
      <c r="C119" s="221" t="s">
        <v>177</v>
      </c>
      <c r="D119" s="221" t="s">
        <v>146</v>
      </c>
      <c r="E119" s="222" t="s">
        <v>178</v>
      </c>
      <c r="F119" s="223" t="s">
        <v>179</v>
      </c>
      <c r="G119" s="224" t="s">
        <v>149</v>
      </c>
      <c r="H119" s="225">
        <v>3.0899999999999999</v>
      </c>
      <c r="I119" s="226"/>
      <c r="J119" s="227">
        <f>ROUND(I119*H119,2)</f>
        <v>0</v>
      </c>
      <c r="K119" s="223" t="s">
        <v>150</v>
      </c>
      <c r="L119" s="72"/>
      <c r="M119" s="228" t="s">
        <v>22</v>
      </c>
      <c r="N119" s="229" t="s">
        <v>46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151</v>
      </c>
      <c r="AT119" s="24" t="s">
        <v>146</v>
      </c>
      <c r="AU119" s="24" t="s">
        <v>84</v>
      </c>
      <c r="AY119" s="24" t="s">
        <v>144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151</v>
      </c>
      <c r="BM119" s="24" t="s">
        <v>180</v>
      </c>
    </row>
    <row r="120" s="11" customFormat="1">
      <c r="B120" s="233"/>
      <c r="C120" s="234"/>
      <c r="D120" s="235" t="s">
        <v>153</v>
      </c>
      <c r="E120" s="236" t="s">
        <v>22</v>
      </c>
      <c r="F120" s="237" t="s">
        <v>181</v>
      </c>
      <c r="G120" s="234"/>
      <c r="H120" s="238">
        <v>3.0899999999999999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AT120" s="244" t="s">
        <v>153</v>
      </c>
      <c r="AU120" s="244" t="s">
        <v>84</v>
      </c>
      <c r="AV120" s="11" t="s">
        <v>84</v>
      </c>
      <c r="AW120" s="11" t="s">
        <v>39</v>
      </c>
      <c r="AX120" s="11" t="s">
        <v>75</v>
      </c>
      <c r="AY120" s="244" t="s">
        <v>144</v>
      </c>
    </row>
    <row r="121" s="12" customFormat="1">
      <c r="B121" s="245"/>
      <c r="C121" s="246"/>
      <c r="D121" s="235" t="s">
        <v>153</v>
      </c>
      <c r="E121" s="247" t="s">
        <v>22</v>
      </c>
      <c r="F121" s="248" t="s">
        <v>155</v>
      </c>
      <c r="G121" s="246"/>
      <c r="H121" s="249">
        <v>3.0899999999999999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153</v>
      </c>
      <c r="AU121" s="255" t="s">
        <v>84</v>
      </c>
      <c r="AV121" s="12" t="s">
        <v>151</v>
      </c>
      <c r="AW121" s="12" t="s">
        <v>39</v>
      </c>
      <c r="AX121" s="12" t="s">
        <v>24</v>
      </c>
      <c r="AY121" s="255" t="s">
        <v>144</v>
      </c>
    </row>
    <row r="122" s="1" customFormat="1" ht="25.5" customHeight="1">
      <c r="B122" s="46"/>
      <c r="C122" s="221" t="s">
        <v>182</v>
      </c>
      <c r="D122" s="221" t="s">
        <v>146</v>
      </c>
      <c r="E122" s="222" t="s">
        <v>183</v>
      </c>
      <c r="F122" s="223" t="s">
        <v>184</v>
      </c>
      <c r="G122" s="224" t="s">
        <v>149</v>
      </c>
      <c r="H122" s="225">
        <v>55.215000000000003</v>
      </c>
      <c r="I122" s="226"/>
      <c r="J122" s="227">
        <f>ROUND(I122*H122,2)</f>
        <v>0</v>
      </c>
      <c r="K122" s="223" t="s">
        <v>22</v>
      </c>
      <c r="L122" s="72"/>
      <c r="M122" s="228" t="s">
        <v>22</v>
      </c>
      <c r="N122" s="229" t="s">
        <v>46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151</v>
      </c>
      <c r="AT122" s="24" t="s">
        <v>146</v>
      </c>
      <c r="AU122" s="24" t="s">
        <v>84</v>
      </c>
      <c r="AY122" s="24" t="s">
        <v>144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24</v>
      </c>
      <c r="BK122" s="232">
        <f>ROUND(I122*H122,2)</f>
        <v>0</v>
      </c>
      <c r="BL122" s="24" t="s">
        <v>151</v>
      </c>
      <c r="BM122" s="24" t="s">
        <v>185</v>
      </c>
    </row>
    <row r="123" s="11" customFormat="1">
      <c r="B123" s="233"/>
      <c r="C123" s="234"/>
      <c r="D123" s="235" t="s">
        <v>153</v>
      </c>
      <c r="E123" s="236" t="s">
        <v>22</v>
      </c>
      <c r="F123" s="237" t="s">
        <v>186</v>
      </c>
      <c r="G123" s="234"/>
      <c r="H123" s="238">
        <v>28.07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153</v>
      </c>
      <c r="AU123" s="244" t="s">
        <v>84</v>
      </c>
      <c r="AV123" s="11" t="s">
        <v>84</v>
      </c>
      <c r="AW123" s="11" t="s">
        <v>39</v>
      </c>
      <c r="AX123" s="11" t="s">
        <v>75</v>
      </c>
      <c r="AY123" s="244" t="s">
        <v>144</v>
      </c>
    </row>
    <row r="124" s="11" customFormat="1">
      <c r="B124" s="233"/>
      <c r="C124" s="234"/>
      <c r="D124" s="235" t="s">
        <v>153</v>
      </c>
      <c r="E124" s="236" t="s">
        <v>22</v>
      </c>
      <c r="F124" s="237" t="s">
        <v>187</v>
      </c>
      <c r="G124" s="234"/>
      <c r="H124" s="238">
        <v>1.5449999999999999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153</v>
      </c>
      <c r="AU124" s="244" t="s">
        <v>84</v>
      </c>
      <c r="AV124" s="11" t="s">
        <v>84</v>
      </c>
      <c r="AW124" s="11" t="s">
        <v>39</v>
      </c>
      <c r="AX124" s="11" t="s">
        <v>75</v>
      </c>
      <c r="AY124" s="244" t="s">
        <v>144</v>
      </c>
    </row>
    <row r="125" s="13" customFormat="1">
      <c r="B125" s="256"/>
      <c r="C125" s="257"/>
      <c r="D125" s="235" t="s">
        <v>153</v>
      </c>
      <c r="E125" s="258" t="s">
        <v>22</v>
      </c>
      <c r="F125" s="259" t="s">
        <v>188</v>
      </c>
      <c r="G125" s="257"/>
      <c r="H125" s="260">
        <v>29.614999999999998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AT125" s="266" t="s">
        <v>153</v>
      </c>
      <c r="AU125" s="266" t="s">
        <v>84</v>
      </c>
      <c r="AV125" s="13" t="s">
        <v>162</v>
      </c>
      <c r="AW125" s="13" t="s">
        <v>39</v>
      </c>
      <c r="AX125" s="13" t="s">
        <v>75</v>
      </c>
      <c r="AY125" s="266" t="s">
        <v>144</v>
      </c>
    </row>
    <row r="126" s="11" customFormat="1">
      <c r="B126" s="233"/>
      <c r="C126" s="234"/>
      <c r="D126" s="235" t="s">
        <v>153</v>
      </c>
      <c r="E126" s="236" t="s">
        <v>22</v>
      </c>
      <c r="F126" s="237" t="s">
        <v>189</v>
      </c>
      <c r="G126" s="234"/>
      <c r="H126" s="238">
        <v>25.600000000000001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153</v>
      </c>
      <c r="AU126" s="244" t="s">
        <v>84</v>
      </c>
      <c r="AV126" s="11" t="s">
        <v>84</v>
      </c>
      <c r="AW126" s="11" t="s">
        <v>39</v>
      </c>
      <c r="AX126" s="11" t="s">
        <v>75</v>
      </c>
      <c r="AY126" s="244" t="s">
        <v>144</v>
      </c>
    </row>
    <row r="127" s="12" customFormat="1">
      <c r="B127" s="245"/>
      <c r="C127" s="246"/>
      <c r="D127" s="235" t="s">
        <v>153</v>
      </c>
      <c r="E127" s="247" t="s">
        <v>22</v>
      </c>
      <c r="F127" s="248" t="s">
        <v>155</v>
      </c>
      <c r="G127" s="246"/>
      <c r="H127" s="249">
        <v>55.215000000000003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153</v>
      </c>
      <c r="AU127" s="255" t="s">
        <v>84</v>
      </c>
      <c r="AV127" s="12" t="s">
        <v>151</v>
      </c>
      <c r="AW127" s="12" t="s">
        <v>39</v>
      </c>
      <c r="AX127" s="12" t="s">
        <v>24</v>
      </c>
      <c r="AY127" s="255" t="s">
        <v>144</v>
      </c>
    </row>
    <row r="128" s="1" customFormat="1" ht="25.5" customHeight="1">
      <c r="B128" s="46"/>
      <c r="C128" s="221" t="s">
        <v>190</v>
      </c>
      <c r="D128" s="221" t="s">
        <v>146</v>
      </c>
      <c r="E128" s="222" t="s">
        <v>191</v>
      </c>
      <c r="F128" s="223" t="s">
        <v>192</v>
      </c>
      <c r="G128" s="224" t="s">
        <v>193</v>
      </c>
      <c r="H128" s="225">
        <v>3</v>
      </c>
      <c r="I128" s="226"/>
      <c r="J128" s="227">
        <f>ROUND(I128*H128,2)</f>
        <v>0</v>
      </c>
      <c r="K128" s="223" t="s">
        <v>150</v>
      </c>
      <c r="L128" s="72"/>
      <c r="M128" s="228" t="s">
        <v>22</v>
      </c>
      <c r="N128" s="229" t="s">
        <v>46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151</v>
      </c>
      <c r="AT128" s="24" t="s">
        <v>146</v>
      </c>
      <c r="AU128" s="24" t="s">
        <v>84</v>
      </c>
      <c r="AY128" s="24" t="s">
        <v>144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24</v>
      </c>
      <c r="BK128" s="232">
        <f>ROUND(I128*H128,2)</f>
        <v>0</v>
      </c>
      <c r="BL128" s="24" t="s">
        <v>151</v>
      </c>
      <c r="BM128" s="24" t="s">
        <v>194</v>
      </c>
    </row>
    <row r="129" s="10" customFormat="1" ht="29.88" customHeight="1">
      <c r="B129" s="205"/>
      <c r="C129" s="206"/>
      <c r="D129" s="207" t="s">
        <v>74</v>
      </c>
      <c r="E129" s="219" t="s">
        <v>151</v>
      </c>
      <c r="F129" s="219" t="s">
        <v>195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SUM(P130:P144)</f>
        <v>0</v>
      </c>
      <c r="Q129" s="213"/>
      <c r="R129" s="214">
        <f>SUM(R130:R144)</f>
        <v>0</v>
      </c>
      <c r="S129" s="213"/>
      <c r="T129" s="215">
        <f>SUM(T130:T144)</f>
        <v>0</v>
      </c>
      <c r="AR129" s="216" t="s">
        <v>24</v>
      </c>
      <c r="AT129" s="217" t="s">
        <v>74</v>
      </c>
      <c r="AU129" s="217" t="s">
        <v>24</v>
      </c>
      <c r="AY129" s="216" t="s">
        <v>144</v>
      </c>
      <c r="BK129" s="218">
        <f>SUM(BK130:BK144)</f>
        <v>0</v>
      </c>
    </row>
    <row r="130" s="1" customFormat="1" ht="16.5" customHeight="1">
      <c r="B130" s="46"/>
      <c r="C130" s="221" t="s">
        <v>196</v>
      </c>
      <c r="D130" s="221" t="s">
        <v>146</v>
      </c>
      <c r="E130" s="222" t="s">
        <v>197</v>
      </c>
      <c r="F130" s="223" t="s">
        <v>198</v>
      </c>
      <c r="G130" s="224" t="s">
        <v>158</v>
      </c>
      <c r="H130" s="225">
        <v>0.59999999999999998</v>
      </c>
      <c r="I130" s="226"/>
      <c r="J130" s="227">
        <f>ROUND(I130*H130,2)</f>
        <v>0</v>
      </c>
      <c r="K130" s="223" t="s">
        <v>150</v>
      </c>
      <c r="L130" s="72"/>
      <c r="M130" s="228" t="s">
        <v>22</v>
      </c>
      <c r="N130" s="229" t="s">
        <v>46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151</v>
      </c>
      <c r="AT130" s="24" t="s">
        <v>146</v>
      </c>
      <c r="AU130" s="24" t="s">
        <v>84</v>
      </c>
      <c r="AY130" s="24" t="s">
        <v>144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24</v>
      </c>
      <c r="BK130" s="232">
        <f>ROUND(I130*H130,2)</f>
        <v>0</v>
      </c>
      <c r="BL130" s="24" t="s">
        <v>151</v>
      </c>
      <c r="BM130" s="24" t="s">
        <v>199</v>
      </c>
    </row>
    <row r="131" s="11" customFormat="1">
      <c r="B131" s="233"/>
      <c r="C131" s="234"/>
      <c r="D131" s="235" t="s">
        <v>153</v>
      </c>
      <c r="E131" s="236" t="s">
        <v>22</v>
      </c>
      <c r="F131" s="237" t="s">
        <v>200</v>
      </c>
      <c r="G131" s="234"/>
      <c r="H131" s="238">
        <v>0.59999999999999998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153</v>
      </c>
      <c r="AU131" s="244" t="s">
        <v>84</v>
      </c>
      <c r="AV131" s="11" t="s">
        <v>84</v>
      </c>
      <c r="AW131" s="11" t="s">
        <v>39</v>
      </c>
      <c r="AX131" s="11" t="s">
        <v>75</v>
      </c>
      <c r="AY131" s="244" t="s">
        <v>144</v>
      </c>
    </row>
    <row r="132" s="12" customFormat="1">
      <c r="B132" s="245"/>
      <c r="C132" s="246"/>
      <c r="D132" s="235" t="s">
        <v>153</v>
      </c>
      <c r="E132" s="247" t="s">
        <v>22</v>
      </c>
      <c r="F132" s="248" t="s">
        <v>155</v>
      </c>
      <c r="G132" s="246"/>
      <c r="H132" s="249">
        <v>0.59999999999999998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AT132" s="255" t="s">
        <v>153</v>
      </c>
      <c r="AU132" s="255" t="s">
        <v>84</v>
      </c>
      <c r="AV132" s="12" t="s">
        <v>151</v>
      </c>
      <c r="AW132" s="12" t="s">
        <v>39</v>
      </c>
      <c r="AX132" s="12" t="s">
        <v>24</v>
      </c>
      <c r="AY132" s="255" t="s">
        <v>144</v>
      </c>
    </row>
    <row r="133" s="1" customFormat="1" ht="16.5" customHeight="1">
      <c r="B133" s="46"/>
      <c r="C133" s="221" t="s">
        <v>29</v>
      </c>
      <c r="D133" s="221" t="s">
        <v>146</v>
      </c>
      <c r="E133" s="222" t="s">
        <v>201</v>
      </c>
      <c r="F133" s="223" t="s">
        <v>202</v>
      </c>
      <c r="G133" s="224" t="s">
        <v>149</v>
      </c>
      <c r="H133" s="225">
        <v>8</v>
      </c>
      <c r="I133" s="226"/>
      <c r="J133" s="227">
        <f>ROUND(I133*H133,2)</f>
        <v>0</v>
      </c>
      <c r="K133" s="223" t="s">
        <v>150</v>
      </c>
      <c r="L133" s="72"/>
      <c r="M133" s="228" t="s">
        <v>22</v>
      </c>
      <c r="N133" s="229" t="s">
        <v>46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151</v>
      </c>
      <c r="AT133" s="24" t="s">
        <v>146</v>
      </c>
      <c r="AU133" s="24" t="s">
        <v>84</v>
      </c>
      <c r="AY133" s="24" t="s">
        <v>144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24</v>
      </c>
      <c r="BK133" s="232">
        <f>ROUND(I133*H133,2)</f>
        <v>0</v>
      </c>
      <c r="BL133" s="24" t="s">
        <v>151</v>
      </c>
      <c r="BM133" s="24" t="s">
        <v>203</v>
      </c>
    </row>
    <row r="134" s="11" customFormat="1">
      <c r="B134" s="233"/>
      <c r="C134" s="234"/>
      <c r="D134" s="235" t="s">
        <v>153</v>
      </c>
      <c r="E134" s="236" t="s">
        <v>22</v>
      </c>
      <c r="F134" s="237" t="s">
        <v>204</v>
      </c>
      <c r="G134" s="234"/>
      <c r="H134" s="238">
        <v>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153</v>
      </c>
      <c r="AU134" s="244" t="s">
        <v>84</v>
      </c>
      <c r="AV134" s="11" t="s">
        <v>84</v>
      </c>
      <c r="AW134" s="11" t="s">
        <v>39</v>
      </c>
      <c r="AX134" s="11" t="s">
        <v>75</v>
      </c>
      <c r="AY134" s="244" t="s">
        <v>144</v>
      </c>
    </row>
    <row r="135" s="12" customFormat="1">
      <c r="B135" s="245"/>
      <c r="C135" s="246"/>
      <c r="D135" s="235" t="s">
        <v>153</v>
      </c>
      <c r="E135" s="247" t="s">
        <v>22</v>
      </c>
      <c r="F135" s="248" t="s">
        <v>155</v>
      </c>
      <c r="G135" s="246"/>
      <c r="H135" s="249">
        <v>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AT135" s="255" t="s">
        <v>153</v>
      </c>
      <c r="AU135" s="255" t="s">
        <v>84</v>
      </c>
      <c r="AV135" s="12" t="s">
        <v>151</v>
      </c>
      <c r="AW135" s="12" t="s">
        <v>39</v>
      </c>
      <c r="AX135" s="12" t="s">
        <v>24</v>
      </c>
      <c r="AY135" s="255" t="s">
        <v>144</v>
      </c>
    </row>
    <row r="136" s="1" customFormat="1" ht="16.5" customHeight="1">
      <c r="B136" s="46"/>
      <c r="C136" s="221" t="s">
        <v>205</v>
      </c>
      <c r="D136" s="221" t="s">
        <v>146</v>
      </c>
      <c r="E136" s="222" t="s">
        <v>206</v>
      </c>
      <c r="F136" s="223" t="s">
        <v>207</v>
      </c>
      <c r="G136" s="224" t="s">
        <v>149</v>
      </c>
      <c r="H136" s="225">
        <v>8</v>
      </c>
      <c r="I136" s="226"/>
      <c r="J136" s="227">
        <f>ROUND(I136*H136,2)</f>
        <v>0</v>
      </c>
      <c r="K136" s="223" t="s">
        <v>150</v>
      </c>
      <c r="L136" s="72"/>
      <c r="M136" s="228" t="s">
        <v>22</v>
      </c>
      <c r="N136" s="229" t="s">
        <v>46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151</v>
      </c>
      <c r="AT136" s="24" t="s">
        <v>146</v>
      </c>
      <c r="AU136" s="24" t="s">
        <v>84</v>
      </c>
      <c r="AY136" s="24" t="s">
        <v>144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24</v>
      </c>
      <c r="BK136" s="232">
        <f>ROUND(I136*H136,2)</f>
        <v>0</v>
      </c>
      <c r="BL136" s="24" t="s">
        <v>151</v>
      </c>
      <c r="BM136" s="24" t="s">
        <v>208</v>
      </c>
    </row>
    <row r="137" s="1" customFormat="1" ht="16.5" customHeight="1">
      <c r="B137" s="46"/>
      <c r="C137" s="221" t="s">
        <v>209</v>
      </c>
      <c r="D137" s="221" t="s">
        <v>146</v>
      </c>
      <c r="E137" s="222" t="s">
        <v>210</v>
      </c>
      <c r="F137" s="223" t="s">
        <v>211</v>
      </c>
      <c r="G137" s="224" t="s">
        <v>169</v>
      </c>
      <c r="H137" s="225">
        <v>0.064000000000000001</v>
      </c>
      <c r="I137" s="226"/>
      <c r="J137" s="227">
        <f>ROUND(I137*H137,2)</f>
        <v>0</v>
      </c>
      <c r="K137" s="223" t="s">
        <v>150</v>
      </c>
      <c r="L137" s="72"/>
      <c r="M137" s="228" t="s">
        <v>22</v>
      </c>
      <c r="N137" s="229" t="s">
        <v>46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151</v>
      </c>
      <c r="AT137" s="24" t="s">
        <v>146</v>
      </c>
      <c r="AU137" s="24" t="s">
        <v>84</v>
      </c>
      <c r="AY137" s="24" t="s">
        <v>144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24</v>
      </c>
      <c r="BK137" s="232">
        <f>ROUND(I137*H137,2)</f>
        <v>0</v>
      </c>
      <c r="BL137" s="24" t="s">
        <v>151</v>
      </c>
      <c r="BM137" s="24" t="s">
        <v>212</v>
      </c>
    </row>
    <row r="138" s="11" customFormat="1">
      <c r="B138" s="233"/>
      <c r="C138" s="234"/>
      <c r="D138" s="235" t="s">
        <v>153</v>
      </c>
      <c r="E138" s="236" t="s">
        <v>22</v>
      </c>
      <c r="F138" s="237" t="s">
        <v>213</v>
      </c>
      <c r="G138" s="234"/>
      <c r="H138" s="238">
        <v>0.064000000000000001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153</v>
      </c>
      <c r="AU138" s="244" t="s">
        <v>84</v>
      </c>
      <c r="AV138" s="11" t="s">
        <v>84</v>
      </c>
      <c r="AW138" s="11" t="s">
        <v>39</v>
      </c>
      <c r="AX138" s="11" t="s">
        <v>75</v>
      </c>
      <c r="AY138" s="244" t="s">
        <v>144</v>
      </c>
    </row>
    <row r="139" s="12" customFormat="1">
      <c r="B139" s="245"/>
      <c r="C139" s="246"/>
      <c r="D139" s="235" t="s">
        <v>153</v>
      </c>
      <c r="E139" s="247" t="s">
        <v>22</v>
      </c>
      <c r="F139" s="248" t="s">
        <v>155</v>
      </c>
      <c r="G139" s="246"/>
      <c r="H139" s="249">
        <v>0.064000000000000001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153</v>
      </c>
      <c r="AU139" s="255" t="s">
        <v>84</v>
      </c>
      <c r="AV139" s="12" t="s">
        <v>151</v>
      </c>
      <c r="AW139" s="12" t="s">
        <v>39</v>
      </c>
      <c r="AX139" s="12" t="s">
        <v>24</v>
      </c>
      <c r="AY139" s="255" t="s">
        <v>144</v>
      </c>
    </row>
    <row r="140" s="1" customFormat="1" ht="16.5" customHeight="1">
      <c r="B140" s="46"/>
      <c r="C140" s="221" t="s">
        <v>214</v>
      </c>
      <c r="D140" s="221" t="s">
        <v>146</v>
      </c>
      <c r="E140" s="222" t="s">
        <v>215</v>
      </c>
      <c r="F140" s="223" t="s">
        <v>216</v>
      </c>
      <c r="G140" s="224" t="s">
        <v>217</v>
      </c>
      <c r="H140" s="225">
        <v>3.5</v>
      </c>
      <c r="I140" s="226"/>
      <c r="J140" s="227">
        <f>ROUND(I140*H140,2)</f>
        <v>0</v>
      </c>
      <c r="K140" s="223" t="s">
        <v>150</v>
      </c>
      <c r="L140" s="72"/>
      <c r="M140" s="228" t="s">
        <v>22</v>
      </c>
      <c r="N140" s="229" t="s">
        <v>46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151</v>
      </c>
      <c r="AT140" s="24" t="s">
        <v>146</v>
      </c>
      <c r="AU140" s="24" t="s">
        <v>84</v>
      </c>
      <c r="AY140" s="24" t="s">
        <v>144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24</v>
      </c>
      <c r="BK140" s="232">
        <f>ROUND(I140*H140,2)</f>
        <v>0</v>
      </c>
      <c r="BL140" s="24" t="s">
        <v>151</v>
      </c>
      <c r="BM140" s="24" t="s">
        <v>218</v>
      </c>
    </row>
    <row r="141" s="1" customFormat="1" ht="16.5" customHeight="1">
      <c r="B141" s="46"/>
      <c r="C141" s="221" t="s">
        <v>219</v>
      </c>
      <c r="D141" s="221" t="s">
        <v>146</v>
      </c>
      <c r="E141" s="222" t="s">
        <v>220</v>
      </c>
      <c r="F141" s="223" t="s">
        <v>221</v>
      </c>
      <c r="G141" s="224" t="s">
        <v>149</v>
      </c>
      <c r="H141" s="225">
        <v>1.575</v>
      </c>
      <c r="I141" s="226"/>
      <c r="J141" s="227">
        <f>ROUND(I141*H141,2)</f>
        <v>0</v>
      </c>
      <c r="K141" s="223" t="s">
        <v>150</v>
      </c>
      <c r="L141" s="72"/>
      <c r="M141" s="228" t="s">
        <v>22</v>
      </c>
      <c r="N141" s="229" t="s">
        <v>46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151</v>
      </c>
      <c r="AT141" s="24" t="s">
        <v>146</v>
      </c>
      <c r="AU141" s="24" t="s">
        <v>84</v>
      </c>
      <c r="AY141" s="24" t="s">
        <v>144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24</v>
      </c>
      <c r="BK141" s="232">
        <f>ROUND(I141*H141,2)</f>
        <v>0</v>
      </c>
      <c r="BL141" s="24" t="s">
        <v>151</v>
      </c>
      <c r="BM141" s="24" t="s">
        <v>222</v>
      </c>
    </row>
    <row r="142" s="11" customFormat="1">
      <c r="B142" s="233"/>
      <c r="C142" s="234"/>
      <c r="D142" s="235" t="s">
        <v>153</v>
      </c>
      <c r="E142" s="236" t="s">
        <v>22</v>
      </c>
      <c r="F142" s="237" t="s">
        <v>223</v>
      </c>
      <c r="G142" s="234"/>
      <c r="H142" s="238">
        <v>1.575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153</v>
      </c>
      <c r="AU142" s="244" t="s">
        <v>84</v>
      </c>
      <c r="AV142" s="11" t="s">
        <v>84</v>
      </c>
      <c r="AW142" s="11" t="s">
        <v>39</v>
      </c>
      <c r="AX142" s="11" t="s">
        <v>75</v>
      </c>
      <c r="AY142" s="244" t="s">
        <v>144</v>
      </c>
    </row>
    <row r="143" s="12" customFormat="1">
      <c r="B143" s="245"/>
      <c r="C143" s="246"/>
      <c r="D143" s="235" t="s">
        <v>153</v>
      </c>
      <c r="E143" s="247" t="s">
        <v>22</v>
      </c>
      <c r="F143" s="248" t="s">
        <v>155</v>
      </c>
      <c r="G143" s="246"/>
      <c r="H143" s="249">
        <v>1.575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153</v>
      </c>
      <c r="AU143" s="255" t="s">
        <v>84</v>
      </c>
      <c r="AV143" s="12" t="s">
        <v>151</v>
      </c>
      <c r="AW143" s="12" t="s">
        <v>39</v>
      </c>
      <c r="AX143" s="12" t="s">
        <v>24</v>
      </c>
      <c r="AY143" s="255" t="s">
        <v>144</v>
      </c>
    </row>
    <row r="144" s="1" customFormat="1" ht="16.5" customHeight="1">
      <c r="B144" s="46"/>
      <c r="C144" s="221" t="s">
        <v>10</v>
      </c>
      <c r="D144" s="221" t="s">
        <v>146</v>
      </c>
      <c r="E144" s="222" t="s">
        <v>224</v>
      </c>
      <c r="F144" s="223" t="s">
        <v>225</v>
      </c>
      <c r="G144" s="224" t="s">
        <v>149</v>
      </c>
      <c r="H144" s="225">
        <v>1.575</v>
      </c>
      <c r="I144" s="226"/>
      <c r="J144" s="227">
        <f>ROUND(I144*H144,2)</f>
        <v>0</v>
      </c>
      <c r="K144" s="223" t="s">
        <v>150</v>
      </c>
      <c r="L144" s="72"/>
      <c r="M144" s="228" t="s">
        <v>22</v>
      </c>
      <c r="N144" s="229" t="s">
        <v>46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151</v>
      </c>
      <c r="AT144" s="24" t="s">
        <v>146</v>
      </c>
      <c r="AU144" s="24" t="s">
        <v>84</v>
      </c>
      <c r="AY144" s="24" t="s">
        <v>144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24</v>
      </c>
      <c r="BK144" s="232">
        <f>ROUND(I144*H144,2)</f>
        <v>0</v>
      </c>
      <c r="BL144" s="24" t="s">
        <v>151</v>
      </c>
      <c r="BM144" s="24" t="s">
        <v>226</v>
      </c>
    </row>
    <row r="145" s="10" customFormat="1" ht="29.88" customHeight="1">
      <c r="B145" s="205"/>
      <c r="C145" s="206"/>
      <c r="D145" s="207" t="s">
        <v>74</v>
      </c>
      <c r="E145" s="219" t="s">
        <v>172</v>
      </c>
      <c r="F145" s="219" t="s">
        <v>227</v>
      </c>
      <c r="G145" s="206"/>
      <c r="H145" s="206"/>
      <c r="I145" s="209"/>
      <c r="J145" s="220">
        <f>BK145</f>
        <v>0</v>
      </c>
      <c r="K145" s="206"/>
      <c r="L145" s="211"/>
      <c r="M145" s="212"/>
      <c r="N145" s="213"/>
      <c r="O145" s="213"/>
      <c r="P145" s="214">
        <f>SUM(P146:P156)</f>
        <v>0</v>
      </c>
      <c r="Q145" s="213"/>
      <c r="R145" s="214">
        <f>SUM(R146:R156)</f>
        <v>0</v>
      </c>
      <c r="S145" s="213"/>
      <c r="T145" s="215">
        <f>SUM(T146:T156)</f>
        <v>0</v>
      </c>
      <c r="AR145" s="216" t="s">
        <v>24</v>
      </c>
      <c r="AT145" s="217" t="s">
        <v>74</v>
      </c>
      <c r="AU145" s="217" t="s">
        <v>24</v>
      </c>
      <c r="AY145" s="216" t="s">
        <v>144</v>
      </c>
      <c r="BK145" s="218">
        <f>SUM(BK146:BK156)</f>
        <v>0</v>
      </c>
    </row>
    <row r="146" s="1" customFormat="1" ht="25.5" customHeight="1">
      <c r="B146" s="46"/>
      <c r="C146" s="221" t="s">
        <v>228</v>
      </c>
      <c r="D146" s="221" t="s">
        <v>146</v>
      </c>
      <c r="E146" s="222" t="s">
        <v>229</v>
      </c>
      <c r="F146" s="223" t="s">
        <v>230</v>
      </c>
      <c r="G146" s="224" t="s">
        <v>158</v>
      </c>
      <c r="H146" s="225">
        <v>1.944</v>
      </c>
      <c r="I146" s="226"/>
      <c r="J146" s="227">
        <f>ROUND(I146*H146,2)</f>
        <v>0</v>
      </c>
      <c r="K146" s="223" t="s">
        <v>150</v>
      </c>
      <c r="L146" s="72"/>
      <c r="M146" s="228" t="s">
        <v>22</v>
      </c>
      <c r="N146" s="229" t="s">
        <v>46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151</v>
      </c>
      <c r="AT146" s="24" t="s">
        <v>146</v>
      </c>
      <c r="AU146" s="24" t="s">
        <v>84</v>
      </c>
      <c r="AY146" s="24" t="s">
        <v>144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24</v>
      </c>
      <c r="BK146" s="232">
        <f>ROUND(I146*H146,2)</f>
        <v>0</v>
      </c>
      <c r="BL146" s="24" t="s">
        <v>151</v>
      </c>
      <c r="BM146" s="24" t="s">
        <v>231</v>
      </c>
    </row>
    <row r="147" s="11" customFormat="1">
      <c r="B147" s="233"/>
      <c r="C147" s="234"/>
      <c r="D147" s="235" t="s">
        <v>153</v>
      </c>
      <c r="E147" s="236" t="s">
        <v>22</v>
      </c>
      <c r="F147" s="237" t="s">
        <v>232</v>
      </c>
      <c r="G147" s="234"/>
      <c r="H147" s="238">
        <v>1.944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153</v>
      </c>
      <c r="AU147" s="244" t="s">
        <v>84</v>
      </c>
      <c r="AV147" s="11" t="s">
        <v>84</v>
      </c>
      <c r="AW147" s="11" t="s">
        <v>39</v>
      </c>
      <c r="AX147" s="11" t="s">
        <v>75</v>
      </c>
      <c r="AY147" s="244" t="s">
        <v>144</v>
      </c>
    </row>
    <row r="148" s="12" customFormat="1">
      <c r="B148" s="245"/>
      <c r="C148" s="246"/>
      <c r="D148" s="235" t="s">
        <v>153</v>
      </c>
      <c r="E148" s="247" t="s">
        <v>22</v>
      </c>
      <c r="F148" s="248" t="s">
        <v>155</v>
      </c>
      <c r="G148" s="246"/>
      <c r="H148" s="249">
        <v>1.944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153</v>
      </c>
      <c r="AU148" s="255" t="s">
        <v>84</v>
      </c>
      <c r="AV148" s="12" t="s">
        <v>151</v>
      </c>
      <c r="AW148" s="12" t="s">
        <v>39</v>
      </c>
      <c r="AX148" s="12" t="s">
        <v>24</v>
      </c>
      <c r="AY148" s="255" t="s">
        <v>144</v>
      </c>
    </row>
    <row r="149" s="1" customFormat="1" ht="16.5" customHeight="1">
      <c r="B149" s="46"/>
      <c r="C149" s="221" t="s">
        <v>233</v>
      </c>
      <c r="D149" s="221" t="s">
        <v>146</v>
      </c>
      <c r="E149" s="222" t="s">
        <v>234</v>
      </c>
      <c r="F149" s="223" t="s">
        <v>235</v>
      </c>
      <c r="G149" s="224" t="s">
        <v>158</v>
      </c>
      <c r="H149" s="225">
        <v>1.944</v>
      </c>
      <c r="I149" s="226"/>
      <c r="J149" s="227">
        <f>ROUND(I149*H149,2)</f>
        <v>0</v>
      </c>
      <c r="K149" s="223" t="s">
        <v>150</v>
      </c>
      <c r="L149" s="72"/>
      <c r="M149" s="228" t="s">
        <v>22</v>
      </c>
      <c r="N149" s="229" t="s">
        <v>46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151</v>
      </c>
      <c r="AT149" s="24" t="s">
        <v>146</v>
      </c>
      <c r="AU149" s="24" t="s">
        <v>84</v>
      </c>
      <c r="AY149" s="24" t="s">
        <v>144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151</v>
      </c>
      <c r="BM149" s="24" t="s">
        <v>236</v>
      </c>
    </row>
    <row r="150" s="11" customFormat="1">
      <c r="B150" s="233"/>
      <c r="C150" s="234"/>
      <c r="D150" s="235" t="s">
        <v>153</v>
      </c>
      <c r="E150" s="236" t="s">
        <v>22</v>
      </c>
      <c r="F150" s="237" t="s">
        <v>232</v>
      </c>
      <c r="G150" s="234"/>
      <c r="H150" s="238">
        <v>1.944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153</v>
      </c>
      <c r="AU150" s="244" t="s">
        <v>84</v>
      </c>
      <c r="AV150" s="11" t="s">
        <v>84</v>
      </c>
      <c r="AW150" s="11" t="s">
        <v>39</v>
      </c>
      <c r="AX150" s="11" t="s">
        <v>75</v>
      </c>
      <c r="AY150" s="244" t="s">
        <v>144</v>
      </c>
    </row>
    <row r="151" s="12" customFormat="1">
      <c r="B151" s="245"/>
      <c r="C151" s="246"/>
      <c r="D151" s="235" t="s">
        <v>153</v>
      </c>
      <c r="E151" s="247" t="s">
        <v>22</v>
      </c>
      <c r="F151" s="248" t="s">
        <v>155</v>
      </c>
      <c r="G151" s="246"/>
      <c r="H151" s="249">
        <v>1.944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AT151" s="255" t="s">
        <v>153</v>
      </c>
      <c r="AU151" s="255" t="s">
        <v>84</v>
      </c>
      <c r="AV151" s="12" t="s">
        <v>151</v>
      </c>
      <c r="AW151" s="12" t="s">
        <v>39</v>
      </c>
      <c r="AX151" s="12" t="s">
        <v>24</v>
      </c>
      <c r="AY151" s="255" t="s">
        <v>144</v>
      </c>
    </row>
    <row r="152" s="1" customFormat="1" ht="25.5" customHeight="1">
      <c r="B152" s="46"/>
      <c r="C152" s="221" t="s">
        <v>237</v>
      </c>
      <c r="D152" s="221" t="s">
        <v>146</v>
      </c>
      <c r="E152" s="222" t="s">
        <v>238</v>
      </c>
      <c r="F152" s="223" t="s">
        <v>239</v>
      </c>
      <c r="G152" s="224" t="s">
        <v>158</v>
      </c>
      <c r="H152" s="225">
        <v>1.944</v>
      </c>
      <c r="I152" s="226"/>
      <c r="J152" s="227">
        <f>ROUND(I152*H152,2)</f>
        <v>0</v>
      </c>
      <c r="K152" s="223" t="s">
        <v>150</v>
      </c>
      <c r="L152" s="72"/>
      <c r="M152" s="228" t="s">
        <v>22</v>
      </c>
      <c r="N152" s="229" t="s">
        <v>46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151</v>
      </c>
      <c r="AT152" s="24" t="s">
        <v>146</v>
      </c>
      <c r="AU152" s="24" t="s">
        <v>84</v>
      </c>
      <c r="AY152" s="24" t="s">
        <v>144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24</v>
      </c>
      <c r="BK152" s="232">
        <f>ROUND(I152*H152,2)</f>
        <v>0</v>
      </c>
      <c r="BL152" s="24" t="s">
        <v>151</v>
      </c>
      <c r="BM152" s="24" t="s">
        <v>240</v>
      </c>
    </row>
    <row r="153" s="1" customFormat="1" ht="16.5" customHeight="1">
      <c r="B153" s="46"/>
      <c r="C153" s="221" t="s">
        <v>241</v>
      </c>
      <c r="D153" s="221" t="s">
        <v>146</v>
      </c>
      <c r="E153" s="222" t="s">
        <v>242</v>
      </c>
      <c r="F153" s="223" t="s">
        <v>243</v>
      </c>
      <c r="G153" s="224" t="s">
        <v>169</v>
      </c>
      <c r="H153" s="225">
        <v>0.037999999999999999</v>
      </c>
      <c r="I153" s="226"/>
      <c r="J153" s="227">
        <f>ROUND(I153*H153,2)</f>
        <v>0</v>
      </c>
      <c r="K153" s="223" t="s">
        <v>150</v>
      </c>
      <c r="L153" s="72"/>
      <c r="M153" s="228" t="s">
        <v>22</v>
      </c>
      <c r="N153" s="229" t="s">
        <v>46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151</v>
      </c>
      <c r="AT153" s="24" t="s">
        <v>146</v>
      </c>
      <c r="AU153" s="24" t="s">
        <v>84</v>
      </c>
      <c r="AY153" s="24" t="s">
        <v>144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151</v>
      </c>
      <c r="BM153" s="24" t="s">
        <v>244</v>
      </c>
    </row>
    <row r="154" s="11" customFormat="1">
      <c r="B154" s="233"/>
      <c r="C154" s="234"/>
      <c r="D154" s="235" t="s">
        <v>153</v>
      </c>
      <c r="E154" s="236" t="s">
        <v>22</v>
      </c>
      <c r="F154" s="237" t="s">
        <v>245</v>
      </c>
      <c r="G154" s="234"/>
      <c r="H154" s="238">
        <v>0.037999999999999999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153</v>
      </c>
      <c r="AU154" s="244" t="s">
        <v>84</v>
      </c>
      <c r="AV154" s="11" t="s">
        <v>84</v>
      </c>
      <c r="AW154" s="11" t="s">
        <v>39</v>
      </c>
      <c r="AX154" s="11" t="s">
        <v>75</v>
      </c>
      <c r="AY154" s="244" t="s">
        <v>144</v>
      </c>
    </row>
    <row r="155" s="12" customFormat="1">
      <c r="B155" s="245"/>
      <c r="C155" s="246"/>
      <c r="D155" s="235" t="s">
        <v>153</v>
      </c>
      <c r="E155" s="247" t="s">
        <v>22</v>
      </c>
      <c r="F155" s="248" t="s">
        <v>155</v>
      </c>
      <c r="G155" s="246"/>
      <c r="H155" s="249">
        <v>0.037999999999999999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AT155" s="255" t="s">
        <v>153</v>
      </c>
      <c r="AU155" s="255" t="s">
        <v>84</v>
      </c>
      <c r="AV155" s="12" t="s">
        <v>151</v>
      </c>
      <c r="AW155" s="12" t="s">
        <v>39</v>
      </c>
      <c r="AX155" s="12" t="s">
        <v>24</v>
      </c>
      <c r="AY155" s="255" t="s">
        <v>144</v>
      </c>
    </row>
    <row r="156" s="1" customFormat="1" ht="16.5" customHeight="1">
      <c r="B156" s="46"/>
      <c r="C156" s="221" t="s">
        <v>246</v>
      </c>
      <c r="D156" s="221" t="s">
        <v>146</v>
      </c>
      <c r="E156" s="222" t="s">
        <v>247</v>
      </c>
      <c r="F156" s="223" t="s">
        <v>248</v>
      </c>
      <c r="G156" s="224" t="s">
        <v>149</v>
      </c>
      <c r="H156" s="225">
        <v>6.4800000000000004</v>
      </c>
      <c r="I156" s="226"/>
      <c r="J156" s="227">
        <f>ROUND(I156*H156,2)</f>
        <v>0</v>
      </c>
      <c r="K156" s="223" t="s">
        <v>150</v>
      </c>
      <c r="L156" s="72"/>
      <c r="M156" s="228" t="s">
        <v>22</v>
      </c>
      <c r="N156" s="229" t="s">
        <v>46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151</v>
      </c>
      <c r="AT156" s="24" t="s">
        <v>146</v>
      </c>
      <c r="AU156" s="24" t="s">
        <v>84</v>
      </c>
      <c r="AY156" s="24" t="s">
        <v>144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151</v>
      </c>
      <c r="BM156" s="24" t="s">
        <v>249</v>
      </c>
    </row>
    <row r="157" s="10" customFormat="1" ht="29.88" customHeight="1">
      <c r="B157" s="205"/>
      <c r="C157" s="206"/>
      <c r="D157" s="207" t="s">
        <v>74</v>
      </c>
      <c r="E157" s="219" t="s">
        <v>177</v>
      </c>
      <c r="F157" s="219" t="s">
        <v>250</v>
      </c>
      <c r="G157" s="206"/>
      <c r="H157" s="206"/>
      <c r="I157" s="209"/>
      <c r="J157" s="220">
        <f>BK157</f>
        <v>0</v>
      </c>
      <c r="K157" s="206"/>
      <c r="L157" s="211"/>
      <c r="M157" s="212"/>
      <c r="N157" s="213"/>
      <c r="O157" s="213"/>
      <c r="P157" s="214">
        <f>SUM(P158:P197)</f>
        <v>0</v>
      </c>
      <c r="Q157" s="213"/>
      <c r="R157" s="214">
        <f>SUM(R158:R197)</f>
        <v>0</v>
      </c>
      <c r="S157" s="213"/>
      <c r="T157" s="215">
        <f>SUM(T158:T197)</f>
        <v>0</v>
      </c>
      <c r="AR157" s="216" t="s">
        <v>24</v>
      </c>
      <c r="AT157" s="217" t="s">
        <v>74</v>
      </c>
      <c r="AU157" s="217" t="s">
        <v>24</v>
      </c>
      <c r="AY157" s="216" t="s">
        <v>144</v>
      </c>
      <c r="BK157" s="218">
        <f>SUM(BK158:BK197)</f>
        <v>0</v>
      </c>
    </row>
    <row r="158" s="1" customFormat="1" ht="25.5" customHeight="1">
      <c r="B158" s="46"/>
      <c r="C158" s="221" t="s">
        <v>9</v>
      </c>
      <c r="D158" s="221" t="s">
        <v>146</v>
      </c>
      <c r="E158" s="222" t="s">
        <v>251</v>
      </c>
      <c r="F158" s="223" t="s">
        <v>252</v>
      </c>
      <c r="G158" s="224" t="s">
        <v>149</v>
      </c>
      <c r="H158" s="225">
        <v>103.825</v>
      </c>
      <c r="I158" s="226"/>
      <c r="J158" s="227">
        <f>ROUND(I158*H158,2)</f>
        <v>0</v>
      </c>
      <c r="K158" s="223" t="s">
        <v>150</v>
      </c>
      <c r="L158" s="72"/>
      <c r="M158" s="228" t="s">
        <v>22</v>
      </c>
      <c r="N158" s="229" t="s">
        <v>46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151</v>
      </c>
      <c r="AT158" s="24" t="s">
        <v>146</v>
      </c>
      <c r="AU158" s="24" t="s">
        <v>84</v>
      </c>
      <c r="AY158" s="24" t="s">
        <v>144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24</v>
      </c>
      <c r="BK158" s="232">
        <f>ROUND(I158*H158,2)</f>
        <v>0</v>
      </c>
      <c r="BL158" s="24" t="s">
        <v>151</v>
      </c>
      <c r="BM158" s="24" t="s">
        <v>253</v>
      </c>
    </row>
    <row r="159" s="11" customFormat="1">
      <c r="B159" s="233"/>
      <c r="C159" s="234"/>
      <c r="D159" s="235" t="s">
        <v>153</v>
      </c>
      <c r="E159" s="236" t="s">
        <v>22</v>
      </c>
      <c r="F159" s="237" t="s">
        <v>254</v>
      </c>
      <c r="G159" s="234"/>
      <c r="H159" s="238">
        <v>57.280000000000001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153</v>
      </c>
      <c r="AU159" s="244" t="s">
        <v>84</v>
      </c>
      <c r="AV159" s="11" t="s">
        <v>84</v>
      </c>
      <c r="AW159" s="11" t="s">
        <v>39</v>
      </c>
      <c r="AX159" s="11" t="s">
        <v>75</v>
      </c>
      <c r="AY159" s="244" t="s">
        <v>144</v>
      </c>
    </row>
    <row r="160" s="11" customFormat="1">
      <c r="B160" s="233"/>
      <c r="C160" s="234"/>
      <c r="D160" s="235" t="s">
        <v>153</v>
      </c>
      <c r="E160" s="236" t="s">
        <v>22</v>
      </c>
      <c r="F160" s="237" t="s">
        <v>255</v>
      </c>
      <c r="G160" s="234"/>
      <c r="H160" s="238">
        <v>46.545000000000002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AT160" s="244" t="s">
        <v>153</v>
      </c>
      <c r="AU160" s="244" t="s">
        <v>84</v>
      </c>
      <c r="AV160" s="11" t="s">
        <v>84</v>
      </c>
      <c r="AW160" s="11" t="s">
        <v>39</v>
      </c>
      <c r="AX160" s="11" t="s">
        <v>75</v>
      </c>
      <c r="AY160" s="244" t="s">
        <v>144</v>
      </c>
    </row>
    <row r="161" s="12" customFormat="1">
      <c r="B161" s="245"/>
      <c r="C161" s="246"/>
      <c r="D161" s="235" t="s">
        <v>153</v>
      </c>
      <c r="E161" s="247" t="s">
        <v>22</v>
      </c>
      <c r="F161" s="248" t="s">
        <v>155</v>
      </c>
      <c r="G161" s="246"/>
      <c r="H161" s="249">
        <v>103.825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153</v>
      </c>
      <c r="AU161" s="255" t="s">
        <v>84</v>
      </c>
      <c r="AV161" s="12" t="s">
        <v>151</v>
      </c>
      <c r="AW161" s="12" t="s">
        <v>39</v>
      </c>
      <c r="AX161" s="12" t="s">
        <v>24</v>
      </c>
      <c r="AY161" s="255" t="s">
        <v>144</v>
      </c>
    </row>
    <row r="162" s="1" customFormat="1" ht="16.5" customHeight="1">
      <c r="B162" s="46"/>
      <c r="C162" s="221" t="s">
        <v>256</v>
      </c>
      <c r="D162" s="221" t="s">
        <v>146</v>
      </c>
      <c r="E162" s="222" t="s">
        <v>257</v>
      </c>
      <c r="F162" s="223" t="s">
        <v>258</v>
      </c>
      <c r="G162" s="224" t="s">
        <v>149</v>
      </c>
      <c r="H162" s="225">
        <v>103.825</v>
      </c>
      <c r="I162" s="226"/>
      <c r="J162" s="227">
        <f>ROUND(I162*H162,2)</f>
        <v>0</v>
      </c>
      <c r="K162" s="223" t="s">
        <v>150</v>
      </c>
      <c r="L162" s="72"/>
      <c r="M162" s="228" t="s">
        <v>22</v>
      </c>
      <c r="N162" s="229" t="s">
        <v>46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4" t="s">
        <v>151</v>
      </c>
      <c r="AT162" s="24" t="s">
        <v>146</v>
      </c>
      <c r="AU162" s="24" t="s">
        <v>84</v>
      </c>
      <c r="AY162" s="24" t="s">
        <v>144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24</v>
      </c>
      <c r="BK162" s="232">
        <f>ROUND(I162*H162,2)</f>
        <v>0</v>
      </c>
      <c r="BL162" s="24" t="s">
        <v>151</v>
      </c>
      <c r="BM162" s="24" t="s">
        <v>259</v>
      </c>
    </row>
    <row r="163" s="1" customFormat="1" ht="25.5" customHeight="1">
      <c r="B163" s="46"/>
      <c r="C163" s="221" t="s">
        <v>260</v>
      </c>
      <c r="D163" s="221" t="s">
        <v>146</v>
      </c>
      <c r="E163" s="222" t="s">
        <v>261</v>
      </c>
      <c r="F163" s="223" t="s">
        <v>262</v>
      </c>
      <c r="G163" s="224" t="s">
        <v>149</v>
      </c>
      <c r="H163" s="225">
        <v>8.6519999999999992</v>
      </c>
      <c r="I163" s="226"/>
      <c r="J163" s="227">
        <f>ROUND(I163*H163,2)</f>
        <v>0</v>
      </c>
      <c r="K163" s="223" t="s">
        <v>150</v>
      </c>
      <c r="L163" s="72"/>
      <c r="M163" s="228" t="s">
        <v>22</v>
      </c>
      <c r="N163" s="229" t="s">
        <v>46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4" t="s">
        <v>151</v>
      </c>
      <c r="AT163" s="24" t="s">
        <v>146</v>
      </c>
      <c r="AU163" s="24" t="s">
        <v>84</v>
      </c>
      <c r="AY163" s="24" t="s">
        <v>144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24</v>
      </c>
      <c r="BK163" s="232">
        <f>ROUND(I163*H163,2)</f>
        <v>0</v>
      </c>
      <c r="BL163" s="24" t="s">
        <v>151</v>
      </c>
      <c r="BM163" s="24" t="s">
        <v>263</v>
      </c>
    </row>
    <row r="164" s="11" customFormat="1">
      <c r="B164" s="233"/>
      <c r="C164" s="234"/>
      <c r="D164" s="235" t="s">
        <v>153</v>
      </c>
      <c r="E164" s="236" t="s">
        <v>22</v>
      </c>
      <c r="F164" s="237" t="s">
        <v>264</v>
      </c>
      <c r="G164" s="234"/>
      <c r="H164" s="238">
        <v>8.6519999999999992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153</v>
      </c>
      <c r="AU164" s="244" t="s">
        <v>84</v>
      </c>
      <c r="AV164" s="11" t="s">
        <v>84</v>
      </c>
      <c r="AW164" s="11" t="s">
        <v>39</v>
      </c>
      <c r="AX164" s="11" t="s">
        <v>75</v>
      </c>
      <c r="AY164" s="244" t="s">
        <v>144</v>
      </c>
    </row>
    <row r="165" s="12" customFormat="1">
      <c r="B165" s="245"/>
      <c r="C165" s="246"/>
      <c r="D165" s="235" t="s">
        <v>153</v>
      </c>
      <c r="E165" s="247" t="s">
        <v>22</v>
      </c>
      <c r="F165" s="248" t="s">
        <v>155</v>
      </c>
      <c r="G165" s="246"/>
      <c r="H165" s="249">
        <v>8.6519999999999992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AT165" s="255" t="s">
        <v>153</v>
      </c>
      <c r="AU165" s="255" t="s">
        <v>84</v>
      </c>
      <c r="AV165" s="12" t="s">
        <v>151</v>
      </c>
      <c r="AW165" s="12" t="s">
        <v>39</v>
      </c>
      <c r="AX165" s="12" t="s">
        <v>24</v>
      </c>
      <c r="AY165" s="255" t="s">
        <v>144</v>
      </c>
    </row>
    <row r="166" s="1" customFormat="1" ht="16.5" customHeight="1">
      <c r="B166" s="46"/>
      <c r="C166" s="221" t="s">
        <v>265</v>
      </c>
      <c r="D166" s="221" t="s">
        <v>146</v>
      </c>
      <c r="E166" s="222" t="s">
        <v>266</v>
      </c>
      <c r="F166" s="223" t="s">
        <v>267</v>
      </c>
      <c r="G166" s="224" t="s">
        <v>149</v>
      </c>
      <c r="H166" s="225">
        <v>180.13999999999999</v>
      </c>
      <c r="I166" s="226"/>
      <c r="J166" s="227">
        <f>ROUND(I166*H166,2)</f>
        <v>0</v>
      </c>
      <c r="K166" s="223" t="s">
        <v>150</v>
      </c>
      <c r="L166" s="72"/>
      <c r="M166" s="228" t="s">
        <v>22</v>
      </c>
      <c r="N166" s="229" t="s">
        <v>46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151</v>
      </c>
      <c r="AT166" s="24" t="s">
        <v>146</v>
      </c>
      <c r="AU166" s="24" t="s">
        <v>84</v>
      </c>
      <c r="AY166" s="24" t="s">
        <v>144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24</v>
      </c>
      <c r="BK166" s="232">
        <f>ROUND(I166*H166,2)</f>
        <v>0</v>
      </c>
      <c r="BL166" s="24" t="s">
        <v>151</v>
      </c>
      <c r="BM166" s="24" t="s">
        <v>268</v>
      </c>
    </row>
    <row r="167" s="11" customFormat="1">
      <c r="B167" s="233"/>
      <c r="C167" s="234"/>
      <c r="D167" s="235" t="s">
        <v>153</v>
      </c>
      <c r="E167" s="236" t="s">
        <v>22</v>
      </c>
      <c r="F167" s="237" t="s">
        <v>269</v>
      </c>
      <c r="G167" s="234"/>
      <c r="H167" s="238">
        <v>180.13999999999999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153</v>
      </c>
      <c r="AU167" s="244" t="s">
        <v>84</v>
      </c>
      <c r="AV167" s="11" t="s">
        <v>84</v>
      </c>
      <c r="AW167" s="11" t="s">
        <v>39</v>
      </c>
      <c r="AX167" s="11" t="s">
        <v>75</v>
      </c>
      <c r="AY167" s="244" t="s">
        <v>144</v>
      </c>
    </row>
    <row r="168" s="12" customFormat="1">
      <c r="B168" s="245"/>
      <c r="C168" s="246"/>
      <c r="D168" s="235" t="s">
        <v>153</v>
      </c>
      <c r="E168" s="247" t="s">
        <v>22</v>
      </c>
      <c r="F168" s="248" t="s">
        <v>155</v>
      </c>
      <c r="G168" s="246"/>
      <c r="H168" s="249">
        <v>180.13999999999999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AT168" s="255" t="s">
        <v>153</v>
      </c>
      <c r="AU168" s="255" t="s">
        <v>84</v>
      </c>
      <c r="AV168" s="12" t="s">
        <v>151</v>
      </c>
      <c r="AW168" s="12" t="s">
        <v>39</v>
      </c>
      <c r="AX168" s="12" t="s">
        <v>24</v>
      </c>
      <c r="AY168" s="255" t="s">
        <v>144</v>
      </c>
    </row>
    <row r="169" s="1" customFormat="1" ht="16.5" customHeight="1">
      <c r="B169" s="46"/>
      <c r="C169" s="221" t="s">
        <v>270</v>
      </c>
      <c r="D169" s="221" t="s">
        <v>146</v>
      </c>
      <c r="E169" s="222" t="s">
        <v>271</v>
      </c>
      <c r="F169" s="223" t="s">
        <v>272</v>
      </c>
      <c r="G169" s="224" t="s">
        <v>217</v>
      </c>
      <c r="H169" s="225">
        <v>413.20999999999998</v>
      </c>
      <c r="I169" s="226"/>
      <c r="J169" s="227">
        <f>ROUND(I169*H169,2)</f>
        <v>0</v>
      </c>
      <c r="K169" s="223" t="s">
        <v>150</v>
      </c>
      <c r="L169" s="72"/>
      <c r="M169" s="228" t="s">
        <v>22</v>
      </c>
      <c r="N169" s="229" t="s">
        <v>46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4" t="s">
        <v>151</v>
      </c>
      <c r="AT169" s="24" t="s">
        <v>146</v>
      </c>
      <c r="AU169" s="24" t="s">
        <v>84</v>
      </c>
      <c r="AY169" s="24" t="s">
        <v>144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24</v>
      </c>
      <c r="BK169" s="232">
        <f>ROUND(I169*H169,2)</f>
        <v>0</v>
      </c>
      <c r="BL169" s="24" t="s">
        <v>151</v>
      </c>
      <c r="BM169" s="24" t="s">
        <v>273</v>
      </c>
    </row>
    <row r="170" s="11" customFormat="1">
      <c r="B170" s="233"/>
      <c r="C170" s="234"/>
      <c r="D170" s="235" t="s">
        <v>153</v>
      </c>
      <c r="E170" s="236" t="s">
        <v>22</v>
      </c>
      <c r="F170" s="237" t="s">
        <v>274</v>
      </c>
      <c r="G170" s="234"/>
      <c r="H170" s="238">
        <v>339.83999999999997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153</v>
      </c>
      <c r="AU170" s="244" t="s">
        <v>84</v>
      </c>
      <c r="AV170" s="11" t="s">
        <v>84</v>
      </c>
      <c r="AW170" s="11" t="s">
        <v>39</v>
      </c>
      <c r="AX170" s="11" t="s">
        <v>75</v>
      </c>
      <c r="AY170" s="244" t="s">
        <v>144</v>
      </c>
    </row>
    <row r="171" s="11" customFormat="1">
      <c r="B171" s="233"/>
      <c r="C171" s="234"/>
      <c r="D171" s="235" t="s">
        <v>153</v>
      </c>
      <c r="E171" s="236" t="s">
        <v>22</v>
      </c>
      <c r="F171" s="237" t="s">
        <v>275</v>
      </c>
      <c r="G171" s="234"/>
      <c r="H171" s="238">
        <v>4.04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153</v>
      </c>
      <c r="AU171" s="244" t="s">
        <v>84</v>
      </c>
      <c r="AV171" s="11" t="s">
        <v>84</v>
      </c>
      <c r="AW171" s="11" t="s">
        <v>39</v>
      </c>
      <c r="AX171" s="11" t="s">
        <v>75</v>
      </c>
      <c r="AY171" s="244" t="s">
        <v>144</v>
      </c>
    </row>
    <row r="172" s="11" customFormat="1">
      <c r="B172" s="233"/>
      <c r="C172" s="234"/>
      <c r="D172" s="235" t="s">
        <v>153</v>
      </c>
      <c r="E172" s="236" t="s">
        <v>22</v>
      </c>
      <c r="F172" s="237" t="s">
        <v>276</v>
      </c>
      <c r="G172" s="234"/>
      <c r="H172" s="238">
        <v>38.479999999999997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153</v>
      </c>
      <c r="AU172" s="244" t="s">
        <v>84</v>
      </c>
      <c r="AV172" s="11" t="s">
        <v>84</v>
      </c>
      <c r="AW172" s="11" t="s">
        <v>39</v>
      </c>
      <c r="AX172" s="11" t="s">
        <v>75</v>
      </c>
      <c r="AY172" s="244" t="s">
        <v>144</v>
      </c>
    </row>
    <row r="173" s="11" customFormat="1">
      <c r="B173" s="233"/>
      <c r="C173" s="234"/>
      <c r="D173" s="235" t="s">
        <v>153</v>
      </c>
      <c r="E173" s="236" t="s">
        <v>22</v>
      </c>
      <c r="F173" s="237" t="s">
        <v>277</v>
      </c>
      <c r="G173" s="234"/>
      <c r="H173" s="238">
        <v>30.850000000000001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153</v>
      </c>
      <c r="AU173" s="244" t="s">
        <v>84</v>
      </c>
      <c r="AV173" s="11" t="s">
        <v>84</v>
      </c>
      <c r="AW173" s="11" t="s">
        <v>39</v>
      </c>
      <c r="AX173" s="11" t="s">
        <v>75</v>
      </c>
      <c r="AY173" s="244" t="s">
        <v>144</v>
      </c>
    </row>
    <row r="174" s="12" customFormat="1">
      <c r="B174" s="245"/>
      <c r="C174" s="246"/>
      <c r="D174" s="235" t="s">
        <v>153</v>
      </c>
      <c r="E174" s="247" t="s">
        <v>22</v>
      </c>
      <c r="F174" s="248" t="s">
        <v>155</v>
      </c>
      <c r="G174" s="246"/>
      <c r="H174" s="249">
        <v>413.20999999999998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153</v>
      </c>
      <c r="AU174" s="255" t="s">
        <v>84</v>
      </c>
      <c r="AV174" s="12" t="s">
        <v>151</v>
      </c>
      <c r="AW174" s="12" t="s">
        <v>39</v>
      </c>
      <c r="AX174" s="12" t="s">
        <v>24</v>
      </c>
      <c r="AY174" s="255" t="s">
        <v>144</v>
      </c>
    </row>
    <row r="175" s="1" customFormat="1" ht="16.5" customHeight="1">
      <c r="B175" s="46"/>
      <c r="C175" s="221" t="s">
        <v>278</v>
      </c>
      <c r="D175" s="221" t="s">
        <v>146</v>
      </c>
      <c r="E175" s="222" t="s">
        <v>279</v>
      </c>
      <c r="F175" s="223" t="s">
        <v>280</v>
      </c>
      <c r="G175" s="224" t="s">
        <v>149</v>
      </c>
      <c r="H175" s="225">
        <v>127.37600000000001</v>
      </c>
      <c r="I175" s="226"/>
      <c r="J175" s="227">
        <f>ROUND(I175*H175,2)</f>
        <v>0</v>
      </c>
      <c r="K175" s="223" t="s">
        <v>150</v>
      </c>
      <c r="L175" s="72"/>
      <c r="M175" s="228" t="s">
        <v>22</v>
      </c>
      <c r="N175" s="229" t="s">
        <v>46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151</v>
      </c>
      <c r="AT175" s="24" t="s">
        <v>146</v>
      </c>
      <c r="AU175" s="24" t="s">
        <v>84</v>
      </c>
      <c r="AY175" s="24" t="s">
        <v>144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24</v>
      </c>
      <c r="BK175" s="232">
        <f>ROUND(I175*H175,2)</f>
        <v>0</v>
      </c>
      <c r="BL175" s="24" t="s">
        <v>151</v>
      </c>
      <c r="BM175" s="24" t="s">
        <v>281</v>
      </c>
    </row>
    <row r="176" s="11" customFormat="1">
      <c r="B176" s="233"/>
      <c r="C176" s="234"/>
      <c r="D176" s="235" t="s">
        <v>153</v>
      </c>
      <c r="E176" s="236" t="s">
        <v>22</v>
      </c>
      <c r="F176" s="237" t="s">
        <v>282</v>
      </c>
      <c r="G176" s="234"/>
      <c r="H176" s="238">
        <v>127.37600000000001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153</v>
      </c>
      <c r="AU176" s="244" t="s">
        <v>84</v>
      </c>
      <c r="AV176" s="11" t="s">
        <v>84</v>
      </c>
      <c r="AW176" s="11" t="s">
        <v>39</v>
      </c>
      <c r="AX176" s="11" t="s">
        <v>75</v>
      </c>
      <c r="AY176" s="244" t="s">
        <v>144</v>
      </c>
    </row>
    <row r="177" s="12" customFormat="1">
      <c r="B177" s="245"/>
      <c r="C177" s="246"/>
      <c r="D177" s="235" t="s">
        <v>153</v>
      </c>
      <c r="E177" s="247" t="s">
        <v>22</v>
      </c>
      <c r="F177" s="248" t="s">
        <v>155</v>
      </c>
      <c r="G177" s="246"/>
      <c r="H177" s="249">
        <v>127.37600000000001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153</v>
      </c>
      <c r="AU177" s="255" t="s">
        <v>84</v>
      </c>
      <c r="AV177" s="12" t="s">
        <v>151</v>
      </c>
      <c r="AW177" s="12" t="s">
        <v>39</v>
      </c>
      <c r="AX177" s="12" t="s">
        <v>24</v>
      </c>
      <c r="AY177" s="255" t="s">
        <v>144</v>
      </c>
    </row>
    <row r="178" s="1" customFormat="1" ht="25.5" customHeight="1">
      <c r="B178" s="46"/>
      <c r="C178" s="221" t="s">
        <v>283</v>
      </c>
      <c r="D178" s="221" t="s">
        <v>146</v>
      </c>
      <c r="E178" s="222" t="s">
        <v>284</v>
      </c>
      <c r="F178" s="223" t="s">
        <v>285</v>
      </c>
      <c r="G178" s="224" t="s">
        <v>158</v>
      </c>
      <c r="H178" s="225">
        <v>3.9809999999999999</v>
      </c>
      <c r="I178" s="226"/>
      <c r="J178" s="227">
        <f>ROUND(I178*H178,2)</f>
        <v>0</v>
      </c>
      <c r="K178" s="223" t="s">
        <v>150</v>
      </c>
      <c r="L178" s="72"/>
      <c r="M178" s="228" t="s">
        <v>22</v>
      </c>
      <c r="N178" s="229" t="s">
        <v>46</v>
      </c>
      <c r="O178" s="47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4" t="s">
        <v>151</v>
      </c>
      <c r="AT178" s="24" t="s">
        <v>146</v>
      </c>
      <c r="AU178" s="24" t="s">
        <v>84</v>
      </c>
      <c r="AY178" s="24" t="s">
        <v>144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24</v>
      </c>
      <c r="BK178" s="232">
        <f>ROUND(I178*H178,2)</f>
        <v>0</v>
      </c>
      <c r="BL178" s="24" t="s">
        <v>151</v>
      </c>
      <c r="BM178" s="24" t="s">
        <v>286</v>
      </c>
    </row>
    <row r="179" s="11" customFormat="1">
      <c r="B179" s="233"/>
      <c r="C179" s="234"/>
      <c r="D179" s="235" t="s">
        <v>153</v>
      </c>
      <c r="E179" s="236" t="s">
        <v>22</v>
      </c>
      <c r="F179" s="237" t="s">
        <v>287</v>
      </c>
      <c r="G179" s="234"/>
      <c r="H179" s="238">
        <v>3.9809999999999999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153</v>
      </c>
      <c r="AU179" s="244" t="s">
        <v>84</v>
      </c>
      <c r="AV179" s="11" t="s">
        <v>84</v>
      </c>
      <c r="AW179" s="11" t="s">
        <v>39</v>
      </c>
      <c r="AX179" s="11" t="s">
        <v>75</v>
      </c>
      <c r="AY179" s="244" t="s">
        <v>144</v>
      </c>
    </row>
    <row r="180" s="12" customFormat="1">
      <c r="B180" s="245"/>
      <c r="C180" s="246"/>
      <c r="D180" s="235" t="s">
        <v>153</v>
      </c>
      <c r="E180" s="247" t="s">
        <v>22</v>
      </c>
      <c r="F180" s="248" t="s">
        <v>155</v>
      </c>
      <c r="G180" s="246"/>
      <c r="H180" s="249">
        <v>3.9809999999999999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153</v>
      </c>
      <c r="AU180" s="255" t="s">
        <v>84</v>
      </c>
      <c r="AV180" s="12" t="s">
        <v>151</v>
      </c>
      <c r="AW180" s="12" t="s">
        <v>39</v>
      </c>
      <c r="AX180" s="12" t="s">
        <v>24</v>
      </c>
      <c r="AY180" s="255" t="s">
        <v>144</v>
      </c>
    </row>
    <row r="181" s="1" customFormat="1" ht="16.5" customHeight="1">
      <c r="B181" s="46"/>
      <c r="C181" s="221" t="s">
        <v>288</v>
      </c>
      <c r="D181" s="221" t="s">
        <v>146</v>
      </c>
      <c r="E181" s="222" t="s">
        <v>289</v>
      </c>
      <c r="F181" s="223" t="s">
        <v>290</v>
      </c>
      <c r="G181" s="224" t="s">
        <v>158</v>
      </c>
      <c r="H181" s="225">
        <v>7.1200000000000001</v>
      </c>
      <c r="I181" s="226"/>
      <c r="J181" s="227">
        <f>ROUND(I181*H181,2)</f>
        <v>0</v>
      </c>
      <c r="K181" s="223" t="s">
        <v>150</v>
      </c>
      <c r="L181" s="72"/>
      <c r="M181" s="228" t="s">
        <v>22</v>
      </c>
      <c r="N181" s="229" t="s">
        <v>46</v>
      </c>
      <c r="O181" s="47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4" t="s">
        <v>151</v>
      </c>
      <c r="AT181" s="24" t="s">
        <v>146</v>
      </c>
      <c r="AU181" s="24" t="s">
        <v>84</v>
      </c>
      <c r="AY181" s="24" t="s">
        <v>144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24</v>
      </c>
      <c r="BK181" s="232">
        <f>ROUND(I181*H181,2)</f>
        <v>0</v>
      </c>
      <c r="BL181" s="24" t="s">
        <v>151</v>
      </c>
      <c r="BM181" s="24" t="s">
        <v>291</v>
      </c>
    </row>
    <row r="182" s="14" customFormat="1">
      <c r="B182" s="267"/>
      <c r="C182" s="268"/>
      <c r="D182" s="235" t="s">
        <v>153</v>
      </c>
      <c r="E182" s="269" t="s">
        <v>22</v>
      </c>
      <c r="F182" s="270" t="s">
        <v>292</v>
      </c>
      <c r="G182" s="268"/>
      <c r="H182" s="269" t="s">
        <v>22</v>
      </c>
      <c r="I182" s="271"/>
      <c r="J182" s="268"/>
      <c r="K182" s="268"/>
      <c r="L182" s="272"/>
      <c r="M182" s="273"/>
      <c r="N182" s="274"/>
      <c r="O182" s="274"/>
      <c r="P182" s="274"/>
      <c r="Q182" s="274"/>
      <c r="R182" s="274"/>
      <c r="S182" s="274"/>
      <c r="T182" s="275"/>
      <c r="AT182" s="276" t="s">
        <v>153</v>
      </c>
      <c r="AU182" s="276" t="s">
        <v>84</v>
      </c>
      <c r="AV182" s="14" t="s">
        <v>24</v>
      </c>
      <c r="AW182" s="14" t="s">
        <v>39</v>
      </c>
      <c r="AX182" s="14" t="s">
        <v>75</v>
      </c>
      <c r="AY182" s="276" t="s">
        <v>144</v>
      </c>
    </row>
    <row r="183" s="11" customFormat="1">
      <c r="B183" s="233"/>
      <c r="C183" s="234"/>
      <c r="D183" s="235" t="s">
        <v>153</v>
      </c>
      <c r="E183" s="236" t="s">
        <v>22</v>
      </c>
      <c r="F183" s="237" t="s">
        <v>293</v>
      </c>
      <c r="G183" s="234"/>
      <c r="H183" s="238">
        <v>7.1200000000000001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153</v>
      </c>
      <c r="AU183" s="244" t="s">
        <v>84</v>
      </c>
      <c r="AV183" s="11" t="s">
        <v>84</v>
      </c>
      <c r="AW183" s="11" t="s">
        <v>39</v>
      </c>
      <c r="AX183" s="11" t="s">
        <v>75</v>
      </c>
      <c r="AY183" s="244" t="s">
        <v>144</v>
      </c>
    </row>
    <row r="184" s="12" customFormat="1">
      <c r="B184" s="245"/>
      <c r="C184" s="246"/>
      <c r="D184" s="235" t="s">
        <v>153</v>
      </c>
      <c r="E184" s="247" t="s">
        <v>22</v>
      </c>
      <c r="F184" s="248" t="s">
        <v>155</v>
      </c>
      <c r="G184" s="246"/>
      <c r="H184" s="249">
        <v>7.1200000000000001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153</v>
      </c>
      <c r="AU184" s="255" t="s">
        <v>84</v>
      </c>
      <c r="AV184" s="12" t="s">
        <v>151</v>
      </c>
      <c r="AW184" s="12" t="s">
        <v>39</v>
      </c>
      <c r="AX184" s="12" t="s">
        <v>24</v>
      </c>
      <c r="AY184" s="255" t="s">
        <v>144</v>
      </c>
    </row>
    <row r="185" s="1" customFormat="1" ht="16.5" customHeight="1">
      <c r="B185" s="46"/>
      <c r="C185" s="221" t="s">
        <v>294</v>
      </c>
      <c r="D185" s="221" t="s">
        <v>146</v>
      </c>
      <c r="E185" s="222" t="s">
        <v>295</v>
      </c>
      <c r="F185" s="223" t="s">
        <v>296</v>
      </c>
      <c r="G185" s="224" t="s">
        <v>158</v>
      </c>
      <c r="H185" s="225">
        <v>127.37600000000001</v>
      </c>
      <c r="I185" s="226"/>
      <c r="J185" s="227">
        <f>ROUND(I185*H185,2)</f>
        <v>0</v>
      </c>
      <c r="K185" s="223" t="s">
        <v>150</v>
      </c>
      <c r="L185" s="72"/>
      <c r="M185" s="228" t="s">
        <v>22</v>
      </c>
      <c r="N185" s="229" t="s">
        <v>46</v>
      </c>
      <c r="O185" s="47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4" t="s">
        <v>151</v>
      </c>
      <c r="AT185" s="24" t="s">
        <v>146</v>
      </c>
      <c r="AU185" s="24" t="s">
        <v>84</v>
      </c>
      <c r="AY185" s="24" t="s">
        <v>144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24</v>
      </c>
      <c r="BK185" s="232">
        <f>ROUND(I185*H185,2)</f>
        <v>0</v>
      </c>
      <c r="BL185" s="24" t="s">
        <v>151</v>
      </c>
      <c r="BM185" s="24" t="s">
        <v>297</v>
      </c>
    </row>
    <row r="186" s="1" customFormat="1" ht="25.5" customHeight="1">
      <c r="B186" s="46"/>
      <c r="C186" s="221" t="s">
        <v>298</v>
      </c>
      <c r="D186" s="221" t="s">
        <v>146</v>
      </c>
      <c r="E186" s="222" t="s">
        <v>299</v>
      </c>
      <c r="F186" s="223" t="s">
        <v>300</v>
      </c>
      <c r="G186" s="224" t="s">
        <v>158</v>
      </c>
      <c r="H186" s="225">
        <v>127.37600000000001</v>
      </c>
      <c r="I186" s="226"/>
      <c r="J186" s="227">
        <f>ROUND(I186*H186,2)</f>
        <v>0</v>
      </c>
      <c r="K186" s="223" t="s">
        <v>150</v>
      </c>
      <c r="L186" s="72"/>
      <c r="M186" s="228" t="s">
        <v>22</v>
      </c>
      <c r="N186" s="229" t="s">
        <v>46</v>
      </c>
      <c r="O186" s="47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AR186" s="24" t="s">
        <v>151</v>
      </c>
      <c r="AT186" s="24" t="s">
        <v>146</v>
      </c>
      <c r="AU186" s="24" t="s">
        <v>84</v>
      </c>
      <c r="AY186" s="24" t="s">
        <v>144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24</v>
      </c>
      <c r="BK186" s="232">
        <f>ROUND(I186*H186,2)</f>
        <v>0</v>
      </c>
      <c r="BL186" s="24" t="s">
        <v>151</v>
      </c>
      <c r="BM186" s="24" t="s">
        <v>301</v>
      </c>
    </row>
    <row r="187" s="1" customFormat="1" ht="16.5" customHeight="1">
      <c r="B187" s="46"/>
      <c r="C187" s="221" t="s">
        <v>302</v>
      </c>
      <c r="D187" s="221" t="s">
        <v>146</v>
      </c>
      <c r="E187" s="222" t="s">
        <v>303</v>
      </c>
      <c r="F187" s="223" t="s">
        <v>304</v>
      </c>
      <c r="G187" s="224" t="s">
        <v>149</v>
      </c>
      <c r="H187" s="225">
        <v>10.640000000000001</v>
      </c>
      <c r="I187" s="226"/>
      <c r="J187" s="227">
        <f>ROUND(I187*H187,2)</f>
        <v>0</v>
      </c>
      <c r="K187" s="223" t="s">
        <v>150</v>
      </c>
      <c r="L187" s="72"/>
      <c r="M187" s="228" t="s">
        <v>22</v>
      </c>
      <c r="N187" s="229" t="s">
        <v>46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151</v>
      </c>
      <c r="AT187" s="24" t="s">
        <v>146</v>
      </c>
      <c r="AU187" s="24" t="s">
        <v>84</v>
      </c>
      <c r="AY187" s="24" t="s">
        <v>144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24</v>
      </c>
      <c r="BK187" s="232">
        <f>ROUND(I187*H187,2)</f>
        <v>0</v>
      </c>
      <c r="BL187" s="24" t="s">
        <v>151</v>
      </c>
      <c r="BM187" s="24" t="s">
        <v>305</v>
      </c>
    </row>
    <row r="188" s="11" customFormat="1">
      <c r="B188" s="233"/>
      <c r="C188" s="234"/>
      <c r="D188" s="235" t="s">
        <v>153</v>
      </c>
      <c r="E188" s="236" t="s">
        <v>22</v>
      </c>
      <c r="F188" s="237" t="s">
        <v>306</v>
      </c>
      <c r="G188" s="234"/>
      <c r="H188" s="238">
        <v>10.640000000000001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153</v>
      </c>
      <c r="AU188" s="244" t="s">
        <v>84</v>
      </c>
      <c r="AV188" s="11" t="s">
        <v>84</v>
      </c>
      <c r="AW188" s="11" t="s">
        <v>39</v>
      </c>
      <c r="AX188" s="11" t="s">
        <v>75</v>
      </c>
      <c r="AY188" s="244" t="s">
        <v>144</v>
      </c>
    </row>
    <row r="189" s="12" customFormat="1">
      <c r="B189" s="245"/>
      <c r="C189" s="246"/>
      <c r="D189" s="235" t="s">
        <v>153</v>
      </c>
      <c r="E189" s="247" t="s">
        <v>22</v>
      </c>
      <c r="F189" s="248" t="s">
        <v>155</v>
      </c>
      <c r="G189" s="246"/>
      <c r="H189" s="249">
        <v>10.640000000000001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AT189" s="255" t="s">
        <v>153</v>
      </c>
      <c r="AU189" s="255" t="s">
        <v>84</v>
      </c>
      <c r="AV189" s="12" t="s">
        <v>151</v>
      </c>
      <c r="AW189" s="12" t="s">
        <v>39</v>
      </c>
      <c r="AX189" s="12" t="s">
        <v>24</v>
      </c>
      <c r="AY189" s="255" t="s">
        <v>144</v>
      </c>
    </row>
    <row r="190" s="1" customFormat="1" ht="16.5" customHeight="1">
      <c r="B190" s="46"/>
      <c r="C190" s="221" t="s">
        <v>307</v>
      </c>
      <c r="D190" s="221" t="s">
        <v>146</v>
      </c>
      <c r="E190" s="222" t="s">
        <v>308</v>
      </c>
      <c r="F190" s="223" t="s">
        <v>309</v>
      </c>
      <c r="G190" s="224" t="s">
        <v>149</v>
      </c>
      <c r="H190" s="225">
        <v>10.640000000000001</v>
      </c>
      <c r="I190" s="226"/>
      <c r="J190" s="227">
        <f>ROUND(I190*H190,2)</f>
        <v>0</v>
      </c>
      <c r="K190" s="223" t="s">
        <v>150</v>
      </c>
      <c r="L190" s="72"/>
      <c r="M190" s="228" t="s">
        <v>22</v>
      </c>
      <c r="N190" s="229" t="s">
        <v>46</v>
      </c>
      <c r="O190" s="47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4" t="s">
        <v>151</v>
      </c>
      <c r="AT190" s="24" t="s">
        <v>146</v>
      </c>
      <c r="AU190" s="24" t="s">
        <v>84</v>
      </c>
      <c r="AY190" s="24" t="s">
        <v>144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24</v>
      </c>
      <c r="BK190" s="232">
        <f>ROUND(I190*H190,2)</f>
        <v>0</v>
      </c>
      <c r="BL190" s="24" t="s">
        <v>151</v>
      </c>
      <c r="BM190" s="24" t="s">
        <v>310</v>
      </c>
    </row>
    <row r="191" s="1" customFormat="1" ht="16.5" customHeight="1">
      <c r="B191" s="46"/>
      <c r="C191" s="221" t="s">
        <v>311</v>
      </c>
      <c r="D191" s="221" t="s">
        <v>146</v>
      </c>
      <c r="E191" s="222" t="s">
        <v>312</v>
      </c>
      <c r="F191" s="223" t="s">
        <v>313</v>
      </c>
      <c r="G191" s="224" t="s">
        <v>217</v>
      </c>
      <c r="H191" s="225">
        <v>221.09</v>
      </c>
      <c r="I191" s="226"/>
      <c r="J191" s="227">
        <f>ROUND(I191*H191,2)</f>
        <v>0</v>
      </c>
      <c r="K191" s="223" t="s">
        <v>150</v>
      </c>
      <c r="L191" s="72"/>
      <c r="M191" s="228" t="s">
        <v>22</v>
      </c>
      <c r="N191" s="229" t="s">
        <v>46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151</v>
      </c>
      <c r="AT191" s="24" t="s">
        <v>146</v>
      </c>
      <c r="AU191" s="24" t="s">
        <v>84</v>
      </c>
      <c r="AY191" s="24" t="s">
        <v>144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24</v>
      </c>
      <c r="BK191" s="232">
        <f>ROUND(I191*H191,2)</f>
        <v>0</v>
      </c>
      <c r="BL191" s="24" t="s">
        <v>151</v>
      </c>
      <c r="BM191" s="24" t="s">
        <v>314</v>
      </c>
    </row>
    <row r="192" s="11" customFormat="1">
      <c r="B192" s="233"/>
      <c r="C192" s="234"/>
      <c r="D192" s="235" t="s">
        <v>153</v>
      </c>
      <c r="E192" s="236" t="s">
        <v>22</v>
      </c>
      <c r="F192" s="237" t="s">
        <v>315</v>
      </c>
      <c r="G192" s="234"/>
      <c r="H192" s="238">
        <v>221.09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153</v>
      </c>
      <c r="AU192" s="244" t="s">
        <v>84</v>
      </c>
      <c r="AV192" s="11" t="s">
        <v>84</v>
      </c>
      <c r="AW192" s="11" t="s">
        <v>39</v>
      </c>
      <c r="AX192" s="11" t="s">
        <v>75</v>
      </c>
      <c r="AY192" s="244" t="s">
        <v>144</v>
      </c>
    </row>
    <row r="193" s="12" customFormat="1">
      <c r="B193" s="245"/>
      <c r="C193" s="246"/>
      <c r="D193" s="235" t="s">
        <v>153</v>
      </c>
      <c r="E193" s="247" t="s">
        <v>22</v>
      </c>
      <c r="F193" s="248" t="s">
        <v>155</v>
      </c>
      <c r="G193" s="246"/>
      <c r="H193" s="249">
        <v>221.09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AT193" s="255" t="s">
        <v>153</v>
      </c>
      <c r="AU193" s="255" t="s">
        <v>84</v>
      </c>
      <c r="AV193" s="12" t="s">
        <v>151</v>
      </c>
      <c r="AW193" s="12" t="s">
        <v>39</v>
      </c>
      <c r="AX193" s="12" t="s">
        <v>24</v>
      </c>
      <c r="AY193" s="255" t="s">
        <v>144</v>
      </c>
    </row>
    <row r="194" s="1" customFormat="1" ht="16.5" customHeight="1">
      <c r="B194" s="46"/>
      <c r="C194" s="221" t="s">
        <v>316</v>
      </c>
      <c r="D194" s="221" t="s">
        <v>146</v>
      </c>
      <c r="E194" s="222" t="s">
        <v>317</v>
      </c>
      <c r="F194" s="223" t="s">
        <v>318</v>
      </c>
      <c r="G194" s="224" t="s">
        <v>175</v>
      </c>
      <c r="H194" s="225">
        <v>1</v>
      </c>
      <c r="I194" s="226"/>
      <c r="J194" s="227">
        <f>ROUND(I194*H194,2)</f>
        <v>0</v>
      </c>
      <c r="K194" s="223" t="s">
        <v>150</v>
      </c>
      <c r="L194" s="72"/>
      <c r="M194" s="228" t="s">
        <v>22</v>
      </c>
      <c r="N194" s="229" t="s">
        <v>46</v>
      </c>
      <c r="O194" s="47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4" t="s">
        <v>151</v>
      </c>
      <c r="AT194" s="24" t="s">
        <v>146</v>
      </c>
      <c r="AU194" s="24" t="s">
        <v>84</v>
      </c>
      <c r="AY194" s="24" t="s">
        <v>144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24</v>
      </c>
      <c r="BK194" s="232">
        <f>ROUND(I194*H194,2)</f>
        <v>0</v>
      </c>
      <c r="BL194" s="24" t="s">
        <v>151</v>
      </c>
      <c r="BM194" s="24" t="s">
        <v>319</v>
      </c>
    </row>
    <row r="195" s="1" customFormat="1" ht="16.5" customHeight="1">
      <c r="B195" s="46"/>
      <c r="C195" s="277" t="s">
        <v>320</v>
      </c>
      <c r="D195" s="277" t="s">
        <v>321</v>
      </c>
      <c r="E195" s="278" t="s">
        <v>322</v>
      </c>
      <c r="F195" s="279" t="s">
        <v>323</v>
      </c>
      <c r="G195" s="280" t="s">
        <v>175</v>
      </c>
      <c r="H195" s="281">
        <v>1</v>
      </c>
      <c r="I195" s="282"/>
      <c r="J195" s="283">
        <f>ROUND(I195*H195,2)</f>
        <v>0</v>
      </c>
      <c r="K195" s="279" t="s">
        <v>150</v>
      </c>
      <c r="L195" s="284"/>
      <c r="M195" s="285" t="s">
        <v>22</v>
      </c>
      <c r="N195" s="286" t="s">
        <v>46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4" t="s">
        <v>190</v>
      </c>
      <c r="AT195" s="24" t="s">
        <v>321</v>
      </c>
      <c r="AU195" s="24" t="s">
        <v>84</v>
      </c>
      <c r="AY195" s="24" t="s">
        <v>144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24</v>
      </c>
      <c r="BK195" s="232">
        <f>ROUND(I195*H195,2)</f>
        <v>0</v>
      </c>
      <c r="BL195" s="24" t="s">
        <v>151</v>
      </c>
      <c r="BM195" s="24" t="s">
        <v>324</v>
      </c>
    </row>
    <row r="196" s="1" customFormat="1" ht="25.5" customHeight="1">
      <c r="B196" s="46"/>
      <c r="C196" s="221" t="s">
        <v>325</v>
      </c>
      <c r="D196" s="221" t="s">
        <v>146</v>
      </c>
      <c r="E196" s="222" t="s">
        <v>326</v>
      </c>
      <c r="F196" s="223" t="s">
        <v>327</v>
      </c>
      <c r="G196" s="224" t="s">
        <v>175</v>
      </c>
      <c r="H196" s="225">
        <v>1</v>
      </c>
      <c r="I196" s="226"/>
      <c r="J196" s="227">
        <f>ROUND(I196*H196,2)</f>
        <v>0</v>
      </c>
      <c r="K196" s="223" t="s">
        <v>150</v>
      </c>
      <c r="L196" s="72"/>
      <c r="M196" s="228" t="s">
        <v>22</v>
      </c>
      <c r="N196" s="229" t="s">
        <v>46</v>
      </c>
      <c r="O196" s="47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4" t="s">
        <v>151</v>
      </c>
      <c r="AT196" s="24" t="s">
        <v>146</v>
      </c>
      <c r="AU196" s="24" t="s">
        <v>84</v>
      </c>
      <c r="AY196" s="24" t="s">
        <v>144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24</v>
      </c>
      <c r="BK196" s="232">
        <f>ROUND(I196*H196,2)</f>
        <v>0</v>
      </c>
      <c r="BL196" s="24" t="s">
        <v>151</v>
      </c>
      <c r="BM196" s="24" t="s">
        <v>328</v>
      </c>
    </row>
    <row r="197" s="1" customFormat="1" ht="16.5" customHeight="1">
      <c r="B197" s="46"/>
      <c r="C197" s="277" t="s">
        <v>329</v>
      </c>
      <c r="D197" s="277" t="s">
        <v>321</v>
      </c>
      <c r="E197" s="278" t="s">
        <v>330</v>
      </c>
      <c r="F197" s="279" t="s">
        <v>331</v>
      </c>
      <c r="G197" s="280" t="s">
        <v>175</v>
      </c>
      <c r="H197" s="281">
        <v>1</v>
      </c>
      <c r="I197" s="282"/>
      <c r="J197" s="283">
        <f>ROUND(I197*H197,2)</f>
        <v>0</v>
      </c>
      <c r="K197" s="279" t="s">
        <v>150</v>
      </c>
      <c r="L197" s="284"/>
      <c r="M197" s="285" t="s">
        <v>22</v>
      </c>
      <c r="N197" s="286" t="s">
        <v>46</v>
      </c>
      <c r="O197" s="4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4" t="s">
        <v>190</v>
      </c>
      <c r="AT197" s="24" t="s">
        <v>321</v>
      </c>
      <c r="AU197" s="24" t="s">
        <v>84</v>
      </c>
      <c r="AY197" s="24" t="s">
        <v>144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24</v>
      </c>
      <c r="BK197" s="232">
        <f>ROUND(I197*H197,2)</f>
        <v>0</v>
      </c>
      <c r="BL197" s="24" t="s">
        <v>151</v>
      </c>
      <c r="BM197" s="24" t="s">
        <v>332</v>
      </c>
    </row>
    <row r="198" s="10" customFormat="1" ht="29.88" customHeight="1">
      <c r="B198" s="205"/>
      <c r="C198" s="206"/>
      <c r="D198" s="207" t="s">
        <v>74</v>
      </c>
      <c r="E198" s="219" t="s">
        <v>196</v>
      </c>
      <c r="F198" s="219" t="s">
        <v>333</v>
      </c>
      <c r="G198" s="206"/>
      <c r="H198" s="206"/>
      <c r="I198" s="209"/>
      <c r="J198" s="220">
        <f>BK198</f>
        <v>0</v>
      </c>
      <c r="K198" s="206"/>
      <c r="L198" s="211"/>
      <c r="M198" s="212"/>
      <c r="N198" s="213"/>
      <c r="O198" s="213"/>
      <c r="P198" s="214">
        <f>SUM(P199:P260)</f>
        <v>0</v>
      </c>
      <c r="Q198" s="213"/>
      <c r="R198" s="214">
        <f>SUM(R199:R260)</f>
        <v>0</v>
      </c>
      <c r="S198" s="213"/>
      <c r="T198" s="215">
        <f>SUM(T199:T260)</f>
        <v>0</v>
      </c>
      <c r="AR198" s="216" t="s">
        <v>24</v>
      </c>
      <c r="AT198" s="217" t="s">
        <v>74</v>
      </c>
      <c r="AU198" s="217" t="s">
        <v>24</v>
      </c>
      <c r="AY198" s="216" t="s">
        <v>144</v>
      </c>
      <c r="BK198" s="218">
        <f>SUM(BK199:BK260)</f>
        <v>0</v>
      </c>
    </row>
    <row r="199" s="1" customFormat="1" ht="16.5" customHeight="1">
      <c r="B199" s="46"/>
      <c r="C199" s="221" t="s">
        <v>334</v>
      </c>
      <c r="D199" s="221" t="s">
        <v>146</v>
      </c>
      <c r="E199" s="222" t="s">
        <v>335</v>
      </c>
      <c r="F199" s="223" t="s">
        <v>336</v>
      </c>
      <c r="G199" s="224" t="s">
        <v>217</v>
      </c>
      <c r="H199" s="225">
        <v>8</v>
      </c>
      <c r="I199" s="226"/>
      <c r="J199" s="227">
        <f>ROUND(I199*H199,2)</f>
        <v>0</v>
      </c>
      <c r="K199" s="223" t="s">
        <v>150</v>
      </c>
      <c r="L199" s="72"/>
      <c r="M199" s="228" t="s">
        <v>22</v>
      </c>
      <c r="N199" s="229" t="s">
        <v>46</v>
      </c>
      <c r="O199" s="47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AR199" s="24" t="s">
        <v>151</v>
      </c>
      <c r="AT199" s="24" t="s">
        <v>146</v>
      </c>
      <c r="AU199" s="24" t="s">
        <v>84</v>
      </c>
      <c r="AY199" s="24" t="s">
        <v>144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24</v>
      </c>
      <c r="BK199" s="232">
        <f>ROUND(I199*H199,2)</f>
        <v>0</v>
      </c>
      <c r="BL199" s="24" t="s">
        <v>151</v>
      </c>
      <c r="BM199" s="24" t="s">
        <v>337</v>
      </c>
    </row>
    <row r="200" s="11" customFormat="1">
      <c r="B200" s="233"/>
      <c r="C200" s="234"/>
      <c r="D200" s="235" t="s">
        <v>153</v>
      </c>
      <c r="E200" s="236" t="s">
        <v>22</v>
      </c>
      <c r="F200" s="237" t="s">
        <v>338</v>
      </c>
      <c r="G200" s="234"/>
      <c r="H200" s="238">
        <v>8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153</v>
      </c>
      <c r="AU200" s="244" t="s">
        <v>84</v>
      </c>
      <c r="AV200" s="11" t="s">
        <v>84</v>
      </c>
      <c r="AW200" s="11" t="s">
        <v>39</v>
      </c>
      <c r="AX200" s="11" t="s">
        <v>75</v>
      </c>
      <c r="AY200" s="244" t="s">
        <v>144</v>
      </c>
    </row>
    <row r="201" s="12" customFormat="1">
      <c r="B201" s="245"/>
      <c r="C201" s="246"/>
      <c r="D201" s="235" t="s">
        <v>153</v>
      </c>
      <c r="E201" s="247" t="s">
        <v>22</v>
      </c>
      <c r="F201" s="248" t="s">
        <v>155</v>
      </c>
      <c r="G201" s="246"/>
      <c r="H201" s="249">
        <v>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AT201" s="255" t="s">
        <v>153</v>
      </c>
      <c r="AU201" s="255" t="s">
        <v>84</v>
      </c>
      <c r="AV201" s="12" t="s">
        <v>151</v>
      </c>
      <c r="AW201" s="12" t="s">
        <v>39</v>
      </c>
      <c r="AX201" s="12" t="s">
        <v>24</v>
      </c>
      <c r="AY201" s="255" t="s">
        <v>144</v>
      </c>
    </row>
    <row r="202" s="1" customFormat="1" ht="25.5" customHeight="1">
      <c r="B202" s="46"/>
      <c r="C202" s="221" t="s">
        <v>339</v>
      </c>
      <c r="D202" s="221" t="s">
        <v>146</v>
      </c>
      <c r="E202" s="222" t="s">
        <v>340</v>
      </c>
      <c r="F202" s="223" t="s">
        <v>341</v>
      </c>
      <c r="G202" s="224" t="s">
        <v>149</v>
      </c>
      <c r="H202" s="225">
        <v>39</v>
      </c>
      <c r="I202" s="226"/>
      <c r="J202" s="227">
        <f>ROUND(I202*H202,2)</f>
        <v>0</v>
      </c>
      <c r="K202" s="223" t="s">
        <v>150</v>
      </c>
      <c r="L202" s="72"/>
      <c r="M202" s="228" t="s">
        <v>22</v>
      </c>
      <c r="N202" s="229" t="s">
        <v>46</v>
      </c>
      <c r="O202" s="4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4" t="s">
        <v>151</v>
      </c>
      <c r="AT202" s="24" t="s">
        <v>146</v>
      </c>
      <c r="AU202" s="24" t="s">
        <v>84</v>
      </c>
      <c r="AY202" s="24" t="s">
        <v>144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24</v>
      </c>
      <c r="BK202" s="232">
        <f>ROUND(I202*H202,2)</f>
        <v>0</v>
      </c>
      <c r="BL202" s="24" t="s">
        <v>151</v>
      </c>
      <c r="BM202" s="24" t="s">
        <v>342</v>
      </c>
    </row>
    <row r="203" s="11" customFormat="1">
      <c r="B203" s="233"/>
      <c r="C203" s="234"/>
      <c r="D203" s="235" t="s">
        <v>153</v>
      </c>
      <c r="E203" s="236" t="s">
        <v>22</v>
      </c>
      <c r="F203" s="237" t="s">
        <v>343</v>
      </c>
      <c r="G203" s="234"/>
      <c r="H203" s="238">
        <v>39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153</v>
      </c>
      <c r="AU203" s="244" t="s">
        <v>84</v>
      </c>
      <c r="AV203" s="11" t="s">
        <v>84</v>
      </c>
      <c r="AW203" s="11" t="s">
        <v>39</v>
      </c>
      <c r="AX203" s="11" t="s">
        <v>75</v>
      </c>
      <c r="AY203" s="244" t="s">
        <v>144</v>
      </c>
    </row>
    <row r="204" s="12" customFormat="1">
      <c r="B204" s="245"/>
      <c r="C204" s="246"/>
      <c r="D204" s="235" t="s">
        <v>153</v>
      </c>
      <c r="E204" s="247" t="s">
        <v>22</v>
      </c>
      <c r="F204" s="248" t="s">
        <v>155</v>
      </c>
      <c r="G204" s="246"/>
      <c r="H204" s="249">
        <v>39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AT204" s="255" t="s">
        <v>153</v>
      </c>
      <c r="AU204" s="255" t="s">
        <v>84</v>
      </c>
      <c r="AV204" s="12" t="s">
        <v>151</v>
      </c>
      <c r="AW204" s="12" t="s">
        <v>39</v>
      </c>
      <c r="AX204" s="12" t="s">
        <v>24</v>
      </c>
      <c r="AY204" s="255" t="s">
        <v>144</v>
      </c>
    </row>
    <row r="205" s="1" customFormat="1" ht="25.5" customHeight="1">
      <c r="B205" s="46"/>
      <c r="C205" s="221" t="s">
        <v>344</v>
      </c>
      <c r="D205" s="221" t="s">
        <v>146</v>
      </c>
      <c r="E205" s="222" t="s">
        <v>345</v>
      </c>
      <c r="F205" s="223" t="s">
        <v>346</v>
      </c>
      <c r="G205" s="224" t="s">
        <v>149</v>
      </c>
      <c r="H205" s="225">
        <v>780</v>
      </c>
      <c r="I205" s="226"/>
      <c r="J205" s="227">
        <f>ROUND(I205*H205,2)</f>
        <v>0</v>
      </c>
      <c r="K205" s="223" t="s">
        <v>150</v>
      </c>
      <c r="L205" s="72"/>
      <c r="M205" s="228" t="s">
        <v>22</v>
      </c>
      <c r="N205" s="229" t="s">
        <v>46</v>
      </c>
      <c r="O205" s="4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4" t="s">
        <v>151</v>
      </c>
      <c r="AT205" s="24" t="s">
        <v>146</v>
      </c>
      <c r="AU205" s="24" t="s">
        <v>84</v>
      </c>
      <c r="AY205" s="24" t="s">
        <v>144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24</v>
      </c>
      <c r="BK205" s="232">
        <f>ROUND(I205*H205,2)</f>
        <v>0</v>
      </c>
      <c r="BL205" s="24" t="s">
        <v>151</v>
      </c>
      <c r="BM205" s="24" t="s">
        <v>347</v>
      </c>
    </row>
    <row r="206" s="1" customFormat="1" ht="25.5" customHeight="1">
      <c r="B206" s="46"/>
      <c r="C206" s="221" t="s">
        <v>348</v>
      </c>
      <c r="D206" s="221" t="s">
        <v>146</v>
      </c>
      <c r="E206" s="222" t="s">
        <v>349</v>
      </c>
      <c r="F206" s="223" t="s">
        <v>350</v>
      </c>
      <c r="G206" s="224" t="s">
        <v>149</v>
      </c>
      <c r="H206" s="225">
        <v>39</v>
      </c>
      <c r="I206" s="226"/>
      <c r="J206" s="227">
        <f>ROUND(I206*H206,2)</f>
        <v>0</v>
      </c>
      <c r="K206" s="223" t="s">
        <v>150</v>
      </c>
      <c r="L206" s="72"/>
      <c r="M206" s="228" t="s">
        <v>22</v>
      </c>
      <c r="N206" s="229" t="s">
        <v>46</v>
      </c>
      <c r="O206" s="47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4" t="s">
        <v>151</v>
      </c>
      <c r="AT206" s="24" t="s">
        <v>146</v>
      </c>
      <c r="AU206" s="24" t="s">
        <v>84</v>
      </c>
      <c r="AY206" s="24" t="s">
        <v>144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24</v>
      </c>
      <c r="BK206" s="232">
        <f>ROUND(I206*H206,2)</f>
        <v>0</v>
      </c>
      <c r="BL206" s="24" t="s">
        <v>151</v>
      </c>
      <c r="BM206" s="24" t="s">
        <v>351</v>
      </c>
    </row>
    <row r="207" s="1" customFormat="1" ht="25.5" customHeight="1">
      <c r="B207" s="46"/>
      <c r="C207" s="221" t="s">
        <v>352</v>
      </c>
      <c r="D207" s="221" t="s">
        <v>146</v>
      </c>
      <c r="E207" s="222" t="s">
        <v>353</v>
      </c>
      <c r="F207" s="223" t="s">
        <v>354</v>
      </c>
      <c r="G207" s="224" t="s">
        <v>149</v>
      </c>
      <c r="H207" s="225">
        <v>150</v>
      </c>
      <c r="I207" s="226"/>
      <c r="J207" s="227">
        <f>ROUND(I207*H207,2)</f>
        <v>0</v>
      </c>
      <c r="K207" s="223" t="s">
        <v>150</v>
      </c>
      <c r="L207" s="72"/>
      <c r="M207" s="228" t="s">
        <v>22</v>
      </c>
      <c r="N207" s="229" t="s">
        <v>46</v>
      </c>
      <c r="O207" s="47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4" t="s">
        <v>151</v>
      </c>
      <c r="AT207" s="24" t="s">
        <v>146</v>
      </c>
      <c r="AU207" s="24" t="s">
        <v>84</v>
      </c>
      <c r="AY207" s="24" t="s">
        <v>144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24</v>
      </c>
      <c r="BK207" s="232">
        <f>ROUND(I207*H207,2)</f>
        <v>0</v>
      </c>
      <c r="BL207" s="24" t="s">
        <v>151</v>
      </c>
      <c r="BM207" s="24" t="s">
        <v>355</v>
      </c>
    </row>
    <row r="208" s="1" customFormat="1" ht="25.5" customHeight="1">
      <c r="B208" s="46"/>
      <c r="C208" s="221" t="s">
        <v>356</v>
      </c>
      <c r="D208" s="221" t="s">
        <v>146</v>
      </c>
      <c r="E208" s="222" t="s">
        <v>357</v>
      </c>
      <c r="F208" s="223" t="s">
        <v>358</v>
      </c>
      <c r="G208" s="224" t="s">
        <v>149</v>
      </c>
      <c r="H208" s="225">
        <v>3.4830000000000001</v>
      </c>
      <c r="I208" s="226"/>
      <c r="J208" s="227">
        <f>ROUND(I208*H208,2)</f>
        <v>0</v>
      </c>
      <c r="K208" s="223" t="s">
        <v>150</v>
      </c>
      <c r="L208" s="72"/>
      <c r="M208" s="228" t="s">
        <v>22</v>
      </c>
      <c r="N208" s="229" t="s">
        <v>46</v>
      </c>
      <c r="O208" s="4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4" t="s">
        <v>151</v>
      </c>
      <c r="AT208" s="24" t="s">
        <v>146</v>
      </c>
      <c r="AU208" s="24" t="s">
        <v>84</v>
      </c>
      <c r="AY208" s="24" t="s">
        <v>144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24</v>
      </c>
      <c r="BK208" s="232">
        <f>ROUND(I208*H208,2)</f>
        <v>0</v>
      </c>
      <c r="BL208" s="24" t="s">
        <v>151</v>
      </c>
      <c r="BM208" s="24" t="s">
        <v>359</v>
      </c>
    </row>
    <row r="209" s="11" customFormat="1">
      <c r="B209" s="233"/>
      <c r="C209" s="234"/>
      <c r="D209" s="235" t="s">
        <v>153</v>
      </c>
      <c r="E209" s="236" t="s">
        <v>22</v>
      </c>
      <c r="F209" s="237" t="s">
        <v>360</v>
      </c>
      <c r="G209" s="234"/>
      <c r="H209" s="238">
        <v>1.3600000000000001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153</v>
      </c>
      <c r="AU209" s="244" t="s">
        <v>84</v>
      </c>
      <c r="AV209" s="11" t="s">
        <v>84</v>
      </c>
      <c r="AW209" s="11" t="s">
        <v>39</v>
      </c>
      <c r="AX209" s="11" t="s">
        <v>75</v>
      </c>
      <c r="AY209" s="244" t="s">
        <v>144</v>
      </c>
    </row>
    <row r="210" s="11" customFormat="1">
      <c r="B210" s="233"/>
      <c r="C210" s="234"/>
      <c r="D210" s="235" t="s">
        <v>153</v>
      </c>
      <c r="E210" s="236" t="s">
        <v>22</v>
      </c>
      <c r="F210" s="237" t="s">
        <v>361</v>
      </c>
      <c r="G210" s="234"/>
      <c r="H210" s="238">
        <v>2.1230000000000002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153</v>
      </c>
      <c r="AU210" s="244" t="s">
        <v>84</v>
      </c>
      <c r="AV210" s="11" t="s">
        <v>84</v>
      </c>
      <c r="AW210" s="11" t="s">
        <v>39</v>
      </c>
      <c r="AX210" s="11" t="s">
        <v>75</v>
      </c>
      <c r="AY210" s="244" t="s">
        <v>144</v>
      </c>
    </row>
    <row r="211" s="12" customFormat="1">
      <c r="B211" s="245"/>
      <c r="C211" s="246"/>
      <c r="D211" s="235" t="s">
        <v>153</v>
      </c>
      <c r="E211" s="247" t="s">
        <v>22</v>
      </c>
      <c r="F211" s="248" t="s">
        <v>155</v>
      </c>
      <c r="G211" s="246"/>
      <c r="H211" s="249">
        <v>3.4830000000000001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AT211" s="255" t="s">
        <v>153</v>
      </c>
      <c r="AU211" s="255" t="s">
        <v>84</v>
      </c>
      <c r="AV211" s="12" t="s">
        <v>151</v>
      </c>
      <c r="AW211" s="12" t="s">
        <v>39</v>
      </c>
      <c r="AX211" s="12" t="s">
        <v>24</v>
      </c>
      <c r="AY211" s="255" t="s">
        <v>144</v>
      </c>
    </row>
    <row r="212" s="1" customFormat="1" ht="16.5" customHeight="1">
      <c r="B212" s="46"/>
      <c r="C212" s="221" t="s">
        <v>362</v>
      </c>
      <c r="D212" s="221" t="s">
        <v>146</v>
      </c>
      <c r="E212" s="222" t="s">
        <v>363</v>
      </c>
      <c r="F212" s="223" t="s">
        <v>364</v>
      </c>
      <c r="G212" s="224" t="s">
        <v>149</v>
      </c>
      <c r="H212" s="225">
        <v>34.875999999999998</v>
      </c>
      <c r="I212" s="226"/>
      <c r="J212" s="227">
        <f>ROUND(I212*H212,2)</f>
        <v>0</v>
      </c>
      <c r="K212" s="223" t="s">
        <v>150</v>
      </c>
      <c r="L212" s="72"/>
      <c r="M212" s="228" t="s">
        <v>22</v>
      </c>
      <c r="N212" s="229" t="s">
        <v>46</v>
      </c>
      <c r="O212" s="4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4" t="s">
        <v>151</v>
      </c>
      <c r="AT212" s="24" t="s">
        <v>146</v>
      </c>
      <c r="AU212" s="24" t="s">
        <v>84</v>
      </c>
      <c r="AY212" s="24" t="s">
        <v>144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24</v>
      </c>
      <c r="BK212" s="232">
        <f>ROUND(I212*H212,2)</f>
        <v>0</v>
      </c>
      <c r="BL212" s="24" t="s">
        <v>151</v>
      </c>
      <c r="BM212" s="24" t="s">
        <v>365</v>
      </c>
    </row>
    <row r="213" s="11" customFormat="1">
      <c r="B213" s="233"/>
      <c r="C213" s="234"/>
      <c r="D213" s="235" t="s">
        <v>153</v>
      </c>
      <c r="E213" s="236" t="s">
        <v>22</v>
      </c>
      <c r="F213" s="237" t="s">
        <v>366</v>
      </c>
      <c r="G213" s="234"/>
      <c r="H213" s="238">
        <v>34.875999999999998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AT213" s="244" t="s">
        <v>153</v>
      </c>
      <c r="AU213" s="244" t="s">
        <v>84</v>
      </c>
      <c r="AV213" s="11" t="s">
        <v>84</v>
      </c>
      <c r="AW213" s="11" t="s">
        <v>39</v>
      </c>
      <c r="AX213" s="11" t="s">
        <v>75</v>
      </c>
      <c r="AY213" s="244" t="s">
        <v>144</v>
      </c>
    </row>
    <row r="214" s="12" customFormat="1">
      <c r="B214" s="245"/>
      <c r="C214" s="246"/>
      <c r="D214" s="235" t="s">
        <v>153</v>
      </c>
      <c r="E214" s="247" t="s">
        <v>22</v>
      </c>
      <c r="F214" s="248" t="s">
        <v>155</v>
      </c>
      <c r="G214" s="246"/>
      <c r="H214" s="249">
        <v>34.875999999999998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AT214" s="255" t="s">
        <v>153</v>
      </c>
      <c r="AU214" s="255" t="s">
        <v>84</v>
      </c>
      <c r="AV214" s="12" t="s">
        <v>151</v>
      </c>
      <c r="AW214" s="12" t="s">
        <v>39</v>
      </c>
      <c r="AX214" s="12" t="s">
        <v>24</v>
      </c>
      <c r="AY214" s="255" t="s">
        <v>144</v>
      </c>
    </row>
    <row r="215" s="1" customFormat="1" ht="16.5" customHeight="1">
      <c r="B215" s="46"/>
      <c r="C215" s="221" t="s">
        <v>367</v>
      </c>
      <c r="D215" s="221" t="s">
        <v>146</v>
      </c>
      <c r="E215" s="222" t="s">
        <v>368</v>
      </c>
      <c r="F215" s="223" t="s">
        <v>369</v>
      </c>
      <c r="G215" s="224" t="s">
        <v>158</v>
      </c>
      <c r="H215" s="225">
        <v>5</v>
      </c>
      <c r="I215" s="226"/>
      <c r="J215" s="227">
        <f>ROUND(I215*H215,2)</f>
        <v>0</v>
      </c>
      <c r="K215" s="223" t="s">
        <v>150</v>
      </c>
      <c r="L215" s="72"/>
      <c r="M215" s="228" t="s">
        <v>22</v>
      </c>
      <c r="N215" s="229" t="s">
        <v>46</v>
      </c>
      <c r="O215" s="47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AR215" s="24" t="s">
        <v>151</v>
      </c>
      <c r="AT215" s="24" t="s">
        <v>146</v>
      </c>
      <c r="AU215" s="24" t="s">
        <v>84</v>
      </c>
      <c r="AY215" s="24" t="s">
        <v>144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4" t="s">
        <v>24</v>
      </c>
      <c r="BK215" s="232">
        <f>ROUND(I215*H215,2)</f>
        <v>0</v>
      </c>
      <c r="BL215" s="24" t="s">
        <v>151</v>
      </c>
      <c r="BM215" s="24" t="s">
        <v>370</v>
      </c>
    </row>
    <row r="216" s="14" customFormat="1">
      <c r="B216" s="267"/>
      <c r="C216" s="268"/>
      <c r="D216" s="235" t="s">
        <v>153</v>
      </c>
      <c r="E216" s="269" t="s">
        <v>22</v>
      </c>
      <c r="F216" s="270" t="s">
        <v>371</v>
      </c>
      <c r="G216" s="268"/>
      <c r="H216" s="269" t="s">
        <v>22</v>
      </c>
      <c r="I216" s="271"/>
      <c r="J216" s="268"/>
      <c r="K216" s="268"/>
      <c r="L216" s="272"/>
      <c r="M216" s="273"/>
      <c r="N216" s="274"/>
      <c r="O216" s="274"/>
      <c r="P216" s="274"/>
      <c r="Q216" s="274"/>
      <c r="R216" s="274"/>
      <c r="S216" s="274"/>
      <c r="T216" s="275"/>
      <c r="AT216" s="276" t="s">
        <v>153</v>
      </c>
      <c r="AU216" s="276" t="s">
        <v>84</v>
      </c>
      <c r="AV216" s="14" t="s">
        <v>24</v>
      </c>
      <c r="AW216" s="14" t="s">
        <v>39</v>
      </c>
      <c r="AX216" s="14" t="s">
        <v>75</v>
      </c>
      <c r="AY216" s="276" t="s">
        <v>144</v>
      </c>
    </row>
    <row r="217" s="11" customFormat="1">
      <c r="B217" s="233"/>
      <c r="C217" s="234"/>
      <c r="D217" s="235" t="s">
        <v>153</v>
      </c>
      <c r="E217" s="236" t="s">
        <v>22</v>
      </c>
      <c r="F217" s="237" t="s">
        <v>172</v>
      </c>
      <c r="G217" s="234"/>
      <c r="H217" s="238">
        <v>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AT217" s="244" t="s">
        <v>153</v>
      </c>
      <c r="AU217" s="244" t="s">
        <v>84</v>
      </c>
      <c r="AV217" s="11" t="s">
        <v>84</v>
      </c>
      <c r="AW217" s="11" t="s">
        <v>39</v>
      </c>
      <c r="AX217" s="11" t="s">
        <v>75</v>
      </c>
      <c r="AY217" s="244" t="s">
        <v>144</v>
      </c>
    </row>
    <row r="218" s="12" customFormat="1">
      <c r="B218" s="245"/>
      <c r="C218" s="246"/>
      <c r="D218" s="235" t="s">
        <v>153</v>
      </c>
      <c r="E218" s="247" t="s">
        <v>22</v>
      </c>
      <c r="F218" s="248" t="s">
        <v>155</v>
      </c>
      <c r="G218" s="246"/>
      <c r="H218" s="249">
        <v>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AT218" s="255" t="s">
        <v>153</v>
      </c>
      <c r="AU218" s="255" t="s">
        <v>84</v>
      </c>
      <c r="AV218" s="12" t="s">
        <v>151</v>
      </c>
      <c r="AW218" s="12" t="s">
        <v>39</v>
      </c>
      <c r="AX218" s="12" t="s">
        <v>24</v>
      </c>
      <c r="AY218" s="255" t="s">
        <v>144</v>
      </c>
    </row>
    <row r="219" s="1" customFormat="1" ht="16.5" customHeight="1">
      <c r="B219" s="46"/>
      <c r="C219" s="221" t="s">
        <v>372</v>
      </c>
      <c r="D219" s="221" t="s">
        <v>146</v>
      </c>
      <c r="E219" s="222" t="s">
        <v>373</v>
      </c>
      <c r="F219" s="223" t="s">
        <v>374</v>
      </c>
      <c r="G219" s="224" t="s">
        <v>149</v>
      </c>
      <c r="H219" s="225">
        <v>24.32</v>
      </c>
      <c r="I219" s="226"/>
      <c r="J219" s="227">
        <f>ROUND(I219*H219,2)</f>
        <v>0</v>
      </c>
      <c r="K219" s="223" t="s">
        <v>150</v>
      </c>
      <c r="L219" s="72"/>
      <c r="M219" s="228" t="s">
        <v>22</v>
      </c>
      <c r="N219" s="229" t="s">
        <v>46</v>
      </c>
      <c r="O219" s="4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AR219" s="24" t="s">
        <v>151</v>
      </c>
      <c r="AT219" s="24" t="s">
        <v>146</v>
      </c>
      <c r="AU219" s="24" t="s">
        <v>84</v>
      </c>
      <c r="AY219" s="24" t="s">
        <v>144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24</v>
      </c>
      <c r="BK219" s="232">
        <f>ROUND(I219*H219,2)</f>
        <v>0</v>
      </c>
      <c r="BL219" s="24" t="s">
        <v>151</v>
      </c>
      <c r="BM219" s="24" t="s">
        <v>375</v>
      </c>
    </row>
    <row r="220" s="11" customFormat="1">
      <c r="B220" s="233"/>
      <c r="C220" s="234"/>
      <c r="D220" s="235" t="s">
        <v>153</v>
      </c>
      <c r="E220" s="236" t="s">
        <v>22</v>
      </c>
      <c r="F220" s="237" t="s">
        <v>376</v>
      </c>
      <c r="G220" s="234"/>
      <c r="H220" s="238">
        <v>24.32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AT220" s="244" t="s">
        <v>153</v>
      </c>
      <c r="AU220" s="244" t="s">
        <v>84</v>
      </c>
      <c r="AV220" s="11" t="s">
        <v>84</v>
      </c>
      <c r="AW220" s="11" t="s">
        <v>39</v>
      </c>
      <c r="AX220" s="11" t="s">
        <v>75</v>
      </c>
      <c r="AY220" s="244" t="s">
        <v>144</v>
      </c>
    </row>
    <row r="221" s="12" customFormat="1">
      <c r="B221" s="245"/>
      <c r="C221" s="246"/>
      <c r="D221" s="235" t="s">
        <v>153</v>
      </c>
      <c r="E221" s="247" t="s">
        <v>22</v>
      </c>
      <c r="F221" s="248" t="s">
        <v>155</v>
      </c>
      <c r="G221" s="246"/>
      <c r="H221" s="249">
        <v>24.32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AT221" s="255" t="s">
        <v>153</v>
      </c>
      <c r="AU221" s="255" t="s">
        <v>84</v>
      </c>
      <c r="AV221" s="12" t="s">
        <v>151</v>
      </c>
      <c r="AW221" s="12" t="s">
        <v>39</v>
      </c>
      <c r="AX221" s="12" t="s">
        <v>24</v>
      </c>
      <c r="AY221" s="255" t="s">
        <v>144</v>
      </c>
    </row>
    <row r="222" s="1" customFormat="1" ht="25.5" customHeight="1">
      <c r="B222" s="46"/>
      <c r="C222" s="221" t="s">
        <v>377</v>
      </c>
      <c r="D222" s="221" t="s">
        <v>146</v>
      </c>
      <c r="E222" s="222" t="s">
        <v>378</v>
      </c>
      <c r="F222" s="223" t="s">
        <v>379</v>
      </c>
      <c r="G222" s="224" t="s">
        <v>158</v>
      </c>
      <c r="H222" s="225">
        <v>0.29599999999999999</v>
      </c>
      <c r="I222" s="226"/>
      <c r="J222" s="227">
        <f>ROUND(I222*H222,2)</f>
        <v>0</v>
      </c>
      <c r="K222" s="223" t="s">
        <v>150</v>
      </c>
      <c r="L222" s="72"/>
      <c r="M222" s="228" t="s">
        <v>22</v>
      </c>
      <c r="N222" s="229" t="s">
        <v>46</v>
      </c>
      <c r="O222" s="4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4" t="s">
        <v>151</v>
      </c>
      <c r="AT222" s="24" t="s">
        <v>146</v>
      </c>
      <c r="AU222" s="24" t="s">
        <v>84</v>
      </c>
      <c r="AY222" s="24" t="s">
        <v>144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24</v>
      </c>
      <c r="BK222" s="232">
        <f>ROUND(I222*H222,2)</f>
        <v>0</v>
      </c>
      <c r="BL222" s="24" t="s">
        <v>151</v>
      </c>
      <c r="BM222" s="24" t="s">
        <v>380</v>
      </c>
    </row>
    <row r="223" s="11" customFormat="1">
      <c r="B223" s="233"/>
      <c r="C223" s="234"/>
      <c r="D223" s="235" t="s">
        <v>153</v>
      </c>
      <c r="E223" s="236" t="s">
        <v>22</v>
      </c>
      <c r="F223" s="237" t="s">
        <v>381</v>
      </c>
      <c r="G223" s="234"/>
      <c r="H223" s="238">
        <v>0.29599999999999999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153</v>
      </c>
      <c r="AU223" s="244" t="s">
        <v>84</v>
      </c>
      <c r="AV223" s="11" t="s">
        <v>84</v>
      </c>
      <c r="AW223" s="11" t="s">
        <v>39</v>
      </c>
      <c r="AX223" s="11" t="s">
        <v>75</v>
      </c>
      <c r="AY223" s="244" t="s">
        <v>144</v>
      </c>
    </row>
    <row r="224" s="12" customFormat="1">
      <c r="B224" s="245"/>
      <c r="C224" s="246"/>
      <c r="D224" s="235" t="s">
        <v>153</v>
      </c>
      <c r="E224" s="247" t="s">
        <v>22</v>
      </c>
      <c r="F224" s="248" t="s">
        <v>155</v>
      </c>
      <c r="G224" s="246"/>
      <c r="H224" s="249">
        <v>0.29599999999999999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AT224" s="255" t="s">
        <v>153</v>
      </c>
      <c r="AU224" s="255" t="s">
        <v>84</v>
      </c>
      <c r="AV224" s="12" t="s">
        <v>151</v>
      </c>
      <c r="AW224" s="12" t="s">
        <v>39</v>
      </c>
      <c r="AX224" s="12" t="s">
        <v>24</v>
      </c>
      <c r="AY224" s="255" t="s">
        <v>144</v>
      </c>
    </row>
    <row r="225" s="1" customFormat="1" ht="25.5" customHeight="1">
      <c r="B225" s="46"/>
      <c r="C225" s="221" t="s">
        <v>382</v>
      </c>
      <c r="D225" s="221" t="s">
        <v>146</v>
      </c>
      <c r="E225" s="222" t="s">
        <v>383</v>
      </c>
      <c r="F225" s="223" t="s">
        <v>384</v>
      </c>
      <c r="G225" s="224" t="s">
        <v>158</v>
      </c>
      <c r="H225" s="225">
        <v>0.375</v>
      </c>
      <c r="I225" s="226"/>
      <c r="J225" s="227">
        <f>ROUND(I225*H225,2)</f>
        <v>0</v>
      </c>
      <c r="K225" s="223" t="s">
        <v>150</v>
      </c>
      <c r="L225" s="72"/>
      <c r="M225" s="228" t="s">
        <v>22</v>
      </c>
      <c r="N225" s="229" t="s">
        <v>46</v>
      </c>
      <c r="O225" s="47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4" t="s">
        <v>151</v>
      </c>
      <c r="AT225" s="24" t="s">
        <v>146</v>
      </c>
      <c r="AU225" s="24" t="s">
        <v>84</v>
      </c>
      <c r="AY225" s="24" t="s">
        <v>144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4" t="s">
        <v>24</v>
      </c>
      <c r="BK225" s="232">
        <f>ROUND(I225*H225,2)</f>
        <v>0</v>
      </c>
      <c r="BL225" s="24" t="s">
        <v>151</v>
      </c>
      <c r="BM225" s="24" t="s">
        <v>385</v>
      </c>
    </row>
    <row r="226" s="11" customFormat="1">
      <c r="B226" s="233"/>
      <c r="C226" s="234"/>
      <c r="D226" s="235" t="s">
        <v>153</v>
      </c>
      <c r="E226" s="236" t="s">
        <v>22</v>
      </c>
      <c r="F226" s="237" t="s">
        <v>386</v>
      </c>
      <c r="G226" s="234"/>
      <c r="H226" s="238">
        <v>0.375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AT226" s="244" t="s">
        <v>153</v>
      </c>
      <c r="AU226" s="244" t="s">
        <v>84</v>
      </c>
      <c r="AV226" s="11" t="s">
        <v>84</v>
      </c>
      <c r="AW226" s="11" t="s">
        <v>39</v>
      </c>
      <c r="AX226" s="11" t="s">
        <v>75</v>
      </c>
      <c r="AY226" s="244" t="s">
        <v>144</v>
      </c>
    </row>
    <row r="227" s="12" customFormat="1">
      <c r="B227" s="245"/>
      <c r="C227" s="246"/>
      <c r="D227" s="235" t="s">
        <v>153</v>
      </c>
      <c r="E227" s="247" t="s">
        <v>22</v>
      </c>
      <c r="F227" s="248" t="s">
        <v>155</v>
      </c>
      <c r="G227" s="246"/>
      <c r="H227" s="249">
        <v>0.375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AT227" s="255" t="s">
        <v>153</v>
      </c>
      <c r="AU227" s="255" t="s">
        <v>84</v>
      </c>
      <c r="AV227" s="12" t="s">
        <v>151</v>
      </c>
      <c r="AW227" s="12" t="s">
        <v>39</v>
      </c>
      <c r="AX227" s="12" t="s">
        <v>24</v>
      </c>
      <c r="AY227" s="255" t="s">
        <v>144</v>
      </c>
    </row>
    <row r="228" s="1" customFormat="1" ht="25.5" customHeight="1">
      <c r="B228" s="46"/>
      <c r="C228" s="221" t="s">
        <v>387</v>
      </c>
      <c r="D228" s="221" t="s">
        <v>146</v>
      </c>
      <c r="E228" s="222" t="s">
        <v>388</v>
      </c>
      <c r="F228" s="223" t="s">
        <v>389</v>
      </c>
      <c r="G228" s="224" t="s">
        <v>149</v>
      </c>
      <c r="H228" s="225">
        <v>32.200000000000003</v>
      </c>
      <c r="I228" s="226"/>
      <c r="J228" s="227">
        <f>ROUND(I228*H228,2)</f>
        <v>0</v>
      </c>
      <c r="K228" s="223" t="s">
        <v>150</v>
      </c>
      <c r="L228" s="72"/>
      <c r="M228" s="228" t="s">
        <v>22</v>
      </c>
      <c r="N228" s="229" t="s">
        <v>46</v>
      </c>
      <c r="O228" s="47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AR228" s="24" t="s">
        <v>151</v>
      </c>
      <c r="AT228" s="24" t="s">
        <v>146</v>
      </c>
      <c r="AU228" s="24" t="s">
        <v>84</v>
      </c>
      <c r="AY228" s="24" t="s">
        <v>144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24</v>
      </c>
      <c r="BK228" s="232">
        <f>ROUND(I228*H228,2)</f>
        <v>0</v>
      </c>
      <c r="BL228" s="24" t="s">
        <v>151</v>
      </c>
      <c r="BM228" s="24" t="s">
        <v>390</v>
      </c>
    </row>
    <row r="229" s="1" customFormat="1" ht="16.5" customHeight="1">
      <c r="B229" s="46"/>
      <c r="C229" s="221" t="s">
        <v>391</v>
      </c>
      <c r="D229" s="221" t="s">
        <v>146</v>
      </c>
      <c r="E229" s="222" t="s">
        <v>392</v>
      </c>
      <c r="F229" s="223" t="s">
        <v>393</v>
      </c>
      <c r="G229" s="224" t="s">
        <v>149</v>
      </c>
      <c r="H229" s="225">
        <v>1.0009999999999999</v>
      </c>
      <c r="I229" s="226"/>
      <c r="J229" s="227">
        <f>ROUND(I229*H229,2)</f>
        <v>0</v>
      </c>
      <c r="K229" s="223" t="s">
        <v>150</v>
      </c>
      <c r="L229" s="72"/>
      <c r="M229" s="228" t="s">
        <v>22</v>
      </c>
      <c r="N229" s="229" t="s">
        <v>46</v>
      </c>
      <c r="O229" s="4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4" t="s">
        <v>151</v>
      </c>
      <c r="AT229" s="24" t="s">
        <v>146</v>
      </c>
      <c r="AU229" s="24" t="s">
        <v>84</v>
      </c>
      <c r="AY229" s="24" t="s">
        <v>144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24</v>
      </c>
      <c r="BK229" s="232">
        <f>ROUND(I229*H229,2)</f>
        <v>0</v>
      </c>
      <c r="BL229" s="24" t="s">
        <v>151</v>
      </c>
      <c r="BM229" s="24" t="s">
        <v>394</v>
      </c>
    </row>
    <row r="230" s="14" customFormat="1">
      <c r="B230" s="267"/>
      <c r="C230" s="268"/>
      <c r="D230" s="235" t="s">
        <v>153</v>
      </c>
      <c r="E230" s="269" t="s">
        <v>22</v>
      </c>
      <c r="F230" s="270" t="s">
        <v>395</v>
      </c>
      <c r="G230" s="268"/>
      <c r="H230" s="269" t="s">
        <v>22</v>
      </c>
      <c r="I230" s="271"/>
      <c r="J230" s="268"/>
      <c r="K230" s="268"/>
      <c r="L230" s="272"/>
      <c r="M230" s="273"/>
      <c r="N230" s="274"/>
      <c r="O230" s="274"/>
      <c r="P230" s="274"/>
      <c r="Q230" s="274"/>
      <c r="R230" s="274"/>
      <c r="S230" s="274"/>
      <c r="T230" s="275"/>
      <c r="AT230" s="276" t="s">
        <v>153</v>
      </c>
      <c r="AU230" s="276" t="s">
        <v>84</v>
      </c>
      <c r="AV230" s="14" t="s">
        <v>24</v>
      </c>
      <c r="AW230" s="14" t="s">
        <v>39</v>
      </c>
      <c r="AX230" s="14" t="s">
        <v>75</v>
      </c>
      <c r="AY230" s="276" t="s">
        <v>144</v>
      </c>
    </row>
    <row r="231" s="11" customFormat="1">
      <c r="B231" s="233"/>
      <c r="C231" s="234"/>
      <c r="D231" s="235" t="s">
        <v>153</v>
      </c>
      <c r="E231" s="236" t="s">
        <v>22</v>
      </c>
      <c r="F231" s="237" t="s">
        <v>396</v>
      </c>
      <c r="G231" s="234"/>
      <c r="H231" s="238">
        <v>1.0009999999999999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153</v>
      </c>
      <c r="AU231" s="244" t="s">
        <v>84</v>
      </c>
      <c r="AV231" s="11" t="s">
        <v>84</v>
      </c>
      <c r="AW231" s="11" t="s">
        <v>39</v>
      </c>
      <c r="AX231" s="11" t="s">
        <v>75</v>
      </c>
      <c r="AY231" s="244" t="s">
        <v>144</v>
      </c>
    </row>
    <row r="232" s="12" customFormat="1">
      <c r="B232" s="245"/>
      <c r="C232" s="246"/>
      <c r="D232" s="235" t="s">
        <v>153</v>
      </c>
      <c r="E232" s="247" t="s">
        <v>22</v>
      </c>
      <c r="F232" s="248" t="s">
        <v>155</v>
      </c>
      <c r="G232" s="246"/>
      <c r="H232" s="249">
        <v>1.0009999999999999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AT232" s="255" t="s">
        <v>153</v>
      </c>
      <c r="AU232" s="255" t="s">
        <v>84</v>
      </c>
      <c r="AV232" s="12" t="s">
        <v>151</v>
      </c>
      <c r="AW232" s="12" t="s">
        <v>39</v>
      </c>
      <c r="AX232" s="12" t="s">
        <v>24</v>
      </c>
      <c r="AY232" s="255" t="s">
        <v>144</v>
      </c>
    </row>
    <row r="233" s="1" customFormat="1" ht="16.5" customHeight="1">
      <c r="B233" s="46"/>
      <c r="C233" s="221" t="s">
        <v>397</v>
      </c>
      <c r="D233" s="221" t="s">
        <v>146</v>
      </c>
      <c r="E233" s="222" t="s">
        <v>398</v>
      </c>
      <c r="F233" s="223" t="s">
        <v>399</v>
      </c>
      <c r="G233" s="224" t="s">
        <v>149</v>
      </c>
      <c r="H233" s="225">
        <v>146.34200000000001</v>
      </c>
      <c r="I233" s="226"/>
      <c r="J233" s="227">
        <f>ROUND(I233*H233,2)</f>
        <v>0</v>
      </c>
      <c r="K233" s="223" t="s">
        <v>150</v>
      </c>
      <c r="L233" s="72"/>
      <c r="M233" s="228" t="s">
        <v>22</v>
      </c>
      <c r="N233" s="229" t="s">
        <v>46</v>
      </c>
      <c r="O233" s="4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4" t="s">
        <v>151</v>
      </c>
      <c r="AT233" s="24" t="s">
        <v>146</v>
      </c>
      <c r="AU233" s="24" t="s">
        <v>84</v>
      </c>
      <c r="AY233" s="24" t="s">
        <v>144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24</v>
      </c>
      <c r="BK233" s="232">
        <f>ROUND(I233*H233,2)</f>
        <v>0</v>
      </c>
      <c r="BL233" s="24" t="s">
        <v>151</v>
      </c>
      <c r="BM233" s="24" t="s">
        <v>400</v>
      </c>
    </row>
    <row r="234" s="14" customFormat="1">
      <c r="B234" s="267"/>
      <c r="C234" s="268"/>
      <c r="D234" s="235" t="s">
        <v>153</v>
      </c>
      <c r="E234" s="269" t="s">
        <v>22</v>
      </c>
      <c r="F234" s="270" t="s">
        <v>401</v>
      </c>
      <c r="G234" s="268"/>
      <c r="H234" s="269" t="s">
        <v>22</v>
      </c>
      <c r="I234" s="271"/>
      <c r="J234" s="268"/>
      <c r="K234" s="268"/>
      <c r="L234" s="272"/>
      <c r="M234" s="273"/>
      <c r="N234" s="274"/>
      <c r="O234" s="274"/>
      <c r="P234" s="274"/>
      <c r="Q234" s="274"/>
      <c r="R234" s="274"/>
      <c r="S234" s="274"/>
      <c r="T234" s="275"/>
      <c r="AT234" s="276" t="s">
        <v>153</v>
      </c>
      <c r="AU234" s="276" t="s">
        <v>84</v>
      </c>
      <c r="AV234" s="14" t="s">
        <v>24</v>
      </c>
      <c r="AW234" s="14" t="s">
        <v>39</v>
      </c>
      <c r="AX234" s="14" t="s">
        <v>75</v>
      </c>
      <c r="AY234" s="276" t="s">
        <v>144</v>
      </c>
    </row>
    <row r="235" s="11" customFormat="1">
      <c r="B235" s="233"/>
      <c r="C235" s="234"/>
      <c r="D235" s="235" t="s">
        <v>153</v>
      </c>
      <c r="E235" s="236" t="s">
        <v>22</v>
      </c>
      <c r="F235" s="237" t="s">
        <v>402</v>
      </c>
      <c r="G235" s="234"/>
      <c r="H235" s="238">
        <v>146.34200000000001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AT235" s="244" t="s">
        <v>153</v>
      </c>
      <c r="AU235" s="244" t="s">
        <v>84</v>
      </c>
      <c r="AV235" s="11" t="s">
        <v>84</v>
      </c>
      <c r="AW235" s="11" t="s">
        <v>39</v>
      </c>
      <c r="AX235" s="11" t="s">
        <v>75</v>
      </c>
      <c r="AY235" s="244" t="s">
        <v>144</v>
      </c>
    </row>
    <row r="236" s="12" customFormat="1">
      <c r="B236" s="245"/>
      <c r="C236" s="246"/>
      <c r="D236" s="235" t="s">
        <v>153</v>
      </c>
      <c r="E236" s="247" t="s">
        <v>22</v>
      </c>
      <c r="F236" s="248" t="s">
        <v>155</v>
      </c>
      <c r="G236" s="246"/>
      <c r="H236" s="249">
        <v>146.34200000000001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AT236" s="255" t="s">
        <v>153</v>
      </c>
      <c r="AU236" s="255" t="s">
        <v>84</v>
      </c>
      <c r="AV236" s="12" t="s">
        <v>151</v>
      </c>
      <c r="AW236" s="12" t="s">
        <v>39</v>
      </c>
      <c r="AX236" s="12" t="s">
        <v>24</v>
      </c>
      <c r="AY236" s="255" t="s">
        <v>144</v>
      </c>
    </row>
    <row r="237" s="1" customFormat="1" ht="16.5" customHeight="1">
      <c r="B237" s="46"/>
      <c r="C237" s="221" t="s">
        <v>403</v>
      </c>
      <c r="D237" s="221" t="s">
        <v>146</v>
      </c>
      <c r="E237" s="222" t="s">
        <v>404</v>
      </c>
      <c r="F237" s="223" t="s">
        <v>405</v>
      </c>
      <c r="G237" s="224" t="s">
        <v>149</v>
      </c>
      <c r="H237" s="225">
        <v>87.272999999999996</v>
      </c>
      <c r="I237" s="226"/>
      <c r="J237" s="227">
        <f>ROUND(I237*H237,2)</f>
        <v>0</v>
      </c>
      <c r="K237" s="223" t="s">
        <v>150</v>
      </c>
      <c r="L237" s="72"/>
      <c r="M237" s="228" t="s">
        <v>22</v>
      </c>
      <c r="N237" s="229" t="s">
        <v>46</v>
      </c>
      <c r="O237" s="4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AR237" s="24" t="s">
        <v>151</v>
      </c>
      <c r="AT237" s="24" t="s">
        <v>146</v>
      </c>
      <c r="AU237" s="24" t="s">
        <v>84</v>
      </c>
      <c r="AY237" s="24" t="s">
        <v>144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4" t="s">
        <v>24</v>
      </c>
      <c r="BK237" s="232">
        <f>ROUND(I237*H237,2)</f>
        <v>0</v>
      </c>
      <c r="BL237" s="24" t="s">
        <v>151</v>
      </c>
      <c r="BM237" s="24" t="s">
        <v>406</v>
      </c>
    </row>
    <row r="238" s="14" customFormat="1">
      <c r="B238" s="267"/>
      <c r="C238" s="268"/>
      <c r="D238" s="235" t="s">
        <v>153</v>
      </c>
      <c r="E238" s="269" t="s">
        <v>22</v>
      </c>
      <c r="F238" s="270" t="s">
        <v>407</v>
      </c>
      <c r="G238" s="268"/>
      <c r="H238" s="269" t="s">
        <v>22</v>
      </c>
      <c r="I238" s="271"/>
      <c r="J238" s="268"/>
      <c r="K238" s="268"/>
      <c r="L238" s="272"/>
      <c r="M238" s="273"/>
      <c r="N238" s="274"/>
      <c r="O238" s="274"/>
      <c r="P238" s="274"/>
      <c r="Q238" s="274"/>
      <c r="R238" s="274"/>
      <c r="S238" s="274"/>
      <c r="T238" s="275"/>
      <c r="AT238" s="276" t="s">
        <v>153</v>
      </c>
      <c r="AU238" s="276" t="s">
        <v>84</v>
      </c>
      <c r="AV238" s="14" t="s">
        <v>24</v>
      </c>
      <c r="AW238" s="14" t="s">
        <v>39</v>
      </c>
      <c r="AX238" s="14" t="s">
        <v>75</v>
      </c>
      <c r="AY238" s="276" t="s">
        <v>144</v>
      </c>
    </row>
    <row r="239" s="11" customFormat="1">
      <c r="B239" s="233"/>
      <c r="C239" s="234"/>
      <c r="D239" s="235" t="s">
        <v>153</v>
      </c>
      <c r="E239" s="236" t="s">
        <v>22</v>
      </c>
      <c r="F239" s="237" t="s">
        <v>408</v>
      </c>
      <c r="G239" s="234"/>
      <c r="H239" s="238">
        <v>38.774000000000001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153</v>
      </c>
      <c r="AU239" s="244" t="s">
        <v>84</v>
      </c>
      <c r="AV239" s="11" t="s">
        <v>84</v>
      </c>
      <c r="AW239" s="11" t="s">
        <v>39</v>
      </c>
      <c r="AX239" s="11" t="s">
        <v>75</v>
      </c>
      <c r="AY239" s="244" t="s">
        <v>144</v>
      </c>
    </row>
    <row r="240" s="11" customFormat="1">
      <c r="B240" s="233"/>
      <c r="C240" s="234"/>
      <c r="D240" s="235" t="s">
        <v>153</v>
      </c>
      <c r="E240" s="236" t="s">
        <v>22</v>
      </c>
      <c r="F240" s="237" t="s">
        <v>409</v>
      </c>
      <c r="G240" s="234"/>
      <c r="H240" s="238">
        <v>48.499000000000002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AT240" s="244" t="s">
        <v>153</v>
      </c>
      <c r="AU240" s="244" t="s">
        <v>84</v>
      </c>
      <c r="AV240" s="11" t="s">
        <v>84</v>
      </c>
      <c r="AW240" s="11" t="s">
        <v>39</v>
      </c>
      <c r="AX240" s="11" t="s">
        <v>75</v>
      </c>
      <c r="AY240" s="244" t="s">
        <v>144</v>
      </c>
    </row>
    <row r="241" s="12" customFormat="1">
      <c r="B241" s="245"/>
      <c r="C241" s="246"/>
      <c r="D241" s="235" t="s">
        <v>153</v>
      </c>
      <c r="E241" s="247" t="s">
        <v>22</v>
      </c>
      <c r="F241" s="248" t="s">
        <v>155</v>
      </c>
      <c r="G241" s="246"/>
      <c r="H241" s="249">
        <v>87.272999999999996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AT241" s="255" t="s">
        <v>153</v>
      </c>
      <c r="AU241" s="255" t="s">
        <v>84</v>
      </c>
      <c r="AV241" s="12" t="s">
        <v>151</v>
      </c>
      <c r="AW241" s="12" t="s">
        <v>39</v>
      </c>
      <c r="AX241" s="12" t="s">
        <v>24</v>
      </c>
      <c r="AY241" s="255" t="s">
        <v>144</v>
      </c>
    </row>
    <row r="242" s="1" customFormat="1" ht="16.5" customHeight="1">
      <c r="B242" s="46"/>
      <c r="C242" s="221" t="s">
        <v>410</v>
      </c>
      <c r="D242" s="221" t="s">
        <v>146</v>
      </c>
      <c r="E242" s="222" t="s">
        <v>411</v>
      </c>
      <c r="F242" s="223" t="s">
        <v>412</v>
      </c>
      <c r="G242" s="224" t="s">
        <v>149</v>
      </c>
      <c r="H242" s="225">
        <v>4.6760000000000002</v>
      </c>
      <c r="I242" s="226"/>
      <c r="J242" s="227">
        <f>ROUND(I242*H242,2)</f>
        <v>0</v>
      </c>
      <c r="K242" s="223" t="s">
        <v>150</v>
      </c>
      <c r="L242" s="72"/>
      <c r="M242" s="228" t="s">
        <v>22</v>
      </c>
      <c r="N242" s="229" t="s">
        <v>46</v>
      </c>
      <c r="O242" s="47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AR242" s="24" t="s">
        <v>151</v>
      </c>
      <c r="AT242" s="24" t="s">
        <v>146</v>
      </c>
      <c r="AU242" s="24" t="s">
        <v>84</v>
      </c>
      <c r="AY242" s="24" t="s">
        <v>144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4" t="s">
        <v>24</v>
      </c>
      <c r="BK242" s="232">
        <f>ROUND(I242*H242,2)</f>
        <v>0</v>
      </c>
      <c r="BL242" s="24" t="s">
        <v>151</v>
      </c>
      <c r="BM242" s="24" t="s">
        <v>413</v>
      </c>
    </row>
    <row r="243" s="11" customFormat="1">
      <c r="B243" s="233"/>
      <c r="C243" s="234"/>
      <c r="D243" s="235" t="s">
        <v>153</v>
      </c>
      <c r="E243" s="236" t="s">
        <v>22</v>
      </c>
      <c r="F243" s="237" t="s">
        <v>414</v>
      </c>
      <c r="G243" s="234"/>
      <c r="H243" s="238">
        <v>4.6760000000000002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AT243" s="244" t="s">
        <v>153</v>
      </c>
      <c r="AU243" s="244" t="s">
        <v>84</v>
      </c>
      <c r="AV243" s="11" t="s">
        <v>84</v>
      </c>
      <c r="AW243" s="11" t="s">
        <v>39</v>
      </c>
      <c r="AX243" s="11" t="s">
        <v>75</v>
      </c>
      <c r="AY243" s="244" t="s">
        <v>144</v>
      </c>
    </row>
    <row r="244" s="12" customFormat="1">
      <c r="B244" s="245"/>
      <c r="C244" s="246"/>
      <c r="D244" s="235" t="s">
        <v>153</v>
      </c>
      <c r="E244" s="247" t="s">
        <v>22</v>
      </c>
      <c r="F244" s="248" t="s">
        <v>155</v>
      </c>
      <c r="G244" s="246"/>
      <c r="H244" s="249">
        <v>4.6760000000000002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AT244" s="255" t="s">
        <v>153</v>
      </c>
      <c r="AU244" s="255" t="s">
        <v>84</v>
      </c>
      <c r="AV244" s="12" t="s">
        <v>151</v>
      </c>
      <c r="AW244" s="12" t="s">
        <v>39</v>
      </c>
      <c r="AX244" s="12" t="s">
        <v>24</v>
      </c>
      <c r="AY244" s="255" t="s">
        <v>144</v>
      </c>
    </row>
    <row r="245" s="1" customFormat="1" ht="16.5" customHeight="1">
      <c r="B245" s="46"/>
      <c r="C245" s="221" t="s">
        <v>415</v>
      </c>
      <c r="D245" s="221" t="s">
        <v>146</v>
      </c>
      <c r="E245" s="222" t="s">
        <v>416</v>
      </c>
      <c r="F245" s="223" t="s">
        <v>417</v>
      </c>
      <c r="G245" s="224" t="s">
        <v>149</v>
      </c>
      <c r="H245" s="225">
        <v>12.888</v>
      </c>
      <c r="I245" s="226"/>
      <c r="J245" s="227">
        <f>ROUND(I245*H245,2)</f>
        <v>0</v>
      </c>
      <c r="K245" s="223" t="s">
        <v>150</v>
      </c>
      <c r="L245" s="72"/>
      <c r="M245" s="228" t="s">
        <v>22</v>
      </c>
      <c r="N245" s="229" t="s">
        <v>46</v>
      </c>
      <c r="O245" s="47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AR245" s="24" t="s">
        <v>151</v>
      </c>
      <c r="AT245" s="24" t="s">
        <v>146</v>
      </c>
      <c r="AU245" s="24" t="s">
        <v>84</v>
      </c>
      <c r="AY245" s="24" t="s">
        <v>144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24" t="s">
        <v>24</v>
      </c>
      <c r="BK245" s="232">
        <f>ROUND(I245*H245,2)</f>
        <v>0</v>
      </c>
      <c r="BL245" s="24" t="s">
        <v>151</v>
      </c>
      <c r="BM245" s="24" t="s">
        <v>418</v>
      </c>
    </row>
    <row r="246" s="11" customFormat="1">
      <c r="B246" s="233"/>
      <c r="C246" s="234"/>
      <c r="D246" s="235" t="s">
        <v>153</v>
      </c>
      <c r="E246" s="236" t="s">
        <v>22</v>
      </c>
      <c r="F246" s="237" t="s">
        <v>419</v>
      </c>
      <c r="G246" s="234"/>
      <c r="H246" s="238">
        <v>12.888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153</v>
      </c>
      <c r="AU246" s="244" t="s">
        <v>84</v>
      </c>
      <c r="AV246" s="11" t="s">
        <v>84</v>
      </c>
      <c r="AW246" s="11" t="s">
        <v>39</v>
      </c>
      <c r="AX246" s="11" t="s">
        <v>75</v>
      </c>
      <c r="AY246" s="244" t="s">
        <v>144</v>
      </c>
    </row>
    <row r="247" s="12" customFormat="1">
      <c r="B247" s="245"/>
      <c r="C247" s="246"/>
      <c r="D247" s="235" t="s">
        <v>153</v>
      </c>
      <c r="E247" s="247" t="s">
        <v>22</v>
      </c>
      <c r="F247" s="248" t="s">
        <v>155</v>
      </c>
      <c r="G247" s="246"/>
      <c r="H247" s="249">
        <v>12.888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AT247" s="255" t="s">
        <v>153</v>
      </c>
      <c r="AU247" s="255" t="s">
        <v>84</v>
      </c>
      <c r="AV247" s="12" t="s">
        <v>151</v>
      </c>
      <c r="AW247" s="12" t="s">
        <v>39</v>
      </c>
      <c r="AX247" s="12" t="s">
        <v>24</v>
      </c>
      <c r="AY247" s="255" t="s">
        <v>144</v>
      </c>
    </row>
    <row r="248" s="1" customFormat="1" ht="25.5" customHeight="1">
      <c r="B248" s="46"/>
      <c r="C248" s="221" t="s">
        <v>420</v>
      </c>
      <c r="D248" s="221" t="s">
        <v>146</v>
      </c>
      <c r="E248" s="222" t="s">
        <v>421</v>
      </c>
      <c r="F248" s="223" t="s">
        <v>422</v>
      </c>
      <c r="G248" s="224" t="s">
        <v>217</v>
      </c>
      <c r="H248" s="225">
        <v>8.0800000000000001</v>
      </c>
      <c r="I248" s="226"/>
      <c r="J248" s="227">
        <f>ROUND(I248*H248,2)</f>
        <v>0</v>
      </c>
      <c r="K248" s="223" t="s">
        <v>150</v>
      </c>
      <c r="L248" s="72"/>
      <c r="M248" s="228" t="s">
        <v>22</v>
      </c>
      <c r="N248" s="229" t="s">
        <v>46</v>
      </c>
      <c r="O248" s="47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AR248" s="24" t="s">
        <v>151</v>
      </c>
      <c r="AT248" s="24" t="s">
        <v>146</v>
      </c>
      <c r="AU248" s="24" t="s">
        <v>84</v>
      </c>
      <c r="AY248" s="24" t="s">
        <v>144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4" t="s">
        <v>24</v>
      </c>
      <c r="BK248" s="232">
        <f>ROUND(I248*H248,2)</f>
        <v>0</v>
      </c>
      <c r="BL248" s="24" t="s">
        <v>151</v>
      </c>
      <c r="BM248" s="24" t="s">
        <v>423</v>
      </c>
    </row>
    <row r="249" s="11" customFormat="1">
      <c r="B249" s="233"/>
      <c r="C249" s="234"/>
      <c r="D249" s="235" t="s">
        <v>153</v>
      </c>
      <c r="E249" s="236" t="s">
        <v>22</v>
      </c>
      <c r="F249" s="237" t="s">
        <v>424</v>
      </c>
      <c r="G249" s="234"/>
      <c r="H249" s="238">
        <v>8.0800000000000001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153</v>
      </c>
      <c r="AU249" s="244" t="s">
        <v>84</v>
      </c>
      <c r="AV249" s="11" t="s">
        <v>84</v>
      </c>
      <c r="AW249" s="11" t="s">
        <v>39</v>
      </c>
      <c r="AX249" s="11" t="s">
        <v>75</v>
      </c>
      <c r="AY249" s="244" t="s">
        <v>144</v>
      </c>
    </row>
    <row r="250" s="12" customFormat="1">
      <c r="B250" s="245"/>
      <c r="C250" s="246"/>
      <c r="D250" s="235" t="s">
        <v>153</v>
      </c>
      <c r="E250" s="247" t="s">
        <v>22</v>
      </c>
      <c r="F250" s="248" t="s">
        <v>155</v>
      </c>
      <c r="G250" s="246"/>
      <c r="H250" s="249">
        <v>8.0800000000000001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AT250" s="255" t="s">
        <v>153</v>
      </c>
      <c r="AU250" s="255" t="s">
        <v>84</v>
      </c>
      <c r="AV250" s="12" t="s">
        <v>151</v>
      </c>
      <c r="AW250" s="12" t="s">
        <v>39</v>
      </c>
      <c r="AX250" s="12" t="s">
        <v>24</v>
      </c>
      <c r="AY250" s="255" t="s">
        <v>144</v>
      </c>
    </row>
    <row r="251" s="1" customFormat="1" ht="16.5" customHeight="1">
      <c r="B251" s="46"/>
      <c r="C251" s="221" t="s">
        <v>425</v>
      </c>
      <c r="D251" s="221" t="s">
        <v>146</v>
      </c>
      <c r="E251" s="222" t="s">
        <v>426</v>
      </c>
      <c r="F251" s="223" t="s">
        <v>427</v>
      </c>
      <c r="G251" s="224" t="s">
        <v>217</v>
      </c>
      <c r="H251" s="225">
        <v>237.59999999999999</v>
      </c>
      <c r="I251" s="226"/>
      <c r="J251" s="227">
        <f>ROUND(I251*H251,2)</f>
        <v>0</v>
      </c>
      <c r="K251" s="223" t="s">
        <v>22</v>
      </c>
      <c r="L251" s="72"/>
      <c r="M251" s="228" t="s">
        <v>22</v>
      </c>
      <c r="N251" s="229" t="s">
        <v>46</v>
      </c>
      <c r="O251" s="47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AR251" s="24" t="s">
        <v>151</v>
      </c>
      <c r="AT251" s="24" t="s">
        <v>146</v>
      </c>
      <c r="AU251" s="24" t="s">
        <v>84</v>
      </c>
      <c r="AY251" s="24" t="s">
        <v>144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24</v>
      </c>
      <c r="BK251" s="232">
        <f>ROUND(I251*H251,2)</f>
        <v>0</v>
      </c>
      <c r="BL251" s="24" t="s">
        <v>151</v>
      </c>
      <c r="BM251" s="24" t="s">
        <v>428</v>
      </c>
    </row>
    <row r="252" s="14" customFormat="1">
      <c r="B252" s="267"/>
      <c r="C252" s="268"/>
      <c r="D252" s="235" t="s">
        <v>153</v>
      </c>
      <c r="E252" s="269" t="s">
        <v>22</v>
      </c>
      <c r="F252" s="270" t="s">
        <v>429</v>
      </c>
      <c r="G252" s="268"/>
      <c r="H252" s="269" t="s">
        <v>22</v>
      </c>
      <c r="I252" s="271"/>
      <c r="J252" s="268"/>
      <c r="K252" s="268"/>
      <c r="L252" s="272"/>
      <c r="M252" s="273"/>
      <c r="N252" s="274"/>
      <c r="O252" s="274"/>
      <c r="P252" s="274"/>
      <c r="Q252" s="274"/>
      <c r="R252" s="274"/>
      <c r="S252" s="274"/>
      <c r="T252" s="275"/>
      <c r="AT252" s="276" t="s">
        <v>153</v>
      </c>
      <c r="AU252" s="276" t="s">
        <v>84</v>
      </c>
      <c r="AV252" s="14" t="s">
        <v>24</v>
      </c>
      <c r="AW252" s="14" t="s">
        <v>39</v>
      </c>
      <c r="AX252" s="14" t="s">
        <v>75</v>
      </c>
      <c r="AY252" s="276" t="s">
        <v>144</v>
      </c>
    </row>
    <row r="253" s="11" customFormat="1">
      <c r="B253" s="233"/>
      <c r="C253" s="234"/>
      <c r="D253" s="235" t="s">
        <v>153</v>
      </c>
      <c r="E253" s="236" t="s">
        <v>22</v>
      </c>
      <c r="F253" s="237" t="s">
        <v>430</v>
      </c>
      <c r="G253" s="234"/>
      <c r="H253" s="238">
        <v>237.59999999999999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AT253" s="244" t="s">
        <v>153</v>
      </c>
      <c r="AU253" s="244" t="s">
        <v>84</v>
      </c>
      <c r="AV253" s="11" t="s">
        <v>84</v>
      </c>
      <c r="AW253" s="11" t="s">
        <v>39</v>
      </c>
      <c r="AX253" s="11" t="s">
        <v>75</v>
      </c>
      <c r="AY253" s="244" t="s">
        <v>144</v>
      </c>
    </row>
    <row r="254" s="12" customFormat="1">
      <c r="B254" s="245"/>
      <c r="C254" s="246"/>
      <c r="D254" s="235" t="s">
        <v>153</v>
      </c>
      <c r="E254" s="247" t="s">
        <v>22</v>
      </c>
      <c r="F254" s="248" t="s">
        <v>155</v>
      </c>
      <c r="G254" s="246"/>
      <c r="H254" s="249">
        <v>237.59999999999999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AT254" s="255" t="s">
        <v>153</v>
      </c>
      <c r="AU254" s="255" t="s">
        <v>84</v>
      </c>
      <c r="AV254" s="12" t="s">
        <v>151</v>
      </c>
      <c r="AW254" s="12" t="s">
        <v>39</v>
      </c>
      <c r="AX254" s="12" t="s">
        <v>24</v>
      </c>
      <c r="AY254" s="255" t="s">
        <v>144</v>
      </c>
    </row>
    <row r="255" s="1" customFormat="1" ht="16.5" customHeight="1">
      <c r="B255" s="46"/>
      <c r="C255" s="221" t="s">
        <v>431</v>
      </c>
      <c r="D255" s="221" t="s">
        <v>146</v>
      </c>
      <c r="E255" s="222" t="s">
        <v>432</v>
      </c>
      <c r="F255" s="223" t="s">
        <v>433</v>
      </c>
      <c r="G255" s="224" t="s">
        <v>175</v>
      </c>
      <c r="H255" s="225">
        <v>4</v>
      </c>
      <c r="I255" s="226"/>
      <c r="J255" s="227">
        <f>ROUND(I255*H255,2)</f>
        <v>0</v>
      </c>
      <c r="K255" s="223" t="s">
        <v>22</v>
      </c>
      <c r="L255" s="72"/>
      <c r="M255" s="228" t="s">
        <v>22</v>
      </c>
      <c r="N255" s="229" t="s">
        <v>46</v>
      </c>
      <c r="O255" s="4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4" t="s">
        <v>151</v>
      </c>
      <c r="AT255" s="24" t="s">
        <v>146</v>
      </c>
      <c r="AU255" s="24" t="s">
        <v>84</v>
      </c>
      <c r="AY255" s="24" t="s">
        <v>144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4" t="s">
        <v>24</v>
      </c>
      <c r="BK255" s="232">
        <f>ROUND(I255*H255,2)</f>
        <v>0</v>
      </c>
      <c r="BL255" s="24" t="s">
        <v>151</v>
      </c>
      <c r="BM255" s="24" t="s">
        <v>434</v>
      </c>
    </row>
    <row r="256" s="1" customFormat="1" ht="16.5" customHeight="1">
      <c r="B256" s="46"/>
      <c r="C256" s="221" t="s">
        <v>435</v>
      </c>
      <c r="D256" s="221" t="s">
        <v>146</v>
      </c>
      <c r="E256" s="222" t="s">
        <v>436</v>
      </c>
      <c r="F256" s="223" t="s">
        <v>437</v>
      </c>
      <c r="G256" s="224" t="s">
        <v>438</v>
      </c>
      <c r="H256" s="225">
        <v>1</v>
      </c>
      <c r="I256" s="226"/>
      <c r="J256" s="227">
        <f>ROUND(I256*H256,2)</f>
        <v>0</v>
      </c>
      <c r="K256" s="223" t="s">
        <v>22</v>
      </c>
      <c r="L256" s="72"/>
      <c r="M256" s="228" t="s">
        <v>22</v>
      </c>
      <c r="N256" s="229" t="s">
        <v>46</v>
      </c>
      <c r="O256" s="47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4" t="s">
        <v>151</v>
      </c>
      <c r="AT256" s="24" t="s">
        <v>146</v>
      </c>
      <c r="AU256" s="24" t="s">
        <v>84</v>
      </c>
      <c r="AY256" s="24" t="s">
        <v>144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4" t="s">
        <v>24</v>
      </c>
      <c r="BK256" s="232">
        <f>ROUND(I256*H256,2)</f>
        <v>0</v>
      </c>
      <c r="BL256" s="24" t="s">
        <v>151</v>
      </c>
      <c r="BM256" s="24" t="s">
        <v>439</v>
      </c>
    </row>
    <row r="257" s="1" customFormat="1" ht="16.5" customHeight="1">
      <c r="B257" s="46"/>
      <c r="C257" s="221" t="s">
        <v>440</v>
      </c>
      <c r="D257" s="221" t="s">
        <v>146</v>
      </c>
      <c r="E257" s="222" t="s">
        <v>441</v>
      </c>
      <c r="F257" s="223" t="s">
        <v>442</v>
      </c>
      <c r="G257" s="224" t="s">
        <v>217</v>
      </c>
      <c r="H257" s="225">
        <v>13</v>
      </c>
      <c r="I257" s="226"/>
      <c r="J257" s="227">
        <f>ROUND(I257*H257,2)</f>
        <v>0</v>
      </c>
      <c r="K257" s="223" t="s">
        <v>22</v>
      </c>
      <c r="L257" s="72"/>
      <c r="M257" s="228" t="s">
        <v>22</v>
      </c>
      <c r="N257" s="229" t="s">
        <v>46</v>
      </c>
      <c r="O257" s="47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AR257" s="24" t="s">
        <v>151</v>
      </c>
      <c r="AT257" s="24" t="s">
        <v>146</v>
      </c>
      <c r="AU257" s="24" t="s">
        <v>84</v>
      </c>
      <c r="AY257" s="24" t="s">
        <v>144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24</v>
      </c>
      <c r="BK257" s="232">
        <f>ROUND(I257*H257,2)</f>
        <v>0</v>
      </c>
      <c r="BL257" s="24" t="s">
        <v>151</v>
      </c>
      <c r="BM257" s="24" t="s">
        <v>443</v>
      </c>
    </row>
    <row r="258" s="1" customFormat="1" ht="16.5" customHeight="1">
      <c r="B258" s="46"/>
      <c r="C258" s="221" t="s">
        <v>444</v>
      </c>
      <c r="D258" s="221" t="s">
        <v>146</v>
      </c>
      <c r="E258" s="222" t="s">
        <v>445</v>
      </c>
      <c r="F258" s="223" t="s">
        <v>446</v>
      </c>
      <c r="G258" s="224" t="s">
        <v>175</v>
      </c>
      <c r="H258" s="225">
        <v>2</v>
      </c>
      <c r="I258" s="226"/>
      <c r="J258" s="227">
        <f>ROUND(I258*H258,2)</f>
        <v>0</v>
      </c>
      <c r="K258" s="223" t="s">
        <v>22</v>
      </c>
      <c r="L258" s="72"/>
      <c r="M258" s="228" t="s">
        <v>22</v>
      </c>
      <c r="N258" s="229" t="s">
        <v>46</v>
      </c>
      <c r="O258" s="47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AR258" s="24" t="s">
        <v>151</v>
      </c>
      <c r="AT258" s="24" t="s">
        <v>146</v>
      </c>
      <c r="AU258" s="24" t="s">
        <v>84</v>
      </c>
      <c r="AY258" s="24" t="s">
        <v>144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4" t="s">
        <v>24</v>
      </c>
      <c r="BK258" s="232">
        <f>ROUND(I258*H258,2)</f>
        <v>0</v>
      </c>
      <c r="BL258" s="24" t="s">
        <v>151</v>
      </c>
      <c r="BM258" s="24" t="s">
        <v>447</v>
      </c>
    </row>
    <row r="259" s="1" customFormat="1" ht="25.5" customHeight="1">
      <c r="B259" s="46"/>
      <c r="C259" s="221" t="s">
        <v>448</v>
      </c>
      <c r="D259" s="221" t="s">
        <v>146</v>
      </c>
      <c r="E259" s="222" t="s">
        <v>449</v>
      </c>
      <c r="F259" s="223" t="s">
        <v>450</v>
      </c>
      <c r="G259" s="224" t="s">
        <v>451</v>
      </c>
      <c r="H259" s="225">
        <v>300</v>
      </c>
      <c r="I259" s="226"/>
      <c r="J259" s="227">
        <f>ROUND(I259*H259,2)</f>
        <v>0</v>
      </c>
      <c r="K259" s="223" t="s">
        <v>22</v>
      </c>
      <c r="L259" s="72"/>
      <c r="M259" s="228" t="s">
        <v>22</v>
      </c>
      <c r="N259" s="229" t="s">
        <v>46</v>
      </c>
      <c r="O259" s="47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AR259" s="24" t="s">
        <v>151</v>
      </c>
      <c r="AT259" s="24" t="s">
        <v>146</v>
      </c>
      <c r="AU259" s="24" t="s">
        <v>84</v>
      </c>
      <c r="AY259" s="24" t="s">
        <v>144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24</v>
      </c>
      <c r="BK259" s="232">
        <f>ROUND(I259*H259,2)</f>
        <v>0</v>
      </c>
      <c r="BL259" s="24" t="s">
        <v>151</v>
      </c>
      <c r="BM259" s="24" t="s">
        <v>452</v>
      </c>
    </row>
    <row r="260" s="1" customFormat="1" ht="16.5" customHeight="1">
      <c r="B260" s="46"/>
      <c r="C260" s="221" t="s">
        <v>453</v>
      </c>
      <c r="D260" s="221" t="s">
        <v>146</v>
      </c>
      <c r="E260" s="222" t="s">
        <v>454</v>
      </c>
      <c r="F260" s="223" t="s">
        <v>455</v>
      </c>
      <c r="G260" s="224" t="s">
        <v>175</v>
      </c>
      <c r="H260" s="225">
        <v>218</v>
      </c>
      <c r="I260" s="226"/>
      <c r="J260" s="227">
        <f>ROUND(I260*H260,2)</f>
        <v>0</v>
      </c>
      <c r="K260" s="223" t="s">
        <v>22</v>
      </c>
      <c r="L260" s="72"/>
      <c r="M260" s="228" t="s">
        <v>22</v>
      </c>
      <c r="N260" s="229" t="s">
        <v>46</v>
      </c>
      <c r="O260" s="47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4" t="s">
        <v>151</v>
      </c>
      <c r="AT260" s="24" t="s">
        <v>146</v>
      </c>
      <c r="AU260" s="24" t="s">
        <v>84</v>
      </c>
      <c r="AY260" s="24" t="s">
        <v>144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4" t="s">
        <v>24</v>
      </c>
      <c r="BK260" s="232">
        <f>ROUND(I260*H260,2)</f>
        <v>0</v>
      </c>
      <c r="BL260" s="24" t="s">
        <v>151</v>
      </c>
      <c r="BM260" s="24" t="s">
        <v>456</v>
      </c>
    </row>
    <row r="261" s="10" customFormat="1" ht="29.88" customHeight="1">
      <c r="B261" s="205"/>
      <c r="C261" s="206"/>
      <c r="D261" s="207" t="s">
        <v>74</v>
      </c>
      <c r="E261" s="219" t="s">
        <v>457</v>
      </c>
      <c r="F261" s="219" t="s">
        <v>458</v>
      </c>
      <c r="G261" s="206"/>
      <c r="H261" s="206"/>
      <c r="I261" s="209"/>
      <c r="J261" s="220">
        <f>BK261</f>
        <v>0</v>
      </c>
      <c r="K261" s="206"/>
      <c r="L261" s="211"/>
      <c r="M261" s="212"/>
      <c r="N261" s="213"/>
      <c r="O261" s="213"/>
      <c r="P261" s="214">
        <f>SUM(P262:P265)</f>
        <v>0</v>
      </c>
      <c r="Q261" s="213"/>
      <c r="R261" s="214">
        <f>SUM(R262:R265)</f>
        <v>0</v>
      </c>
      <c r="S261" s="213"/>
      <c r="T261" s="215">
        <f>SUM(T262:T265)</f>
        <v>0</v>
      </c>
      <c r="AR261" s="216" t="s">
        <v>24</v>
      </c>
      <c r="AT261" s="217" t="s">
        <v>74</v>
      </c>
      <c r="AU261" s="217" t="s">
        <v>24</v>
      </c>
      <c r="AY261" s="216" t="s">
        <v>144</v>
      </c>
      <c r="BK261" s="218">
        <f>SUM(BK262:BK265)</f>
        <v>0</v>
      </c>
    </row>
    <row r="262" s="1" customFormat="1" ht="25.5" customHeight="1">
      <c r="B262" s="46"/>
      <c r="C262" s="221" t="s">
        <v>459</v>
      </c>
      <c r="D262" s="221" t="s">
        <v>146</v>
      </c>
      <c r="E262" s="222" t="s">
        <v>460</v>
      </c>
      <c r="F262" s="223" t="s">
        <v>461</v>
      </c>
      <c r="G262" s="224" t="s">
        <v>169</v>
      </c>
      <c r="H262" s="225">
        <v>35.107999999999997</v>
      </c>
      <c r="I262" s="226"/>
      <c r="J262" s="227">
        <f>ROUND(I262*H262,2)</f>
        <v>0</v>
      </c>
      <c r="K262" s="223" t="s">
        <v>150</v>
      </c>
      <c r="L262" s="72"/>
      <c r="M262" s="228" t="s">
        <v>22</v>
      </c>
      <c r="N262" s="229" t="s">
        <v>46</v>
      </c>
      <c r="O262" s="47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AR262" s="24" t="s">
        <v>151</v>
      </c>
      <c r="AT262" s="24" t="s">
        <v>146</v>
      </c>
      <c r="AU262" s="24" t="s">
        <v>84</v>
      </c>
      <c r="AY262" s="24" t="s">
        <v>144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4" t="s">
        <v>24</v>
      </c>
      <c r="BK262" s="232">
        <f>ROUND(I262*H262,2)</f>
        <v>0</v>
      </c>
      <c r="BL262" s="24" t="s">
        <v>151</v>
      </c>
      <c r="BM262" s="24" t="s">
        <v>462</v>
      </c>
    </row>
    <row r="263" s="1" customFormat="1" ht="25.5" customHeight="1">
      <c r="B263" s="46"/>
      <c r="C263" s="221" t="s">
        <v>463</v>
      </c>
      <c r="D263" s="221" t="s">
        <v>146</v>
      </c>
      <c r="E263" s="222" t="s">
        <v>464</v>
      </c>
      <c r="F263" s="223" t="s">
        <v>465</v>
      </c>
      <c r="G263" s="224" t="s">
        <v>169</v>
      </c>
      <c r="H263" s="225">
        <v>35.107999999999997</v>
      </c>
      <c r="I263" s="226"/>
      <c r="J263" s="227">
        <f>ROUND(I263*H263,2)</f>
        <v>0</v>
      </c>
      <c r="K263" s="223" t="s">
        <v>150</v>
      </c>
      <c r="L263" s="72"/>
      <c r="M263" s="228" t="s">
        <v>22</v>
      </c>
      <c r="N263" s="229" t="s">
        <v>46</v>
      </c>
      <c r="O263" s="47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4" t="s">
        <v>151</v>
      </c>
      <c r="AT263" s="24" t="s">
        <v>146</v>
      </c>
      <c r="AU263" s="24" t="s">
        <v>84</v>
      </c>
      <c r="AY263" s="24" t="s">
        <v>144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4" t="s">
        <v>24</v>
      </c>
      <c r="BK263" s="232">
        <f>ROUND(I263*H263,2)</f>
        <v>0</v>
      </c>
      <c r="BL263" s="24" t="s">
        <v>151</v>
      </c>
      <c r="BM263" s="24" t="s">
        <v>466</v>
      </c>
    </row>
    <row r="264" s="1" customFormat="1" ht="25.5" customHeight="1">
      <c r="B264" s="46"/>
      <c r="C264" s="221" t="s">
        <v>467</v>
      </c>
      <c r="D264" s="221" t="s">
        <v>146</v>
      </c>
      <c r="E264" s="222" t="s">
        <v>468</v>
      </c>
      <c r="F264" s="223" t="s">
        <v>469</v>
      </c>
      <c r="G264" s="224" t="s">
        <v>169</v>
      </c>
      <c r="H264" s="225">
        <v>491.512</v>
      </c>
      <c r="I264" s="226"/>
      <c r="J264" s="227">
        <f>ROUND(I264*H264,2)</f>
        <v>0</v>
      </c>
      <c r="K264" s="223" t="s">
        <v>150</v>
      </c>
      <c r="L264" s="72"/>
      <c r="M264" s="228" t="s">
        <v>22</v>
      </c>
      <c r="N264" s="229" t="s">
        <v>46</v>
      </c>
      <c r="O264" s="47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AR264" s="24" t="s">
        <v>151</v>
      </c>
      <c r="AT264" s="24" t="s">
        <v>146</v>
      </c>
      <c r="AU264" s="24" t="s">
        <v>84</v>
      </c>
      <c r="AY264" s="24" t="s">
        <v>144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24" t="s">
        <v>24</v>
      </c>
      <c r="BK264" s="232">
        <f>ROUND(I264*H264,2)</f>
        <v>0</v>
      </c>
      <c r="BL264" s="24" t="s">
        <v>151</v>
      </c>
      <c r="BM264" s="24" t="s">
        <v>470</v>
      </c>
    </row>
    <row r="265" s="1" customFormat="1" ht="16.5" customHeight="1">
      <c r="B265" s="46"/>
      <c r="C265" s="221" t="s">
        <v>471</v>
      </c>
      <c r="D265" s="221" t="s">
        <v>146</v>
      </c>
      <c r="E265" s="222" t="s">
        <v>472</v>
      </c>
      <c r="F265" s="223" t="s">
        <v>473</v>
      </c>
      <c r="G265" s="224" t="s">
        <v>169</v>
      </c>
      <c r="H265" s="225">
        <v>35.107999999999997</v>
      </c>
      <c r="I265" s="226"/>
      <c r="J265" s="227">
        <f>ROUND(I265*H265,2)</f>
        <v>0</v>
      </c>
      <c r="K265" s="223" t="s">
        <v>150</v>
      </c>
      <c r="L265" s="72"/>
      <c r="M265" s="228" t="s">
        <v>22</v>
      </c>
      <c r="N265" s="229" t="s">
        <v>46</v>
      </c>
      <c r="O265" s="47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4" t="s">
        <v>151</v>
      </c>
      <c r="AT265" s="24" t="s">
        <v>146</v>
      </c>
      <c r="AU265" s="24" t="s">
        <v>84</v>
      </c>
      <c r="AY265" s="24" t="s">
        <v>144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4" t="s">
        <v>24</v>
      </c>
      <c r="BK265" s="232">
        <f>ROUND(I265*H265,2)</f>
        <v>0</v>
      </c>
      <c r="BL265" s="24" t="s">
        <v>151</v>
      </c>
      <c r="BM265" s="24" t="s">
        <v>474</v>
      </c>
    </row>
    <row r="266" s="10" customFormat="1" ht="29.88" customHeight="1">
      <c r="B266" s="205"/>
      <c r="C266" s="206"/>
      <c r="D266" s="207" t="s">
        <v>74</v>
      </c>
      <c r="E266" s="219" t="s">
        <v>475</v>
      </c>
      <c r="F266" s="219" t="s">
        <v>476</v>
      </c>
      <c r="G266" s="206"/>
      <c r="H266" s="206"/>
      <c r="I266" s="209"/>
      <c r="J266" s="220">
        <f>BK266</f>
        <v>0</v>
      </c>
      <c r="K266" s="206"/>
      <c r="L266" s="211"/>
      <c r="M266" s="212"/>
      <c r="N266" s="213"/>
      <c r="O266" s="213"/>
      <c r="P266" s="214">
        <f>P267</f>
        <v>0</v>
      </c>
      <c r="Q266" s="213"/>
      <c r="R266" s="214">
        <f>R267</f>
        <v>0</v>
      </c>
      <c r="S266" s="213"/>
      <c r="T266" s="215">
        <f>T267</f>
        <v>0</v>
      </c>
      <c r="AR266" s="216" t="s">
        <v>24</v>
      </c>
      <c r="AT266" s="217" t="s">
        <v>74</v>
      </c>
      <c r="AU266" s="217" t="s">
        <v>24</v>
      </c>
      <c r="AY266" s="216" t="s">
        <v>144</v>
      </c>
      <c r="BK266" s="218">
        <f>BK267</f>
        <v>0</v>
      </c>
    </row>
    <row r="267" s="1" customFormat="1" ht="16.5" customHeight="1">
      <c r="B267" s="46"/>
      <c r="C267" s="221" t="s">
        <v>477</v>
      </c>
      <c r="D267" s="221" t="s">
        <v>146</v>
      </c>
      <c r="E267" s="222" t="s">
        <v>478</v>
      </c>
      <c r="F267" s="223" t="s">
        <v>479</v>
      </c>
      <c r="G267" s="224" t="s">
        <v>169</v>
      </c>
      <c r="H267" s="225">
        <v>84.829999999999998</v>
      </c>
      <c r="I267" s="226"/>
      <c r="J267" s="227">
        <f>ROUND(I267*H267,2)</f>
        <v>0</v>
      </c>
      <c r="K267" s="223" t="s">
        <v>150</v>
      </c>
      <c r="L267" s="72"/>
      <c r="M267" s="228" t="s">
        <v>22</v>
      </c>
      <c r="N267" s="229" t="s">
        <v>46</v>
      </c>
      <c r="O267" s="47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AR267" s="24" t="s">
        <v>151</v>
      </c>
      <c r="AT267" s="24" t="s">
        <v>146</v>
      </c>
      <c r="AU267" s="24" t="s">
        <v>84</v>
      </c>
      <c r="AY267" s="24" t="s">
        <v>144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24" t="s">
        <v>24</v>
      </c>
      <c r="BK267" s="232">
        <f>ROUND(I267*H267,2)</f>
        <v>0</v>
      </c>
      <c r="BL267" s="24" t="s">
        <v>151</v>
      </c>
      <c r="BM267" s="24" t="s">
        <v>480</v>
      </c>
    </row>
    <row r="268" s="10" customFormat="1" ht="37.44" customHeight="1">
      <c r="B268" s="205"/>
      <c r="C268" s="206"/>
      <c r="D268" s="207" t="s">
        <v>74</v>
      </c>
      <c r="E268" s="208" t="s">
        <v>481</v>
      </c>
      <c r="F268" s="208" t="s">
        <v>482</v>
      </c>
      <c r="G268" s="206"/>
      <c r="H268" s="206"/>
      <c r="I268" s="209"/>
      <c r="J268" s="210">
        <f>BK268</f>
        <v>0</v>
      </c>
      <c r="K268" s="206"/>
      <c r="L268" s="211"/>
      <c r="M268" s="212"/>
      <c r="N268" s="213"/>
      <c r="O268" s="213"/>
      <c r="P268" s="214">
        <f>P269+P280+P299+P305+P316+P323+P332+P357+P363+P369+P376+P398+P421+P424+P435+P443</f>
        <v>0</v>
      </c>
      <c r="Q268" s="213"/>
      <c r="R268" s="214">
        <f>R269+R280+R299+R305+R316+R323+R332+R357+R363+R369+R376+R398+R421+R424+R435+R443</f>
        <v>0</v>
      </c>
      <c r="S268" s="213"/>
      <c r="T268" s="215">
        <f>T269+T280+T299+T305+T316+T323+T332+T357+T363+T369+T376+T398+T421+T424+T435+T443</f>
        <v>0</v>
      </c>
      <c r="AR268" s="216" t="s">
        <v>84</v>
      </c>
      <c r="AT268" s="217" t="s">
        <v>74</v>
      </c>
      <c r="AU268" s="217" t="s">
        <v>75</v>
      </c>
      <c r="AY268" s="216" t="s">
        <v>144</v>
      </c>
      <c r="BK268" s="218">
        <f>BK269+BK280+BK299+BK305+BK316+BK323+BK332+BK357+BK363+BK369+BK376+BK398+BK421+BK424+BK435+BK443</f>
        <v>0</v>
      </c>
    </row>
    <row r="269" s="10" customFormat="1" ht="19.92" customHeight="1">
      <c r="B269" s="205"/>
      <c r="C269" s="206"/>
      <c r="D269" s="207" t="s">
        <v>74</v>
      </c>
      <c r="E269" s="219" t="s">
        <v>483</v>
      </c>
      <c r="F269" s="219" t="s">
        <v>484</v>
      </c>
      <c r="G269" s="206"/>
      <c r="H269" s="206"/>
      <c r="I269" s="209"/>
      <c r="J269" s="220">
        <f>BK269</f>
        <v>0</v>
      </c>
      <c r="K269" s="206"/>
      <c r="L269" s="211"/>
      <c r="M269" s="212"/>
      <c r="N269" s="213"/>
      <c r="O269" s="213"/>
      <c r="P269" s="214">
        <f>SUM(P270:P279)</f>
        <v>0</v>
      </c>
      <c r="Q269" s="213"/>
      <c r="R269" s="214">
        <f>SUM(R270:R279)</f>
        <v>0</v>
      </c>
      <c r="S269" s="213"/>
      <c r="T269" s="215">
        <f>SUM(T270:T279)</f>
        <v>0</v>
      </c>
      <c r="AR269" s="216" t="s">
        <v>24</v>
      </c>
      <c r="AT269" s="217" t="s">
        <v>74</v>
      </c>
      <c r="AU269" s="217" t="s">
        <v>24</v>
      </c>
      <c r="AY269" s="216" t="s">
        <v>144</v>
      </c>
      <c r="BK269" s="218">
        <f>SUM(BK270:BK279)</f>
        <v>0</v>
      </c>
    </row>
    <row r="270" s="1" customFormat="1" ht="16.5" customHeight="1">
      <c r="B270" s="46"/>
      <c r="C270" s="221" t="s">
        <v>485</v>
      </c>
      <c r="D270" s="221" t="s">
        <v>146</v>
      </c>
      <c r="E270" s="222" t="s">
        <v>486</v>
      </c>
      <c r="F270" s="223" t="s">
        <v>487</v>
      </c>
      <c r="G270" s="224" t="s">
        <v>438</v>
      </c>
      <c r="H270" s="225">
        <v>1</v>
      </c>
      <c r="I270" s="226"/>
      <c r="J270" s="227">
        <f>ROUND(I270*H270,2)</f>
        <v>0</v>
      </c>
      <c r="K270" s="223" t="s">
        <v>22</v>
      </c>
      <c r="L270" s="72"/>
      <c r="M270" s="228" t="s">
        <v>22</v>
      </c>
      <c r="N270" s="229" t="s">
        <v>46</v>
      </c>
      <c r="O270" s="47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AR270" s="24" t="s">
        <v>151</v>
      </c>
      <c r="AT270" s="24" t="s">
        <v>146</v>
      </c>
      <c r="AU270" s="24" t="s">
        <v>84</v>
      </c>
      <c r="AY270" s="24" t="s">
        <v>144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4" t="s">
        <v>24</v>
      </c>
      <c r="BK270" s="232">
        <f>ROUND(I270*H270,2)</f>
        <v>0</v>
      </c>
      <c r="BL270" s="24" t="s">
        <v>151</v>
      </c>
      <c r="BM270" s="24" t="s">
        <v>488</v>
      </c>
    </row>
    <row r="271" s="1" customFormat="1" ht="16.5" customHeight="1">
      <c r="B271" s="46"/>
      <c r="C271" s="221" t="s">
        <v>489</v>
      </c>
      <c r="D271" s="221" t="s">
        <v>146</v>
      </c>
      <c r="E271" s="222" t="s">
        <v>490</v>
      </c>
      <c r="F271" s="223" t="s">
        <v>491</v>
      </c>
      <c r="G271" s="224" t="s">
        <v>438</v>
      </c>
      <c r="H271" s="225">
        <v>1</v>
      </c>
      <c r="I271" s="226"/>
      <c r="J271" s="227">
        <f>ROUND(I271*H271,2)</f>
        <v>0</v>
      </c>
      <c r="K271" s="223" t="s">
        <v>22</v>
      </c>
      <c r="L271" s="72"/>
      <c r="M271" s="228" t="s">
        <v>22</v>
      </c>
      <c r="N271" s="229" t="s">
        <v>46</v>
      </c>
      <c r="O271" s="47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AR271" s="24" t="s">
        <v>151</v>
      </c>
      <c r="AT271" s="24" t="s">
        <v>146</v>
      </c>
      <c r="AU271" s="24" t="s">
        <v>84</v>
      </c>
      <c r="AY271" s="24" t="s">
        <v>144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4" t="s">
        <v>24</v>
      </c>
      <c r="BK271" s="232">
        <f>ROUND(I271*H271,2)</f>
        <v>0</v>
      </c>
      <c r="BL271" s="24" t="s">
        <v>151</v>
      </c>
      <c r="BM271" s="24" t="s">
        <v>492</v>
      </c>
    </row>
    <row r="272" s="1" customFormat="1" ht="16.5" customHeight="1">
      <c r="B272" s="46"/>
      <c r="C272" s="277" t="s">
        <v>493</v>
      </c>
      <c r="D272" s="277" t="s">
        <v>321</v>
      </c>
      <c r="E272" s="278" t="s">
        <v>494</v>
      </c>
      <c r="F272" s="279" t="s">
        <v>495</v>
      </c>
      <c r="G272" s="280" t="s">
        <v>217</v>
      </c>
      <c r="H272" s="281">
        <v>18</v>
      </c>
      <c r="I272" s="282"/>
      <c r="J272" s="283">
        <f>ROUND(I272*H272,2)</f>
        <v>0</v>
      </c>
      <c r="K272" s="279" t="s">
        <v>22</v>
      </c>
      <c r="L272" s="284"/>
      <c r="M272" s="285" t="s">
        <v>22</v>
      </c>
      <c r="N272" s="286" t="s">
        <v>46</v>
      </c>
      <c r="O272" s="47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AR272" s="24" t="s">
        <v>190</v>
      </c>
      <c r="AT272" s="24" t="s">
        <v>321</v>
      </c>
      <c r="AU272" s="24" t="s">
        <v>84</v>
      </c>
      <c r="AY272" s="24" t="s">
        <v>144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24" t="s">
        <v>24</v>
      </c>
      <c r="BK272" s="232">
        <f>ROUND(I272*H272,2)</f>
        <v>0</v>
      </c>
      <c r="BL272" s="24" t="s">
        <v>151</v>
      </c>
      <c r="BM272" s="24" t="s">
        <v>496</v>
      </c>
    </row>
    <row r="273" s="1" customFormat="1" ht="16.5" customHeight="1">
      <c r="B273" s="46"/>
      <c r="C273" s="277" t="s">
        <v>497</v>
      </c>
      <c r="D273" s="277" t="s">
        <v>321</v>
      </c>
      <c r="E273" s="278" t="s">
        <v>498</v>
      </c>
      <c r="F273" s="279" t="s">
        <v>499</v>
      </c>
      <c r="G273" s="280" t="s">
        <v>217</v>
      </c>
      <c r="H273" s="281">
        <v>60</v>
      </c>
      <c r="I273" s="282"/>
      <c r="J273" s="283">
        <f>ROUND(I273*H273,2)</f>
        <v>0</v>
      </c>
      <c r="K273" s="279" t="s">
        <v>22</v>
      </c>
      <c r="L273" s="284"/>
      <c r="M273" s="285" t="s">
        <v>22</v>
      </c>
      <c r="N273" s="286" t="s">
        <v>46</v>
      </c>
      <c r="O273" s="47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AR273" s="24" t="s">
        <v>190</v>
      </c>
      <c r="AT273" s="24" t="s">
        <v>321</v>
      </c>
      <c r="AU273" s="24" t="s">
        <v>84</v>
      </c>
      <c r="AY273" s="24" t="s">
        <v>144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24" t="s">
        <v>24</v>
      </c>
      <c r="BK273" s="232">
        <f>ROUND(I273*H273,2)</f>
        <v>0</v>
      </c>
      <c r="BL273" s="24" t="s">
        <v>151</v>
      </c>
      <c r="BM273" s="24" t="s">
        <v>500</v>
      </c>
    </row>
    <row r="274" s="1" customFormat="1" ht="16.5" customHeight="1">
      <c r="B274" s="46"/>
      <c r="C274" s="277" t="s">
        <v>501</v>
      </c>
      <c r="D274" s="277" t="s">
        <v>321</v>
      </c>
      <c r="E274" s="278" t="s">
        <v>502</v>
      </c>
      <c r="F274" s="279" t="s">
        <v>503</v>
      </c>
      <c r="G274" s="280" t="s">
        <v>175</v>
      </c>
      <c r="H274" s="281">
        <v>2</v>
      </c>
      <c r="I274" s="282"/>
      <c r="J274" s="283">
        <f>ROUND(I274*H274,2)</f>
        <v>0</v>
      </c>
      <c r="K274" s="279" t="s">
        <v>22</v>
      </c>
      <c r="L274" s="284"/>
      <c r="M274" s="285" t="s">
        <v>22</v>
      </c>
      <c r="N274" s="286" t="s">
        <v>46</v>
      </c>
      <c r="O274" s="47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AR274" s="24" t="s">
        <v>190</v>
      </c>
      <c r="AT274" s="24" t="s">
        <v>321</v>
      </c>
      <c r="AU274" s="24" t="s">
        <v>84</v>
      </c>
      <c r="AY274" s="24" t="s">
        <v>144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4" t="s">
        <v>24</v>
      </c>
      <c r="BK274" s="232">
        <f>ROUND(I274*H274,2)</f>
        <v>0</v>
      </c>
      <c r="BL274" s="24" t="s">
        <v>151</v>
      </c>
      <c r="BM274" s="24" t="s">
        <v>504</v>
      </c>
    </row>
    <row r="275" s="1" customFormat="1" ht="16.5" customHeight="1">
      <c r="B275" s="46"/>
      <c r="C275" s="277" t="s">
        <v>505</v>
      </c>
      <c r="D275" s="277" t="s">
        <v>321</v>
      </c>
      <c r="E275" s="278" t="s">
        <v>506</v>
      </c>
      <c r="F275" s="279" t="s">
        <v>507</v>
      </c>
      <c r="G275" s="280" t="s">
        <v>175</v>
      </c>
      <c r="H275" s="281">
        <v>4</v>
      </c>
      <c r="I275" s="282"/>
      <c r="J275" s="283">
        <f>ROUND(I275*H275,2)</f>
        <v>0</v>
      </c>
      <c r="K275" s="279" t="s">
        <v>22</v>
      </c>
      <c r="L275" s="284"/>
      <c r="M275" s="285" t="s">
        <v>22</v>
      </c>
      <c r="N275" s="286" t="s">
        <v>46</v>
      </c>
      <c r="O275" s="47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AR275" s="24" t="s">
        <v>190</v>
      </c>
      <c r="AT275" s="24" t="s">
        <v>321</v>
      </c>
      <c r="AU275" s="24" t="s">
        <v>84</v>
      </c>
      <c r="AY275" s="24" t="s">
        <v>144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24" t="s">
        <v>24</v>
      </c>
      <c r="BK275" s="232">
        <f>ROUND(I275*H275,2)</f>
        <v>0</v>
      </c>
      <c r="BL275" s="24" t="s">
        <v>151</v>
      </c>
      <c r="BM275" s="24" t="s">
        <v>508</v>
      </c>
    </row>
    <row r="276" s="1" customFormat="1" ht="16.5" customHeight="1">
      <c r="B276" s="46"/>
      <c r="C276" s="277" t="s">
        <v>509</v>
      </c>
      <c r="D276" s="277" t="s">
        <v>321</v>
      </c>
      <c r="E276" s="278" t="s">
        <v>510</v>
      </c>
      <c r="F276" s="279" t="s">
        <v>511</v>
      </c>
      <c r="G276" s="280" t="s">
        <v>175</v>
      </c>
      <c r="H276" s="281">
        <v>2</v>
      </c>
      <c r="I276" s="282"/>
      <c r="J276" s="283">
        <f>ROUND(I276*H276,2)</f>
        <v>0</v>
      </c>
      <c r="K276" s="279" t="s">
        <v>22</v>
      </c>
      <c r="L276" s="284"/>
      <c r="M276" s="285" t="s">
        <v>22</v>
      </c>
      <c r="N276" s="286" t="s">
        <v>46</v>
      </c>
      <c r="O276" s="47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AR276" s="24" t="s">
        <v>190</v>
      </c>
      <c r="AT276" s="24" t="s">
        <v>321</v>
      </c>
      <c r="AU276" s="24" t="s">
        <v>84</v>
      </c>
      <c r="AY276" s="24" t="s">
        <v>144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4" t="s">
        <v>24</v>
      </c>
      <c r="BK276" s="232">
        <f>ROUND(I276*H276,2)</f>
        <v>0</v>
      </c>
      <c r="BL276" s="24" t="s">
        <v>151</v>
      </c>
      <c r="BM276" s="24" t="s">
        <v>512</v>
      </c>
    </row>
    <row r="277" s="1" customFormat="1" ht="16.5" customHeight="1">
      <c r="B277" s="46"/>
      <c r="C277" s="277" t="s">
        <v>513</v>
      </c>
      <c r="D277" s="277" t="s">
        <v>321</v>
      </c>
      <c r="E277" s="278" t="s">
        <v>514</v>
      </c>
      <c r="F277" s="279" t="s">
        <v>515</v>
      </c>
      <c r="G277" s="280" t="s">
        <v>217</v>
      </c>
      <c r="H277" s="281">
        <v>20</v>
      </c>
      <c r="I277" s="282"/>
      <c r="J277" s="283">
        <f>ROUND(I277*H277,2)</f>
        <v>0</v>
      </c>
      <c r="K277" s="279" t="s">
        <v>22</v>
      </c>
      <c r="L277" s="284"/>
      <c r="M277" s="285" t="s">
        <v>22</v>
      </c>
      <c r="N277" s="286" t="s">
        <v>46</v>
      </c>
      <c r="O277" s="47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AR277" s="24" t="s">
        <v>190</v>
      </c>
      <c r="AT277" s="24" t="s">
        <v>321</v>
      </c>
      <c r="AU277" s="24" t="s">
        <v>84</v>
      </c>
      <c r="AY277" s="24" t="s">
        <v>144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4" t="s">
        <v>24</v>
      </c>
      <c r="BK277" s="232">
        <f>ROUND(I277*H277,2)</f>
        <v>0</v>
      </c>
      <c r="BL277" s="24" t="s">
        <v>151</v>
      </c>
      <c r="BM277" s="24" t="s">
        <v>516</v>
      </c>
    </row>
    <row r="278" s="1" customFormat="1" ht="16.5" customHeight="1">
      <c r="B278" s="46"/>
      <c r="C278" s="277" t="s">
        <v>517</v>
      </c>
      <c r="D278" s="277" t="s">
        <v>321</v>
      </c>
      <c r="E278" s="278" t="s">
        <v>518</v>
      </c>
      <c r="F278" s="279" t="s">
        <v>519</v>
      </c>
      <c r="G278" s="280" t="s">
        <v>217</v>
      </c>
      <c r="H278" s="281">
        <v>20</v>
      </c>
      <c r="I278" s="282"/>
      <c r="J278" s="283">
        <f>ROUND(I278*H278,2)</f>
        <v>0</v>
      </c>
      <c r="K278" s="279" t="s">
        <v>22</v>
      </c>
      <c r="L278" s="284"/>
      <c r="M278" s="285" t="s">
        <v>22</v>
      </c>
      <c r="N278" s="286" t="s">
        <v>46</v>
      </c>
      <c r="O278" s="47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AR278" s="24" t="s">
        <v>190</v>
      </c>
      <c r="AT278" s="24" t="s">
        <v>321</v>
      </c>
      <c r="AU278" s="24" t="s">
        <v>84</v>
      </c>
      <c r="AY278" s="24" t="s">
        <v>144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4" t="s">
        <v>24</v>
      </c>
      <c r="BK278" s="232">
        <f>ROUND(I278*H278,2)</f>
        <v>0</v>
      </c>
      <c r="BL278" s="24" t="s">
        <v>151</v>
      </c>
      <c r="BM278" s="24" t="s">
        <v>520</v>
      </c>
    </row>
    <row r="279" s="1" customFormat="1" ht="16.5" customHeight="1">
      <c r="B279" s="46"/>
      <c r="C279" s="277" t="s">
        <v>521</v>
      </c>
      <c r="D279" s="277" t="s">
        <v>321</v>
      </c>
      <c r="E279" s="278" t="s">
        <v>522</v>
      </c>
      <c r="F279" s="279" t="s">
        <v>523</v>
      </c>
      <c r="G279" s="280" t="s">
        <v>438</v>
      </c>
      <c r="H279" s="281">
        <v>1</v>
      </c>
      <c r="I279" s="282"/>
      <c r="J279" s="283">
        <f>ROUND(I279*H279,2)</f>
        <v>0</v>
      </c>
      <c r="K279" s="279" t="s">
        <v>22</v>
      </c>
      <c r="L279" s="284"/>
      <c r="M279" s="285" t="s">
        <v>22</v>
      </c>
      <c r="N279" s="286" t="s">
        <v>46</v>
      </c>
      <c r="O279" s="47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AR279" s="24" t="s">
        <v>190</v>
      </c>
      <c r="AT279" s="24" t="s">
        <v>321</v>
      </c>
      <c r="AU279" s="24" t="s">
        <v>84</v>
      </c>
      <c r="AY279" s="24" t="s">
        <v>144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4" t="s">
        <v>24</v>
      </c>
      <c r="BK279" s="232">
        <f>ROUND(I279*H279,2)</f>
        <v>0</v>
      </c>
      <c r="BL279" s="24" t="s">
        <v>151</v>
      </c>
      <c r="BM279" s="24" t="s">
        <v>524</v>
      </c>
    </row>
    <row r="280" s="10" customFormat="1" ht="29.88" customHeight="1">
      <c r="B280" s="205"/>
      <c r="C280" s="206"/>
      <c r="D280" s="207" t="s">
        <v>74</v>
      </c>
      <c r="E280" s="219" t="s">
        <v>525</v>
      </c>
      <c r="F280" s="219" t="s">
        <v>526</v>
      </c>
      <c r="G280" s="206"/>
      <c r="H280" s="206"/>
      <c r="I280" s="209"/>
      <c r="J280" s="220">
        <f>BK280</f>
        <v>0</v>
      </c>
      <c r="K280" s="206"/>
      <c r="L280" s="211"/>
      <c r="M280" s="212"/>
      <c r="N280" s="213"/>
      <c r="O280" s="213"/>
      <c r="P280" s="214">
        <f>SUM(P281:P298)</f>
        <v>0</v>
      </c>
      <c r="Q280" s="213"/>
      <c r="R280" s="214">
        <f>SUM(R281:R298)</f>
        <v>0</v>
      </c>
      <c r="S280" s="213"/>
      <c r="T280" s="215">
        <f>SUM(T281:T298)</f>
        <v>0</v>
      </c>
      <c r="AR280" s="216" t="s">
        <v>84</v>
      </c>
      <c r="AT280" s="217" t="s">
        <v>74</v>
      </c>
      <c r="AU280" s="217" t="s">
        <v>24</v>
      </c>
      <c r="AY280" s="216" t="s">
        <v>144</v>
      </c>
      <c r="BK280" s="218">
        <f>SUM(BK281:BK298)</f>
        <v>0</v>
      </c>
    </row>
    <row r="281" s="1" customFormat="1" ht="25.5" customHeight="1">
      <c r="B281" s="46"/>
      <c r="C281" s="221" t="s">
        <v>527</v>
      </c>
      <c r="D281" s="221" t="s">
        <v>146</v>
      </c>
      <c r="E281" s="222" t="s">
        <v>528</v>
      </c>
      <c r="F281" s="223" t="s">
        <v>529</v>
      </c>
      <c r="G281" s="224" t="s">
        <v>149</v>
      </c>
      <c r="H281" s="225">
        <v>796.10000000000002</v>
      </c>
      <c r="I281" s="226"/>
      <c r="J281" s="227">
        <f>ROUND(I281*H281,2)</f>
        <v>0</v>
      </c>
      <c r="K281" s="223" t="s">
        <v>150</v>
      </c>
      <c r="L281" s="72"/>
      <c r="M281" s="228" t="s">
        <v>22</v>
      </c>
      <c r="N281" s="229" t="s">
        <v>46</v>
      </c>
      <c r="O281" s="47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AR281" s="24" t="s">
        <v>228</v>
      </c>
      <c r="AT281" s="24" t="s">
        <v>146</v>
      </c>
      <c r="AU281" s="24" t="s">
        <v>84</v>
      </c>
      <c r="AY281" s="24" t="s">
        <v>144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24" t="s">
        <v>24</v>
      </c>
      <c r="BK281" s="232">
        <f>ROUND(I281*H281,2)</f>
        <v>0</v>
      </c>
      <c r="BL281" s="24" t="s">
        <v>228</v>
      </c>
      <c r="BM281" s="24" t="s">
        <v>530</v>
      </c>
    </row>
    <row r="282" s="11" customFormat="1">
      <c r="B282" s="233"/>
      <c r="C282" s="234"/>
      <c r="D282" s="235" t="s">
        <v>153</v>
      </c>
      <c r="E282" s="236" t="s">
        <v>22</v>
      </c>
      <c r="F282" s="237" t="s">
        <v>531</v>
      </c>
      <c r="G282" s="234"/>
      <c r="H282" s="238">
        <v>796.10000000000002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AT282" s="244" t="s">
        <v>153</v>
      </c>
      <c r="AU282" s="244" t="s">
        <v>84</v>
      </c>
      <c r="AV282" s="11" t="s">
        <v>84</v>
      </c>
      <c r="AW282" s="11" t="s">
        <v>39</v>
      </c>
      <c r="AX282" s="11" t="s">
        <v>75</v>
      </c>
      <c r="AY282" s="244" t="s">
        <v>144</v>
      </c>
    </row>
    <row r="283" s="12" customFormat="1">
      <c r="B283" s="245"/>
      <c r="C283" s="246"/>
      <c r="D283" s="235" t="s">
        <v>153</v>
      </c>
      <c r="E283" s="247" t="s">
        <v>22</v>
      </c>
      <c r="F283" s="248" t="s">
        <v>155</v>
      </c>
      <c r="G283" s="246"/>
      <c r="H283" s="249">
        <v>796.10000000000002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AT283" s="255" t="s">
        <v>153</v>
      </c>
      <c r="AU283" s="255" t="s">
        <v>84</v>
      </c>
      <c r="AV283" s="12" t="s">
        <v>151</v>
      </c>
      <c r="AW283" s="12" t="s">
        <v>39</v>
      </c>
      <c r="AX283" s="12" t="s">
        <v>24</v>
      </c>
      <c r="AY283" s="255" t="s">
        <v>144</v>
      </c>
    </row>
    <row r="284" s="1" customFormat="1" ht="16.5" customHeight="1">
      <c r="B284" s="46"/>
      <c r="C284" s="221" t="s">
        <v>532</v>
      </c>
      <c r="D284" s="221" t="s">
        <v>146</v>
      </c>
      <c r="E284" s="222" t="s">
        <v>533</v>
      </c>
      <c r="F284" s="223" t="s">
        <v>534</v>
      </c>
      <c r="G284" s="224" t="s">
        <v>149</v>
      </c>
      <c r="H284" s="225">
        <v>24.704000000000001</v>
      </c>
      <c r="I284" s="226"/>
      <c r="J284" s="227">
        <f>ROUND(I284*H284,2)</f>
        <v>0</v>
      </c>
      <c r="K284" s="223" t="s">
        <v>150</v>
      </c>
      <c r="L284" s="72"/>
      <c r="M284" s="228" t="s">
        <v>22</v>
      </c>
      <c r="N284" s="229" t="s">
        <v>46</v>
      </c>
      <c r="O284" s="47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AR284" s="24" t="s">
        <v>228</v>
      </c>
      <c r="AT284" s="24" t="s">
        <v>146</v>
      </c>
      <c r="AU284" s="24" t="s">
        <v>84</v>
      </c>
      <c r="AY284" s="24" t="s">
        <v>144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24" t="s">
        <v>24</v>
      </c>
      <c r="BK284" s="232">
        <f>ROUND(I284*H284,2)</f>
        <v>0</v>
      </c>
      <c r="BL284" s="24" t="s">
        <v>228</v>
      </c>
      <c r="BM284" s="24" t="s">
        <v>535</v>
      </c>
    </row>
    <row r="285" s="11" customFormat="1">
      <c r="B285" s="233"/>
      <c r="C285" s="234"/>
      <c r="D285" s="235" t="s">
        <v>153</v>
      </c>
      <c r="E285" s="236" t="s">
        <v>22</v>
      </c>
      <c r="F285" s="237" t="s">
        <v>536</v>
      </c>
      <c r="G285" s="234"/>
      <c r="H285" s="238">
        <v>5.0330000000000004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153</v>
      </c>
      <c r="AU285" s="244" t="s">
        <v>84</v>
      </c>
      <c r="AV285" s="11" t="s">
        <v>84</v>
      </c>
      <c r="AW285" s="11" t="s">
        <v>39</v>
      </c>
      <c r="AX285" s="11" t="s">
        <v>75</v>
      </c>
      <c r="AY285" s="244" t="s">
        <v>144</v>
      </c>
    </row>
    <row r="286" s="11" customFormat="1">
      <c r="B286" s="233"/>
      <c r="C286" s="234"/>
      <c r="D286" s="235" t="s">
        <v>153</v>
      </c>
      <c r="E286" s="236" t="s">
        <v>22</v>
      </c>
      <c r="F286" s="237" t="s">
        <v>537</v>
      </c>
      <c r="G286" s="234"/>
      <c r="H286" s="238">
        <v>15.893000000000001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153</v>
      </c>
      <c r="AU286" s="244" t="s">
        <v>84</v>
      </c>
      <c r="AV286" s="11" t="s">
        <v>84</v>
      </c>
      <c r="AW286" s="11" t="s">
        <v>39</v>
      </c>
      <c r="AX286" s="11" t="s">
        <v>75</v>
      </c>
      <c r="AY286" s="244" t="s">
        <v>144</v>
      </c>
    </row>
    <row r="287" s="11" customFormat="1">
      <c r="B287" s="233"/>
      <c r="C287" s="234"/>
      <c r="D287" s="235" t="s">
        <v>153</v>
      </c>
      <c r="E287" s="236" t="s">
        <v>22</v>
      </c>
      <c r="F287" s="237" t="s">
        <v>538</v>
      </c>
      <c r="G287" s="234"/>
      <c r="H287" s="238">
        <v>3.778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AT287" s="244" t="s">
        <v>153</v>
      </c>
      <c r="AU287" s="244" t="s">
        <v>84</v>
      </c>
      <c r="AV287" s="11" t="s">
        <v>84</v>
      </c>
      <c r="AW287" s="11" t="s">
        <v>39</v>
      </c>
      <c r="AX287" s="11" t="s">
        <v>75</v>
      </c>
      <c r="AY287" s="244" t="s">
        <v>144</v>
      </c>
    </row>
    <row r="288" s="12" customFormat="1">
      <c r="B288" s="245"/>
      <c r="C288" s="246"/>
      <c r="D288" s="235" t="s">
        <v>153</v>
      </c>
      <c r="E288" s="247" t="s">
        <v>22</v>
      </c>
      <c r="F288" s="248" t="s">
        <v>155</v>
      </c>
      <c r="G288" s="246"/>
      <c r="H288" s="249">
        <v>24.704000000000001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AT288" s="255" t="s">
        <v>153</v>
      </c>
      <c r="AU288" s="255" t="s">
        <v>84</v>
      </c>
      <c r="AV288" s="12" t="s">
        <v>151</v>
      </c>
      <c r="AW288" s="12" t="s">
        <v>39</v>
      </c>
      <c r="AX288" s="12" t="s">
        <v>24</v>
      </c>
      <c r="AY288" s="255" t="s">
        <v>144</v>
      </c>
    </row>
    <row r="289" s="1" customFormat="1" ht="16.5" customHeight="1">
      <c r="B289" s="46"/>
      <c r="C289" s="277" t="s">
        <v>539</v>
      </c>
      <c r="D289" s="277" t="s">
        <v>321</v>
      </c>
      <c r="E289" s="278" t="s">
        <v>540</v>
      </c>
      <c r="F289" s="279" t="s">
        <v>541</v>
      </c>
      <c r="G289" s="280" t="s">
        <v>169</v>
      </c>
      <c r="H289" s="281">
        <v>0.28699999999999998</v>
      </c>
      <c r="I289" s="282"/>
      <c r="J289" s="283">
        <f>ROUND(I289*H289,2)</f>
        <v>0</v>
      </c>
      <c r="K289" s="279" t="s">
        <v>150</v>
      </c>
      <c r="L289" s="284"/>
      <c r="M289" s="285" t="s">
        <v>22</v>
      </c>
      <c r="N289" s="286" t="s">
        <v>46</v>
      </c>
      <c r="O289" s="47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AR289" s="24" t="s">
        <v>307</v>
      </c>
      <c r="AT289" s="24" t="s">
        <v>321</v>
      </c>
      <c r="AU289" s="24" t="s">
        <v>84</v>
      </c>
      <c r="AY289" s="24" t="s">
        <v>144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4" t="s">
        <v>24</v>
      </c>
      <c r="BK289" s="232">
        <f>ROUND(I289*H289,2)</f>
        <v>0</v>
      </c>
      <c r="BL289" s="24" t="s">
        <v>228</v>
      </c>
      <c r="BM289" s="24" t="s">
        <v>542</v>
      </c>
    </row>
    <row r="290" s="11" customFormat="1">
      <c r="B290" s="233"/>
      <c r="C290" s="234"/>
      <c r="D290" s="235" t="s">
        <v>153</v>
      </c>
      <c r="E290" s="236" t="s">
        <v>22</v>
      </c>
      <c r="F290" s="237" t="s">
        <v>543</v>
      </c>
      <c r="G290" s="234"/>
      <c r="H290" s="238">
        <v>0.28699999999999998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153</v>
      </c>
      <c r="AU290" s="244" t="s">
        <v>84</v>
      </c>
      <c r="AV290" s="11" t="s">
        <v>84</v>
      </c>
      <c r="AW290" s="11" t="s">
        <v>39</v>
      </c>
      <c r="AX290" s="11" t="s">
        <v>75</v>
      </c>
      <c r="AY290" s="244" t="s">
        <v>144</v>
      </c>
    </row>
    <row r="291" s="12" customFormat="1">
      <c r="B291" s="245"/>
      <c r="C291" s="246"/>
      <c r="D291" s="235" t="s">
        <v>153</v>
      </c>
      <c r="E291" s="247" t="s">
        <v>22</v>
      </c>
      <c r="F291" s="248" t="s">
        <v>155</v>
      </c>
      <c r="G291" s="246"/>
      <c r="H291" s="249">
        <v>0.28699999999999998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AT291" s="255" t="s">
        <v>153</v>
      </c>
      <c r="AU291" s="255" t="s">
        <v>84</v>
      </c>
      <c r="AV291" s="12" t="s">
        <v>151</v>
      </c>
      <c r="AW291" s="12" t="s">
        <v>39</v>
      </c>
      <c r="AX291" s="12" t="s">
        <v>24</v>
      </c>
      <c r="AY291" s="255" t="s">
        <v>144</v>
      </c>
    </row>
    <row r="292" s="1" customFormat="1" ht="16.5" customHeight="1">
      <c r="B292" s="46"/>
      <c r="C292" s="221" t="s">
        <v>544</v>
      </c>
      <c r="D292" s="221" t="s">
        <v>146</v>
      </c>
      <c r="E292" s="222" t="s">
        <v>545</v>
      </c>
      <c r="F292" s="223" t="s">
        <v>546</v>
      </c>
      <c r="G292" s="224" t="s">
        <v>149</v>
      </c>
      <c r="H292" s="225">
        <v>796.10000000000002</v>
      </c>
      <c r="I292" s="226"/>
      <c r="J292" s="227">
        <f>ROUND(I292*H292,2)</f>
        <v>0</v>
      </c>
      <c r="K292" s="223" t="s">
        <v>150</v>
      </c>
      <c r="L292" s="72"/>
      <c r="M292" s="228" t="s">
        <v>22</v>
      </c>
      <c r="N292" s="229" t="s">
        <v>46</v>
      </c>
      <c r="O292" s="47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AR292" s="24" t="s">
        <v>228</v>
      </c>
      <c r="AT292" s="24" t="s">
        <v>146</v>
      </c>
      <c r="AU292" s="24" t="s">
        <v>84</v>
      </c>
      <c r="AY292" s="24" t="s">
        <v>144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24" t="s">
        <v>24</v>
      </c>
      <c r="BK292" s="232">
        <f>ROUND(I292*H292,2)</f>
        <v>0</v>
      </c>
      <c r="BL292" s="24" t="s">
        <v>228</v>
      </c>
      <c r="BM292" s="24" t="s">
        <v>547</v>
      </c>
    </row>
    <row r="293" s="1" customFormat="1" ht="16.5" customHeight="1">
      <c r="B293" s="46"/>
      <c r="C293" s="221" t="s">
        <v>548</v>
      </c>
      <c r="D293" s="221" t="s">
        <v>146</v>
      </c>
      <c r="E293" s="222" t="s">
        <v>549</v>
      </c>
      <c r="F293" s="223" t="s">
        <v>550</v>
      </c>
      <c r="G293" s="224" t="s">
        <v>149</v>
      </c>
      <c r="H293" s="225">
        <v>24.704000000000001</v>
      </c>
      <c r="I293" s="226"/>
      <c r="J293" s="227">
        <f>ROUND(I293*H293,2)</f>
        <v>0</v>
      </c>
      <c r="K293" s="223" t="s">
        <v>150</v>
      </c>
      <c r="L293" s="72"/>
      <c r="M293" s="228" t="s">
        <v>22</v>
      </c>
      <c r="N293" s="229" t="s">
        <v>46</v>
      </c>
      <c r="O293" s="47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AR293" s="24" t="s">
        <v>228</v>
      </c>
      <c r="AT293" s="24" t="s">
        <v>146</v>
      </c>
      <c r="AU293" s="24" t="s">
        <v>84</v>
      </c>
      <c r="AY293" s="24" t="s">
        <v>144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4" t="s">
        <v>24</v>
      </c>
      <c r="BK293" s="232">
        <f>ROUND(I293*H293,2)</f>
        <v>0</v>
      </c>
      <c r="BL293" s="24" t="s">
        <v>228</v>
      </c>
      <c r="BM293" s="24" t="s">
        <v>551</v>
      </c>
    </row>
    <row r="294" s="1" customFormat="1" ht="16.5" customHeight="1">
      <c r="B294" s="46"/>
      <c r="C294" s="277" t="s">
        <v>552</v>
      </c>
      <c r="D294" s="277" t="s">
        <v>321</v>
      </c>
      <c r="E294" s="278" t="s">
        <v>553</v>
      </c>
      <c r="F294" s="279" t="s">
        <v>554</v>
      </c>
      <c r="G294" s="280" t="s">
        <v>149</v>
      </c>
      <c r="H294" s="281">
        <v>905.35500000000002</v>
      </c>
      <c r="I294" s="282"/>
      <c r="J294" s="283">
        <f>ROUND(I294*H294,2)</f>
        <v>0</v>
      </c>
      <c r="K294" s="279" t="s">
        <v>150</v>
      </c>
      <c r="L294" s="284"/>
      <c r="M294" s="285" t="s">
        <v>22</v>
      </c>
      <c r="N294" s="286" t="s">
        <v>46</v>
      </c>
      <c r="O294" s="47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AR294" s="24" t="s">
        <v>307</v>
      </c>
      <c r="AT294" s="24" t="s">
        <v>321</v>
      </c>
      <c r="AU294" s="24" t="s">
        <v>84</v>
      </c>
      <c r="AY294" s="24" t="s">
        <v>144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4" t="s">
        <v>24</v>
      </c>
      <c r="BK294" s="232">
        <f>ROUND(I294*H294,2)</f>
        <v>0</v>
      </c>
      <c r="BL294" s="24" t="s">
        <v>228</v>
      </c>
      <c r="BM294" s="24" t="s">
        <v>555</v>
      </c>
    </row>
    <row r="295" s="11" customFormat="1">
      <c r="B295" s="233"/>
      <c r="C295" s="234"/>
      <c r="D295" s="235" t="s">
        <v>153</v>
      </c>
      <c r="E295" s="236" t="s">
        <v>22</v>
      </c>
      <c r="F295" s="237" t="s">
        <v>556</v>
      </c>
      <c r="G295" s="234"/>
      <c r="H295" s="238">
        <v>29.645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AT295" s="244" t="s">
        <v>153</v>
      </c>
      <c r="AU295" s="244" t="s">
        <v>84</v>
      </c>
      <c r="AV295" s="11" t="s">
        <v>84</v>
      </c>
      <c r="AW295" s="11" t="s">
        <v>39</v>
      </c>
      <c r="AX295" s="11" t="s">
        <v>75</v>
      </c>
      <c r="AY295" s="244" t="s">
        <v>144</v>
      </c>
    </row>
    <row r="296" s="11" customFormat="1">
      <c r="B296" s="233"/>
      <c r="C296" s="234"/>
      <c r="D296" s="235" t="s">
        <v>153</v>
      </c>
      <c r="E296" s="236" t="s">
        <v>22</v>
      </c>
      <c r="F296" s="237" t="s">
        <v>557</v>
      </c>
      <c r="G296" s="234"/>
      <c r="H296" s="238">
        <v>875.71000000000004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AT296" s="244" t="s">
        <v>153</v>
      </c>
      <c r="AU296" s="244" t="s">
        <v>84</v>
      </c>
      <c r="AV296" s="11" t="s">
        <v>84</v>
      </c>
      <c r="AW296" s="11" t="s">
        <v>39</v>
      </c>
      <c r="AX296" s="11" t="s">
        <v>75</v>
      </c>
      <c r="AY296" s="244" t="s">
        <v>144</v>
      </c>
    </row>
    <row r="297" s="12" customFormat="1">
      <c r="B297" s="245"/>
      <c r="C297" s="246"/>
      <c r="D297" s="235" t="s">
        <v>153</v>
      </c>
      <c r="E297" s="247" t="s">
        <v>22</v>
      </c>
      <c r="F297" s="248" t="s">
        <v>155</v>
      </c>
      <c r="G297" s="246"/>
      <c r="H297" s="249">
        <v>905.35500000000002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AT297" s="255" t="s">
        <v>153</v>
      </c>
      <c r="AU297" s="255" t="s">
        <v>84</v>
      </c>
      <c r="AV297" s="12" t="s">
        <v>151</v>
      </c>
      <c r="AW297" s="12" t="s">
        <v>39</v>
      </c>
      <c r="AX297" s="12" t="s">
        <v>24</v>
      </c>
      <c r="AY297" s="255" t="s">
        <v>144</v>
      </c>
    </row>
    <row r="298" s="1" customFormat="1" ht="25.5" customHeight="1">
      <c r="B298" s="46"/>
      <c r="C298" s="221" t="s">
        <v>558</v>
      </c>
      <c r="D298" s="221" t="s">
        <v>146</v>
      </c>
      <c r="E298" s="222" t="s">
        <v>559</v>
      </c>
      <c r="F298" s="223" t="s">
        <v>560</v>
      </c>
      <c r="G298" s="224" t="s">
        <v>169</v>
      </c>
      <c r="H298" s="225">
        <v>6.1379999999999999</v>
      </c>
      <c r="I298" s="226"/>
      <c r="J298" s="227">
        <f>ROUND(I298*H298,2)</f>
        <v>0</v>
      </c>
      <c r="K298" s="223" t="s">
        <v>150</v>
      </c>
      <c r="L298" s="72"/>
      <c r="M298" s="228" t="s">
        <v>22</v>
      </c>
      <c r="N298" s="229" t="s">
        <v>46</v>
      </c>
      <c r="O298" s="47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AR298" s="24" t="s">
        <v>228</v>
      </c>
      <c r="AT298" s="24" t="s">
        <v>146</v>
      </c>
      <c r="AU298" s="24" t="s">
        <v>84</v>
      </c>
      <c r="AY298" s="24" t="s">
        <v>144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24" t="s">
        <v>24</v>
      </c>
      <c r="BK298" s="232">
        <f>ROUND(I298*H298,2)</f>
        <v>0</v>
      </c>
      <c r="BL298" s="24" t="s">
        <v>228</v>
      </c>
      <c r="BM298" s="24" t="s">
        <v>561</v>
      </c>
    </row>
    <row r="299" s="10" customFormat="1" ht="29.88" customHeight="1">
      <c r="B299" s="205"/>
      <c r="C299" s="206"/>
      <c r="D299" s="207" t="s">
        <v>74</v>
      </c>
      <c r="E299" s="219" t="s">
        <v>562</v>
      </c>
      <c r="F299" s="219" t="s">
        <v>563</v>
      </c>
      <c r="G299" s="206"/>
      <c r="H299" s="206"/>
      <c r="I299" s="209"/>
      <c r="J299" s="220">
        <f>BK299</f>
        <v>0</v>
      </c>
      <c r="K299" s="206"/>
      <c r="L299" s="211"/>
      <c r="M299" s="212"/>
      <c r="N299" s="213"/>
      <c r="O299" s="213"/>
      <c r="P299" s="214">
        <f>SUM(P300:P304)</f>
        <v>0</v>
      </c>
      <c r="Q299" s="213"/>
      <c r="R299" s="214">
        <f>SUM(R300:R304)</f>
        <v>0</v>
      </c>
      <c r="S299" s="213"/>
      <c r="T299" s="215">
        <f>SUM(T300:T304)</f>
        <v>0</v>
      </c>
      <c r="AR299" s="216" t="s">
        <v>84</v>
      </c>
      <c r="AT299" s="217" t="s">
        <v>74</v>
      </c>
      <c r="AU299" s="217" t="s">
        <v>24</v>
      </c>
      <c r="AY299" s="216" t="s">
        <v>144</v>
      </c>
      <c r="BK299" s="218">
        <f>SUM(BK300:BK304)</f>
        <v>0</v>
      </c>
    </row>
    <row r="300" s="1" customFormat="1" ht="16.5" customHeight="1">
      <c r="B300" s="46"/>
      <c r="C300" s="221" t="s">
        <v>564</v>
      </c>
      <c r="D300" s="221" t="s">
        <v>146</v>
      </c>
      <c r="E300" s="222" t="s">
        <v>565</v>
      </c>
      <c r="F300" s="223" t="s">
        <v>566</v>
      </c>
      <c r="G300" s="224" t="s">
        <v>217</v>
      </c>
      <c r="H300" s="225">
        <v>174.38</v>
      </c>
      <c r="I300" s="226"/>
      <c r="J300" s="227">
        <f>ROUND(I300*H300,2)</f>
        <v>0</v>
      </c>
      <c r="K300" s="223" t="s">
        <v>150</v>
      </c>
      <c r="L300" s="72"/>
      <c r="M300" s="228" t="s">
        <v>22</v>
      </c>
      <c r="N300" s="229" t="s">
        <v>46</v>
      </c>
      <c r="O300" s="47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AR300" s="24" t="s">
        <v>228</v>
      </c>
      <c r="AT300" s="24" t="s">
        <v>146</v>
      </c>
      <c r="AU300" s="24" t="s">
        <v>84</v>
      </c>
      <c r="AY300" s="24" t="s">
        <v>144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4" t="s">
        <v>24</v>
      </c>
      <c r="BK300" s="232">
        <f>ROUND(I300*H300,2)</f>
        <v>0</v>
      </c>
      <c r="BL300" s="24" t="s">
        <v>228</v>
      </c>
      <c r="BM300" s="24" t="s">
        <v>567</v>
      </c>
    </row>
    <row r="301" s="11" customFormat="1">
      <c r="B301" s="233"/>
      <c r="C301" s="234"/>
      <c r="D301" s="235" t="s">
        <v>153</v>
      </c>
      <c r="E301" s="236" t="s">
        <v>22</v>
      </c>
      <c r="F301" s="237" t="s">
        <v>568</v>
      </c>
      <c r="G301" s="234"/>
      <c r="H301" s="238">
        <v>174.38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AT301" s="244" t="s">
        <v>153</v>
      </c>
      <c r="AU301" s="244" t="s">
        <v>84</v>
      </c>
      <c r="AV301" s="11" t="s">
        <v>84</v>
      </c>
      <c r="AW301" s="11" t="s">
        <v>39</v>
      </c>
      <c r="AX301" s="11" t="s">
        <v>75</v>
      </c>
      <c r="AY301" s="244" t="s">
        <v>144</v>
      </c>
    </row>
    <row r="302" s="12" customFormat="1">
      <c r="B302" s="245"/>
      <c r="C302" s="246"/>
      <c r="D302" s="235" t="s">
        <v>153</v>
      </c>
      <c r="E302" s="247" t="s">
        <v>22</v>
      </c>
      <c r="F302" s="248" t="s">
        <v>155</v>
      </c>
      <c r="G302" s="246"/>
      <c r="H302" s="249">
        <v>174.38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AT302" s="255" t="s">
        <v>153</v>
      </c>
      <c r="AU302" s="255" t="s">
        <v>84</v>
      </c>
      <c r="AV302" s="12" t="s">
        <v>151</v>
      </c>
      <c r="AW302" s="12" t="s">
        <v>39</v>
      </c>
      <c r="AX302" s="12" t="s">
        <v>24</v>
      </c>
      <c r="AY302" s="255" t="s">
        <v>144</v>
      </c>
    </row>
    <row r="303" s="1" customFormat="1" ht="16.5" customHeight="1">
      <c r="B303" s="46"/>
      <c r="C303" s="277" t="s">
        <v>569</v>
      </c>
      <c r="D303" s="277" t="s">
        <v>321</v>
      </c>
      <c r="E303" s="278" t="s">
        <v>570</v>
      </c>
      <c r="F303" s="279" t="s">
        <v>571</v>
      </c>
      <c r="G303" s="280" t="s">
        <v>175</v>
      </c>
      <c r="H303" s="281">
        <v>177.868</v>
      </c>
      <c r="I303" s="282"/>
      <c r="J303" s="283">
        <f>ROUND(I303*H303,2)</f>
        <v>0</v>
      </c>
      <c r="K303" s="279" t="s">
        <v>150</v>
      </c>
      <c r="L303" s="284"/>
      <c r="M303" s="285" t="s">
        <v>22</v>
      </c>
      <c r="N303" s="286" t="s">
        <v>46</v>
      </c>
      <c r="O303" s="47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AR303" s="24" t="s">
        <v>307</v>
      </c>
      <c r="AT303" s="24" t="s">
        <v>321</v>
      </c>
      <c r="AU303" s="24" t="s">
        <v>84</v>
      </c>
      <c r="AY303" s="24" t="s">
        <v>144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4" t="s">
        <v>24</v>
      </c>
      <c r="BK303" s="232">
        <f>ROUND(I303*H303,2)</f>
        <v>0</v>
      </c>
      <c r="BL303" s="24" t="s">
        <v>228</v>
      </c>
      <c r="BM303" s="24" t="s">
        <v>572</v>
      </c>
    </row>
    <row r="304" s="1" customFormat="1" ht="16.5" customHeight="1">
      <c r="B304" s="46"/>
      <c r="C304" s="221" t="s">
        <v>573</v>
      </c>
      <c r="D304" s="221" t="s">
        <v>146</v>
      </c>
      <c r="E304" s="222" t="s">
        <v>574</v>
      </c>
      <c r="F304" s="223" t="s">
        <v>575</v>
      </c>
      <c r="G304" s="224" t="s">
        <v>169</v>
      </c>
      <c r="H304" s="225">
        <v>0.067000000000000004</v>
      </c>
      <c r="I304" s="226"/>
      <c r="J304" s="227">
        <f>ROUND(I304*H304,2)</f>
        <v>0</v>
      </c>
      <c r="K304" s="223" t="s">
        <v>150</v>
      </c>
      <c r="L304" s="72"/>
      <c r="M304" s="228" t="s">
        <v>22</v>
      </c>
      <c r="N304" s="229" t="s">
        <v>46</v>
      </c>
      <c r="O304" s="47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AR304" s="24" t="s">
        <v>228</v>
      </c>
      <c r="AT304" s="24" t="s">
        <v>146</v>
      </c>
      <c r="AU304" s="24" t="s">
        <v>84</v>
      </c>
      <c r="AY304" s="24" t="s">
        <v>144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24" t="s">
        <v>24</v>
      </c>
      <c r="BK304" s="232">
        <f>ROUND(I304*H304,2)</f>
        <v>0</v>
      </c>
      <c r="BL304" s="24" t="s">
        <v>228</v>
      </c>
      <c r="BM304" s="24" t="s">
        <v>576</v>
      </c>
    </row>
    <row r="305" s="10" customFormat="1" ht="29.88" customHeight="1">
      <c r="B305" s="205"/>
      <c r="C305" s="206"/>
      <c r="D305" s="207" t="s">
        <v>74</v>
      </c>
      <c r="E305" s="219" t="s">
        <v>577</v>
      </c>
      <c r="F305" s="219" t="s">
        <v>578</v>
      </c>
      <c r="G305" s="206"/>
      <c r="H305" s="206"/>
      <c r="I305" s="209"/>
      <c r="J305" s="220">
        <f>BK305</f>
        <v>0</v>
      </c>
      <c r="K305" s="206"/>
      <c r="L305" s="211"/>
      <c r="M305" s="212"/>
      <c r="N305" s="213"/>
      <c r="O305" s="213"/>
      <c r="P305" s="214">
        <f>SUM(P306:P315)</f>
        <v>0</v>
      </c>
      <c r="Q305" s="213"/>
      <c r="R305" s="214">
        <f>SUM(R306:R315)</f>
        <v>0</v>
      </c>
      <c r="S305" s="213"/>
      <c r="T305" s="215">
        <f>SUM(T306:T315)</f>
        <v>0</v>
      </c>
      <c r="AR305" s="216" t="s">
        <v>84</v>
      </c>
      <c r="AT305" s="217" t="s">
        <v>74</v>
      </c>
      <c r="AU305" s="217" t="s">
        <v>24</v>
      </c>
      <c r="AY305" s="216" t="s">
        <v>144</v>
      </c>
      <c r="BK305" s="218">
        <f>SUM(BK306:BK315)</f>
        <v>0</v>
      </c>
    </row>
    <row r="306" s="1" customFormat="1" ht="16.5" customHeight="1">
      <c r="B306" s="46"/>
      <c r="C306" s="221" t="s">
        <v>579</v>
      </c>
      <c r="D306" s="221" t="s">
        <v>146</v>
      </c>
      <c r="E306" s="222" t="s">
        <v>580</v>
      </c>
      <c r="F306" s="223" t="s">
        <v>581</v>
      </c>
      <c r="G306" s="224" t="s">
        <v>217</v>
      </c>
      <c r="H306" s="225">
        <v>26</v>
      </c>
      <c r="I306" s="226"/>
      <c r="J306" s="227">
        <f>ROUND(I306*H306,2)</f>
        <v>0</v>
      </c>
      <c r="K306" s="223" t="s">
        <v>150</v>
      </c>
      <c r="L306" s="72"/>
      <c r="M306" s="228" t="s">
        <v>22</v>
      </c>
      <c r="N306" s="229" t="s">
        <v>46</v>
      </c>
      <c r="O306" s="47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AR306" s="24" t="s">
        <v>228</v>
      </c>
      <c r="AT306" s="24" t="s">
        <v>146</v>
      </c>
      <c r="AU306" s="24" t="s">
        <v>84</v>
      </c>
      <c r="AY306" s="24" t="s">
        <v>144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4" t="s">
        <v>24</v>
      </c>
      <c r="BK306" s="232">
        <f>ROUND(I306*H306,2)</f>
        <v>0</v>
      </c>
      <c r="BL306" s="24" t="s">
        <v>228</v>
      </c>
      <c r="BM306" s="24" t="s">
        <v>582</v>
      </c>
    </row>
    <row r="307" s="1" customFormat="1" ht="16.5" customHeight="1">
      <c r="B307" s="46"/>
      <c r="C307" s="221" t="s">
        <v>583</v>
      </c>
      <c r="D307" s="221" t="s">
        <v>146</v>
      </c>
      <c r="E307" s="222" t="s">
        <v>584</v>
      </c>
      <c r="F307" s="223" t="s">
        <v>585</v>
      </c>
      <c r="G307" s="224" t="s">
        <v>217</v>
      </c>
      <c r="H307" s="225">
        <v>15</v>
      </c>
      <c r="I307" s="226"/>
      <c r="J307" s="227">
        <f>ROUND(I307*H307,2)</f>
        <v>0</v>
      </c>
      <c r="K307" s="223" t="s">
        <v>150</v>
      </c>
      <c r="L307" s="72"/>
      <c r="M307" s="228" t="s">
        <v>22</v>
      </c>
      <c r="N307" s="229" t="s">
        <v>46</v>
      </c>
      <c r="O307" s="47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AR307" s="24" t="s">
        <v>228</v>
      </c>
      <c r="AT307" s="24" t="s">
        <v>146</v>
      </c>
      <c r="AU307" s="24" t="s">
        <v>84</v>
      </c>
      <c r="AY307" s="24" t="s">
        <v>144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4" t="s">
        <v>24</v>
      </c>
      <c r="BK307" s="232">
        <f>ROUND(I307*H307,2)</f>
        <v>0</v>
      </c>
      <c r="BL307" s="24" t="s">
        <v>228</v>
      </c>
      <c r="BM307" s="24" t="s">
        <v>586</v>
      </c>
    </row>
    <row r="308" s="1" customFormat="1" ht="16.5" customHeight="1">
      <c r="B308" s="46"/>
      <c r="C308" s="221" t="s">
        <v>587</v>
      </c>
      <c r="D308" s="221" t="s">
        <v>146</v>
      </c>
      <c r="E308" s="222" t="s">
        <v>588</v>
      </c>
      <c r="F308" s="223" t="s">
        <v>589</v>
      </c>
      <c r="G308" s="224" t="s">
        <v>217</v>
      </c>
      <c r="H308" s="225">
        <v>29</v>
      </c>
      <c r="I308" s="226"/>
      <c r="J308" s="227">
        <f>ROUND(I308*H308,2)</f>
        <v>0</v>
      </c>
      <c r="K308" s="223" t="s">
        <v>150</v>
      </c>
      <c r="L308" s="72"/>
      <c r="M308" s="228" t="s">
        <v>22</v>
      </c>
      <c r="N308" s="229" t="s">
        <v>46</v>
      </c>
      <c r="O308" s="47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AR308" s="24" t="s">
        <v>228</v>
      </c>
      <c r="AT308" s="24" t="s">
        <v>146</v>
      </c>
      <c r="AU308" s="24" t="s">
        <v>84</v>
      </c>
      <c r="AY308" s="24" t="s">
        <v>144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24" t="s">
        <v>24</v>
      </c>
      <c r="BK308" s="232">
        <f>ROUND(I308*H308,2)</f>
        <v>0</v>
      </c>
      <c r="BL308" s="24" t="s">
        <v>228</v>
      </c>
      <c r="BM308" s="24" t="s">
        <v>590</v>
      </c>
    </row>
    <row r="309" s="1" customFormat="1" ht="16.5" customHeight="1">
      <c r="B309" s="46"/>
      <c r="C309" s="221" t="s">
        <v>591</v>
      </c>
      <c r="D309" s="221" t="s">
        <v>146</v>
      </c>
      <c r="E309" s="222" t="s">
        <v>592</v>
      </c>
      <c r="F309" s="223" t="s">
        <v>593</v>
      </c>
      <c r="G309" s="224" t="s">
        <v>217</v>
      </c>
      <c r="H309" s="225">
        <v>35</v>
      </c>
      <c r="I309" s="226"/>
      <c r="J309" s="227">
        <f>ROUND(I309*H309,2)</f>
        <v>0</v>
      </c>
      <c r="K309" s="223" t="s">
        <v>150</v>
      </c>
      <c r="L309" s="72"/>
      <c r="M309" s="228" t="s">
        <v>22</v>
      </c>
      <c r="N309" s="229" t="s">
        <v>46</v>
      </c>
      <c r="O309" s="47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AR309" s="24" t="s">
        <v>228</v>
      </c>
      <c r="AT309" s="24" t="s">
        <v>146</v>
      </c>
      <c r="AU309" s="24" t="s">
        <v>84</v>
      </c>
      <c r="AY309" s="24" t="s">
        <v>144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4" t="s">
        <v>24</v>
      </c>
      <c r="BK309" s="232">
        <f>ROUND(I309*H309,2)</f>
        <v>0</v>
      </c>
      <c r="BL309" s="24" t="s">
        <v>228</v>
      </c>
      <c r="BM309" s="24" t="s">
        <v>594</v>
      </c>
    </row>
    <row r="310" s="1" customFormat="1" ht="16.5" customHeight="1">
      <c r="B310" s="46"/>
      <c r="C310" s="221" t="s">
        <v>595</v>
      </c>
      <c r="D310" s="221" t="s">
        <v>146</v>
      </c>
      <c r="E310" s="222" t="s">
        <v>596</v>
      </c>
      <c r="F310" s="223" t="s">
        <v>597</v>
      </c>
      <c r="G310" s="224" t="s">
        <v>217</v>
      </c>
      <c r="H310" s="225">
        <v>90</v>
      </c>
      <c r="I310" s="226"/>
      <c r="J310" s="227">
        <f>ROUND(I310*H310,2)</f>
        <v>0</v>
      </c>
      <c r="K310" s="223" t="s">
        <v>150</v>
      </c>
      <c r="L310" s="72"/>
      <c r="M310" s="228" t="s">
        <v>22</v>
      </c>
      <c r="N310" s="229" t="s">
        <v>46</v>
      </c>
      <c r="O310" s="47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AR310" s="24" t="s">
        <v>228</v>
      </c>
      <c r="AT310" s="24" t="s">
        <v>146</v>
      </c>
      <c r="AU310" s="24" t="s">
        <v>84</v>
      </c>
      <c r="AY310" s="24" t="s">
        <v>144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4" t="s">
        <v>24</v>
      </c>
      <c r="BK310" s="232">
        <f>ROUND(I310*H310,2)</f>
        <v>0</v>
      </c>
      <c r="BL310" s="24" t="s">
        <v>228</v>
      </c>
      <c r="BM310" s="24" t="s">
        <v>598</v>
      </c>
    </row>
    <row r="311" s="1" customFormat="1" ht="16.5" customHeight="1">
      <c r="B311" s="46"/>
      <c r="C311" s="221" t="s">
        <v>599</v>
      </c>
      <c r="D311" s="221" t="s">
        <v>146</v>
      </c>
      <c r="E311" s="222" t="s">
        <v>600</v>
      </c>
      <c r="F311" s="223" t="s">
        <v>601</v>
      </c>
      <c r="G311" s="224" t="s">
        <v>217</v>
      </c>
      <c r="H311" s="225">
        <v>128</v>
      </c>
      <c r="I311" s="226"/>
      <c r="J311" s="227">
        <f>ROUND(I311*H311,2)</f>
        <v>0</v>
      </c>
      <c r="K311" s="223" t="s">
        <v>150</v>
      </c>
      <c r="L311" s="72"/>
      <c r="M311" s="228" t="s">
        <v>22</v>
      </c>
      <c r="N311" s="229" t="s">
        <v>46</v>
      </c>
      <c r="O311" s="47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AR311" s="24" t="s">
        <v>228</v>
      </c>
      <c r="AT311" s="24" t="s">
        <v>146</v>
      </c>
      <c r="AU311" s="24" t="s">
        <v>84</v>
      </c>
      <c r="AY311" s="24" t="s">
        <v>144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4" t="s">
        <v>24</v>
      </c>
      <c r="BK311" s="232">
        <f>ROUND(I311*H311,2)</f>
        <v>0</v>
      </c>
      <c r="BL311" s="24" t="s">
        <v>228</v>
      </c>
      <c r="BM311" s="24" t="s">
        <v>602</v>
      </c>
    </row>
    <row r="312" s="1" customFormat="1" ht="16.5" customHeight="1">
      <c r="B312" s="46"/>
      <c r="C312" s="221" t="s">
        <v>603</v>
      </c>
      <c r="D312" s="221" t="s">
        <v>146</v>
      </c>
      <c r="E312" s="222" t="s">
        <v>604</v>
      </c>
      <c r="F312" s="223" t="s">
        <v>605</v>
      </c>
      <c r="G312" s="224" t="s">
        <v>217</v>
      </c>
      <c r="H312" s="225">
        <v>323</v>
      </c>
      <c r="I312" s="226"/>
      <c r="J312" s="227">
        <f>ROUND(I312*H312,2)</f>
        <v>0</v>
      </c>
      <c r="K312" s="223" t="s">
        <v>150</v>
      </c>
      <c r="L312" s="72"/>
      <c r="M312" s="228" t="s">
        <v>22</v>
      </c>
      <c r="N312" s="229" t="s">
        <v>46</v>
      </c>
      <c r="O312" s="47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AR312" s="24" t="s">
        <v>228</v>
      </c>
      <c r="AT312" s="24" t="s">
        <v>146</v>
      </c>
      <c r="AU312" s="24" t="s">
        <v>84</v>
      </c>
      <c r="AY312" s="24" t="s">
        <v>144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24" t="s">
        <v>24</v>
      </c>
      <c r="BK312" s="232">
        <f>ROUND(I312*H312,2)</f>
        <v>0</v>
      </c>
      <c r="BL312" s="24" t="s">
        <v>228</v>
      </c>
      <c r="BM312" s="24" t="s">
        <v>606</v>
      </c>
    </row>
    <row r="313" s="11" customFormat="1">
      <c r="B313" s="233"/>
      <c r="C313" s="234"/>
      <c r="D313" s="235" t="s">
        <v>153</v>
      </c>
      <c r="E313" s="236" t="s">
        <v>22</v>
      </c>
      <c r="F313" s="237" t="s">
        <v>607</v>
      </c>
      <c r="G313" s="234"/>
      <c r="H313" s="238">
        <v>323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AT313" s="244" t="s">
        <v>153</v>
      </c>
      <c r="AU313" s="244" t="s">
        <v>84</v>
      </c>
      <c r="AV313" s="11" t="s">
        <v>84</v>
      </c>
      <c r="AW313" s="11" t="s">
        <v>39</v>
      </c>
      <c r="AX313" s="11" t="s">
        <v>75</v>
      </c>
      <c r="AY313" s="244" t="s">
        <v>144</v>
      </c>
    </row>
    <row r="314" s="12" customFormat="1">
      <c r="B314" s="245"/>
      <c r="C314" s="246"/>
      <c r="D314" s="235" t="s">
        <v>153</v>
      </c>
      <c r="E314" s="247" t="s">
        <v>22</v>
      </c>
      <c r="F314" s="248" t="s">
        <v>155</v>
      </c>
      <c r="G314" s="246"/>
      <c r="H314" s="249">
        <v>323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AT314" s="255" t="s">
        <v>153</v>
      </c>
      <c r="AU314" s="255" t="s">
        <v>84</v>
      </c>
      <c r="AV314" s="12" t="s">
        <v>151</v>
      </c>
      <c r="AW314" s="12" t="s">
        <v>39</v>
      </c>
      <c r="AX314" s="12" t="s">
        <v>24</v>
      </c>
      <c r="AY314" s="255" t="s">
        <v>144</v>
      </c>
    </row>
    <row r="315" s="1" customFormat="1" ht="16.5" customHeight="1">
      <c r="B315" s="46"/>
      <c r="C315" s="221" t="s">
        <v>608</v>
      </c>
      <c r="D315" s="221" t="s">
        <v>146</v>
      </c>
      <c r="E315" s="222" t="s">
        <v>609</v>
      </c>
      <c r="F315" s="223" t="s">
        <v>610</v>
      </c>
      <c r="G315" s="224" t="s">
        <v>169</v>
      </c>
      <c r="H315" s="225">
        <v>1.4079999999999999</v>
      </c>
      <c r="I315" s="226"/>
      <c r="J315" s="227">
        <f>ROUND(I315*H315,2)</f>
        <v>0</v>
      </c>
      <c r="K315" s="223" t="s">
        <v>150</v>
      </c>
      <c r="L315" s="72"/>
      <c r="M315" s="228" t="s">
        <v>22</v>
      </c>
      <c r="N315" s="229" t="s">
        <v>46</v>
      </c>
      <c r="O315" s="47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AR315" s="24" t="s">
        <v>228</v>
      </c>
      <c r="AT315" s="24" t="s">
        <v>146</v>
      </c>
      <c r="AU315" s="24" t="s">
        <v>84</v>
      </c>
      <c r="AY315" s="24" t="s">
        <v>144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24</v>
      </c>
      <c r="BK315" s="232">
        <f>ROUND(I315*H315,2)</f>
        <v>0</v>
      </c>
      <c r="BL315" s="24" t="s">
        <v>228</v>
      </c>
      <c r="BM315" s="24" t="s">
        <v>611</v>
      </c>
    </row>
    <row r="316" s="10" customFormat="1" ht="29.88" customHeight="1">
      <c r="B316" s="205"/>
      <c r="C316" s="206"/>
      <c r="D316" s="207" t="s">
        <v>74</v>
      </c>
      <c r="E316" s="219" t="s">
        <v>612</v>
      </c>
      <c r="F316" s="219" t="s">
        <v>613</v>
      </c>
      <c r="G316" s="206"/>
      <c r="H316" s="206"/>
      <c r="I316" s="209"/>
      <c r="J316" s="220">
        <f>BK316</f>
        <v>0</v>
      </c>
      <c r="K316" s="206"/>
      <c r="L316" s="211"/>
      <c r="M316" s="212"/>
      <c r="N316" s="213"/>
      <c r="O316" s="213"/>
      <c r="P316" s="214">
        <f>SUM(P317:P322)</f>
        <v>0</v>
      </c>
      <c r="Q316" s="213"/>
      <c r="R316" s="214">
        <f>SUM(R317:R322)</f>
        <v>0</v>
      </c>
      <c r="S316" s="213"/>
      <c r="T316" s="215">
        <f>SUM(T317:T322)</f>
        <v>0</v>
      </c>
      <c r="AR316" s="216" t="s">
        <v>84</v>
      </c>
      <c r="AT316" s="217" t="s">
        <v>74</v>
      </c>
      <c r="AU316" s="217" t="s">
        <v>24</v>
      </c>
      <c r="AY316" s="216" t="s">
        <v>144</v>
      </c>
      <c r="BK316" s="218">
        <f>SUM(BK317:BK322)</f>
        <v>0</v>
      </c>
    </row>
    <row r="317" s="1" customFormat="1" ht="16.5" customHeight="1">
      <c r="B317" s="46"/>
      <c r="C317" s="221" t="s">
        <v>614</v>
      </c>
      <c r="D317" s="221" t="s">
        <v>146</v>
      </c>
      <c r="E317" s="222" t="s">
        <v>615</v>
      </c>
      <c r="F317" s="223" t="s">
        <v>616</v>
      </c>
      <c r="G317" s="224" t="s">
        <v>175</v>
      </c>
      <c r="H317" s="225">
        <v>112</v>
      </c>
      <c r="I317" s="226"/>
      <c r="J317" s="227">
        <f>ROUND(I317*H317,2)</f>
        <v>0</v>
      </c>
      <c r="K317" s="223" t="s">
        <v>22</v>
      </c>
      <c r="L317" s="72"/>
      <c r="M317" s="228" t="s">
        <v>22</v>
      </c>
      <c r="N317" s="229" t="s">
        <v>46</v>
      </c>
      <c r="O317" s="47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AR317" s="24" t="s">
        <v>228</v>
      </c>
      <c r="AT317" s="24" t="s">
        <v>146</v>
      </c>
      <c r="AU317" s="24" t="s">
        <v>84</v>
      </c>
      <c r="AY317" s="24" t="s">
        <v>144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24" t="s">
        <v>24</v>
      </c>
      <c r="BK317" s="232">
        <f>ROUND(I317*H317,2)</f>
        <v>0</v>
      </c>
      <c r="BL317" s="24" t="s">
        <v>228</v>
      </c>
      <c r="BM317" s="24" t="s">
        <v>617</v>
      </c>
    </row>
    <row r="318" s="1" customFormat="1" ht="16.5" customHeight="1">
      <c r="B318" s="46"/>
      <c r="C318" s="277" t="s">
        <v>618</v>
      </c>
      <c r="D318" s="277" t="s">
        <v>321</v>
      </c>
      <c r="E318" s="278" t="s">
        <v>619</v>
      </c>
      <c r="F318" s="279" t="s">
        <v>620</v>
      </c>
      <c r="G318" s="280" t="s">
        <v>175</v>
      </c>
      <c r="H318" s="281">
        <v>50</v>
      </c>
      <c r="I318" s="282"/>
      <c r="J318" s="283">
        <f>ROUND(I318*H318,2)</f>
        <v>0</v>
      </c>
      <c r="K318" s="279" t="s">
        <v>22</v>
      </c>
      <c r="L318" s="284"/>
      <c r="M318" s="285" t="s">
        <v>22</v>
      </c>
      <c r="N318" s="286" t="s">
        <v>46</v>
      </c>
      <c r="O318" s="47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AR318" s="24" t="s">
        <v>307</v>
      </c>
      <c r="AT318" s="24" t="s">
        <v>321</v>
      </c>
      <c r="AU318" s="24" t="s">
        <v>84</v>
      </c>
      <c r="AY318" s="24" t="s">
        <v>144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4" t="s">
        <v>24</v>
      </c>
      <c r="BK318" s="232">
        <f>ROUND(I318*H318,2)</f>
        <v>0</v>
      </c>
      <c r="BL318" s="24" t="s">
        <v>228</v>
      </c>
      <c r="BM318" s="24" t="s">
        <v>621</v>
      </c>
    </row>
    <row r="319" s="1" customFormat="1" ht="16.5" customHeight="1">
      <c r="B319" s="46"/>
      <c r="C319" s="277" t="s">
        <v>622</v>
      </c>
      <c r="D319" s="277" t="s">
        <v>321</v>
      </c>
      <c r="E319" s="278" t="s">
        <v>623</v>
      </c>
      <c r="F319" s="279" t="s">
        <v>624</v>
      </c>
      <c r="G319" s="280" t="s">
        <v>175</v>
      </c>
      <c r="H319" s="281">
        <v>50</v>
      </c>
      <c r="I319" s="282"/>
      <c r="J319" s="283">
        <f>ROUND(I319*H319,2)</f>
        <v>0</v>
      </c>
      <c r="K319" s="279" t="s">
        <v>22</v>
      </c>
      <c r="L319" s="284"/>
      <c r="M319" s="285" t="s">
        <v>22</v>
      </c>
      <c r="N319" s="286" t="s">
        <v>46</v>
      </c>
      <c r="O319" s="47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AR319" s="24" t="s">
        <v>307</v>
      </c>
      <c r="AT319" s="24" t="s">
        <v>321</v>
      </c>
      <c r="AU319" s="24" t="s">
        <v>84</v>
      </c>
      <c r="AY319" s="24" t="s">
        <v>144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24" t="s">
        <v>24</v>
      </c>
      <c r="BK319" s="232">
        <f>ROUND(I319*H319,2)</f>
        <v>0</v>
      </c>
      <c r="BL319" s="24" t="s">
        <v>228</v>
      </c>
      <c r="BM319" s="24" t="s">
        <v>625</v>
      </c>
    </row>
    <row r="320" s="1" customFormat="1" ht="16.5" customHeight="1">
      <c r="B320" s="46"/>
      <c r="C320" s="277" t="s">
        <v>626</v>
      </c>
      <c r="D320" s="277" t="s">
        <v>321</v>
      </c>
      <c r="E320" s="278" t="s">
        <v>627</v>
      </c>
      <c r="F320" s="279" t="s">
        <v>628</v>
      </c>
      <c r="G320" s="280" t="s">
        <v>175</v>
      </c>
      <c r="H320" s="281">
        <v>2</v>
      </c>
      <c r="I320" s="282"/>
      <c r="J320" s="283">
        <f>ROUND(I320*H320,2)</f>
        <v>0</v>
      </c>
      <c r="K320" s="279" t="s">
        <v>22</v>
      </c>
      <c r="L320" s="284"/>
      <c r="M320" s="285" t="s">
        <v>22</v>
      </c>
      <c r="N320" s="286" t="s">
        <v>46</v>
      </c>
      <c r="O320" s="47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AR320" s="24" t="s">
        <v>307</v>
      </c>
      <c r="AT320" s="24" t="s">
        <v>321</v>
      </c>
      <c r="AU320" s="24" t="s">
        <v>84</v>
      </c>
      <c r="AY320" s="24" t="s">
        <v>144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24" t="s">
        <v>24</v>
      </c>
      <c r="BK320" s="232">
        <f>ROUND(I320*H320,2)</f>
        <v>0</v>
      </c>
      <c r="BL320" s="24" t="s">
        <v>228</v>
      </c>
      <c r="BM320" s="24" t="s">
        <v>629</v>
      </c>
    </row>
    <row r="321" s="1" customFormat="1" ht="16.5" customHeight="1">
      <c r="B321" s="46"/>
      <c r="C321" s="277" t="s">
        <v>30</v>
      </c>
      <c r="D321" s="277" t="s">
        <v>321</v>
      </c>
      <c r="E321" s="278" t="s">
        <v>630</v>
      </c>
      <c r="F321" s="279" t="s">
        <v>631</v>
      </c>
      <c r="G321" s="280" t="s">
        <v>175</v>
      </c>
      <c r="H321" s="281">
        <v>10</v>
      </c>
      <c r="I321" s="282"/>
      <c r="J321" s="283">
        <f>ROUND(I321*H321,2)</f>
        <v>0</v>
      </c>
      <c r="K321" s="279" t="s">
        <v>22</v>
      </c>
      <c r="L321" s="284"/>
      <c r="M321" s="285" t="s">
        <v>22</v>
      </c>
      <c r="N321" s="286" t="s">
        <v>46</v>
      </c>
      <c r="O321" s="47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AR321" s="24" t="s">
        <v>307</v>
      </c>
      <c r="AT321" s="24" t="s">
        <v>321</v>
      </c>
      <c r="AU321" s="24" t="s">
        <v>84</v>
      </c>
      <c r="AY321" s="24" t="s">
        <v>144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24" t="s">
        <v>24</v>
      </c>
      <c r="BK321" s="232">
        <f>ROUND(I321*H321,2)</f>
        <v>0</v>
      </c>
      <c r="BL321" s="24" t="s">
        <v>228</v>
      </c>
      <c r="BM321" s="24" t="s">
        <v>632</v>
      </c>
    </row>
    <row r="322" s="1" customFormat="1" ht="16.5" customHeight="1">
      <c r="B322" s="46"/>
      <c r="C322" s="221" t="s">
        <v>633</v>
      </c>
      <c r="D322" s="221" t="s">
        <v>146</v>
      </c>
      <c r="E322" s="222" t="s">
        <v>634</v>
      </c>
      <c r="F322" s="223" t="s">
        <v>635</v>
      </c>
      <c r="G322" s="224" t="s">
        <v>169</v>
      </c>
      <c r="H322" s="225">
        <v>0.041000000000000002</v>
      </c>
      <c r="I322" s="226"/>
      <c r="J322" s="227">
        <f>ROUND(I322*H322,2)</f>
        <v>0</v>
      </c>
      <c r="K322" s="223" t="s">
        <v>22</v>
      </c>
      <c r="L322" s="72"/>
      <c r="M322" s="228" t="s">
        <v>22</v>
      </c>
      <c r="N322" s="229" t="s">
        <v>46</v>
      </c>
      <c r="O322" s="47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AR322" s="24" t="s">
        <v>228</v>
      </c>
      <c r="AT322" s="24" t="s">
        <v>146</v>
      </c>
      <c r="AU322" s="24" t="s">
        <v>84</v>
      </c>
      <c r="AY322" s="24" t="s">
        <v>144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4" t="s">
        <v>24</v>
      </c>
      <c r="BK322" s="232">
        <f>ROUND(I322*H322,2)</f>
        <v>0</v>
      </c>
      <c r="BL322" s="24" t="s">
        <v>228</v>
      </c>
      <c r="BM322" s="24" t="s">
        <v>636</v>
      </c>
    </row>
    <row r="323" s="10" customFormat="1" ht="29.88" customHeight="1">
      <c r="B323" s="205"/>
      <c r="C323" s="206"/>
      <c r="D323" s="207" t="s">
        <v>74</v>
      </c>
      <c r="E323" s="219" t="s">
        <v>637</v>
      </c>
      <c r="F323" s="219" t="s">
        <v>638</v>
      </c>
      <c r="G323" s="206"/>
      <c r="H323" s="206"/>
      <c r="I323" s="209"/>
      <c r="J323" s="220">
        <f>BK323</f>
        <v>0</v>
      </c>
      <c r="K323" s="206"/>
      <c r="L323" s="211"/>
      <c r="M323" s="212"/>
      <c r="N323" s="213"/>
      <c r="O323" s="213"/>
      <c r="P323" s="214">
        <f>SUM(P324:P331)</f>
        <v>0</v>
      </c>
      <c r="Q323" s="213"/>
      <c r="R323" s="214">
        <f>SUM(R324:R331)</f>
        <v>0</v>
      </c>
      <c r="S323" s="213"/>
      <c r="T323" s="215">
        <f>SUM(T324:T331)</f>
        <v>0</v>
      </c>
      <c r="AR323" s="216" t="s">
        <v>84</v>
      </c>
      <c r="AT323" s="217" t="s">
        <v>74</v>
      </c>
      <c r="AU323" s="217" t="s">
        <v>24</v>
      </c>
      <c r="AY323" s="216" t="s">
        <v>144</v>
      </c>
      <c r="BK323" s="218">
        <f>SUM(BK324:BK331)</f>
        <v>0</v>
      </c>
    </row>
    <row r="324" s="1" customFormat="1" ht="25.5" customHeight="1">
      <c r="B324" s="46"/>
      <c r="C324" s="221" t="s">
        <v>639</v>
      </c>
      <c r="D324" s="221" t="s">
        <v>146</v>
      </c>
      <c r="E324" s="222" t="s">
        <v>640</v>
      </c>
      <c r="F324" s="223" t="s">
        <v>641</v>
      </c>
      <c r="G324" s="224" t="s">
        <v>175</v>
      </c>
      <c r="H324" s="225">
        <v>2</v>
      </c>
      <c r="I324" s="226"/>
      <c r="J324" s="227">
        <f>ROUND(I324*H324,2)</f>
        <v>0</v>
      </c>
      <c r="K324" s="223" t="s">
        <v>150</v>
      </c>
      <c r="L324" s="72"/>
      <c r="M324" s="228" t="s">
        <v>22</v>
      </c>
      <c r="N324" s="229" t="s">
        <v>46</v>
      </c>
      <c r="O324" s="47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AR324" s="24" t="s">
        <v>228</v>
      </c>
      <c r="AT324" s="24" t="s">
        <v>146</v>
      </c>
      <c r="AU324" s="24" t="s">
        <v>84</v>
      </c>
      <c r="AY324" s="24" t="s">
        <v>144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4" t="s">
        <v>24</v>
      </c>
      <c r="BK324" s="232">
        <f>ROUND(I324*H324,2)</f>
        <v>0</v>
      </c>
      <c r="BL324" s="24" t="s">
        <v>228</v>
      </c>
      <c r="BM324" s="24" t="s">
        <v>642</v>
      </c>
    </row>
    <row r="325" s="1" customFormat="1" ht="25.5" customHeight="1">
      <c r="B325" s="46"/>
      <c r="C325" s="221" t="s">
        <v>643</v>
      </c>
      <c r="D325" s="221" t="s">
        <v>146</v>
      </c>
      <c r="E325" s="222" t="s">
        <v>644</v>
      </c>
      <c r="F325" s="223" t="s">
        <v>645</v>
      </c>
      <c r="G325" s="224" t="s">
        <v>175</v>
      </c>
      <c r="H325" s="225">
        <v>6</v>
      </c>
      <c r="I325" s="226"/>
      <c r="J325" s="227">
        <f>ROUND(I325*H325,2)</f>
        <v>0</v>
      </c>
      <c r="K325" s="223" t="s">
        <v>150</v>
      </c>
      <c r="L325" s="72"/>
      <c r="M325" s="228" t="s">
        <v>22</v>
      </c>
      <c r="N325" s="229" t="s">
        <v>46</v>
      </c>
      <c r="O325" s="47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AR325" s="24" t="s">
        <v>228</v>
      </c>
      <c r="AT325" s="24" t="s">
        <v>146</v>
      </c>
      <c r="AU325" s="24" t="s">
        <v>84</v>
      </c>
      <c r="AY325" s="24" t="s">
        <v>144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24" t="s">
        <v>24</v>
      </c>
      <c r="BK325" s="232">
        <f>ROUND(I325*H325,2)</f>
        <v>0</v>
      </c>
      <c r="BL325" s="24" t="s">
        <v>228</v>
      </c>
      <c r="BM325" s="24" t="s">
        <v>646</v>
      </c>
    </row>
    <row r="326" s="1" customFormat="1" ht="25.5" customHeight="1">
      <c r="B326" s="46"/>
      <c r="C326" s="221" t="s">
        <v>647</v>
      </c>
      <c r="D326" s="221" t="s">
        <v>146</v>
      </c>
      <c r="E326" s="222" t="s">
        <v>648</v>
      </c>
      <c r="F326" s="223" t="s">
        <v>649</v>
      </c>
      <c r="G326" s="224" t="s">
        <v>175</v>
      </c>
      <c r="H326" s="225">
        <v>2</v>
      </c>
      <c r="I326" s="226"/>
      <c r="J326" s="227">
        <f>ROUND(I326*H326,2)</f>
        <v>0</v>
      </c>
      <c r="K326" s="223" t="s">
        <v>150</v>
      </c>
      <c r="L326" s="72"/>
      <c r="M326" s="228" t="s">
        <v>22</v>
      </c>
      <c r="N326" s="229" t="s">
        <v>46</v>
      </c>
      <c r="O326" s="47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AR326" s="24" t="s">
        <v>228</v>
      </c>
      <c r="AT326" s="24" t="s">
        <v>146</v>
      </c>
      <c r="AU326" s="24" t="s">
        <v>84</v>
      </c>
      <c r="AY326" s="24" t="s">
        <v>144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24" t="s">
        <v>24</v>
      </c>
      <c r="BK326" s="232">
        <f>ROUND(I326*H326,2)</f>
        <v>0</v>
      </c>
      <c r="BL326" s="24" t="s">
        <v>228</v>
      </c>
      <c r="BM326" s="24" t="s">
        <v>650</v>
      </c>
    </row>
    <row r="327" s="1" customFormat="1" ht="25.5" customHeight="1">
      <c r="B327" s="46"/>
      <c r="C327" s="221" t="s">
        <v>651</v>
      </c>
      <c r="D327" s="221" t="s">
        <v>146</v>
      </c>
      <c r="E327" s="222" t="s">
        <v>652</v>
      </c>
      <c r="F327" s="223" t="s">
        <v>653</v>
      </c>
      <c r="G327" s="224" t="s">
        <v>175</v>
      </c>
      <c r="H327" s="225">
        <v>20</v>
      </c>
      <c r="I327" s="226"/>
      <c r="J327" s="227">
        <f>ROUND(I327*H327,2)</f>
        <v>0</v>
      </c>
      <c r="K327" s="223" t="s">
        <v>150</v>
      </c>
      <c r="L327" s="72"/>
      <c r="M327" s="228" t="s">
        <v>22</v>
      </c>
      <c r="N327" s="229" t="s">
        <v>46</v>
      </c>
      <c r="O327" s="47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AR327" s="24" t="s">
        <v>228</v>
      </c>
      <c r="AT327" s="24" t="s">
        <v>146</v>
      </c>
      <c r="AU327" s="24" t="s">
        <v>84</v>
      </c>
      <c r="AY327" s="24" t="s">
        <v>144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4" t="s">
        <v>24</v>
      </c>
      <c r="BK327" s="232">
        <f>ROUND(I327*H327,2)</f>
        <v>0</v>
      </c>
      <c r="BL327" s="24" t="s">
        <v>228</v>
      </c>
      <c r="BM327" s="24" t="s">
        <v>654</v>
      </c>
    </row>
    <row r="328" s="1" customFormat="1" ht="25.5" customHeight="1">
      <c r="B328" s="46"/>
      <c r="C328" s="221" t="s">
        <v>655</v>
      </c>
      <c r="D328" s="221" t="s">
        <v>146</v>
      </c>
      <c r="E328" s="222" t="s">
        <v>656</v>
      </c>
      <c r="F328" s="223" t="s">
        <v>657</v>
      </c>
      <c r="G328" s="224" t="s">
        <v>175</v>
      </c>
      <c r="H328" s="225">
        <v>18</v>
      </c>
      <c r="I328" s="226"/>
      <c r="J328" s="227">
        <f>ROUND(I328*H328,2)</f>
        <v>0</v>
      </c>
      <c r="K328" s="223" t="s">
        <v>150</v>
      </c>
      <c r="L328" s="72"/>
      <c r="M328" s="228" t="s">
        <v>22</v>
      </c>
      <c r="N328" s="229" t="s">
        <v>46</v>
      </c>
      <c r="O328" s="47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AR328" s="24" t="s">
        <v>228</v>
      </c>
      <c r="AT328" s="24" t="s">
        <v>146</v>
      </c>
      <c r="AU328" s="24" t="s">
        <v>84</v>
      </c>
      <c r="AY328" s="24" t="s">
        <v>144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24" t="s">
        <v>24</v>
      </c>
      <c r="BK328" s="232">
        <f>ROUND(I328*H328,2)</f>
        <v>0</v>
      </c>
      <c r="BL328" s="24" t="s">
        <v>228</v>
      </c>
      <c r="BM328" s="24" t="s">
        <v>658</v>
      </c>
    </row>
    <row r="329" s="1" customFormat="1" ht="25.5" customHeight="1">
      <c r="B329" s="46"/>
      <c r="C329" s="221" t="s">
        <v>659</v>
      </c>
      <c r="D329" s="221" t="s">
        <v>146</v>
      </c>
      <c r="E329" s="222" t="s">
        <v>660</v>
      </c>
      <c r="F329" s="223" t="s">
        <v>661</v>
      </c>
      <c r="G329" s="224" t="s">
        <v>175</v>
      </c>
      <c r="H329" s="225">
        <v>1</v>
      </c>
      <c r="I329" s="226"/>
      <c r="J329" s="227">
        <f>ROUND(I329*H329,2)</f>
        <v>0</v>
      </c>
      <c r="K329" s="223" t="s">
        <v>150</v>
      </c>
      <c r="L329" s="72"/>
      <c r="M329" s="228" t="s">
        <v>22</v>
      </c>
      <c r="N329" s="229" t="s">
        <v>46</v>
      </c>
      <c r="O329" s="47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AR329" s="24" t="s">
        <v>228</v>
      </c>
      <c r="AT329" s="24" t="s">
        <v>146</v>
      </c>
      <c r="AU329" s="24" t="s">
        <v>84</v>
      </c>
      <c r="AY329" s="24" t="s">
        <v>144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24" t="s">
        <v>24</v>
      </c>
      <c r="BK329" s="232">
        <f>ROUND(I329*H329,2)</f>
        <v>0</v>
      </c>
      <c r="BL329" s="24" t="s">
        <v>228</v>
      </c>
      <c r="BM329" s="24" t="s">
        <v>662</v>
      </c>
    </row>
    <row r="330" s="1" customFormat="1" ht="25.5" customHeight="1">
      <c r="B330" s="46"/>
      <c r="C330" s="221" t="s">
        <v>663</v>
      </c>
      <c r="D330" s="221" t="s">
        <v>146</v>
      </c>
      <c r="E330" s="222" t="s">
        <v>664</v>
      </c>
      <c r="F330" s="223" t="s">
        <v>665</v>
      </c>
      <c r="G330" s="224" t="s">
        <v>175</v>
      </c>
      <c r="H330" s="225">
        <v>1</v>
      </c>
      <c r="I330" s="226"/>
      <c r="J330" s="227">
        <f>ROUND(I330*H330,2)</f>
        <v>0</v>
      </c>
      <c r="K330" s="223" t="s">
        <v>150</v>
      </c>
      <c r="L330" s="72"/>
      <c r="M330" s="228" t="s">
        <v>22</v>
      </c>
      <c r="N330" s="229" t="s">
        <v>46</v>
      </c>
      <c r="O330" s="47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AR330" s="24" t="s">
        <v>228</v>
      </c>
      <c r="AT330" s="24" t="s">
        <v>146</v>
      </c>
      <c r="AU330" s="24" t="s">
        <v>84</v>
      </c>
      <c r="AY330" s="24" t="s">
        <v>144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4" t="s">
        <v>24</v>
      </c>
      <c r="BK330" s="232">
        <f>ROUND(I330*H330,2)</f>
        <v>0</v>
      </c>
      <c r="BL330" s="24" t="s">
        <v>228</v>
      </c>
      <c r="BM330" s="24" t="s">
        <v>666</v>
      </c>
    </row>
    <row r="331" s="1" customFormat="1" ht="16.5" customHeight="1">
      <c r="B331" s="46"/>
      <c r="C331" s="221" t="s">
        <v>667</v>
      </c>
      <c r="D331" s="221" t="s">
        <v>146</v>
      </c>
      <c r="E331" s="222" t="s">
        <v>668</v>
      </c>
      <c r="F331" s="223" t="s">
        <v>669</v>
      </c>
      <c r="G331" s="224" t="s">
        <v>169</v>
      </c>
      <c r="H331" s="225">
        <v>2.4540000000000002</v>
      </c>
      <c r="I331" s="226"/>
      <c r="J331" s="227">
        <f>ROUND(I331*H331,2)</f>
        <v>0</v>
      </c>
      <c r="K331" s="223" t="s">
        <v>150</v>
      </c>
      <c r="L331" s="72"/>
      <c r="M331" s="228" t="s">
        <v>22</v>
      </c>
      <c r="N331" s="229" t="s">
        <v>46</v>
      </c>
      <c r="O331" s="47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AR331" s="24" t="s">
        <v>228</v>
      </c>
      <c r="AT331" s="24" t="s">
        <v>146</v>
      </c>
      <c r="AU331" s="24" t="s">
        <v>84</v>
      </c>
      <c r="AY331" s="24" t="s">
        <v>144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4" t="s">
        <v>24</v>
      </c>
      <c r="BK331" s="232">
        <f>ROUND(I331*H331,2)</f>
        <v>0</v>
      </c>
      <c r="BL331" s="24" t="s">
        <v>228</v>
      </c>
      <c r="BM331" s="24" t="s">
        <v>670</v>
      </c>
    </row>
    <row r="332" s="10" customFormat="1" ht="29.88" customHeight="1">
      <c r="B332" s="205"/>
      <c r="C332" s="206"/>
      <c r="D332" s="207" t="s">
        <v>74</v>
      </c>
      <c r="E332" s="219" t="s">
        <v>671</v>
      </c>
      <c r="F332" s="219" t="s">
        <v>672</v>
      </c>
      <c r="G332" s="206"/>
      <c r="H332" s="206"/>
      <c r="I332" s="209"/>
      <c r="J332" s="220">
        <f>BK332</f>
        <v>0</v>
      </c>
      <c r="K332" s="206"/>
      <c r="L332" s="211"/>
      <c r="M332" s="212"/>
      <c r="N332" s="213"/>
      <c r="O332" s="213"/>
      <c r="P332" s="214">
        <f>SUM(P333:P356)</f>
        <v>0</v>
      </c>
      <c r="Q332" s="213"/>
      <c r="R332" s="214">
        <f>SUM(R333:R356)</f>
        <v>0</v>
      </c>
      <c r="S332" s="213"/>
      <c r="T332" s="215">
        <f>SUM(T333:T356)</f>
        <v>0</v>
      </c>
      <c r="AR332" s="216" t="s">
        <v>84</v>
      </c>
      <c r="AT332" s="217" t="s">
        <v>74</v>
      </c>
      <c r="AU332" s="217" t="s">
        <v>24</v>
      </c>
      <c r="AY332" s="216" t="s">
        <v>144</v>
      </c>
      <c r="BK332" s="218">
        <f>SUM(BK333:BK356)</f>
        <v>0</v>
      </c>
    </row>
    <row r="333" s="1" customFormat="1" ht="16.5" customHeight="1">
      <c r="B333" s="46"/>
      <c r="C333" s="221" t="s">
        <v>673</v>
      </c>
      <c r="D333" s="221" t="s">
        <v>146</v>
      </c>
      <c r="E333" s="222" t="s">
        <v>674</v>
      </c>
      <c r="F333" s="223" t="s">
        <v>487</v>
      </c>
      <c r="G333" s="224" t="s">
        <v>438</v>
      </c>
      <c r="H333" s="225">
        <v>1</v>
      </c>
      <c r="I333" s="226"/>
      <c r="J333" s="227">
        <f>ROUND(I333*H333,2)</f>
        <v>0</v>
      </c>
      <c r="K333" s="223" t="s">
        <v>22</v>
      </c>
      <c r="L333" s="72"/>
      <c r="M333" s="228" t="s">
        <v>22</v>
      </c>
      <c r="N333" s="229" t="s">
        <v>46</v>
      </c>
      <c r="O333" s="47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AR333" s="24" t="s">
        <v>228</v>
      </c>
      <c r="AT333" s="24" t="s">
        <v>146</v>
      </c>
      <c r="AU333" s="24" t="s">
        <v>84</v>
      </c>
      <c r="AY333" s="24" t="s">
        <v>144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24" t="s">
        <v>24</v>
      </c>
      <c r="BK333" s="232">
        <f>ROUND(I333*H333,2)</f>
        <v>0</v>
      </c>
      <c r="BL333" s="24" t="s">
        <v>228</v>
      </c>
      <c r="BM333" s="24" t="s">
        <v>675</v>
      </c>
    </row>
    <row r="334" s="1" customFormat="1" ht="16.5" customHeight="1">
      <c r="B334" s="46"/>
      <c r="C334" s="277" t="s">
        <v>676</v>
      </c>
      <c r="D334" s="277" t="s">
        <v>321</v>
      </c>
      <c r="E334" s="278" t="s">
        <v>677</v>
      </c>
      <c r="F334" s="279" t="s">
        <v>678</v>
      </c>
      <c r="G334" s="280" t="s">
        <v>217</v>
      </c>
      <c r="H334" s="281">
        <v>50</v>
      </c>
      <c r="I334" s="282"/>
      <c r="J334" s="283">
        <f>ROUND(I334*H334,2)</f>
        <v>0</v>
      </c>
      <c r="K334" s="279" t="s">
        <v>22</v>
      </c>
      <c r="L334" s="284"/>
      <c r="M334" s="285" t="s">
        <v>22</v>
      </c>
      <c r="N334" s="286" t="s">
        <v>46</v>
      </c>
      <c r="O334" s="47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AR334" s="24" t="s">
        <v>307</v>
      </c>
      <c r="AT334" s="24" t="s">
        <v>321</v>
      </c>
      <c r="AU334" s="24" t="s">
        <v>84</v>
      </c>
      <c r="AY334" s="24" t="s">
        <v>144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4" t="s">
        <v>24</v>
      </c>
      <c r="BK334" s="232">
        <f>ROUND(I334*H334,2)</f>
        <v>0</v>
      </c>
      <c r="BL334" s="24" t="s">
        <v>228</v>
      </c>
      <c r="BM334" s="24" t="s">
        <v>679</v>
      </c>
    </row>
    <row r="335" s="1" customFormat="1" ht="16.5" customHeight="1">
      <c r="B335" s="46"/>
      <c r="C335" s="277" t="s">
        <v>680</v>
      </c>
      <c r="D335" s="277" t="s">
        <v>321</v>
      </c>
      <c r="E335" s="278" t="s">
        <v>681</v>
      </c>
      <c r="F335" s="279" t="s">
        <v>682</v>
      </c>
      <c r="G335" s="280" t="s">
        <v>217</v>
      </c>
      <c r="H335" s="281">
        <v>40</v>
      </c>
      <c r="I335" s="282"/>
      <c r="J335" s="283">
        <f>ROUND(I335*H335,2)</f>
        <v>0</v>
      </c>
      <c r="K335" s="279" t="s">
        <v>22</v>
      </c>
      <c r="L335" s="284"/>
      <c r="M335" s="285" t="s">
        <v>22</v>
      </c>
      <c r="N335" s="286" t="s">
        <v>46</v>
      </c>
      <c r="O335" s="47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AR335" s="24" t="s">
        <v>307</v>
      </c>
      <c r="AT335" s="24" t="s">
        <v>321</v>
      </c>
      <c r="AU335" s="24" t="s">
        <v>84</v>
      </c>
      <c r="AY335" s="24" t="s">
        <v>144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24" t="s">
        <v>24</v>
      </c>
      <c r="BK335" s="232">
        <f>ROUND(I335*H335,2)</f>
        <v>0</v>
      </c>
      <c r="BL335" s="24" t="s">
        <v>228</v>
      </c>
      <c r="BM335" s="24" t="s">
        <v>683</v>
      </c>
    </row>
    <row r="336" s="1" customFormat="1" ht="16.5" customHeight="1">
      <c r="B336" s="46"/>
      <c r="C336" s="277" t="s">
        <v>684</v>
      </c>
      <c r="D336" s="277" t="s">
        <v>321</v>
      </c>
      <c r="E336" s="278" t="s">
        <v>494</v>
      </c>
      <c r="F336" s="279" t="s">
        <v>495</v>
      </c>
      <c r="G336" s="280" t="s">
        <v>217</v>
      </c>
      <c r="H336" s="281">
        <v>10</v>
      </c>
      <c r="I336" s="282"/>
      <c r="J336" s="283">
        <f>ROUND(I336*H336,2)</f>
        <v>0</v>
      </c>
      <c r="K336" s="279" t="s">
        <v>22</v>
      </c>
      <c r="L336" s="284"/>
      <c r="M336" s="285" t="s">
        <v>22</v>
      </c>
      <c r="N336" s="286" t="s">
        <v>46</v>
      </c>
      <c r="O336" s="47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AR336" s="24" t="s">
        <v>307</v>
      </c>
      <c r="AT336" s="24" t="s">
        <v>321</v>
      </c>
      <c r="AU336" s="24" t="s">
        <v>84</v>
      </c>
      <c r="AY336" s="24" t="s">
        <v>144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4" t="s">
        <v>24</v>
      </c>
      <c r="BK336" s="232">
        <f>ROUND(I336*H336,2)</f>
        <v>0</v>
      </c>
      <c r="BL336" s="24" t="s">
        <v>228</v>
      </c>
      <c r="BM336" s="24" t="s">
        <v>685</v>
      </c>
    </row>
    <row r="337" s="1" customFormat="1" ht="16.5" customHeight="1">
      <c r="B337" s="46"/>
      <c r="C337" s="277" t="s">
        <v>686</v>
      </c>
      <c r="D337" s="277" t="s">
        <v>321</v>
      </c>
      <c r="E337" s="278" t="s">
        <v>498</v>
      </c>
      <c r="F337" s="279" t="s">
        <v>499</v>
      </c>
      <c r="G337" s="280" t="s">
        <v>217</v>
      </c>
      <c r="H337" s="281">
        <v>120</v>
      </c>
      <c r="I337" s="282"/>
      <c r="J337" s="283">
        <f>ROUND(I337*H337,2)</f>
        <v>0</v>
      </c>
      <c r="K337" s="279" t="s">
        <v>22</v>
      </c>
      <c r="L337" s="284"/>
      <c r="M337" s="285" t="s">
        <v>22</v>
      </c>
      <c r="N337" s="286" t="s">
        <v>46</v>
      </c>
      <c r="O337" s="47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AR337" s="24" t="s">
        <v>307</v>
      </c>
      <c r="AT337" s="24" t="s">
        <v>321</v>
      </c>
      <c r="AU337" s="24" t="s">
        <v>84</v>
      </c>
      <c r="AY337" s="24" t="s">
        <v>144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24" t="s">
        <v>24</v>
      </c>
      <c r="BK337" s="232">
        <f>ROUND(I337*H337,2)</f>
        <v>0</v>
      </c>
      <c r="BL337" s="24" t="s">
        <v>228</v>
      </c>
      <c r="BM337" s="24" t="s">
        <v>687</v>
      </c>
    </row>
    <row r="338" s="1" customFormat="1" ht="16.5" customHeight="1">
      <c r="B338" s="46"/>
      <c r="C338" s="277" t="s">
        <v>688</v>
      </c>
      <c r="D338" s="277" t="s">
        <v>321</v>
      </c>
      <c r="E338" s="278" t="s">
        <v>502</v>
      </c>
      <c r="F338" s="279" t="s">
        <v>503</v>
      </c>
      <c r="G338" s="280" t="s">
        <v>175</v>
      </c>
      <c r="H338" s="281">
        <v>5</v>
      </c>
      <c r="I338" s="282"/>
      <c r="J338" s="283">
        <f>ROUND(I338*H338,2)</f>
        <v>0</v>
      </c>
      <c r="K338" s="279" t="s">
        <v>22</v>
      </c>
      <c r="L338" s="284"/>
      <c r="M338" s="285" t="s">
        <v>22</v>
      </c>
      <c r="N338" s="286" t="s">
        <v>46</v>
      </c>
      <c r="O338" s="47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AR338" s="24" t="s">
        <v>307</v>
      </c>
      <c r="AT338" s="24" t="s">
        <v>321</v>
      </c>
      <c r="AU338" s="24" t="s">
        <v>84</v>
      </c>
      <c r="AY338" s="24" t="s">
        <v>144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24" t="s">
        <v>24</v>
      </c>
      <c r="BK338" s="232">
        <f>ROUND(I338*H338,2)</f>
        <v>0</v>
      </c>
      <c r="BL338" s="24" t="s">
        <v>228</v>
      </c>
      <c r="BM338" s="24" t="s">
        <v>689</v>
      </c>
    </row>
    <row r="339" s="1" customFormat="1" ht="16.5" customHeight="1">
      <c r="B339" s="46"/>
      <c r="C339" s="277" t="s">
        <v>690</v>
      </c>
      <c r="D339" s="277" t="s">
        <v>321</v>
      </c>
      <c r="E339" s="278" t="s">
        <v>691</v>
      </c>
      <c r="F339" s="279" t="s">
        <v>692</v>
      </c>
      <c r="G339" s="280" t="s">
        <v>175</v>
      </c>
      <c r="H339" s="281">
        <v>3</v>
      </c>
      <c r="I339" s="282"/>
      <c r="J339" s="283">
        <f>ROUND(I339*H339,2)</f>
        <v>0</v>
      </c>
      <c r="K339" s="279" t="s">
        <v>22</v>
      </c>
      <c r="L339" s="284"/>
      <c r="M339" s="285" t="s">
        <v>22</v>
      </c>
      <c r="N339" s="286" t="s">
        <v>46</v>
      </c>
      <c r="O339" s="47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AR339" s="24" t="s">
        <v>307</v>
      </c>
      <c r="AT339" s="24" t="s">
        <v>321</v>
      </c>
      <c r="AU339" s="24" t="s">
        <v>84</v>
      </c>
      <c r="AY339" s="24" t="s">
        <v>144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4" t="s">
        <v>24</v>
      </c>
      <c r="BK339" s="232">
        <f>ROUND(I339*H339,2)</f>
        <v>0</v>
      </c>
      <c r="BL339" s="24" t="s">
        <v>228</v>
      </c>
      <c r="BM339" s="24" t="s">
        <v>693</v>
      </c>
    </row>
    <row r="340" s="1" customFormat="1" ht="16.5" customHeight="1">
      <c r="B340" s="46"/>
      <c r="C340" s="277" t="s">
        <v>694</v>
      </c>
      <c r="D340" s="277" t="s">
        <v>321</v>
      </c>
      <c r="E340" s="278" t="s">
        <v>506</v>
      </c>
      <c r="F340" s="279" t="s">
        <v>507</v>
      </c>
      <c r="G340" s="280" t="s">
        <v>175</v>
      </c>
      <c r="H340" s="281">
        <v>3</v>
      </c>
      <c r="I340" s="282"/>
      <c r="J340" s="283">
        <f>ROUND(I340*H340,2)</f>
        <v>0</v>
      </c>
      <c r="K340" s="279" t="s">
        <v>22</v>
      </c>
      <c r="L340" s="284"/>
      <c r="M340" s="285" t="s">
        <v>22</v>
      </c>
      <c r="N340" s="286" t="s">
        <v>46</v>
      </c>
      <c r="O340" s="47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AR340" s="24" t="s">
        <v>307</v>
      </c>
      <c r="AT340" s="24" t="s">
        <v>321</v>
      </c>
      <c r="AU340" s="24" t="s">
        <v>84</v>
      </c>
      <c r="AY340" s="24" t="s">
        <v>144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4" t="s">
        <v>24</v>
      </c>
      <c r="BK340" s="232">
        <f>ROUND(I340*H340,2)</f>
        <v>0</v>
      </c>
      <c r="BL340" s="24" t="s">
        <v>228</v>
      </c>
      <c r="BM340" s="24" t="s">
        <v>695</v>
      </c>
    </row>
    <row r="341" s="1" customFormat="1" ht="16.5" customHeight="1">
      <c r="B341" s="46"/>
      <c r="C341" s="277" t="s">
        <v>696</v>
      </c>
      <c r="D341" s="277" t="s">
        <v>321</v>
      </c>
      <c r="E341" s="278" t="s">
        <v>697</v>
      </c>
      <c r="F341" s="279" t="s">
        <v>698</v>
      </c>
      <c r="G341" s="280" t="s">
        <v>175</v>
      </c>
      <c r="H341" s="281">
        <v>2</v>
      </c>
      <c r="I341" s="282"/>
      <c r="J341" s="283">
        <f>ROUND(I341*H341,2)</f>
        <v>0</v>
      </c>
      <c r="K341" s="279" t="s">
        <v>22</v>
      </c>
      <c r="L341" s="284"/>
      <c r="M341" s="285" t="s">
        <v>22</v>
      </c>
      <c r="N341" s="286" t="s">
        <v>46</v>
      </c>
      <c r="O341" s="47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AR341" s="24" t="s">
        <v>307</v>
      </c>
      <c r="AT341" s="24" t="s">
        <v>321</v>
      </c>
      <c r="AU341" s="24" t="s">
        <v>84</v>
      </c>
      <c r="AY341" s="24" t="s">
        <v>144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24" t="s">
        <v>24</v>
      </c>
      <c r="BK341" s="232">
        <f>ROUND(I341*H341,2)</f>
        <v>0</v>
      </c>
      <c r="BL341" s="24" t="s">
        <v>228</v>
      </c>
      <c r="BM341" s="24" t="s">
        <v>699</v>
      </c>
    </row>
    <row r="342" s="1" customFormat="1" ht="16.5" customHeight="1">
      <c r="B342" s="46"/>
      <c r="C342" s="277" t="s">
        <v>700</v>
      </c>
      <c r="D342" s="277" t="s">
        <v>321</v>
      </c>
      <c r="E342" s="278" t="s">
        <v>701</v>
      </c>
      <c r="F342" s="279" t="s">
        <v>702</v>
      </c>
      <c r="G342" s="280" t="s">
        <v>175</v>
      </c>
      <c r="H342" s="281">
        <v>3</v>
      </c>
      <c r="I342" s="282"/>
      <c r="J342" s="283">
        <f>ROUND(I342*H342,2)</f>
        <v>0</v>
      </c>
      <c r="K342" s="279" t="s">
        <v>22</v>
      </c>
      <c r="L342" s="284"/>
      <c r="M342" s="285" t="s">
        <v>22</v>
      </c>
      <c r="N342" s="286" t="s">
        <v>46</v>
      </c>
      <c r="O342" s="47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AR342" s="24" t="s">
        <v>307</v>
      </c>
      <c r="AT342" s="24" t="s">
        <v>321</v>
      </c>
      <c r="AU342" s="24" t="s">
        <v>84</v>
      </c>
      <c r="AY342" s="24" t="s">
        <v>144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4" t="s">
        <v>24</v>
      </c>
      <c r="BK342" s="232">
        <f>ROUND(I342*H342,2)</f>
        <v>0</v>
      </c>
      <c r="BL342" s="24" t="s">
        <v>228</v>
      </c>
      <c r="BM342" s="24" t="s">
        <v>703</v>
      </c>
    </row>
    <row r="343" s="1" customFormat="1" ht="16.5" customHeight="1">
      <c r="B343" s="46"/>
      <c r="C343" s="277" t="s">
        <v>704</v>
      </c>
      <c r="D343" s="277" t="s">
        <v>321</v>
      </c>
      <c r="E343" s="278" t="s">
        <v>705</v>
      </c>
      <c r="F343" s="279" t="s">
        <v>706</v>
      </c>
      <c r="G343" s="280" t="s">
        <v>175</v>
      </c>
      <c r="H343" s="281">
        <v>24</v>
      </c>
      <c r="I343" s="282"/>
      <c r="J343" s="283">
        <f>ROUND(I343*H343,2)</f>
        <v>0</v>
      </c>
      <c r="K343" s="279" t="s">
        <v>22</v>
      </c>
      <c r="L343" s="284"/>
      <c r="M343" s="285" t="s">
        <v>22</v>
      </c>
      <c r="N343" s="286" t="s">
        <v>46</v>
      </c>
      <c r="O343" s="47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AR343" s="24" t="s">
        <v>307</v>
      </c>
      <c r="AT343" s="24" t="s">
        <v>321</v>
      </c>
      <c r="AU343" s="24" t="s">
        <v>84</v>
      </c>
      <c r="AY343" s="24" t="s">
        <v>144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24" t="s">
        <v>24</v>
      </c>
      <c r="BK343" s="232">
        <f>ROUND(I343*H343,2)</f>
        <v>0</v>
      </c>
      <c r="BL343" s="24" t="s">
        <v>228</v>
      </c>
      <c r="BM343" s="24" t="s">
        <v>707</v>
      </c>
    </row>
    <row r="344" s="1" customFormat="1" ht="16.5" customHeight="1">
      <c r="B344" s="46"/>
      <c r="C344" s="277" t="s">
        <v>708</v>
      </c>
      <c r="D344" s="277" t="s">
        <v>321</v>
      </c>
      <c r="E344" s="278" t="s">
        <v>709</v>
      </c>
      <c r="F344" s="279" t="s">
        <v>710</v>
      </c>
      <c r="G344" s="280" t="s">
        <v>175</v>
      </c>
      <c r="H344" s="281">
        <v>48</v>
      </c>
      <c r="I344" s="282"/>
      <c r="J344" s="283">
        <f>ROUND(I344*H344,2)</f>
        <v>0</v>
      </c>
      <c r="K344" s="279" t="s">
        <v>22</v>
      </c>
      <c r="L344" s="284"/>
      <c r="M344" s="285" t="s">
        <v>22</v>
      </c>
      <c r="N344" s="286" t="s">
        <v>46</v>
      </c>
      <c r="O344" s="47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AR344" s="24" t="s">
        <v>307</v>
      </c>
      <c r="AT344" s="24" t="s">
        <v>321</v>
      </c>
      <c r="AU344" s="24" t="s">
        <v>84</v>
      </c>
      <c r="AY344" s="24" t="s">
        <v>144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24" t="s">
        <v>24</v>
      </c>
      <c r="BK344" s="232">
        <f>ROUND(I344*H344,2)</f>
        <v>0</v>
      </c>
      <c r="BL344" s="24" t="s">
        <v>228</v>
      </c>
      <c r="BM344" s="24" t="s">
        <v>711</v>
      </c>
    </row>
    <row r="345" s="1" customFormat="1" ht="16.5" customHeight="1">
      <c r="B345" s="46"/>
      <c r="C345" s="277" t="s">
        <v>712</v>
      </c>
      <c r="D345" s="277" t="s">
        <v>321</v>
      </c>
      <c r="E345" s="278" t="s">
        <v>713</v>
      </c>
      <c r="F345" s="279" t="s">
        <v>714</v>
      </c>
      <c r="G345" s="280" t="s">
        <v>175</v>
      </c>
      <c r="H345" s="281">
        <v>1</v>
      </c>
      <c r="I345" s="282"/>
      <c r="J345" s="283">
        <f>ROUND(I345*H345,2)</f>
        <v>0</v>
      </c>
      <c r="K345" s="279" t="s">
        <v>22</v>
      </c>
      <c r="L345" s="284"/>
      <c r="M345" s="285" t="s">
        <v>22</v>
      </c>
      <c r="N345" s="286" t="s">
        <v>46</v>
      </c>
      <c r="O345" s="47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AR345" s="24" t="s">
        <v>307</v>
      </c>
      <c r="AT345" s="24" t="s">
        <v>321</v>
      </c>
      <c r="AU345" s="24" t="s">
        <v>84</v>
      </c>
      <c r="AY345" s="24" t="s">
        <v>144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4" t="s">
        <v>24</v>
      </c>
      <c r="BK345" s="232">
        <f>ROUND(I345*H345,2)</f>
        <v>0</v>
      </c>
      <c r="BL345" s="24" t="s">
        <v>228</v>
      </c>
      <c r="BM345" s="24" t="s">
        <v>715</v>
      </c>
    </row>
    <row r="346" s="1" customFormat="1" ht="16.5" customHeight="1">
      <c r="B346" s="46"/>
      <c r="C346" s="277" t="s">
        <v>716</v>
      </c>
      <c r="D346" s="277" t="s">
        <v>321</v>
      </c>
      <c r="E346" s="278" t="s">
        <v>717</v>
      </c>
      <c r="F346" s="279" t="s">
        <v>718</v>
      </c>
      <c r="G346" s="280" t="s">
        <v>175</v>
      </c>
      <c r="H346" s="281">
        <v>1</v>
      </c>
      <c r="I346" s="282"/>
      <c r="J346" s="283">
        <f>ROUND(I346*H346,2)</f>
        <v>0</v>
      </c>
      <c r="K346" s="279" t="s">
        <v>22</v>
      </c>
      <c r="L346" s="284"/>
      <c r="M346" s="285" t="s">
        <v>22</v>
      </c>
      <c r="N346" s="286" t="s">
        <v>46</v>
      </c>
      <c r="O346" s="47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AR346" s="24" t="s">
        <v>307</v>
      </c>
      <c r="AT346" s="24" t="s">
        <v>321</v>
      </c>
      <c r="AU346" s="24" t="s">
        <v>84</v>
      </c>
      <c r="AY346" s="24" t="s">
        <v>144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4" t="s">
        <v>24</v>
      </c>
      <c r="BK346" s="232">
        <f>ROUND(I346*H346,2)</f>
        <v>0</v>
      </c>
      <c r="BL346" s="24" t="s">
        <v>228</v>
      </c>
      <c r="BM346" s="24" t="s">
        <v>719</v>
      </c>
    </row>
    <row r="347" s="1" customFormat="1" ht="16.5" customHeight="1">
      <c r="B347" s="46"/>
      <c r="C347" s="277" t="s">
        <v>720</v>
      </c>
      <c r="D347" s="277" t="s">
        <v>321</v>
      </c>
      <c r="E347" s="278" t="s">
        <v>721</v>
      </c>
      <c r="F347" s="279" t="s">
        <v>722</v>
      </c>
      <c r="G347" s="280" t="s">
        <v>175</v>
      </c>
      <c r="H347" s="281">
        <v>4</v>
      </c>
      <c r="I347" s="282"/>
      <c r="J347" s="283">
        <f>ROUND(I347*H347,2)</f>
        <v>0</v>
      </c>
      <c r="K347" s="279" t="s">
        <v>22</v>
      </c>
      <c r="L347" s="284"/>
      <c r="M347" s="285" t="s">
        <v>22</v>
      </c>
      <c r="N347" s="286" t="s">
        <v>46</v>
      </c>
      <c r="O347" s="47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AR347" s="24" t="s">
        <v>307</v>
      </c>
      <c r="AT347" s="24" t="s">
        <v>321</v>
      </c>
      <c r="AU347" s="24" t="s">
        <v>84</v>
      </c>
      <c r="AY347" s="24" t="s">
        <v>144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24" t="s">
        <v>24</v>
      </c>
      <c r="BK347" s="232">
        <f>ROUND(I347*H347,2)</f>
        <v>0</v>
      </c>
      <c r="BL347" s="24" t="s">
        <v>228</v>
      </c>
      <c r="BM347" s="24" t="s">
        <v>723</v>
      </c>
    </row>
    <row r="348" s="1" customFormat="1" ht="16.5" customHeight="1">
      <c r="B348" s="46"/>
      <c r="C348" s="277" t="s">
        <v>724</v>
      </c>
      <c r="D348" s="277" t="s">
        <v>321</v>
      </c>
      <c r="E348" s="278" t="s">
        <v>725</v>
      </c>
      <c r="F348" s="279" t="s">
        <v>726</v>
      </c>
      <c r="G348" s="280" t="s">
        <v>175</v>
      </c>
      <c r="H348" s="281">
        <v>9</v>
      </c>
      <c r="I348" s="282"/>
      <c r="J348" s="283">
        <f>ROUND(I348*H348,2)</f>
        <v>0</v>
      </c>
      <c r="K348" s="279" t="s">
        <v>22</v>
      </c>
      <c r="L348" s="284"/>
      <c r="M348" s="285" t="s">
        <v>22</v>
      </c>
      <c r="N348" s="286" t="s">
        <v>46</v>
      </c>
      <c r="O348" s="47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AR348" s="24" t="s">
        <v>307</v>
      </c>
      <c r="AT348" s="24" t="s">
        <v>321</v>
      </c>
      <c r="AU348" s="24" t="s">
        <v>84</v>
      </c>
      <c r="AY348" s="24" t="s">
        <v>144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4" t="s">
        <v>24</v>
      </c>
      <c r="BK348" s="232">
        <f>ROUND(I348*H348,2)</f>
        <v>0</v>
      </c>
      <c r="BL348" s="24" t="s">
        <v>228</v>
      </c>
      <c r="BM348" s="24" t="s">
        <v>727</v>
      </c>
    </row>
    <row r="349" s="1" customFormat="1" ht="16.5" customHeight="1">
      <c r="B349" s="46"/>
      <c r="C349" s="277" t="s">
        <v>728</v>
      </c>
      <c r="D349" s="277" t="s">
        <v>321</v>
      </c>
      <c r="E349" s="278" t="s">
        <v>729</v>
      </c>
      <c r="F349" s="279" t="s">
        <v>730</v>
      </c>
      <c r="G349" s="280" t="s">
        <v>175</v>
      </c>
      <c r="H349" s="281">
        <v>3</v>
      </c>
      <c r="I349" s="282"/>
      <c r="J349" s="283">
        <f>ROUND(I349*H349,2)</f>
        <v>0</v>
      </c>
      <c r="K349" s="279" t="s">
        <v>22</v>
      </c>
      <c r="L349" s="284"/>
      <c r="M349" s="285" t="s">
        <v>22</v>
      </c>
      <c r="N349" s="286" t="s">
        <v>46</v>
      </c>
      <c r="O349" s="47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AR349" s="24" t="s">
        <v>307</v>
      </c>
      <c r="AT349" s="24" t="s">
        <v>321</v>
      </c>
      <c r="AU349" s="24" t="s">
        <v>84</v>
      </c>
      <c r="AY349" s="24" t="s">
        <v>144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24" t="s">
        <v>24</v>
      </c>
      <c r="BK349" s="232">
        <f>ROUND(I349*H349,2)</f>
        <v>0</v>
      </c>
      <c r="BL349" s="24" t="s">
        <v>228</v>
      </c>
      <c r="BM349" s="24" t="s">
        <v>731</v>
      </c>
    </row>
    <row r="350" s="1" customFormat="1" ht="16.5" customHeight="1">
      <c r="B350" s="46"/>
      <c r="C350" s="277" t="s">
        <v>732</v>
      </c>
      <c r="D350" s="277" t="s">
        <v>321</v>
      </c>
      <c r="E350" s="278" t="s">
        <v>733</v>
      </c>
      <c r="F350" s="279" t="s">
        <v>734</v>
      </c>
      <c r="G350" s="280" t="s">
        <v>175</v>
      </c>
      <c r="H350" s="281">
        <v>4</v>
      </c>
      <c r="I350" s="282"/>
      <c r="J350" s="283">
        <f>ROUND(I350*H350,2)</f>
        <v>0</v>
      </c>
      <c r="K350" s="279" t="s">
        <v>22</v>
      </c>
      <c r="L350" s="284"/>
      <c r="M350" s="285" t="s">
        <v>22</v>
      </c>
      <c r="N350" s="286" t="s">
        <v>46</v>
      </c>
      <c r="O350" s="47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AR350" s="24" t="s">
        <v>307</v>
      </c>
      <c r="AT350" s="24" t="s">
        <v>321</v>
      </c>
      <c r="AU350" s="24" t="s">
        <v>84</v>
      </c>
      <c r="AY350" s="24" t="s">
        <v>144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4" t="s">
        <v>24</v>
      </c>
      <c r="BK350" s="232">
        <f>ROUND(I350*H350,2)</f>
        <v>0</v>
      </c>
      <c r="BL350" s="24" t="s">
        <v>228</v>
      </c>
      <c r="BM350" s="24" t="s">
        <v>735</v>
      </c>
    </row>
    <row r="351" s="1" customFormat="1" ht="16.5" customHeight="1">
      <c r="B351" s="46"/>
      <c r="C351" s="277" t="s">
        <v>736</v>
      </c>
      <c r="D351" s="277" t="s">
        <v>321</v>
      </c>
      <c r="E351" s="278" t="s">
        <v>737</v>
      </c>
      <c r="F351" s="279" t="s">
        <v>738</v>
      </c>
      <c r="G351" s="280" t="s">
        <v>217</v>
      </c>
      <c r="H351" s="281">
        <v>40</v>
      </c>
      <c r="I351" s="282"/>
      <c r="J351" s="283">
        <f>ROUND(I351*H351,2)</f>
        <v>0</v>
      </c>
      <c r="K351" s="279" t="s">
        <v>22</v>
      </c>
      <c r="L351" s="284"/>
      <c r="M351" s="285" t="s">
        <v>22</v>
      </c>
      <c r="N351" s="286" t="s">
        <v>46</v>
      </c>
      <c r="O351" s="47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AR351" s="24" t="s">
        <v>307</v>
      </c>
      <c r="AT351" s="24" t="s">
        <v>321</v>
      </c>
      <c r="AU351" s="24" t="s">
        <v>84</v>
      </c>
      <c r="AY351" s="24" t="s">
        <v>144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24" t="s">
        <v>24</v>
      </c>
      <c r="BK351" s="232">
        <f>ROUND(I351*H351,2)</f>
        <v>0</v>
      </c>
      <c r="BL351" s="24" t="s">
        <v>228</v>
      </c>
      <c r="BM351" s="24" t="s">
        <v>739</v>
      </c>
    </row>
    <row r="352" s="1" customFormat="1" ht="16.5" customHeight="1">
      <c r="B352" s="46"/>
      <c r="C352" s="277" t="s">
        <v>740</v>
      </c>
      <c r="D352" s="277" t="s">
        <v>321</v>
      </c>
      <c r="E352" s="278" t="s">
        <v>741</v>
      </c>
      <c r="F352" s="279" t="s">
        <v>742</v>
      </c>
      <c r="G352" s="280" t="s">
        <v>438</v>
      </c>
      <c r="H352" s="281">
        <v>1</v>
      </c>
      <c r="I352" s="282"/>
      <c r="J352" s="283">
        <f>ROUND(I352*H352,2)</f>
        <v>0</v>
      </c>
      <c r="K352" s="279" t="s">
        <v>22</v>
      </c>
      <c r="L352" s="284"/>
      <c r="M352" s="285" t="s">
        <v>22</v>
      </c>
      <c r="N352" s="286" t="s">
        <v>46</v>
      </c>
      <c r="O352" s="47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AR352" s="24" t="s">
        <v>307</v>
      </c>
      <c r="AT352" s="24" t="s">
        <v>321</v>
      </c>
      <c r="AU352" s="24" t="s">
        <v>84</v>
      </c>
      <c r="AY352" s="24" t="s">
        <v>144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4" t="s">
        <v>24</v>
      </c>
      <c r="BK352" s="232">
        <f>ROUND(I352*H352,2)</f>
        <v>0</v>
      </c>
      <c r="BL352" s="24" t="s">
        <v>228</v>
      </c>
      <c r="BM352" s="24" t="s">
        <v>743</v>
      </c>
    </row>
    <row r="353" s="1" customFormat="1" ht="16.5" customHeight="1">
      <c r="B353" s="46"/>
      <c r="C353" s="277" t="s">
        <v>744</v>
      </c>
      <c r="D353" s="277" t="s">
        <v>321</v>
      </c>
      <c r="E353" s="278" t="s">
        <v>745</v>
      </c>
      <c r="F353" s="279" t="s">
        <v>746</v>
      </c>
      <c r="G353" s="280" t="s">
        <v>747</v>
      </c>
      <c r="H353" s="281">
        <v>1</v>
      </c>
      <c r="I353" s="282"/>
      <c r="J353" s="283">
        <f>ROUND(I353*H353,2)</f>
        <v>0</v>
      </c>
      <c r="K353" s="279" t="s">
        <v>22</v>
      </c>
      <c r="L353" s="284"/>
      <c r="M353" s="285" t="s">
        <v>22</v>
      </c>
      <c r="N353" s="286" t="s">
        <v>46</v>
      </c>
      <c r="O353" s="47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AR353" s="24" t="s">
        <v>307</v>
      </c>
      <c r="AT353" s="24" t="s">
        <v>321</v>
      </c>
      <c r="AU353" s="24" t="s">
        <v>84</v>
      </c>
      <c r="AY353" s="24" t="s">
        <v>144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24" t="s">
        <v>24</v>
      </c>
      <c r="BK353" s="232">
        <f>ROUND(I353*H353,2)</f>
        <v>0</v>
      </c>
      <c r="BL353" s="24" t="s">
        <v>228</v>
      </c>
      <c r="BM353" s="24" t="s">
        <v>748</v>
      </c>
    </row>
    <row r="354" s="1" customFormat="1" ht="16.5" customHeight="1">
      <c r="B354" s="46"/>
      <c r="C354" s="221" t="s">
        <v>749</v>
      </c>
      <c r="D354" s="221" t="s">
        <v>146</v>
      </c>
      <c r="E354" s="222" t="s">
        <v>750</v>
      </c>
      <c r="F354" s="223" t="s">
        <v>491</v>
      </c>
      <c r="G354" s="224" t="s">
        <v>438</v>
      </c>
      <c r="H354" s="225">
        <v>1</v>
      </c>
      <c r="I354" s="226"/>
      <c r="J354" s="227">
        <f>ROUND(I354*H354,2)</f>
        <v>0</v>
      </c>
      <c r="K354" s="223" t="s">
        <v>22</v>
      </c>
      <c r="L354" s="72"/>
      <c r="M354" s="228" t="s">
        <v>22</v>
      </c>
      <c r="N354" s="229" t="s">
        <v>46</v>
      </c>
      <c r="O354" s="47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AR354" s="24" t="s">
        <v>228</v>
      </c>
      <c r="AT354" s="24" t="s">
        <v>146</v>
      </c>
      <c r="AU354" s="24" t="s">
        <v>84</v>
      </c>
      <c r="AY354" s="24" t="s">
        <v>144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4" t="s">
        <v>24</v>
      </c>
      <c r="BK354" s="232">
        <f>ROUND(I354*H354,2)</f>
        <v>0</v>
      </c>
      <c r="BL354" s="24" t="s">
        <v>228</v>
      </c>
      <c r="BM354" s="24" t="s">
        <v>751</v>
      </c>
    </row>
    <row r="355" s="1" customFormat="1" ht="16.5" customHeight="1">
      <c r="B355" s="46"/>
      <c r="C355" s="221" t="s">
        <v>752</v>
      </c>
      <c r="D355" s="221" t="s">
        <v>146</v>
      </c>
      <c r="E355" s="222" t="s">
        <v>753</v>
      </c>
      <c r="F355" s="223" t="s">
        <v>754</v>
      </c>
      <c r="G355" s="224" t="s">
        <v>438</v>
      </c>
      <c r="H355" s="225">
        <v>1</v>
      </c>
      <c r="I355" s="226"/>
      <c r="J355" s="227">
        <f>ROUND(I355*H355,2)</f>
        <v>0</v>
      </c>
      <c r="K355" s="223" t="s">
        <v>22</v>
      </c>
      <c r="L355" s="72"/>
      <c r="M355" s="228" t="s">
        <v>22</v>
      </c>
      <c r="N355" s="229" t="s">
        <v>46</v>
      </c>
      <c r="O355" s="47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AR355" s="24" t="s">
        <v>228</v>
      </c>
      <c r="AT355" s="24" t="s">
        <v>146</v>
      </c>
      <c r="AU355" s="24" t="s">
        <v>84</v>
      </c>
      <c r="AY355" s="24" t="s">
        <v>144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24" t="s">
        <v>24</v>
      </c>
      <c r="BK355" s="232">
        <f>ROUND(I355*H355,2)</f>
        <v>0</v>
      </c>
      <c r="BL355" s="24" t="s">
        <v>228</v>
      </c>
      <c r="BM355" s="24" t="s">
        <v>755</v>
      </c>
    </row>
    <row r="356" s="1" customFormat="1" ht="16.5" customHeight="1">
      <c r="B356" s="46"/>
      <c r="C356" s="221" t="s">
        <v>756</v>
      </c>
      <c r="D356" s="221" t="s">
        <v>146</v>
      </c>
      <c r="E356" s="222" t="s">
        <v>757</v>
      </c>
      <c r="F356" s="223" t="s">
        <v>758</v>
      </c>
      <c r="G356" s="224" t="s">
        <v>438</v>
      </c>
      <c r="H356" s="225">
        <v>1</v>
      </c>
      <c r="I356" s="226"/>
      <c r="J356" s="227">
        <f>ROUND(I356*H356,2)</f>
        <v>0</v>
      </c>
      <c r="K356" s="223" t="s">
        <v>22</v>
      </c>
      <c r="L356" s="72"/>
      <c r="M356" s="228" t="s">
        <v>22</v>
      </c>
      <c r="N356" s="229" t="s">
        <v>46</v>
      </c>
      <c r="O356" s="47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AR356" s="24" t="s">
        <v>228</v>
      </c>
      <c r="AT356" s="24" t="s">
        <v>146</v>
      </c>
      <c r="AU356" s="24" t="s">
        <v>84</v>
      </c>
      <c r="AY356" s="24" t="s">
        <v>144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4" t="s">
        <v>24</v>
      </c>
      <c r="BK356" s="232">
        <f>ROUND(I356*H356,2)</f>
        <v>0</v>
      </c>
      <c r="BL356" s="24" t="s">
        <v>228</v>
      </c>
      <c r="BM356" s="24" t="s">
        <v>759</v>
      </c>
    </row>
    <row r="357" s="10" customFormat="1" ht="29.88" customHeight="1">
      <c r="B357" s="205"/>
      <c r="C357" s="206"/>
      <c r="D357" s="207" t="s">
        <v>74</v>
      </c>
      <c r="E357" s="219" t="s">
        <v>760</v>
      </c>
      <c r="F357" s="219" t="s">
        <v>761</v>
      </c>
      <c r="G357" s="206"/>
      <c r="H357" s="206"/>
      <c r="I357" s="209"/>
      <c r="J357" s="220">
        <f>BK357</f>
        <v>0</v>
      </c>
      <c r="K357" s="206"/>
      <c r="L357" s="211"/>
      <c r="M357" s="212"/>
      <c r="N357" s="213"/>
      <c r="O357" s="213"/>
      <c r="P357" s="214">
        <f>SUM(P358:P362)</f>
        <v>0</v>
      </c>
      <c r="Q357" s="213"/>
      <c r="R357" s="214">
        <f>SUM(R358:R362)</f>
        <v>0</v>
      </c>
      <c r="S357" s="213"/>
      <c r="T357" s="215">
        <f>SUM(T358:T362)</f>
        <v>0</v>
      </c>
      <c r="AR357" s="216" t="s">
        <v>84</v>
      </c>
      <c r="AT357" s="217" t="s">
        <v>74</v>
      </c>
      <c r="AU357" s="217" t="s">
        <v>24</v>
      </c>
      <c r="AY357" s="216" t="s">
        <v>144</v>
      </c>
      <c r="BK357" s="218">
        <f>SUM(BK358:BK362)</f>
        <v>0</v>
      </c>
    </row>
    <row r="358" s="1" customFormat="1" ht="16.5" customHeight="1">
      <c r="B358" s="46"/>
      <c r="C358" s="221" t="s">
        <v>762</v>
      </c>
      <c r="D358" s="221" t="s">
        <v>146</v>
      </c>
      <c r="E358" s="222" t="s">
        <v>763</v>
      </c>
      <c r="F358" s="223" t="s">
        <v>764</v>
      </c>
      <c r="G358" s="224" t="s">
        <v>217</v>
      </c>
      <c r="H358" s="225">
        <v>5.5</v>
      </c>
      <c r="I358" s="226"/>
      <c r="J358" s="227">
        <f>ROUND(I358*H358,2)</f>
        <v>0</v>
      </c>
      <c r="K358" s="223" t="s">
        <v>22</v>
      </c>
      <c r="L358" s="72"/>
      <c r="M358" s="228" t="s">
        <v>22</v>
      </c>
      <c r="N358" s="229" t="s">
        <v>46</v>
      </c>
      <c r="O358" s="47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AR358" s="24" t="s">
        <v>228</v>
      </c>
      <c r="AT358" s="24" t="s">
        <v>146</v>
      </c>
      <c r="AU358" s="24" t="s">
        <v>84</v>
      </c>
      <c r="AY358" s="24" t="s">
        <v>144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24" t="s">
        <v>24</v>
      </c>
      <c r="BK358" s="232">
        <f>ROUND(I358*H358,2)</f>
        <v>0</v>
      </c>
      <c r="BL358" s="24" t="s">
        <v>228</v>
      </c>
      <c r="BM358" s="24" t="s">
        <v>765</v>
      </c>
    </row>
    <row r="359" s="1" customFormat="1" ht="25.5" customHeight="1">
      <c r="B359" s="46"/>
      <c r="C359" s="221" t="s">
        <v>766</v>
      </c>
      <c r="D359" s="221" t="s">
        <v>146</v>
      </c>
      <c r="E359" s="222" t="s">
        <v>767</v>
      </c>
      <c r="F359" s="223" t="s">
        <v>768</v>
      </c>
      <c r="G359" s="224" t="s">
        <v>175</v>
      </c>
      <c r="H359" s="225">
        <v>1</v>
      </c>
      <c r="I359" s="226"/>
      <c r="J359" s="227">
        <f>ROUND(I359*H359,2)</f>
        <v>0</v>
      </c>
      <c r="K359" s="223" t="s">
        <v>22</v>
      </c>
      <c r="L359" s="72"/>
      <c r="M359" s="228" t="s">
        <v>22</v>
      </c>
      <c r="N359" s="229" t="s">
        <v>46</v>
      </c>
      <c r="O359" s="47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AR359" s="24" t="s">
        <v>228</v>
      </c>
      <c r="AT359" s="24" t="s">
        <v>146</v>
      </c>
      <c r="AU359" s="24" t="s">
        <v>84</v>
      </c>
      <c r="AY359" s="24" t="s">
        <v>144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4" t="s">
        <v>24</v>
      </c>
      <c r="BK359" s="232">
        <f>ROUND(I359*H359,2)</f>
        <v>0</v>
      </c>
      <c r="BL359" s="24" t="s">
        <v>228</v>
      </c>
      <c r="BM359" s="24" t="s">
        <v>769</v>
      </c>
    </row>
    <row r="360" s="1" customFormat="1" ht="25.5" customHeight="1">
      <c r="B360" s="46"/>
      <c r="C360" s="221" t="s">
        <v>770</v>
      </c>
      <c r="D360" s="221" t="s">
        <v>146</v>
      </c>
      <c r="E360" s="222" t="s">
        <v>771</v>
      </c>
      <c r="F360" s="223" t="s">
        <v>772</v>
      </c>
      <c r="G360" s="224" t="s">
        <v>175</v>
      </c>
      <c r="H360" s="225">
        <v>1</v>
      </c>
      <c r="I360" s="226"/>
      <c r="J360" s="227">
        <f>ROUND(I360*H360,2)</f>
        <v>0</v>
      </c>
      <c r="K360" s="223" t="s">
        <v>22</v>
      </c>
      <c r="L360" s="72"/>
      <c r="M360" s="228" t="s">
        <v>22</v>
      </c>
      <c r="N360" s="229" t="s">
        <v>46</v>
      </c>
      <c r="O360" s="47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AR360" s="24" t="s">
        <v>228</v>
      </c>
      <c r="AT360" s="24" t="s">
        <v>146</v>
      </c>
      <c r="AU360" s="24" t="s">
        <v>84</v>
      </c>
      <c r="AY360" s="24" t="s">
        <v>144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4" t="s">
        <v>24</v>
      </c>
      <c r="BK360" s="232">
        <f>ROUND(I360*H360,2)</f>
        <v>0</v>
      </c>
      <c r="BL360" s="24" t="s">
        <v>228</v>
      </c>
      <c r="BM360" s="24" t="s">
        <v>773</v>
      </c>
    </row>
    <row r="361" s="1" customFormat="1" ht="16.5" customHeight="1">
      <c r="B361" s="46"/>
      <c r="C361" s="221" t="s">
        <v>774</v>
      </c>
      <c r="D361" s="221" t="s">
        <v>146</v>
      </c>
      <c r="E361" s="222" t="s">
        <v>775</v>
      </c>
      <c r="F361" s="223" t="s">
        <v>776</v>
      </c>
      <c r="G361" s="224" t="s">
        <v>175</v>
      </c>
      <c r="H361" s="225">
        <v>1</v>
      </c>
      <c r="I361" s="226"/>
      <c r="J361" s="227">
        <f>ROUND(I361*H361,2)</f>
        <v>0</v>
      </c>
      <c r="K361" s="223" t="s">
        <v>22</v>
      </c>
      <c r="L361" s="72"/>
      <c r="M361" s="228" t="s">
        <v>22</v>
      </c>
      <c r="N361" s="229" t="s">
        <v>46</v>
      </c>
      <c r="O361" s="47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AR361" s="24" t="s">
        <v>228</v>
      </c>
      <c r="AT361" s="24" t="s">
        <v>146</v>
      </c>
      <c r="AU361" s="24" t="s">
        <v>84</v>
      </c>
      <c r="AY361" s="24" t="s">
        <v>144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24" t="s">
        <v>24</v>
      </c>
      <c r="BK361" s="232">
        <f>ROUND(I361*H361,2)</f>
        <v>0</v>
      </c>
      <c r="BL361" s="24" t="s">
        <v>228</v>
      </c>
      <c r="BM361" s="24" t="s">
        <v>777</v>
      </c>
    </row>
    <row r="362" s="1" customFormat="1" ht="16.5" customHeight="1">
      <c r="B362" s="46"/>
      <c r="C362" s="221" t="s">
        <v>778</v>
      </c>
      <c r="D362" s="221" t="s">
        <v>146</v>
      </c>
      <c r="E362" s="222" t="s">
        <v>779</v>
      </c>
      <c r="F362" s="223" t="s">
        <v>780</v>
      </c>
      <c r="G362" s="224" t="s">
        <v>175</v>
      </c>
      <c r="H362" s="225">
        <v>1</v>
      </c>
      <c r="I362" s="226"/>
      <c r="J362" s="227">
        <f>ROUND(I362*H362,2)</f>
        <v>0</v>
      </c>
      <c r="K362" s="223" t="s">
        <v>22</v>
      </c>
      <c r="L362" s="72"/>
      <c r="M362" s="228" t="s">
        <v>22</v>
      </c>
      <c r="N362" s="229" t="s">
        <v>46</v>
      </c>
      <c r="O362" s="47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AR362" s="24" t="s">
        <v>228</v>
      </c>
      <c r="AT362" s="24" t="s">
        <v>146</v>
      </c>
      <c r="AU362" s="24" t="s">
        <v>84</v>
      </c>
      <c r="AY362" s="24" t="s">
        <v>144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24" t="s">
        <v>24</v>
      </c>
      <c r="BK362" s="232">
        <f>ROUND(I362*H362,2)</f>
        <v>0</v>
      </c>
      <c r="BL362" s="24" t="s">
        <v>228</v>
      </c>
      <c r="BM362" s="24" t="s">
        <v>781</v>
      </c>
    </row>
    <row r="363" s="10" customFormat="1" ht="29.88" customHeight="1">
      <c r="B363" s="205"/>
      <c r="C363" s="206"/>
      <c r="D363" s="207" t="s">
        <v>74</v>
      </c>
      <c r="E363" s="219" t="s">
        <v>782</v>
      </c>
      <c r="F363" s="219" t="s">
        <v>783</v>
      </c>
      <c r="G363" s="206"/>
      <c r="H363" s="206"/>
      <c r="I363" s="209"/>
      <c r="J363" s="220">
        <f>BK363</f>
        <v>0</v>
      </c>
      <c r="K363" s="206"/>
      <c r="L363" s="211"/>
      <c r="M363" s="212"/>
      <c r="N363" s="213"/>
      <c r="O363" s="213"/>
      <c r="P363" s="214">
        <f>SUM(P364:P368)</f>
        <v>0</v>
      </c>
      <c r="Q363" s="213"/>
      <c r="R363" s="214">
        <f>SUM(R364:R368)</f>
        <v>0</v>
      </c>
      <c r="S363" s="213"/>
      <c r="T363" s="215">
        <f>SUM(T364:T368)</f>
        <v>0</v>
      </c>
      <c r="AR363" s="216" t="s">
        <v>84</v>
      </c>
      <c r="AT363" s="217" t="s">
        <v>74</v>
      </c>
      <c r="AU363" s="217" t="s">
        <v>24</v>
      </c>
      <c r="AY363" s="216" t="s">
        <v>144</v>
      </c>
      <c r="BK363" s="218">
        <f>SUM(BK364:BK368)</f>
        <v>0</v>
      </c>
    </row>
    <row r="364" s="1" customFormat="1" ht="16.5" customHeight="1">
      <c r="B364" s="46"/>
      <c r="C364" s="221" t="s">
        <v>784</v>
      </c>
      <c r="D364" s="221" t="s">
        <v>146</v>
      </c>
      <c r="E364" s="222" t="s">
        <v>785</v>
      </c>
      <c r="F364" s="223" t="s">
        <v>786</v>
      </c>
      <c r="G364" s="224" t="s">
        <v>149</v>
      </c>
      <c r="H364" s="225">
        <v>47.450000000000003</v>
      </c>
      <c r="I364" s="226"/>
      <c r="J364" s="227">
        <f>ROUND(I364*H364,2)</f>
        <v>0</v>
      </c>
      <c r="K364" s="223" t="s">
        <v>150</v>
      </c>
      <c r="L364" s="72"/>
      <c r="M364" s="228" t="s">
        <v>22</v>
      </c>
      <c r="N364" s="229" t="s">
        <v>46</v>
      </c>
      <c r="O364" s="47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AR364" s="24" t="s">
        <v>228</v>
      </c>
      <c r="AT364" s="24" t="s">
        <v>146</v>
      </c>
      <c r="AU364" s="24" t="s">
        <v>84</v>
      </c>
      <c r="AY364" s="24" t="s">
        <v>144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24" t="s">
        <v>24</v>
      </c>
      <c r="BK364" s="232">
        <f>ROUND(I364*H364,2)</f>
        <v>0</v>
      </c>
      <c r="BL364" s="24" t="s">
        <v>228</v>
      </c>
      <c r="BM364" s="24" t="s">
        <v>787</v>
      </c>
    </row>
    <row r="365" s="11" customFormat="1">
      <c r="B365" s="233"/>
      <c r="C365" s="234"/>
      <c r="D365" s="235" t="s">
        <v>153</v>
      </c>
      <c r="E365" s="236" t="s">
        <v>22</v>
      </c>
      <c r="F365" s="237" t="s">
        <v>788</v>
      </c>
      <c r="G365" s="234"/>
      <c r="H365" s="238">
        <v>47.450000000000003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AT365" s="244" t="s">
        <v>153</v>
      </c>
      <c r="AU365" s="244" t="s">
        <v>84</v>
      </c>
      <c r="AV365" s="11" t="s">
        <v>84</v>
      </c>
      <c r="AW365" s="11" t="s">
        <v>39</v>
      </c>
      <c r="AX365" s="11" t="s">
        <v>75</v>
      </c>
      <c r="AY365" s="244" t="s">
        <v>144</v>
      </c>
    </row>
    <row r="366" s="12" customFormat="1">
      <c r="B366" s="245"/>
      <c r="C366" s="246"/>
      <c r="D366" s="235" t="s">
        <v>153</v>
      </c>
      <c r="E366" s="247" t="s">
        <v>22</v>
      </c>
      <c r="F366" s="248" t="s">
        <v>155</v>
      </c>
      <c r="G366" s="246"/>
      <c r="H366" s="249">
        <v>47.450000000000003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AT366" s="255" t="s">
        <v>153</v>
      </c>
      <c r="AU366" s="255" t="s">
        <v>84</v>
      </c>
      <c r="AV366" s="12" t="s">
        <v>151</v>
      </c>
      <c r="AW366" s="12" t="s">
        <v>39</v>
      </c>
      <c r="AX366" s="12" t="s">
        <v>24</v>
      </c>
      <c r="AY366" s="255" t="s">
        <v>144</v>
      </c>
    </row>
    <row r="367" s="1" customFormat="1" ht="16.5" customHeight="1">
      <c r="B367" s="46"/>
      <c r="C367" s="221" t="s">
        <v>789</v>
      </c>
      <c r="D367" s="221" t="s">
        <v>146</v>
      </c>
      <c r="E367" s="222" t="s">
        <v>790</v>
      </c>
      <c r="F367" s="223" t="s">
        <v>791</v>
      </c>
      <c r="G367" s="224" t="s">
        <v>149</v>
      </c>
      <c r="H367" s="225">
        <v>47.450000000000003</v>
      </c>
      <c r="I367" s="226"/>
      <c r="J367" s="227">
        <f>ROUND(I367*H367,2)</f>
        <v>0</v>
      </c>
      <c r="K367" s="223" t="s">
        <v>150</v>
      </c>
      <c r="L367" s="72"/>
      <c r="M367" s="228" t="s">
        <v>22</v>
      </c>
      <c r="N367" s="229" t="s">
        <v>46</v>
      </c>
      <c r="O367" s="47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AR367" s="24" t="s">
        <v>228</v>
      </c>
      <c r="AT367" s="24" t="s">
        <v>146</v>
      </c>
      <c r="AU367" s="24" t="s">
        <v>84</v>
      </c>
      <c r="AY367" s="24" t="s">
        <v>144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24" t="s">
        <v>24</v>
      </c>
      <c r="BK367" s="232">
        <f>ROUND(I367*H367,2)</f>
        <v>0</v>
      </c>
      <c r="BL367" s="24" t="s">
        <v>228</v>
      </c>
      <c r="BM367" s="24" t="s">
        <v>792</v>
      </c>
    </row>
    <row r="368" s="1" customFormat="1" ht="16.5" customHeight="1">
      <c r="B368" s="46"/>
      <c r="C368" s="221" t="s">
        <v>793</v>
      </c>
      <c r="D368" s="221" t="s">
        <v>146</v>
      </c>
      <c r="E368" s="222" t="s">
        <v>794</v>
      </c>
      <c r="F368" s="223" t="s">
        <v>795</v>
      </c>
      <c r="G368" s="224" t="s">
        <v>169</v>
      </c>
      <c r="H368" s="225">
        <v>0.59499999999999997</v>
      </c>
      <c r="I368" s="226"/>
      <c r="J368" s="227">
        <f>ROUND(I368*H368,2)</f>
        <v>0</v>
      </c>
      <c r="K368" s="223" t="s">
        <v>150</v>
      </c>
      <c r="L368" s="72"/>
      <c r="M368" s="228" t="s">
        <v>22</v>
      </c>
      <c r="N368" s="229" t="s">
        <v>46</v>
      </c>
      <c r="O368" s="47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AR368" s="24" t="s">
        <v>228</v>
      </c>
      <c r="AT368" s="24" t="s">
        <v>146</v>
      </c>
      <c r="AU368" s="24" t="s">
        <v>84</v>
      </c>
      <c r="AY368" s="24" t="s">
        <v>144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24" t="s">
        <v>24</v>
      </c>
      <c r="BK368" s="232">
        <f>ROUND(I368*H368,2)</f>
        <v>0</v>
      </c>
      <c r="BL368" s="24" t="s">
        <v>228</v>
      </c>
      <c r="BM368" s="24" t="s">
        <v>796</v>
      </c>
    </row>
    <row r="369" s="10" customFormat="1" ht="29.88" customHeight="1">
      <c r="B369" s="205"/>
      <c r="C369" s="206"/>
      <c r="D369" s="207" t="s">
        <v>74</v>
      </c>
      <c r="E369" s="219" t="s">
        <v>797</v>
      </c>
      <c r="F369" s="219" t="s">
        <v>798</v>
      </c>
      <c r="G369" s="206"/>
      <c r="H369" s="206"/>
      <c r="I369" s="209"/>
      <c r="J369" s="220">
        <f>BK369</f>
        <v>0</v>
      </c>
      <c r="K369" s="206"/>
      <c r="L369" s="211"/>
      <c r="M369" s="212"/>
      <c r="N369" s="213"/>
      <c r="O369" s="213"/>
      <c r="P369" s="214">
        <f>SUM(P370:P375)</f>
        <v>0</v>
      </c>
      <c r="Q369" s="213"/>
      <c r="R369" s="214">
        <f>SUM(R370:R375)</f>
        <v>0</v>
      </c>
      <c r="S369" s="213"/>
      <c r="T369" s="215">
        <f>SUM(T370:T375)</f>
        <v>0</v>
      </c>
      <c r="AR369" s="216" t="s">
        <v>84</v>
      </c>
      <c r="AT369" s="217" t="s">
        <v>74</v>
      </c>
      <c r="AU369" s="217" t="s">
        <v>24</v>
      </c>
      <c r="AY369" s="216" t="s">
        <v>144</v>
      </c>
      <c r="BK369" s="218">
        <f>SUM(BK370:BK375)</f>
        <v>0</v>
      </c>
    </row>
    <row r="370" s="1" customFormat="1" ht="16.5" customHeight="1">
      <c r="B370" s="46"/>
      <c r="C370" s="221" t="s">
        <v>799</v>
      </c>
      <c r="D370" s="221" t="s">
        <v>146</v>
      </c>
      <c r="E370" s="222" t="s">
        <v>800</v>
      </c>
      <c r="F370" s="223" t="s">
        <v>801</v>
      </c>
      <c r="G370" s="224" t="s">
        <v>217</v>
      </c>
      <c r="H370" s="225">
        <v>72.900000000000006</v>
      </c>
      <c r="I370" s="226"/>
      <c r="J370" s="227">
        <f>ROUND(I370*H370,2)</f>
        <v>0</v>
      </c>
      <c r="K370" s="223" t="s">
        <v>150</v>
      </c>
      <c r="L370" s="72"/>
      <c r="M370" s="228" t="s">
        <v>22</v>
      </c>
      <c r="N370" s="229" t="s">
        <v>46</v>
      </c>
      <c r="O370" s="47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AR370" s="24" t="s">
        <v>228</v>
      </c>
      <c r="AT370" s="24" t="s">
        <v>146</v>
      </c>
      <c r="AU370" s="24" t="s">
        <v>84</v>
      </c>
      <c r="AY370" s="24" t="s">
        <v>144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24" t="s">
        <v>24</v>
      </c>
      <c r="BK370" s="232">
        <f>ROUND(I370*H370,2)</f>
        <v>0</v>
      </c>
      <c r="BL370" s="24" t="s">
        <v>228</v>
      </c>
      <c r="BM370" s="24" t="s">
        <v>802</v>
      </c>
    </row>
    <row r="371" s="1" customFormat="1" ht="25.5" customHeight="1">
      <c r="B371" s="46"/>
      <c r="C371" s="221" t="s">
        <v>803</v>
      </c>
      <c r="D371" s="221" t="s">
        <v>146</v>
      </c>
      <c r="E371" s="222" t="s">
        <v>804</v>
      </c>
      <c r="F371" s="223" t="s">
        <v>805</v>
      </c>
      <c r="G371" s="224" t="s">
        <v>217</v>
      </c>
      <c r="H371" s="225">
        <v>72.900000000000006</v>
      </c>
      <c r="I371" s="226"/>
      <c r="J371" s="227">
        <f>ROUND(I371*H371,2)</f>
        <v>0</v>
      </c>
      <c r="K371" s="223" t="s">
        <v>150</v>
      </c>
      <c r="L371" s="72"/>
      <c r="M371" s="228" t="s">
        <v>22</v>
      </c>
      <c r="N371" s="229" t="s">
        <v>46</v>
      </c>
      <c r="O371" s="47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AR371" s="24" t="s">
        <v>228</v>
      </c>
      <c r="AT371" s="24" t="s">
        <v>146</v>
      </c>
      <c r="AU371" s="24" t="s">
        <v>84</v>
      </c>
      <c r="AY371" s="24" t="s">
        <v>144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24" t="s">
        <v>24</v>
      </c>
      <c r="BK371" s="232">
        <f>ROUND(I371*H371,2)</f>
        <v>0</v>
      </c>
      <c r="BL371" s="24" t="s">
        <v>228</v>
      </c>
      <c r="BM371" s="24" t="s">
        <v>806</v>
      </c>
    </row>
    <row r="372" s="14" customFormat="1">
      <c r="B372" s="267"/>
      <c r="C372" s="268"/>
      <c r="D372" s="235" t="s">
        <v>153</v>
      </c>
      <c r="E372" s="269" t="s">
        <v>22</v>
      </c>
      <c r="F372" s="270" t="s">
        <v>807</v>
      </c>
      <c r="G372" s="268"/>
      <c r="H372" s="269" t="s">
        <v>22</v>
      </c>
      <c r="I372" s="271"/>
      <c r="J372" s="268"/>
      <c r="K372" s="268"/>
      <c r="L372" s="272"/>
      <c r="M372" s="273"/>
      <c r="N372" s="274"/>
      <c r="O372" s="274"/>
      <c r="P372" s="274"/>
      <c r="Q372" s="274"/>
      <c r="R372" s="274"/>
      <c r="S372" s="274"/>
      <c r="T372" s="275"/>
      <c r="AT372" s="276" t="s">
        <v>153</v>
      </c>
      <c r="AU372" s="276" t="s">
        <v>84</v>
      </c>
      <c r="AV372" s="14" t="s">
        <v>24</v>
      </c>
      <c r="AW372" s="14" t="s">
        <v>39</v>
      </c>
      <c r="AX372" s="14" t="s">
        <v>75</v>
      </c>
      <c r="AY372" s="276" t="s">
        <v>144</v>
      </c>
    </row>
    <row r="373" s="11" customFormat="1">
      <c r="B373" s="233"/>
      <c r="C373" s="234"/>
      <c r="D373" s="235" t="s">
        <v>153</v>
      </c>
      <c r="E373" s="236" t="s">
        <v>22</v>
      </c>
      <c r="F373" s="237" t="s">
        <v>808</v>
      </c>
      <c r="G373" s="234"/>
      <c r="H373" s="238">
        <v>72.900000000000006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AT373" s="244" t="s">
        <v>153</v>
      </c>
      <c r="AU373" s="244" t="s">
        <v>84</v>
      </c>
      <c r="AV373" s="11" t="s">
        <v>84</v>
      </c>
      <c r="AW373" s="11" t="s">
        <v>39</v>
      </c>
      <c r="AX373" s="11" t="s">
        <v>75</v>
      </c>
      <c r="AY373" s="244" t="s">
        <v>144</v>
      </c>
    </row>
    <row r="374" s="12" customFormat="1">
      <c r="B374" s="245"/>
      <c r="C374" s="246"/>
      <c r="D374" s="235" t="s">
        <v>153</v>
      </c>
      <c r="E374" s="247" t="s">
        <v>22</v>
      </c>
      <c r="F374" s="248" t="s">
        <v>155</v>
      </c>
      <c r="G374" s="246"/>
      <c r="H374" s="249">
        <v>72.900000000000006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AT374" s="255" t="s">
        <v>153</v>
      </c>
      <c r="AU374" s="255" t="s">
        <v>84</v>
      </c>
      <c r="AV374" s="12" t="s">
        <v>151</v>
      </c>
      <c r="AW374" s="12" t="s">
        <v>39</v>
      </c>
      <c r="AX374" s="12" t="s">
        <v>24</v>
      </c>
      <c r="AY374" s="255" t="s">
        <v>144</v>
      </c>
    </row>
    <row r="375" s="1" customFormat="1" ht="16.5" customHeight="1">
      <c r="B375" s="46"/>
      <c r="C375" s="221" t="s">
        <v>809</v>
      </c>
      <c r="D375" s="221" t="s">
        <v>146</v>
      </c>
      <c r="E375" s="222" t="s">
        <v>810</v>
      </c>
      <c r="F375" s="223" t="s">
        <v>811</v>
      </c>
      <c r="G375" s="224" t="s">
        <v>169</v>
      </c>
      <c r="H375" s="225">
        <v>0.16200000000000001</v>
      </c>
      <c r="I375" s="226"/>
      <c r="J375" s="227">
        <f>ROUND(I375*H375,2)</f>
        <v>0</v>
      </c>
      <c r="K375" s="223" t="s">
        <v>150</v>
      </c>
      <c r="L375" s="72"/>
      <c r="M375" s="228" t="s">
        <v>22</v>
      </c>
      <c r="N375" s="229" t="s">
        <v>46</v>
      </c>
      <c r="O375" s="47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AR375" s="24" t="s">
        <v>228</v>
      </c>
      <c r="AT375" s="24" t="s">
        <v>146</v>
      </c>
      <c r="AU375" s="24" t="s">
        <v>84</v>
      </c>
      <c r="AY375" s="24" t="s">
        <v>144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24" t="s">
        <v>24</v>
      </c>
      <c r="BK375" s="232">
        <f>ROUND(I375*H375,2)</f>
        <v>0</v>
      </c>
      <c r="BL375" s="24" t="s">
        <v>228</v>
      </c>
      <c r="BM375" s="24" t="s">
        <v>812</v>
      </c>
    </row>
    <row r="376" s="10" customFormat="1" ht="29.88" customHeight="1">
      <c r="B376" s="205"/>
      <c r="C376" s="206"/>
      <c r="D376" s="207" t="s">
        <v>74</v>
      </c>
      <c r="E376" s="219" t="s">
        <v>813</v>
      </c>
      <c r="F376" s="219" t="s">
        <v>814</v>
      </c>
      <c r="G376" s="206"/>
      <c r="H376" s="206"/>
      <c r="I376" s="209"/>
      <c r="J376" s="220">
        <f>BK376</f>
        <v>0</v>
      </c>
      <c r="K376" s="206"/>
      <c r="L376" s="211"/>
      <c r="M376" s="212"/>
      <c r="N376" s="213"/>
      <c r="O376" s="213"/>
      <c r="P376" s="214">
        <f>SUM(P377:P397)</f>
        <v>0</v>
      </c>
      <c r="Q376" s="213"/>
      <c r="R376" s="214">
        <f>SUM(R377:R397)</f>
        <v>0</v>
      </c>
      <c r="S376" s="213"/>
      <c r="T376" s="215">
        <f>SUM(T377:T397)</f>
        <v>0</v>
      </c>
      <c r="AR376" s="216" t="s">
        <v>84</v>
      </c>
      <c r="AT376" s="217" t="s">
        <v>74</v>
      </c>
      <c r="AU376" s="217" t="s">
        <v>24</v>
      </c>
      <c r="AY376" s="216" t="s">
        <v>144</v>
      </c>
      <c r="BK376" s="218">
        <f>SUM(BK377:BK397)</f>
        <v>0</v>
      </c>
    </row>
    <row r="377" s="1" customFormat="1" ht="25.5" customHeight="1">
      <c r="B377" s="46"/>
      <c r="C377" s="221" t="s">
        <v>815</v>
      </c>
      <c r="D377" s="221" t="s">
        <v>146</v>
      </c>
      <c r="E377" s="222" t="s">
        <v>816</v>
      </c>
      <c r="F377" s="223" t="s">
        <v>817</v>
      </c>
      <c r="G377" s="224" t="s">
        <v>149</v>
      </c>
      <c r="H377" s="225">
        <v>1.0009999999999999</v>
      </c>
      <c r="I377" s="226"/>
      <c r="J377" s="227">
        <f>ROUND(I377*H377,2)</f>
        <v>0</v>
      </c>
      <c r="K377" s="223" t="s">
        <v>150</v>
      </c>
      <c r="L377" s="72"/>
      <c r="M377" s="228" t="s">
        <v>22</v>
      </c>
      <c r="N377" s="229" t="s">
        <v>46</v>
      </c>
      <c r="O377" s="47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AR377" s="24" t="s">
        <v>228</v>
      </c>
      <c r="AT377" s="24" t="s">
        <v>146</v>
      </c>
      <c r="AU377" s="24" t="s">
        <v>84</v>
      </c>
      <c r="AY377" s="24" t="s">
        <v>144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4" t="s">
        <v>24</v>
      </c>
      <c r="BK377" s="232">
        <f>ROUND(I377*H377,2)</f>
        <v>0</v>
      </c>
      <c r="BL377" s="24" t="s">
        <v>228</v>
      </c>
      <c r="BM377" s="24" t="s">
        <v>818</v>
      </c>
    </row>
    <row r="378" s="11" customFormat="1">
      <c r="B378" s="233"/>
      <c r="C378" s="234"/>
      <c r="D378" s="235" t="s">
        <v>153</v>
      </c>
      <c r="E378" s="236" t="s">
        <v>22</v>
      </c>
      <c r="F378" s="237" t="s">
        <v>396</v>
      </c>
      <c r="G378" s="234"/>
      <c r="H378" s="238">
        <v>1.0009999999999999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AT378" s="244" t="s">
        <v>153</v>
      </c>
      <c r="AU378" s="244" t="s">
        <v>84</v>
      </c>
      <c r="AV378" s="11" t="s">
        <v>84</v>
      </c>
      <c r="AW378" s="11" t="s">
        <v>39</v>
      </c>
      <c r="AX378" s="11" t="s">
        <v>75</v>
      </c>
      <c r="AY378" s="244" t="s">
        <v>144</v>
      </c>
    </row>
    <row r="379" s="12" customFormat="1">
      <c r="B379" s="245"/>
      <c r="C379" s="246"/>
      <c r="D379" s="235" t="s">
        <v>153</v>
      </c>
      <c r="E379" s="247" t="s">
        <v>22</v>
      </c>
      <c r="F379" s="248" t="s">
        <v>155</v>
      </c>
      <c r="G379" s="246"/>
      <c r="H379" s="249">
        <v>1.0009999999999999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AT379" s="255" t="s">
        <v>153</v>
      </c>
      <c r="AU379" s="255" t="s">
        <v>84</v>
      </c>
      <c r="AV379" s="12" t="s">
        <v>151</v>
      </c>
      <c r="AW379" s="12" t="s">
        <v>39</v>
      </c>
      <c r="AX379" s="12" t="s">
        <v>24</v>
      </c>
      <c r="AY379" s="255" t="s">
        <v>144</v>
      </c>
    </row>
    <row r="380" s="1" customFormat="1" ht="25.5" customHeight="1">
      <c r="B380" s="46"/>
      <c r="C380" s="221" t="s">
        <v>819</v>
      </c>
      <c r="D380" s="221" t="s">
        <v>146</v>
      </c>
      <c r="E380" s="222" t="s">
        <v>820</v>
      </c>
      <c r="F380" s="223" t="s">
        <v>821</v>
      </c>
      <c r="G380" s="224" t="s">
        <v>149</v>
      </c>
      <c r="H380" s="225">
        <v>169.00200000000001</v>
      </c>
      <c r="I380" s="226"/>
      <c r="J380" s="227">
        <f>ROUND(I380*H380,2)</f>
        <v>0</v>
      </c>
      <c r="K380" s="223" t="s">
        <v>150</v>
      </c>
      <c r="L380" s="72"/>
      <c r="M380" s="228" t="s">
        <v>22</v>
      </c>
      <c r="N380" s="229" t="s">
        <v>46</v>
      </c>
      <c r="O380" s="47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AR380" s="24" t="s">
        <v>228</v>
      </c>
      <c r="AT380" s="24" t="s">
        <v>146</v>
      </c>
      <c r="AU380" s="24" t="s">
        <v>84</v>
      </c>
      <c r="AY380" s="24" t="s">
        <v>144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24" t="s">
        <v>24</v>
      </c>
      <c r="BK380" s="232">
        <f>ROUND(I380*H380,2)</f>
        <v>0</v>
      </c>
      <c r="BL380" s="24" t="s">
        <v>228</v>
      </c>
      <c r="BM380" s="24" t="s">
        <v>822</v>
      </c>
    </row>
    <row r="381" s="11" customFormat="1">
      <c r="B381" s="233"/>
      <c r="C381" s="234"/>
      <c r="D381" s="235" t="s">
        <v>153</v>
      </c>
      <c r="E381" s="236" t="s">
        <v>22</v>
      </c>
      <c r="F381" s="237" t="s">
        <v>823</v>
      </c>
      <c r="G381" s="234"/>
      <c r="H381" s="238">
        <v>146.34200000000001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153</v>
      </c>
      <c r="AU381" s="244" t="s">
        <v>84</v>
      </c>
      <c r="AV381" s="11" t="s">
        <v>84</v>
      </c>
      <c r="AW381" s="11" t="s">
        <v>39</v>
      </c>
      <c r="AX381" s="11" t="s">
        <v>75</v>
      </c>
      <c r="AY381" s="244" t="s">
        <v>144</v>
      </c>
    </row>
    <row r="382" s="11" customFormat="1">
      <c r="B382" s="233"/>
      <c r="C382" s="234"/>
      <c r="D382" s="235" t="s">
        <v>153</v>
      </c>
      <c r="E382" s="236" t="s">
        <v>22</v>
      </c>
      <c r="F382" s="237" t="s">
        <v>824</v>
      </c>
      <c r="G382" s="234"/>
      <c r="H382" s="238">
        <v>22.66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AT382" s="244" t="s">
        <v>153</v>
      </c>
      <c r="AU382" s="244" t="s">
        <v>84</v>
      </c>
      <c r="AV382" s="11" t="s">
        <v>84</v>
      </c>
      <c r="AW382" s="11" t="s">
        <v>39</v>
      </c>
      <c r="AX382" s="11" t="s">
        <v>75</v>
      </c>
      <c r="AY382" s="244" t="s">
        <v>144</v>
      </c>
    </row>
    <row r="383" s="12" customFormat="1">
      <c r="B383" s="245"/>
      <c r="C383" s="246"/>
      <c r="D383" s="235" t="s">
        <v>153</v>
      </c>
      <c r="E383" s="247" t="s">
        <v>22</v>
      </c>
      <c r="F383" s="248" t="s">
        <v>155</v>
      </c>
      <c r="G383" s="246"/>
      <c r="H383" s="249">
        <v>169.00200000000001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AT383" s="255" t="s">
        <v>153</v>
      </c>
      <c r="AU383" s="255" t="s">
        <v>84</v>
      </c>
      <c r="AV383" s="12" t="s">
        <v>151</v>
      </c>
      <c r="AW383" s="12" t="s">
        <v>39</v>
      </c>
      <c r="AX383" s="12" t="s">
        <v>24</v>
      </c>
      <c r="AY383" s="255" t="s">
        <v>144</v>
      </c>
    </row>
    <row r="384" s="1" customFormat="1" ht="25.5" customHeight="1">
      <c r="B384" s="46"/>
      <c r="C384" s="277" t="s">
        <v>825</v>
      </c>
      <c r="D384" s="277" t="s">
        <v>321</v>
      </c>
      <c r="E384" s="278" t="s">
        <v>826</v>
      </c>
      <c r="F384" s="279" t="s">
        <v>827</v>
      </c>
      <c r="G384" s="280" t="s">
        <v>175</v>
      </c>
      <c r="H384" s="281">
        <v>48</v>
      </c>
      <c r="I384" s="282"/>
      <c r="J384" s="283">
        <f>ROUND(I384*H384,2)</f>
        <v>0</v>
      </c>
      <c r="K384" s="279" t="s">
        <v>22</v>
      </c>
      <c r="L384" s="284"/>
      <c r="M384" s="285" t="s">
        <v>22</v>
      </c>
      <c r="N384" s="286" t="s">
        <v>46</v>
      </c>
      <c r="O384" s="47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AR384" s="24" t="s">
        <v>307</v>
      </c>
      <c r="AT384" s="24" t="s">
        <v>321</v>
      </c>
      <c r="AU384" s="24" t="s">
        <v>84</v>
      </c>
      <c r="AY384" s="24" t="s">
        <v>144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24" t="s">
        <v>24</v>
      </c>
      <c r="BK384" s="232">
        <f>ROUND(I384*H384,2)</f>
        <v>0</v>
      </c>
      <c r="BL384" s="24" t="s">
        <v>228</v>
      </c>
      <c r="BM384" s="24" t="s">
        <v>828</v>
      </c>
    </row>
    <row r="385" s="1" customFormat="1" ht="25.5" customHeight="1">
      <c r="B385" s="46"/>
      <c r="C385" s="277" t="s">
        <v>829</v>
      </c>
      <c r="D385" s="277" t="s">
        <v>321</v>
      </c>
      <c r="E385" s="278" t="s">
        <v>830</v>
      </c>
      <c r="F385" s="279" t="s">
        <v>831</v>
      </c>
      <c r="G385" s="280" t="s">
        <v>175</v>
      </c>
      <c r="H385" s="281">
        <v>1</v>
      </c>
      <c r="I385" s="282"/>
      <c r="J385" s="283">
        <f>ROUND(I385*H385,2)</f>
        <v>0</v>
      </c>
      <c r="K385" s="279" t="s">
        <v>22</v>
      </c>
      <c r="L385" s="284"/>
      <c r="M385" s="285" t="s">
        <v>22</v>
      </c>
      <c r="N385" s="286" t="s">
        <v>46</v>
      </c>
      <c r="O385" s="47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AR385" s="24" t="s">
        <v>307</v>
      </c>
      <c r="AT385" s="24" t="s">
        <v>321</v>
      </c>
      <c r="AU385" s="24" t="s">
        <v>84</v>
      </c>
      <c r="AY385" s="24" t="s">
        <v>144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24" t="s">
        <v>24</v>
      </c>
      <c r="BK385" s="232">
        <f>ROUND(I385*H385,2)</f>
        <v>0</v>
      </c>
      <c r="BL385" s="24" t="s">
        <v>228</v>
      </c>
      <c r="BM385" s="24" t="s">
        <v>832</v>
      </c>
    </row>
    <row r="386" s="1" customFormat="1" ht="25.5" customHeight="1">
      <c r="B386" s="46"/>
      <c r="C386" s="277" t="s">
        <v>833</v>
      </c>
      <c r="D386" s="277" t="s">
        <v>321</v>
      </c>
      <c r="E386" s="278" t="s">
        <v>834</v>
      </c>
      <c r="F386" s="279" t="s">
        <v>835</v>
      </c>
      <c r="G386" s="280" t="s">
        <v>175</v>
      </c>
      <c r="H386" s="281">
        <v>4</v>
      </c>
      <c r="I386" s="282"/>
      <c r="J386" s="283">
        <f>ROUND(I386*H386,2)</f>
        <v>0</v>
      </c>
      <c r="K386" s="279" t="s">
        <v>22</v>
      </c>
      <c r="L386" s="284"/>
      <c r="M386" s="285" t="s">
        <v>22</v>
      </c>
      <c r="N386" s="286" t="s">
        <v>46</v>
      </c>
      <c r="O386" s="47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AR386" s="24" t="s">
        <v>307</v>
      </c>
      <c r="AT386" s="24" t="s">
        <v>321</v>
      </c>
      <c r="AU386" s="24" t="s">
        <v>84</v>
      </c>
      <c r="AY386" s="24" t="s">
        <v>144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24" t="s">
        <v>24</v>
      </c>
      <c r="BK386" s="232">
        <f>ROUND(I386*H386,2)</f>
        <v>0</v>
      </c>
      <c r="BL386" s="24" t="s">
        <v>228</v>
      </c>
      <c r="BM386" s="24" t="s">
        <v>836</v>
      </c>
    </row>
    <row r="387" s="1" customFormat="1" ht="25.5" customHeight="1">
      <c r="B387" s="46"/>
      <c r="C387" s="221" t="s">
        <v>837</v>
      </c>
      <c r="D387" s="221" t="s">
        <v>146</v>
      </c>
      <c r="E387" s="222" t="s">
        <v>838</v>
      </c>
      <c r="F387" s="223" t="s">
        <v>839</v>
      </c>
      <c r="G387" s="224" t="s">
        <v>175</v>
      </c>
      <c r="H387" s="225">
        <v>1</v>
      </c>
      <c r="I387" s="226"/>
      <c r="J387" s="227">
        <f>ROUND(I387*H387,2)</f>
        <v>0</v>
      </c>
      <c r="K387" s="223" t="s">
        <v>150</v>
      </c>
      <c r="L387" s="72"/>
      <c r="M387" s="228" t="s">
        <v>22</v>
      </c>
      <c r="N387" s="229" t="s">
        <v>46</v>
      </c>
      <c r="O387" s="47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AR387" s="24" t="s">
        <v>228</v>
      </c>
      <c r="AT387" s="24" t="s">
        <v>146</v>
      </c>
      <c r="AU387" s="24" t="s">
        <v>84</v>
      </c>
      <c r="AY387" s="24" t="s">
        <v>144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24" t="s">
        <v>24</v>
      </c>
      <c r="BK387" s="232">
        <f>ROUND(I387*H387,2)</f>
        <v>0</v>
      </c>
      <c r="BL387" s="24" t="s">
        <v>228</v>
      </c>
      <c r="BM387" s="24" t="s">
        <v>840</v>
      </c>
    </row>
    <row r="388" s="1" customFormat="1" ht="16.5" customHeight="1">
      <c r="B388" s="46"/>
      <c r="C388" s="277" t="s">
        <v>841</v>
      </c>
      <c r="D388" s="277" t="s">
        <v>321</v>
      </c>
      <c r="E388" s="278" t="s">
        <v>842</v>
      </c>
      <c r="F388" s="279" t="s">
        <v>843</v>
      </c>
      <c r="G388" s="280" t="s">
        <v>175</v>
      </c>
      <c r="H388" s="281">
        <v>1</v>
      </c>
      <c r="I388" s="282"/>
      <c r="J388" s="283">
        <f>ROUND(I388*H388,2)</f>
        <v>0</v>
      </c>
      <c r="K388" s="279" t="s">
        <v>22</v>
      </c>
      <c r="L388" s="284"/>
      <c r="M388" s="285" t="s">
        <v>22</v>
      </c>
      <c r="N388" s="286" t="s">
        <v>46</v>
      </c>
      <c r="O388" s="47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AR388" s="24" t="s">
        <v>307</v>
      </c>
      <c r="AT388" s="24" t="s">
        <v>321</v>
      </c>
      <c r="AU388" s="24" t="s">
        <v>84</v>
      </c>
      <c r="AY388" s="24" t="s">
        <v>144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24" t="s">
        <v>24</v>
      </c>
      <c r="BK388" s="232">
        <f>ROUND(I388*H388,2)</f>
        <v>0</v>
      </c>
      <c r="BL388" s="24" t="s">
        <v>228</v>
      </c>
      <c r="BM388" s="24" t="s">
        <v>844</v>
      </c>
    </row>
    <row r="389" s="1" customFormat="1" ht="16.5" customHeight="1">
      <c r="B389" s="46"/>
      <c r="C389" s="221" t="s">
        <v>845</v>
      </c>
      <c r="D389" s="221" t="s">
        <v>146</v>
      </c>
      <c r="E389" s="222" t="s">
        <v>846</v>
      </c>
      <c r="F389" s="223" t="s">
        <v>847</v>
      </c>
      <c r="G389" s="224" t="s">
        <v>175</v>
      </c>
      <c r="H389" s="225">
        <v>1</v>
      </c>
      <c r="I389" s="226"/>
      <c r="J389" s="227">
        <f>ROUND(I389*H389,2)</f>
        <v>0</v>
      </c>
      <c r="K389" s="223" t="s">
        <v>150</v>
      </c>
      <c r="L389" s="72"/>
      <c r="M389" s="228" t="s">
        <v>22</v>
      </c>
      <c r="N389" s="229" t="s">
        <v>46</v>
      </c>
      <c r="O389" s="47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AR389" s="24" t="s">
        <v>228</v>
      </c>
      <c r="AT389" s="24" t="s">
        <v>146</v>
      </c>
      <c r="AU389" s="24" t="s">
        <v>84</v>
      </c>
      <c r="AY389" s="24" t="s">
        <v>144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24" t="s">
        <v>24</v>
      </c>
      <c r="BK389" s="232">
        <f>ROUND(I389*H389,2)</f>
        <v>0</v>
      </c>
      <c r="BL389" s="24" t="s">
        <v>228</v>
      </c>
      <c r="BM389" s="24" t="s">
        <v>848</v>
      </c>
    </row>
    <row r="390" s="1" customFormat="1" ht="25.5" customHeight="1">
      <c r="B390" s="46"/>
      <c r="C390" s="277" t="s">
        <v>849</v>
      </c>
      <c r="D390" s="277" t="s">
        <v>321</v>
      </c>
      <c r="E390" s="278" t="s">
        <v>850</v>
      </c>
      <c r="F390" s="279" t="s">
        <v>851</v>
      </c>
      <c r="G390" s="280" t="s">
        <v>175</v>
      </c>
      <c r="H390" s="281">
        <v>1</v>
      </c>
      <c r="I390" s="282"/>
      <c r="J390" s="283">
        <f>ROUND(I390*H390,2)</f>
        <v>0</v>
      </c>
      <c r="K390" s="279" t="s">
        <v>22</v>
      </c>
      <c r="L390" s="284"/>
      <c r="M390" s="285" t="s">
        <v>22</v>
      </c>
      <c r="N390" s="286" t="s">
        <v>46</v>
      </c>
      <c r="O390" s="47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AR390" s="24" t="s">
        <v>307</v>
      </c>
      <c r="AT390" s="24" t="s">
        <v>321</v>
      </c>
      <c r="AU390" s="24" t="s">
        <v>84</v>
      </c>
      <c r="AY390" s="24" t="s">
        <v>144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24" t="s">
        <v>24</v>
      </c>
      <c r="BK390" s="232">
        <f>ROUND(I390*H390,2)</f>
        <v>0</v>
      </c>
      <c r="BL390" s="24" t="s">
        <v>228</v>
      </c>
      <c r="BM390" s="24" t="s">
        <v>852</v>
      </c>
    </row>
    <row r="391" s="1" customFormat="1" ht="16.5" customHeight="1">
      <c r="B391" s="46"/>
      <c r="C391" s="221" t="s">
        <v>853</v>
      </c>
      <c r="D391" s="221" t="s">
        <v>146</v>
      </c>
      <c r="E391" s="222" t="s">
        <v>854</v>
      </c>
      <c r="F391" s="223" t="s">
        <v>855</v>
      </c>
      <c r="G391" s="224" t="s">
        <v>175</v>
      </c>
      <c r="H391" s="225">
        <v>6</v>
      </c>
      <c r="I391" s="226"/>
      <c r="J391" s="227">
        <f>ROUND(I391*H391,2)</f>
        <v>0</v>
      </c>
      <c r="K391" s="223" t="s">
        <v>150</v>
      </c>
      <c r="L391" s="72"/>
      <c r="M391" s="228" t="s">
        <v>22</v>
      </c>
      <c r="N391" s="229" t="s">
        <v>46</v>
      </c>
      <c r="O391" s="47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AR391" s="24" t="s">
        <v>228</v>
      </c>
      <c r="AT391" s="24" t="s">
        <v>146</v>
      </c>
      <c r="AU391" s="24" t="s">
        <v>84</v>
      </c>
      <c r="AY391" s="24" t="s">
        <v>144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24" t="s">
        <v>24</v>
      </c>
      <c r="BK391" s="232">
        <f>ROUND(I391*H391,2)</f>
        <v>0</v>
      </c>
      <c r="BL391" s="24" t="s">
        <v>228</v>
      </c>
      <c r="BM391" s="24" t="s">
        <v>856</v>
      </c>
    </row>
    <row r="392" s="1" customFormat="1" ht="25.5" customHeight="1">
      <c r="B392" s="46"/>
      <c r="C392" s="221" t="s">
        <v>857</v>
      </c>
      <c r="D392" s="221" t="s">
        <v>146</v>
      </c>
      <c r="E392" s="222" t="s">
        <v>858</v>
      </c>
      <c r="F392" s="223" t="s">
        <v>859</v>
      </c>
      <c r="G392" s="224" t="s">
        <v>175</v>
      </c>
      <c r="H392" s="225">
        <v>1</v>
      </c>
      <c r="I392" s="226"/>
      <c r="J392" s="227">
        <f>ROUND(I392*H392,2)</f>
        <v>0</v>
      </c>
      <c r="K392" s="223" t="s">
        <v>150</v>
      </c>
      <c r="L392" s="72"/>
      <c r="M392" s="228" t="s">
        <v>22</v>
      </c>
      <c r="N392" s="229" t="s">
        <v>46</v>
      </c>
      <c r="O392" s="47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AR392" s="24" t="s">
        <v>228</v>
      </c>
      <c r="AT392" s="24" t="s">
        <v>146</v>
      </c>
      <c r="AU392" s="24" t="s">
        <v>84</v>
      </c>
      <c r="AY392" s="24" t="s">
        <v>144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24" t="s">
        <v>24</v>
      </c>
      <c r="BK392" s="232">
        <f>ROUND(I392*H392,2)</f>
        <v>0</v>
      </c>
      <c r="BL392" s="24" t="s">
        <v>228</v>
      </c>
      <c r="BM392" s="24" t="s">
        <v>860</v>
      </c>
    </row>
    <row r="393" s="1" customFormat="1" ht="25.5" customHeight="1">
      <c r="B393" s="46"/>
      <c r="C393" s="221" t="s">
        <v>861</v>
      </c>
      <c r="D393" s="221" t="s">
        <v>146</v>
      </c>
      <c r="E393" s="222" t="s">
        <v>862</v>
      </c>
      <c r="F393" s="223" t="s">
        <v>863</v>
      </c>
      <c r="G393" s="224" t="s">
        <v>175</v>
      </c>
      <c r="H393" s="225">
        <v>48</v>
      </c>
      <c r="I393" s="226"/>
      <c r="J393" s="227">
        <f>ROUND(I393*H393,2)</f>
        <v>0</v>
      </c>
      <c r="K393" s="223" t="s">
        <v>150</v>
      </c>
      <c r="L393" s="72"/>
      <c r="M393" s="228" t="s">
        <v>22</v>
      </c>
      <c r="N393" s="229" t="s">
        <v>46</v>
      </c>
      <c r="O393" s="47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AR393" s="24" t="s">
        <v>228</v>
      </c>
      <c r="AT393" s="24" t="s">
        <v>146</v>
      </c>
      <c r="AU393" s="24" t="s">
        <v>84</v>
      </c>
      <c r="AY393" s="24" t="s">
        <v>144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24" t="s">
        <v>24</v>
      </c>
      <c r="BK393" s="232">
        <f>ROUND(I393*H393,2)</f>
        <v>0</v>
      </c>
      <c r="BL393" s="24" t="s">
        <v>228</v>
      </c>
      <c r="BM393" s="24" t="s">
        <v>864</v>
      </c>
    </row>
    <row r="394" s="1" customFormat="1" ht="16.5" customHeight="1">
      <c r="B394" s="46"/>
      <c r="C394" s="277" t="s">
        <v>865</v>
      </c>
      <c r="D394" s="277" t="s">
        <v>321</v>
      </c>
      <c r="E394" s="278" t="s">
        <v>866</v>
      </c>
      <c r="F394" s="279" t="s">
        <v>867</v>
      </c>
      <c r="G394" s="280" t="s">
        <v>217</v>
      </c>
      <c r="H394" s="281">
        <v>72.900000000000006</v>
      </c>
      <c r="I394" s="282"/>
      <c r="J394" s="283">
        <f>ROUND(I394*H394,2)</f>
        <v>0</v>
      </c>
      <c r="K394" s="279" t="s">
        <v>22</v>
      </c>
      <c r="L394" s="284"/>
      <c r="M394" s="285" t="s">
        <v>22</v>
      </c>
      <c r="N394" s="286" t="s">
        <v>46</v>
      </c>
      <c r="O394" s="47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AR394" s="24" t="s">
        <v>307</v>
      </c>
      <c r="AT394" s="24" t="s">
        <v>321</v>
      </c>
      <c r="AU394" s="24" t="s">
        <v>84</v>
      </c>
      <c r="AY394" s="24" t="s">
        <v>144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24" t="s">
        <v>24</v>
      </c>
      <c r="BK394" s="232">
        <f>ROUND(I394*H394,2)</f>
        <v>0</v>
      </c>
      <c r="BL394" s="24" t="s">
        <v>228</v>
      </c>
      <c r="BM394" s="24" t="s">
        <v>868</v>
      </c>
    </row>
    <row r="395" s="11" customFormat="1">
      <c r="B395" s="233"/>
      <c r="C395" s="234"/>
      <c r="D395" s="235" t="s">
        <v>153</v>
      </c>
      <c r="E395" s="236" t="s">
        <v>22</v>
      </c>
      <c r="F395" s="237" t="s">
        <v>808</v>
      </c>
      <c r="G395" s="234"/>
      <c r="H395" s="238">
        <v>72.900000000000006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AT395" s="244" t="s">
        <v>153</v>
      </c>
      <c r="AU395" s="244" t="s">
        <v>84</v>
      </c>
      <c r="AV395" s="11" t="s">
        <v>84</v>
      </c>
      <c r="AW395" s="11" t="s">
        <v>39</v>
      </c>
      <c r="AX395" s="11" t="s">
        <v>75</v>
      </c>
      <c r="AY395" s="244" t="s">
        <v>144</v>
      </c>
    </row>
    <row r="396" s="12" customFormat="1">
      <c r="B396" s="245"/>
      <c r="C396" s="246"/>
      <c r="D396" s="235" t="s">
        <v>153</v>
      </c>
      <c r="E396" s="247" t="s">
        <v>22</v>
      </c>
      <c r="F396" s="248" t="s">
        <v>155</v>
      </c>
      <c r="G396" s="246"/>
      <c r="H396" s="249">
        <v>72.900000000000006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AT396" s="255" t="s">
        <v>153</v>
      </c>
      <c r="AU396" s="255" t="s">
        <v>84</v>
      </c>
      <c r="AV396" s="12" t="s">
        <v>151</v>
      </c>
      <c r="AW396" s="12" t="s">
        <v>39</v>
      </c>
      <c r="AX396" s="12" t="s">
        <v>24</v>
      </c>
      <c r="AY396" s="255" t="s">
        <v>144</v>
      </c>
    </row>
    <row r="397" s="1" customFormat="1" ht="16.5" customHeight="1">
      <c r="B397" s="46"/>
      <c r="C397" s="221" t="s">
        <v>869</v>
      </c>
      <c r="D397" s="221" t="s">
        <v>146</v>
      </c>
      <c r="E397" s="222" t="s">
        <v>870</v>
      </c>
      <c r="F397" s="223" t="s">
        <v>871</v>
      </c>
      <c r="G397" s="224" t="s">
        <v>169</v>
      </c>
      <c r="H397" s="225">
        <v>1.9970000000000001</v>
      </c>
      <c r="I397" s="226"/>
      <c r="J397" s="227">
        <f>ROUND(I397*H397,2)</f>
        <v>0</v>
      </c>
      <c r="K397" s="223" t="s">
        <v>150</v>
      </c>
      <c r="L397" s="72"/>
      <c r="M397" s="228" t="s">
        <v>22</v>
      </c>
      <c r="N397" s="229" t="s">
        <v>46</v>
      </c>
      <c r="O397" s="47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AR397" s="24" t="s">
        <v>228</v>
      </c>
      <c r="AT397" s="24" t="s">
        <v>146</v>
      </c>
      <c r="AU397" s="24" t="s">
        <v>84</v>
      </c>
      <c r="AY397" s="24" t="s">
        <v>144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24" t="s">
        <v>24</v>
      </c>
      <c r="BK397" s="232">
        <f>ROUND(I397*H397,2)</f>
        <v>0</v>
      </c>
      <c r="BL397" s="24" t="s">
        <v>228</v>
      </c>
      <c r="BM397" s="24" t="s">
        <v>872</v>
      </c>
    </row>
    <row r="398" s="10" customFormat="1" ht="29.88" customHeight="1">
      <c r="B398" s="205"/>
      <c r="C398" s="206"/>
      <c r="D398" s="207" t="s">
        <v>74</v>
      </c>
      <c r="E398" s="219" t="s">
        <v>873</v>
      </c>
      <c r="F398" s="219" t="s">
        <v>874</v>
      </c>
      <c r="G398" s="206"/>
      <c r="H398" s="206"/>
      <c r="I398" s="209"/>
      <c r="J398" s="220">
        <f>BK398</f>
        <v>0</v>
      </c>
      <c r="K398" s="206"/>
      <c r="L398" s="211"/>
      <c r="M398" s="212"/>
      <c r="N398" s="213"/>
      <c r="O398" s="213"/>
      <c r="P398" s="214">
        <f>SUM(P399:P420)</f>
        <v>0</v>
      </c>
      <c r="Q398" s="213"/>
      <c r="R398" s="214">
        <f>SUM(R399:R420)</f>
        <v>0</v>
      </c>
      <c r="S398" s="213"/>
      <c r="T398" s="215">
        <f>SUM(T399:T420)</f>
        <v>0</v>
      </c>
      <c r="AR398" s="216" t="s">
        <v>84</v>
      </c>
      <c r="AT398" s="217" t="s">
        <v>74</v>
      </c>
      <c r="AU398" s="217" t="s">
        <v>24</v>
      </c>
      <c r="AY398" s="216" t="s">
        <v>144</v>
      </c>
      <c r="BK398" s="218">
        <f>SUM(BK399:BK420)</f>
        <v>0</v>
      </c>
    </row>
    <row r="399" s="1" customFormat="1" ht="16.5" customHeight="1">
      <c r="B399" s="46"/>
      <c r="C399" s="221" t="s">
        <v>875</v>
      </c>
      <c r="D399" s="221" t="s">
        <v>146</v>
      </c>
      <c r="E399" s="222" t="s">
        <v>876</v>
      </c>
      <c r="F399" s="223" t="s">
        <v>877</v>
      </c>
      <c r="G399" s="224" t="s">
        <v>175</v>
      </c>
      <c r="H399" s="225">
        <v>1</v>
      </c>
      <c r="I399" s="226"/>
      <c r="J399" s="227">
        <f>ROUND(I399*H399,2)</f>
        <v>0</v>
      </c>
      <c r="K399" s="223" t="s">
        <v>150</v>
      </c>
      <c r="L399" s="72"/>
      <c r="M399" s="228" t="s">
        <v>22</v>
      </c>
      <c r="N399" s="229" t="s">
        <v>46</v>
      </c>
      <c r="O399" s="47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AR399" s="24" t="s">
        <v>228</v>
      </c>
      <c r="AT399" s="24" t="s">
        <v>146</v>
      </c>
      <c r="AU399" s="24" t="s">
        <v>84</v>
      </c>
      <c r="AY399" s="24" t="s">
        <v>144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24" t="s">
        <v>24</v>
      </c>
      <c r="BK399" s="232">
        <f>ROUND(I399*H399,2)</f>
        <v>0</v>
      </c>
      <c r="BL399" s="24" t="s">
        <v>228</v>
      </c>
      <c r="BM399" s="24" t="s">
        <v>878</v>
      </c>
    </row>
    <row r="400" s="1" customFormat="1" ht="25.5" customHeight="1">
      <c r="B400" s="46"/>
      <c r="C400" s="277" t="s">
        <v>879</v>
      </c>
      <c r="D400" s="277" t="s">
        <v>321</v>
      </c>
      <c r="E400" s="278" t="s">
        <v>880</v>
      </c>
      <c r="F400" s="279" t="s">
        <v>881</v>
      </c>
      <c r="G400" s="280" t="s">
        <v>175</v>
      </c>
      <c r="H400" s="281">
        <v>1</v>
      </c>
      <c r="I400" s="282"/>
      <c r="J400" s="283">
        <f>ROUND(I400*H400,2)</f>
        <v>0</v>
      </c>
      <c r="K400" s="279" t="s">
        <v>22</v>
      </c>
      <c r="L400" s="284"/>
      <c r="M400" s="285" t="s">
        <v>22</v>
      </c>
      <c r="N400" s="286" t="s">
        <v>46</v>
      </c>
      <c r="O400" s="47"/>
      <c r="P400" s="230">
        <f>O400*H400</f>
        <v>0</v>
      </c>
      <c r="Q400" s="230">
        <v>0</v>
      </c>
      <c r="R400" s="230">
        <f>Q400*H400</f>
        <v>0</v>
      </c>
      <c r="S400" s="230">
        <v>0</v>
      </c>
      <c r="T400" s="231">
        <f>S400*H400</f>
        <v>0</v>
      </c>
      <c r="AR400" s="24" t="s">
        <v>307</v>
      </c>
      <c r="AT400" s="24" t="s">
        <v>321</v>
      </c>
      <c r="AU400" s="24" t="s">
        <v>84</v>
      </c>
      <c r="AY400" s="24" t="s">
        <v>144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24" t="s">
        <v>24</v>
      </c>
      <c r="BK400" s="232">
        <f>ROUND(I400*H400,2)</f>
        <v>0</v>
      </c>
      <c r="BL400" s="24" t="s">
        <v>228</v>
      </c>
      <c r="BM400" s="24" t="s">
        <v>882</v>
      </c>
    </row>
    <row r="401" s="1" customFormat="1" ht="16.5" customHeight="1">
      <c r="B401" s="46"/>
      <c r="C401" s="221" t="s">
        <v>883</v>
      </c>
      <c r="D401" s="221" t="s">
        <v>146</v>
      </c>
      <c r="E401" s="222" t="s">
        <v>884</v>
      </c>
      <c r="F401" s="223" t="s">
        <v>885</v>
      </c>
      <c r="G401" s="224" t="s">
        <v>175</v>
      </c>
      <c r="H401" s="225">
        <v>1</v>
      </c>
      <c r="I401" s="226"/>
      <c r="J401" s="227">
        <f>ROUND(I401*H401,2)</f>
        <v>0</v>
      </c>
      <c r="K401" s="223" t="s">
        <v>150</v>
      </c>
      <c r="L401" s="72"/>
      <c r="M401" s="228" t="s">
        <v>22</v>
      </c>
      <c r="N401" s="229" t="s">
        <v>46</v>
      </c>
      <c r="O401" s="47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AR401" s="24" t="s">
        <v>228</v>
      </c>
      <c r="AT401" s="24" t="s">
        <v>146</v>
      </c>
      <c r="AU401" s="24" t="s">
        <v>84</v>
      </c>
      <c r="AY401" s="24" t="s">
        <v>144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24" t="s">
        <v>24</v>
      </c>
      <c r="BK401" s="232">
        <f>ROUND(I401*H401,2)</f>
        <v>0</v>
      </c>
      <c r="BL401" s="24" t="s">
        <v>228</v>
      </c>
      <c r="BM401" s="24" t="s">
        <v>886</v>
      </c>
    </row>
    <row r="402" s="1" customFormat="1" ht="38.25" customHeight="1">
      <c r="B402" s="46"/>
      <c r="C402" s="277" t="s">
        <v>887</v>
      </c>
      <c r="D402" s="277" t="s">
        <v>321</v>
      </c>
      <c r="E402" s="278" t="s">
        <v>888</v>
      </c>
      <c r="F402" s="279" t="s">
        <v>889</v>
      </c>
      <c r="G402" s="280" t="s">
        <v>175</v>
      </c>
      <c r="H402" s="281">
        <v>1</v>
      </c>
      <c r="I402" s="282"/>
      <c r="J402" s="283">
        <f>ROUND(I402*H402,2)</f>
        <v>0</v>
      </c>
      <c r="K402" s="279" t="s">
        <v>22</v>
      </c>
      <c r="L402" s="284"/>
      <c r="M402" s="285" t="s">
        <v>22</v>
      </c>
      <c r="N402" s="286" t="s">
        <v>46</v>
      </c>
      <c r="O402" s="47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AR402" s="24" t="s">
        <v>307</v>
      </c>
      <c r="AT402" s="24" t="s">
        <v>321</v>
      </c>
      <c r="AU402" s="24" t="s">
        <v>84</v>
      </c>
      <c r="AY402" s="24" t="s">
        <v>144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24" t="s">
        <v>24</v>
      </c>
      <c r="BK402" s="232">
        <f>ROUND(I402*H402,2)</f>
        <v>0</v>
      </c>
      <c r="BL402" s="24" t="s">
        <v>228</v>
      </c>
      <c r="BM402" s="24" t="s">
        <v>890</v>
      </c>
    </row>
    <row r="403" s="1" customFormat="1" ht="16.5" customHeight="1">
      <c r="B403" s="46"/>
      <c r="C403" s="221" t="s">
        <v>891</v>
      </c>
      <c r="D403" s="221" t="s">
        <v>146</v>
      </c>
      <c r="E403" s="222" t="s">
        <v>892</v>
      </c>
      <c r="F403" s="223" t="s">
        <v>893</v>
      </c>
      <c r="G403" s="224" t="s">
        <v>175</v>
      </c>
      <c r="H403" s="225">
        <v>1</v>
      </c>
      <c r="I403" s="226"/>
      <c r="J403" s="227">
        <f>ROUND(I403*H403,2)</f>
        <v>0</v>
      </c>
      <c r="K403" s="223" t="s">
        <v>150</v>
      </c>
      <c r="L403" s="72"/>
      <c r="M403" s="228" t="s">
        <v>22</v>
      </c>
      <c r="N403" s="229" t="s">
        <v>46</v>
      </c>
      <c r="O403" s="47"/>
      <c r="P403" s="230">
        <f>O403*H403</f>
        <v>0</v>
      </c>
      <c r="Q403" s="230">
        <v>0</v>
      </c>
      <c r="R403" s="230">
        <f>Q403*H403</f>
        <v>0</v>
      </c>
      <c r="S403" s="230">
        <v>0</v>
      </c>
      <c r="T403" s="231">
        <f>S403*H403</f>
        <v>0</v>
      </c>
      <c r="AR403" s="24" t="s">
        <v>228</v>
      </c>
      <c r="AT403" s="24" t="s">
        <v>146</v>
      </c>
      <c r="AU403" s="24" t="s">
        <v>84</v>
      </c>
      <c r="AY403" s="24" t="s">
        <v>144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24" t="s">
        <v>24</v>
      </c>
      <c r="BK403" s="232">
        <f>ROUND(I403*H403,2)</f>
        <v>0</v>
      </c>
      <c r="BL403" s="24" t="s">
        <v>228</v>
      </c>
      <c r="BM403" s="24" t="s">
        <v>894</v>
      </c>
    </row>
    <row r="404" s="1" customFormat="1" ht="16.5" customHeight="1">
      <c r="B404" s="46"/>
      <c r="C404" s="221" t="s">
        <v>895</v>
      </c>
      <c r="D404" s="221" t="s">
        <v>146</v>
      </c>
      <c r="E404" s="222" t="s">
        <v>896</v>
      </c>
      <c r="F404" s="223" t="s">
        <v>897</v>
      </c>
      <c r="G404" s="224" t="s">
        <v>175</v>
      </c>
      <c r="H404" s="225">
        <v>2</v>
      </c>
      <c r="I404" s="226"/>
      <c r="J404" s="227">
        <f>ROUND(I404*H404,2)</f>
        <v>0</v>
      </c>
      <c r="K404" s="223" t="s">
        <v>150</v>
      </c>
      <c r="L404" s="72"/>
      <c r="M404" s="228" t="s">
        <v>22</v>
      </c>
      <c r="N404" s="229" t="s">
        <v>46</v>
      </c>
      <c r="O404" s="47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AR404" s="24" t="s">
        <v>228</v>
      </c>
      <c r="AT404" s="24" t="s">
        <v>146</v>
      </c>
      <c r="AU404" s="24" t="s">
        <v>84</v>
      </c>
      <c r="AY404" s="24" t="s">
        <v>144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24" t="s">
        <v>24</v>
      </c>
      <c r="BK404" s="232">
        <f>ROUND(I404*H404,2)</f>
        <v>0</v>
      </c>
      <c r="BL404" s="24" t="s">
        <v>228</v>
      </c>
      <c r="BM404" s="24" t="s">
        <v>898</v>
      </c>
    </row>
    <row r="405" s="1" customFormat="1" ht="16.5" customHeight="1">
      <c r="B405" s="46"/>
      <c r="C405" s="221" t="s">
        <v>899</v>
      </c>
      <c r="D405" s="221" t="s">
        <v>146</v>
      </c>
      <c r="E405" s="222" t="s">
        <v>900</v>
      </c>
      <c r="F405" s="223" t="s">
        <v>901</v>
      </c>
      <c r="G405" s="224" t="s">
        <v>175</v>
      </c>
      <c r="H405" s="225">
        <v>4</v>
      </c>
      <c r="I405" s="226"/>
      <c r="J405" s="227">
        <f>ROUND(I405*H405,2)</f>
        <v>0</v>
      </c>
      <c r="K405" s="223" t="s">
        <v>150</v>
      </c>
      <c r="L405" s="72"/>
      <c r="M405" s="228" t="s">
        <v>22</v>
      </c>
      <c r="N405" s="229" t="s">
        <v>46</v>
      </c>
      <c r="O405" s="47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AR405" s="24" t="s">
        <v>228</v>
      </c>
      <c r="AT405" s="24" t="s">
        <v>146</v>
      </c>
      <c r="AU405" s="24" t="s">
        <v>84</v>
      </c>
      <c r="AY405" s="24" t="s">
        <v>144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24" t="s">
        <v>24</v>
      </c>
      <c r="BK405" s="232">
        <f>ROUND(I405*H405,2)</f>
        <v>0</v>
      </c>
      <c r="BL405" s="24" t="s">
        <v>228</v>
      </c>
      <c r="BM405" s="24" t="s">
        <v>902</v>
      </c>
    </row>
    <row r="406" s="11" customFormat="1">
      <c r="B406" s="233"/>
      <c r="C406" s="234"/>
      <c r="D406" s="235" t="s">
        <v>153</v>
      </c>
      <c r="E406" s="236" t="s">
        <v>22</v>
      </c>
      <c r="F406" s="237" t="s">
        <v>151</v>
      </c>
      <c r="G406" s="234"/>
      <c r="H406" s="238">
        <v>4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AT406" s="244" t="s">
        <v>153</v>
      </c>
      <c r="AU406" s="244" t="s">
        <v>84</v>
      </c>
      <c r="AV406" s="11" t="s">
        <v>84</v>
      </c>
      <c r="AW406" s="11" t="s">
        <v>39</v>
      </c>
      <c r="AX406" s="11" t="s">
        <v>75</v>
      </c>
      <c r="AY406" s="244" t="s">
        <v>144</v>
      </c>
    </row>
    <row r="407" s="12" customFormat="1">
      <c r="B407" s="245"/>
      <c r="C407" s="246"/>
      <c r="D407" s="235" t="s">
        <v>153</v>
      </c>
      <c r="E407" s="247" t="s">
        <v>22</v>
      </c>
      <c r="F407" s="248" t="s">
        <v>155</v>
      </c>
      <c r="G407" s="246"/>
      <c r="H407" s="249">
        <v>4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AT407" s="255" t="s">
        <v>153</v>
      </c>
      <c r="AU407" s="255" t="s">
        <v>84</v>
      </c>
      <c r="AV407" s="12" t="s">
        <v>151</v>
      </c>
      <c r="AW407" s="12" t="s">
        <v>39</v>
      </c>
      <c r="AX407" s="12" t="s">
        <v>24</v>
      </c>
      <c r="AY407" s="255" t="s">
        <v>144</v>
      </c>
    </row>
    <row r="408" s="1" customFormat="1" ht="16.5" customHeight="1">
      <c r="B408" s="46"/>
      <c r="C408" s="221" t="s">
        <v>903</v>
      </c>
      <c r="D408" s="221" t="s">
        <v>146</v>
      </c>
      <c r="E408" s="222" t="s">
        <v>904</v>
      </c>
      <c r="F408" s="223" t="s">
        <v>905</v>
      </c>
      <c r="G408" s="224" t="s">
        <v>906</v>
      </c>
      <c r="H408" s="225">
        <v>431.83199999999999</v>
      </c>
      <c r="I408" s="226"/>
      <c r="J408" s="227">
        <f>ROUND(I408*H408,2)</f>
        <v>0</v>
      </c>
      <c r="K408" s="223" t="s">
        <v>150</v>
      </c>
      <c r="L408" s="72"/>
      <c r="M408" s="228" t="s">
        <v>22</v>
      </c>
      <c r="N408" s="229" t="s">
        <v>46</v>
      </c>
      <c r="O408" s="47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AR408" s="24" t="s">
        <v>228</v>
      </c>
      <c r="AT408" s="24" t="s">
        <v>146</v>
      </c>
      <c r="AU408" s="24" t="s">
        <v>84</v>
      </c>
      <c r="AY408" s="24" t="s">
        <v>144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4" t="s">
        <v>24</v>
      </c>
      <c r="BK408" s="232">
        <f>ROUND(I408*H408,2)</f>
        <v>0</v>
      </c>
      <c r="BL408" s="24" t="s">
        <v>228</v>
      </c>
      <c r="BM408" s="24" t="s">
        <v>907</v>
      </c>
    </row>
    <row r="409" s="14" customFormat="1">
      <c r="B409" s="267"/>
      <c r="C409" s="268"/>
      <c r="D409" s="235" t="s">
        <v>153</v>
      </c>
      <c r="E409" s="269" t="s">
        <v>22</v>
      </c>
      <c r="F409" s="270" t="s">
        <v>908</v>
      </c>
      <c r="G409" s="268"/>
      <c r="H409" s="269" t="s">
        <v>22</v>
      </c>
      <c r="I409" s="271"/>
      <c r="J409" s="268"/>
      <c r="K409" s="268"/>
      <c r="L409" s="272"/>
      <c r="M409" s="273"/>
      <c r="N409" s="274"/>
      <c r="O409" s="274"/>
      <c r="P409" s="274"/>
      <c r="Q409" s="274"/>
      <c r="R409" s="274"/>
      <c r="S409" s="274"/>
      <c r="T409" s="275"/>
      <c r="AT409" s="276" t="s">
        <v>153</v>
      </c>
      <c r="AU409" s="276" t="s">
        <v>84</v>
      </c>
      <c r="AV409" s="14" t="s">
        <v>24</v>
      </c>
      <c r="AW409" s="14" t="s">
        <v>39</v>
      </c>
      <c r="AX409" s="14" t="s">
        <v>75</v>
      </c>
      <c r="AY409" s="276" t="s">
        <v>144</v>
      </c>
    </row>
    <row r="410" s="11" customFormat="1">
      <c r="B410" s="233"/>
      <c r="C410" s="234"/>
      <c r="D410" s="235" t="s">
        <v>153</v>
      </c>
      <c r="E410" s="236" t="s">
        <v>22</v>
      </c>
      <c r="F410" s="237" t="s">
        <v>909</v>
      </c>
      <c r="G410" s="234"/>
      <c r="H410" s="238">
        <v>67.031999999999996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AT410" s="244" t="s">
        <v>153</v>
      </c>
      <c r="AU410" s="244" t="s">
        <v>84</v>
      </c>
      <c r="AV410" s="11" t="s">
        <v>84</v>
      </c>
      <c r="AW410" s="11" t="s">
        <v>39</v>
      </c>
      <c r="AX410" s="11" t="s">
        <v>75</v>
      </c>
      <c r="AY410" s="244" t="s">
        <v>144</v>
      </c>
    </row>
    <row r="411" s="14" customFormat="1">
      <c r="B411" s="267"/>
      <c r="C411" s="268"/>
      <c r="D411" s="235" t="s">
        <v>153</v>
      </c>
      <c r="E411" s="269" t="s">
        <v>22</v>
      </c>
      <c r="F411" s="270" t="s">
        <v>910</v>
      </c>
      <c r="G411" s="268"/>
      <c r="H411" s="269" t="s">
        <v>22</v>
      </c>
      <c r="I411" s="271"/>
      <c r="J411" s="268"/>
      <c r="K411" s="268"/>
      <c r="L411" s="272"/>
      <c r="M411" s="273"/>
      <c r="N411" s="274"/>
      <c r="O411" s="274"/>
      <c r="P411" s="274"/>
      <c r="Q411" s="274"/>
      <c r="R411" s="274"/>
      <c r="S411" s="274"/>
      <c r="T411" s="275"/>
      <c r="AT411" s="276" t="s">
        <v>153</v>
      </c>
      <c r="AU411" s="276" t="s">
        <v>84</v>
      </c>
      <c r="AV411" s="14" t="s">
        <v>24</v>
      </c>
      <c r="AW411" s="14" t="s">
        <v>39</v>
      </c>
      <c r="AX411" s="14" t="s">
        <v>75</v>
      </c>
      <c r="AY411" s="276" t="s">
        <v>144</v>
      </c>
    </row>
    <row r="412" s="11" customFormat="1">
      <c r="B412" s="233"/>
      <c r="C412" s="234"/>
      <c r="D412" s="235" t="s">
        <v>153</v>
      </c>
      <c r="E412" s="236" t="s">
        <v>22</v>
      </c>
      <c r="F412" s="237" t="s">
        <v>911</v>
      </c>
      <c r="G412" s="234"/>
      <c r="H412" s="238">
        <v>364.80000000000001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AT412" s="244" t="s">
        <v>153</v>
      </c>
      <c r="AU412" s="244" t="s">
        <v>84</v>
      </c>
      <c r="AV412" s="11" t="s">
        <v>84</v>
      </c>
      <c r="AW412" s="11" t="s">
        <v>39</v>
      </c>
      <c r="AX412" s="11" t="s">
        <v>75</v>
      </c>
      <c r="AY412" s="244" t="s">
        <v>144</v>
      </c>
    </row>
    <row r="413" s="12" customFormat="1">
      <c r="B413" s="245"/>
      <c r="C413" s="246"/>
      <c r="D413" s="235" t="s">
        <v>153</v>
      </c>
      <c r="E413" s="247" t="s">
        <v>22</v>
      </c>
      <c r="F413" s="248" t="s">
        <v>155</v>
      </c>
      <c r="G413" s="246"/>
      <c r="H413" s="249">
        <v>431.83199999999999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AT413" s="255" t="s">
        <v>153</v>
      </c>
      <c r="AU413" s="255" t="s">
        <v>84</v>
      </c>
      <c r="AV413" s="12" t="s">
        <v>151</v>
      </c>
      <c r="AW413" s="12" t="s">
        <v>39</v>
      </c>
      <c r="AX413" s="12" t="s">
        <v>24</v>
      </c>
      <c r="AY413" s="255" t="s">
        <v>144</v>
      </c>
    </row>
    <row r="414" s="1" customFormat="1" ht="16.5" customHeight="1">
      <c r="B414" s="46"/>
      <c r="C414" s="277" t="s">
        <v>912</v>
      </c>
      <c r="D414" s="277" t="s">
        <v>321</v>
      </c>
      <c r="E414" s="278" t="s">
        <v>913</v>
      </c>
      <c r="F414" s="279" t="s">
        <v>914</v>
      </c>
      <c r="G414" s="280" t="s">
        <v>169</v>
      </c>
      <c r="H414" s="281">
        <v>0.071999999999999995</v>
      </c>
      <c r="I414" s="282"/>
      <c r="J414" s="283">
        <f>ROUND(I414*H414,2)</f>
        <v>0</v>
      </c>
      <c r="K414" s="279" t="s">
        <v>22</v>
      </c>
      <c r="L414" s="284"/>
      <c r="M414" s="285" t="s">
        <v>22</v>
      </c>
      <c r="N414" s="286" t="s">
        <v>46</v>
      </c>
      <c r="O414" s="47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AR414" s="24" t="s">
        <v>307</v>
      </c>
      <c r="AT414" s="24" t="s">
        <v>321</v>
      </c>
      <c r="AU414" s="24" t="s">
        <v>84</v>
      </c>
      <c r="AY414" s="24" t="s">
        <v>144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24" t="s">
        <v>24</v>
      </c>
      <c r="BK414" s="232">
        <f>ROUND(I414*H414,2)</f>
        <v>0</v>
      </c>
      <c r="BL414" s="24" t="s">
        <v>228</v>
      </c>
      <c r="BM414" s="24" t="s">
        <v>915</v>
      </c>
    </row>
    <row r="415" s="11" customFormat="1">
      <c r="B415" s="233"/>
      <c r="C415" s="234"/>
      <c r="D415" s="235" t="s">
        <v>153</v>
      </c>
      <c r="E415" s="236" t="s">
        <v>22</v>
      </c>
      <c r="F415" s="237" t="s">
        <v>916</v>
      </c>
      <c r="G415" s="234"/>
      <c r="H415" s="238">
        <v>0.071999999999999995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AT415" s="244" t="s">
        <v>153</v>
      </c>
      <c r="AU415" s="244" t="s">
        <v>84</v>
      </c>
      <c r="AV415" s="11" t="s">
        <v>84</v>
      </c>
      <c r="AW415" s="11" t="s">
        <v>39</v>
      </c>
      <c r="AX415" s="11" t="s">
        <v>75</v>
      </c>
      <c r="AY415" s="244" t="s">
        <v>144</v>
      </c>
    </row>
    <row r="416" s="12" customFormat="1">
      <c r="B416" s="245"/>
      <c r="C416" s="246"/>
      <c r="D416" s="235" t="s">
        <v>153</v>
      </c>
      <c r="E416" s="247" t="s">
        <v>22</v>
      </c>
      <c r="F416" s="248" t="s">
        <v>155</v>
      </c>
      <c r="G416" s="246"/>
      <c r="H416" s="249">
        <v>0.071999999999999995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AT416" s="255" t="s">
        <v>153</v>
      </c>
      <c r="AU416" s="255" t="s">
        <v>84</v>
      </c>
      <c r="AV416" s="12" t="s">
        <v>151</v>
      </c>
      <c r="AW416" s="12" t="s">
        <v>39</v>
      </c>
      <c r="AX416" s="12" t="s">
        <v>24</v>
      </c>
      <c r="AY416" s="255" t="s">
        <v>144</v>
      </c>
    </row>
    <row r="417" s="1" customFormat="1" ht="16.5" customHeight="1">
      <c r="B417" s="46"/>
      <c r="C417" s="277" t="s">
        <v>917</v>
      </c>
      <c r="D417" s="277" t="s">
        <v>321</v>
      </c>
      <c r="E417" s="278" t="s">
        <v>918</v>
      </c>
      <c r="F417" s="279" t="s">
        <v>919</v>
      </c>
      <c r="G417" s="280" t="s">
        <v>169</v>
      </c>
      <c r="H417" s="281">
        <v>0.46700000000000003</v>
      </c>
      <c r="I417" s="282"/>
      <c r="J417" s="283">
        <f>ROUND(I417*H417,2)</f>
        <v>0</v>
      </c>
      <c r="K417" s="279" t="s">
        <v>22</v>
      </c>
      <c r="L417" s="284"/>
      <c r="M417" s="285" t="s">
        <v>22</v>
      </c>
      <c r="N417" s="286" t="s">
        <v>46</v>
      </c>
      <c r="O417" s="47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AR417" s="24" t="s">
        <v>307</v>
      </c>
      <c r="AT417" s="24" t="s">
        <v>321</v>
      </c>
      <c r="AU417" s="24" t="s">
        <v>84</v>
      </c>
      <c r="AY417" s="24" t="s">
        <v>144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24" t="s">
        <v>24</v>
      </c>
      <c r="BK417" s="232">
        <f>ROUND(I417*H417,2)</f>
        <v>0</v>
      </c>
      <c r="BL417" s="24" t="s">
        <v>228</v>
      </c>
      <c r="BM417" s="24" t="s">
        <v>920</v>
      </c>
    </row>
    <row r="418" s="11" customFormat="1">
      <c r="B418" s="233"/>
      <c r="C418" s="234"/>
      <c r="D418" s="235" t="s">
        <v>153</v>
      </c>
      <c r="E418" s="236" t="s">
        <v>22</v>
      </c>
      <c r="F418" s="237" t="s">
        <v>921</v>
      </c>
      <c r="G418" s="234"/>
      <c r="H418" s="238">
        <v>0.46700000000000003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AT418" s="244" t="s">
        <v>153</v>
      </c>
      <c r="AU418" s="244" t="s">
        <v>84</v>
      </c>
      <c r="AV418" s="11" t="s">
        <v>84</v>
      </c>
      <c r="AW418" s="11" t="s">
        <v>39</v>
      </c>
      <c r="AX418" s="11" t="s">
        <v>75</v>
      </c>
      <c r="AY418" s="244" t="s">
        <v>144</v>
      </c>
    </row>
    <row r="419" s="12" customFormat="1">
      <c r="B419" s="245"/>
      <c r="C419" s="246"/>
      <c r="D419" s="235" t="s">
        <v>153</v>
      </c>
      <c r="E419" s="247" t="s">
        <v>22</v>
      </c>
      <c r="F419" s="248" t="s">
        <v>155</v>
      </c>
      <c r="G419" s="246"/>
      <c r="H419" s="249">
        <v>0.46700000000000003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AT419" s="255" t="s">
        <v>153</v>
      </c>
      <c r="AU419" s="255" t="s">
        <v>84</v>
      </c>
      <c r="AV419" s="12" t="s">
        <v>151</v>
      </c>
      <c r="AW419" s="12" t="s">
        <v>39</v>
      </c>
      <c r="AX419" s="12" t="s">
        <v>24</v>
      </c>
      <c r="AY419" s="255" t="s">
        <v>144</v>
      </c>
    </row>
    <row r="420" s="1" customFormat="1" ht="16.5" customHeight="1">
      <c r="B420" s="46"/>
      <c r="C420" s="221" t="s">
        <v>922</v>
      </c>
      <c r="D420" s="221" t="s">
        <v>146</v>
      </c>
      <c r="E420" s="222" t="s">
        <v>923</v>
      </c>
      <c r="F420" s="223" t="s">
        <v>924</v>
      </c>
      <c r="G420" s="224" t="s">
        <v>169</v>
      </c>
      <c r="H420" s="225">
        <v>0.78000000000000003</v>
      </c>
      <c r="I420" s="226"/>
      <c r="J420" s="227">
        <f>ROUND(I420*H420,2)</f>
        <v>0</v>
      </c>
      <c r="K420" s="223" t="s">
        <v>150</v>
      </c>
      <c r="L420" s="72"/>
      <c r="M420" s="228" t="s">
        <v>22</v>
      </c>
      <c r="N420" s="229" t="s">
        <v>46</v>
      </c>
      <c r="O420" s="47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AR420" s="24" t="s">
        <v>228</v>
      </c>
      <c r="AT420" s="24" t="s">
        <v>146</v>
      </c>
      <c r="AU420" s="24" t="s">
        <v>84</v>
      </c>
      <c r="AY420" s="24" t="s">
        <v>144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24" t="s">
        <v>24</v>
      </c>
      <c r="BK420" s="232">
        <f>ROUND(I420*H420,2)</f>
        <v>0</v>
      </c>
      <c r="BL420" s="24" t="s">
        <v>228</v>
      </c>
      <c r="BM420" s="24" t="s">
        <v>925</v>
      </c>
    </row>
    <row r="421" s="10" customFormat="1" ht="29.88" customHeight="1">
      <c r="B421" s="205"/>
      <c r="C421" s="206"/>
      <c r="D421" s="207" t="s">
        <v>74</v>
      </c>
      <c r="E421" s="219" t="s">
        <v>926</v>
      </c>
      <c r="F421" s="219" t="s">
        <v>927</v>
      </c>
      <c r="G421" s="206"/>
      <c r="H421" s="206"/>
      <c r="I421" s="209"/>
      <c r="J421" s="220">
        <f>BK421</f>
        <v>0</v>
      </c>
      <c r="K421" s="206"/>
      <c r="L421" s="211"/>
      <c r="M421" s="212"/>
      <c r="N421" s="213"/>
      <c r="O421" s="213"/>
      <c r="P421" s="214">
        <f>SUM(P422:P423)</f>
        <v>0</v>
      </c>
      <c r="Q421" s="213"/>
      <c r="R421" s="214">
        <f>SUM(R422:R423)</f>
        <v>0</v>
      </c>
      <c r="S421" s="213"/>
      <c r="T421" s="215">
        <f>SUM(T422:T423)</f>
        <v>0</v>
      </c>
      <c r="AR421" s="216" t="s">
        <v>84</v>
      </c>
      <c r="AT421" s="217" t="s">
        <v>74</v>
      </c>
      <c r="AU421" s="217" t="s">
        <v>24</v>
      </c>
      <c r="AY421" s="216" t="s">
        <v>144</v>
      </c>
      <c r="BK421" s="218">
        <f>SUM(BK422:BK423)</f>
        <v>0</v>
      </c>
    </row>
    <row r="422" s="1" customFormat="1" ht="16.5" customHeight="1">
      <c r="B422" s="46"/>
      <c r="C422" s="221" t="s">
        <v>928</v>
      </c>
      <c r="D422" s="221" t="s">
        <v>146</v>
      </c>
      <c r="E422" s="222" t="s">
        <v>929</v>
      </c>
      <c r="F422" s="223" t="s">
        <v>930</v>
      </c>
      <c r="G422" s="224" t="s">
        <v>149</v>
      </c>
      <c r="H422" s="225">
        <v>28.399999999999999</v>
      </c>
      <c r="I422" s="226"/>
      <c r="J422" s="227">
        <f>ROUND(I422*H422,2)</f>
        <v>0</v>
      </c>
      <c r="K422" s="223" t="s">
        <v>150</v>
      </c>
      <c r="L422" s="72"/>
      <c r="M422" s="228" t="s">
        <v>22</v>
      </c>
      <c r="N422" s="229" t="s">
        <v>46</v>
      </c>
      <c r="O422" s="47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AR422" s="24" t="s">
        <v>228</v>
      </c>
      <c r="AT422" s="24" t="s">
        <v>146</v>
      </c>
      <c r="AU422" s="24" t="s">
        <v>84</v>
      </c>
      <c r="AY422" s="24" t="s">
        <v>144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24" t="s">
        <v>24</v>
      </c>
      <c r="BK422" s="232">
        <f>ROUND(I422*H422,2)</f>
        <v>0</v>
      </c>
      <c r="BL422" s="24" t="s">
        <v>228</v>
      </c>
      <c r="BM422" s="24" t="s">
        <v>931</v>
      </c>
    </row>
    <row r="423" s="1" customFormat="1" ht="16.5" customHeight="1">
      <c r="B423" s="46"/>
      <c r="C423" s="221" t="s">
        <v>932</v>
      </c>
      <c r="D423" s="221" t="s">
        <v>146</v>
      </c>
      <c r="E423" s="222" t="s">
        <v>933</v>
      </c>
      <c r="F423" s="223" t="s">
        <v>934</v>
      </c>
      <c r="G423" s="224" t="s">
        <v>149</v>
      </c>
      <c r="H423" s="225">
        <v>28.399999999999999</v>
      </c>
      <c r="I423" s="226"/>
      <c r="J423" s="227">
        <f>ROUND(I423*H423,2)</f>
        <v>0</v>
      </c>
      <c r="K423" s="223" t="s">
        <v>150</v>
      </c>
      <c r="L423" s="72"/>
      <c r="M423" s="228" t="s">
        <v>22</v>
      </c>
      <c r="N423" s="229" t="s">
        <v>46</v>
      </c>
      <c r="O423" s="47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AR423" s="24" t="s">
        <v>228</v>
      </c>
      <c r="AT423" s="24" t="s">
        <v>146</v>
      </c>
      <c r="AU423" s="24" t="s">
        <v>84</v>
      </c>
      <c r="AY423" s="24" t="s">
        <v>144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24" t="s">
        <v>24</v>
      </c>
      <c r="BK423" s="232">
        <f>ROUND(I423*H423,2)</f>
        <v>0</v>
      </c>
      <c r="BL423" s="24" t="s">
        <v>228</v>
      </c>
      <c r="BM423" s="24" t="s">
        <v>935</v>
      </c>
    </row>
    <row r="424" s="10" customFormat="1" ht="29.88" customHeight="1">
      <c r="B424" s="205"/>
      <c r="C424" s="206"/>
      <c r="D424" s="207" t="s">
        <v>74</v>
      </c>
      <c r="E424" s="219" t="s">
        <v>936</v>
      </c>
      <c r="F424" s="219" t="s">
        <v>937</v>
      </c>
      <c r="G424" s="206"/>
      <c r="H424" s="206"/>
      <c r="I424" s="209"/>
      <c r="J424" s="220">
        <f>BK424</f>
        <v>0</v>
      </c>
      <c r="K424" s="206"/>
      <c r="L424" s="211"/>
      <c r="M424" s="212"/>
      <c r="N424" s="213"/>
      <c r="O424" s="213"/>
      <c r="P424" s="214">
        <f>SUM(P425:P434)</f>
        <v>0</v>
      </c>
      <c r="Q424" s="213"/>
      <c r="R424" s="214">
        <f>SUM(R425:R434)</f>
        <v>0</v>
      </c>
      <c r="S424" s="213"/>
      <c r="T424" s="215">
        <f>SUM(T425:T434)</f>
        <v>0</v>
      </c>
      <c r="AR424" s="216" t="s">
        <v>84</v>
      </c>
      <c r="AT424" s="217" t="s">
        <v>74</v>
      </c>
      <c r="AU424" s="217" t="s">
        <v>24</v>
      </c>
      <c r="AY424" s="216" t="s">
        <v>144</v>
      </c>
      <c r="BK424" s="218">
        <f>SUM(BK425:BK434)</f>
        <v>0</v>
      </c>
    </row>
    <row r="425" s="1" customFormat="1" ht="25.5" customHeight="1">
      <c r="B425" s="46"/>
      <c r="C425" s="221" t="s">
        <v>938</v>
      </c>
      <c r="D425" s="221" t="s">
        <v>146</v>
      </c>
      <c r="E425" s="222" t="s">
        <v>939</v>
      </c>
      <c r="F425" s="223" t="s">
        <v>940</v>
      </c>
      <c r="G425" s="224" t="s">
        <v>149</v>
      </c>
      <c r="H425" s="225">
        <v>15.968</v>
      </c>
      <c r="I425" s="226"/>
      <c r="J425" s="227">
        <f>ROUND(I425*H425,2)</f>
        <v>0</v>
      </c>
      <c r="K425" s="223" t="s">
        <v>150</v>
      </c>
      <c r="L425" s="72"/>
      <c r="M425" s="228" t="s">
        <v>22</v>
      </c>
      <c r="N425" s="229" t="s">
        <v>46</v>
      </c>
      <c r="O425" s="47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AR425" s="24" t="s">
        <v>228</v>
      </c>
      <c r="AT425" s="24" t="s">
        <v>146</v>
      </c>
      <c r="AU425" s="24" t="s">
        <v>84</v>
      </c>
      <c r="AY425" s="24" t="s">
        <v>144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24" t="s">
        <v>24</v>
      </c>
      <c r="BK425" s="232">
        <f>ROUND(I425*H425,2)</f>
        <v>0</v>
      </c>
      <c r="BL425" s="24" t="s">
        <v>228</v>
      </c>
      <c r="BM425" s="24" t="s">
        <v>941</v>
      </c>
    </row>
    <row r="426" s="14" customFormat="1">
      <c r="B426" s="267"/>
      <c r="C426" s="268"/>
      <c r="D426" s="235" t="s">
        <v>153</v>
      </c>
      <c r="E426" s="269" t="s">
        <v>22</v>
      </c>
      <c r="F426" s="270" t="s">
        <v>942</v>
      </c>
      <c r="G426" s="268"/>
      <c r="H426" s="269" t="s">
        <v>22</v>
      </c>
      <c r="I426" s="271"/>
      <c r="J426" s="268"/>
      <c r="K426" s="268"/>
      <c r="L426" s="272"/>
      <c r="M426" s="273"/>
      <c r="N426" s="274"/>
      <c r="O426" s="274"/>
      <c r="P426" s="274"/>
      <c r="Q426" s="274"/>
      <c r="R426" s="274"/>
      <c r="S426" s="274"/>
      <c r="T426" s="275"/>
      <c r="AT426" s="276" t="s">
        <v>153</v>
      </c>
      <c r="AU426" s="276" t="s">
        <v>84</v>
      </c>
      <c r="AV426" s="14" t="s">
        <v>24</v>
      </c>
      <c r="AW426" s="14" t="s">
        <v>39</v>
      </c>
      <c r="AX426" s="14" t="s">
        <v>75</v>
      </c>
      <c r="AY426" s="276" t="s">
        <v>144</v>
      </c>
    </row>
    <row r="427" s="11" customFormat="1">
      <c r="B427" s="233"/>
      <c r="C427" s="234"/>
      <c r="D427" s="235" t="s">
        <v>153</v>
      </c>
      <c r="E427" s="236" t="s">
        <v>22</v>
      </c>
      <c r="F427" s="237" t="s">
        <v>943</v>
      </c>
      <c r="G427" s="234"/>
      <c r="H427" s="238">
        <v>15.968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153</v>
      </c>
      <c r="AU427" s="244" t="s">
        <v>84</v>
      </c>
      <c r="AV427" s="11" t="s">
        <v>84</v>
      </c>
      <c r="AW427" s="11" t="s">
        <v>39</v>
      </c>
      <c r="AX427" s="11" t="s">
        <v>75</v>
      </c>
      <c r="AY427" s="244" t="s">
        <v>144</v>
      </c>
    </row>
    <row r="428" s="12" customFormat="1">
      <c r="B428" s="245"/>
      <c r="C428" s="246"/>
      <c r="D428" s="235" t="s">
        <v>153</v>
      </c>
      <c r="E428" s="247" t="s">
        <v>22</v>
      </c>
      <c r="F428" s="248" t="s">
        <v>155</v>
      </c>
      <c r="G428" s="246"/>
      <c r="H428" s="249">
        <v>15.968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AT428" s="255" t="s">
        <v>153</v>
      </c>
      <c r="AU428" s="255" t="s">
        <v>84</v>
      </c>
      <c r="AV428" s="12" t="s">
        <v>151</v>
      </c>
      <c r="AW428" s="12" t="s">
        <v>39</v>
      </c>
      <c r="AX428" s="12" t="s">
        <v>24</v>
      </c>
      <c r="AY428" s="255" t="s">
        <v>144</v>
      </c>
    </row>
    <row r="429" s="1" customFormat="1" ht="25.5" customHeight="1">
      <c r="B429" s="46"/>
      <c r="C429" s="221" t="s">
        <v>944</v>
      </c>
      <c r="D429" s="221" t="s">
        <v>146</v>
      </c>
      <c r="E429" s="222" t="s">
        <v>945</v>
      </c>
      <c r="F429" s="223" t="s">
        <v>946</v>
      </c>
      <c r="G429" s="224" t="s">
        <v>217</v>
      </c>
      <c r="H429" s="225">
        <v>323</v>
      </c>
      <c r="I429" s="226"/>
      <c r="J429" s="227">
        <f>ROUND(I429*H429,2)</f>
        <v>0</v>
      </c>
      <c r="K429" s="223" t="s">
        <v>150</v>
      </c>
      <c r="L429" s="72"/>
      <c r="M429" s="228" t="s">
        <v>22</v>
      </c>
      <c r="N429" s="229" t="s">
        <v>46</v>
      </c>
      <c r="O429" s="47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AR429" s="24" t="s">
        <v>228</v>
      </c>
      <c r="AT429" s="24" t="s">
        <v>146</v>
      </c>
      <c r="AU429" s="24" t="s">
        <v>84</v>
      </c>
      <c r="AY429" s="24" t="s">
        <v>144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24" t="s">
        <v>24</v>
      </c>
      <c r="BK429" s="232">
        <f>ROUND(I429*H429,2)</f>
        <v>0</v>
      </c>
      <c r="BL429" s="24" t="s">
        <v>228</v>
      </c>
      <c r="BM429" s="24" t="s">
        <v>947</v>
      </c>
    </row>
    <row r="430" s="11" customFormat="1">
      <c r="B430" s="233"/>
      <c r="C430" s="234"/>
      <c r="D430" s="235" t="s">
        <v>153</v>
      </c>
      <c r="E430" s="236" t="s">
        <v>22</v>
      </c>
      <c r="F430" s="237" t="s">
        <v>607</v>
      </c>
      <c r="G430" s="234"/>
      <c r="H430" s="238">
        <v>323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AT430" s="244" t="s">
        <v>153</v>
      </c>
      <c r="AU430" s="244" t="s">
        <v>84</v>
      </c>
      <c r="AV430" s="11" t="s">
        <v>84</v>
      </c>
      <c r="AW430" s="11" t="s">
        <v>39</v>
      </c>
      <c r="AX430" s="11" t="s">
        <v>75</v>
      </c>
      <c r="AY430" s="244" t="s">
        <v>144</v>
      </c>
    </row>
    <row r="431" s="12" customFormat="1">
      <c r="B431" s="245"/>
      <c r="C431" s="246"/>
      <c r="D431" s="235" t="s">
        <v>153</v>
      </c>
      <c r="E431" s="247" t="s">
        <v>22</v>
      </c>
      <c r="F431" s="248" t="s">
        <v>155</v>
      </c>
      <c r="G431" s="246"/>
      <c r="H431" s="249">
        <v>323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AT431" s="255" t="s">
        <v>153</v>
      </c>
      <c r="AU431" s="255" t="s">
        <v>84</v>
      </c>
      <c r="AV431" s="12" t="s">
        <v>151</v>
      </c>
      <c r="AW431" s="12" t="s">
        <v>39</v>
      </c>
      <c r="AX431" s="12" t="s">
        <v>24</v>
      </c>
      <c r="AY431" s="255" t="s">
        <v>144</v>
      </c>
    </row>
    <row r="432" s="1" customFormat="1" ht="16.5" customHeight="1">
      <c r="B432" s="46"/>
      <c r="C432" s="221" t="s">
        <v>948</v>
      </c>
      <c r="D432" s="221" t="s">
        <v>146</v>
      </c>
      <c r="E432" s="222" t="s">
        <v>949</v>
      </c>
      <c r="F432" s="223" t="s">
        <v>950</v>
      </c>
      <c r="G432" s="224" t="s">
        <v>149</v>
      </c>
      <c r="H432" s="225">
        <v>824.5</v>
      </c>
      <c r="I432" s="226"/>
      <c r="J432" s="227">
        <f>ROUND(I432*H432,2)</f>
        <v>0</v>
      </c>
      <c r="K432" s="223" t="s">
        <v>150</v>
      </c>
      <c r="L432" s="72"/>
      <c r="M432" s="228" t="s">
        <v>22</v>
      </c>
      <c r="N432" s="229" t="s">
        <v>46</v>
      </c>
      <c r="O432" s="47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AR432" s="24" t="s">
        <v>228</v>
      </c>
      <c r="AT432" s="24" t="s">
        <v>146</v>
      </c>
      <c r="AU432" s="24" t="s">
        <v>84</v>
      </c>
      <c r="AY432" s="24" t="s">
        <v>144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24" t="s">
        <v>24</v>
      </c>
      <c r="BK432" s="232">
        <f>ROUND(I432*H432,2)</f>
        <v>0</v>
      </c>
      <c r="BL432" s="24" t="s">
        <v>228</v>
      </c>
      <c r="BM432" s="24" t="s">
        <v>951</v>
      </c>
    </row>
    <row r="433" s="11" customFormat="1">
      <c r="B433" s="233"/>
      <c r="C433" s="234"/>
      <c r="D433" s="235" t="s">
        <v>153</v>
      </c>
      <c r="E433" s="236" t="s">
        <v>22</v>
      </c>
      <c r="F433" s="237" t="s">
        <v>952</v>
      </c>
      <c r="G433" s="234"/>
      <c r="H433" s="238">
        <v>824.5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AT433" s="244" t="s">
        <v>153</v>
      </c>
      <c r="AU433" s="244" t="s">
        <v>84</v>
      </c>
      <c r="AV433" s="11" t="s">
        <v>84</v>
      </c>
      <c r="AW433" s="11" t="s">
        <v>39</v>
      </c>
      <c r="AX433" s="11" t="s">
        <v>75</v>
      </c>
      <c r="AY433" s="244" t="s">
        <v>144</v>
      </c>
    </row>
    <row r="434" s="12" customFormat="1">
      <c r="B434" s="245"/>
      <c r="C434" s="246"/>
      <c r="D434" s="235" t="s">
        <v>153</v>
      </c>
      <c r="E434" s="247" t="s">
        <v>22</v>
      </c>
      <c r="F434" s="248" t="s">
        <v>155</v>
      </c>
      <c r="G434" s="246"/>
      <c r="H434" s="249">
        <v>824.5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AT434" s="255" t="s">
        <v>153</v>
      </c>
      <c r="AU434" s="255" t="s">
        <v>84</v>
      </c>
      <c r="AV434" s="12" t="s">
        <v>151</v>
      </c>
      <c r="AW434" s="12" t="s">
        <v>39</v>
      </c>
      <c r="AX434" s="12" t="s">
        <v>24</v>
      </c>
      <c r="AY434" s="255" t="s">
        <v>144</v>
      </c>
    </row>
    <row r="435" s="10" customFormat="1" ht="29.88" customHeight="1">
      <c r="B435" s="205"/>
      <c r="C435" s="206"/>
      <c r="D435" s="207" t="s">
        <v>74</v>
      </c>
      <c r="E435" s="219" t="s">
        <v>953</v>
      </c>
      <c r="F435" s="219" t="s">
        <v>954</v>
      </c>
      <c r="G435" s="206"/>
      <c r="H435" s="206"/>
      <c r="I435" s="209"/>
      <c r="J435" s="220">
        <f>BK435</f>
        <v>0</v>
      </c>
      <c r="K435" s="206"/>
      <c r="L435" s="211"/>
      <c r="M435" s="212"/>
      <c r="N435" s="213"/>
      <c r="O435" s="213"/>
      <c r="P435" s="214">
        <f>SUM(P436:P442)</f>
        <v>0</v>
      </c>
      <c r="Q435" s="213"/>
      <c r="R435" s="214">
        <f>SUM(R436:R442)</f>
        <v>0</v>
      </c>
      <c r="S435" s="213"/>
      <c r="T435" s="215">
        <f>SUM(T436:T442)</f>
        <v>0</v>
      </c>
      <c r="AR435" s="216" t="s">
        <v>84</v>
      </c>
      <c r="AT435" s="217" t="s">
        <v>74</v>
      </c>
      <c r="AU435" s="217" t="s">
        <v>24</v>
      </c>
      <c r="AY435" s="216" t="s">
        <v>144</v>
      </c>
      <c r="BK435" s="218">
        <f>SUM(BK436:BK442)</f>
        <v>0</v>
      </c>
    </row>
    <row r="436" s="1" customFormat="1" ht="16.5" customHeight="1">
      <c r="B436" s="46"/>
      <c r="C436" s="221" t="s">
        <v>955</v>
      </c>
      <c r="D436" s="221" t="s">
        <v>146</v>
      </c>
      <c r="E436" s="222" t="s">
        <v>956</v>
      </c>
      <c r="F436" s="223" t="s">
        <v>957</v>
      </c>
      <c r="G436" s="224" t="s">
        <v>149</v>
      </c>
      <c r="H436" s="225">
        <v>625.75999999999999</v>
      </c>
      <c r="I436" s="226"/>
      <c r="J436" s="227">
        <f>ROUND(I436*H436,2)</f>
        <v>0</v>
      </c>
      <c r="K436" s="223" t="s">
        <v>150</v>
      </c>
      <c r="L436" s="72"/>
      <c r="M436" s="228" t="s">
        <v>22</v>
      </c>
      <c r="N436" s="229" t="s">
        <v>46</v>
      </c>
      <c r="O436" s="47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AR436" s="24" t="s">
        <v>228</v>
      </c>
      <c r="AT436" s="24" t="s">
        <v>146</v>
      </c>
      <c r="AU436" s="24" t="s">
        <v>84</v>
      </c>
      <c r="AY436" s="24" t="s">
        <v>144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24" t="s">
        <v>24</v>
      </c>
      <c r="BK436" s="232">
        <f>ROUND(I436*H436,2)</f>
        <v>0</v>
      </c>
      <c r="BL436" s="24" t="s">
        <v>228</v>
      </c>
      <c r="BM436" s="24" t="s">
        <v>958</v>
      </c>
    </row>
    <row r="437" s="11" customFormat="1">
      <c r="B437" s="233"/>
      <c r="C437" s="234"/>
      <c r="D437" s="235" t="s">
        <v>153</v>
      </c>
      <c r="E437" s="236" t="s">
        <v>22</v>
      </c>
      <c r="F437" s="237" t="s">
        <v>959</v>
      </c>
      <c r="G437" s="234"/>
      <c r="H437" s="238">
        <v>625.75999999999999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AT437" s="244" t="s">
        <v>153</v>
      </c>
      <c r="AU437" s="244" t="s">
        <v>84</v>
      </c>
      <c r="AV437" s="11" t="s">
        <v>84</v>
      </c>
      <c r="AW437" s="11" t="s">
        <v>39</v>
      </c>
      <c r="AX437" s="11" t="s">
        <v>75</v>
      </c>
      <c r="AY437" s="244" t="s">
        <v>144</v>
      </c>
    </row>
    <row r="438" s="12" customFormat="1">
      <c r="B438" s="245"/>
      <c r="C438" s="246"/>
      <c r="D438" s="235" t="s">
        <v>153</v>
      </c>
      <c r="E438" s="247" t="s">
        <v>22</v>
      </c>
      <c r="F438" s="248" t="s">
        <v>155</v>
      </c>
      <c r="G438" s="246"/>
      <c r="H438" s="249">
        <v>625.75999999999999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AT438" s="255" t="s">
        <v>153</v>
      </c>
      <c r="AU438" s="255" t="s">
        <v>84</v>
      </c>
      <c r="AV438" s="12" t="s">
        <v>151</v>
      </c>
      <c r="AW438" s="12" t="s">
        <v>39</v>
      </c>
      <c r="AX438" s="12" t="s">
        <v>24</v>
      </c>
      <c r="AY438" s="255" t="s">
        <v>144</v>
      </c>
    </row>
    <row r="439" s="1" customFormat="1" ht="16.5" customHeight="1">
      <c r="B439" s="46"/>
      <c r="C439" s="221" t="s">
        <v>960</v>
      </c>
      <c r="D439" s="221" t="s">
        <v>146</v>
      </c>
      <c r="E439" s="222" t="s">
        <v>961</v>
      </c>
      <c r="F439" s="223" t="s">
        <v>962</v>
      </c>
      <c r="G439" s="224" t="s">
        <v>149</v>
      </c>
      <c r="H439" s="225">
        <v>738.23699999999997</v>
      </c>
      <c r="I439" s="226"/>
      <c r="J439" s="227">
        <f>ROUND(I439*H439,2)</f>
        <v>0</v>
      </c>
      <c r="K439" s="223" t="s">
        <v>150</v>
      </c>
      <c r="L439" s="72"/>
      <c r="M439" s="228" t="s">
        <v>22</v>
      </c>
      <c r="N439" s="229" t="s">
        <v>46</v>
      </c>
      <c r="O439" s="47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AR439" s="24" t="s">
        <v>228</v>
      </c>
      <c r="AT439" s="24" t="s">
        <v>146</v>
      </c>
      <c r="AU439" s="24" t="s">
        <v>84</v>
      </c>
      <c r="AY439" s="24" t="s">
        <v>144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24" t="s">
        <v>24</v>
      </c>
      <c r="BK439" s="232">
        <f>ROUND(I439*H439,2)</f>
        <v>0</v>
      </c>
      <c r="BL439" s="24" t="s">
        <v>228</v>
      </c>
      <c r="BM439" s="24" t="s">
        <v>963</v>
      </c>
    </row>
    <row r="440" s="11" customFormat="1">
      <c r="B440" s="233"/>
      <c r="C440" s="234"/>
      <c r="D440" s="235" t="s">
        <v>153</v>
      </c>
      <c r="E440" s="236" t="s">
        <v>22</v>
      </c>
      <c r="F440" s="237" t="s">
        <v>964</v>
      </c>
      <c r="G440" s="234"/>
      <c r="H440" s="238">
        <v>738.23699999999997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AT440" s="244" t="s">
        <v>153</v>
      </c>
      <c r="AU440" s="244" t="s">
        <v>84</v>
      </c>
      <c r="AV440" s="11" t="s">
        <v>84</v>
      </c>
      <c r="AW440" s="11" t="s">
        <v>39</v>
      </c>
      <c r="AX440" s="11" t="s">
        <v>75</v>
      </c>
      <c r="AY440" s="244" t="s">
        <v>144</v>
      </c>
    </row>
    <row r="441" s="12" customFormat="1">
      <c r="B441" s="245"/>
      <c r="C441" s="246"/>
      <c r="D441" s="235" t="s">
        <v>153</v>
      </c>
      <c r="E441" s="247" t="s">
        <v>22</v>
      </c>
      <c r="F441" s="248" t="s">
        <v>155</v>
      </c>
      <c r="G441" s="246"/>
      <c r="H441" s="249">
        <v>738.23699999999997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AT441" s="255" t="s">
        <v>153</v>
      </c>
      <c r="AU441" s="255" t="s">
        <v>84</v>
      </c>
      <c r="AV441" s="12" t="s">
        <v>151</v>
      </c>
      <c r="AW441" s="12" t="s">
        <v>39</v>
      </c>
      <c r="AX441" s="12" t="s">
        <v>24</v>
      </c>
      <c r="AY441" s="255" t="s">
        <v>144</v>
      </c>
    </row>
    <row r="442" s="1" customFormat="1" ht="25.5" customHeight="1">
      <c r="B442" s="46"/>
      <c r="C442" s="221" t="s">
        <v>965</v>
      </c>
      <c r="D442" s="221" t="s">
        <v>146</v>
      </c>
      <c r="E442" s="222" t="s">
        <v>966</v>
      </c>
      <c r="F442" s="223" t="s">
        <v>967</v>
      </c>
      <c r="G442" s="224" t="s">
        <v>149</v>
      </c>
      <c r="H442" s="225">
        <v>738.23699999999997</v>
      </c>
      <c r="I442" s="226"/>
      <c r="J442" s="227">
        <f>ROUND(I442*H442,2)</f>
        <v>0</v>
      </c>
      <c r="K442" s="223" t="s">
        <v>150</v>
      </c>
      <c r="L442" s="72"/>
      <c r="M442" s="228" t="s">
        <v>22</v>
      </c>
      <c r="N442" s="229" t="s">
        <v>46</v>
      </c>
      <c r="O442" s="47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AR442" s="24" t="s">
        <v>228</v>
      </c>
      <c r="AT442" s="24" t="s">
        <v>146</v>
      </c>
      <c r="AU442" s="24" t="s">
        <v>84</v>
      </c>
      <c r="AY442" s="24" t="s">
        <v>144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24" t="s">
        <v>24</v>
      </c>
      <c r="BK442" s="232">
        <f>ROUND(I442*H442,2)</f>
        <v>0</v>
      </c>
      <c r="BL442" s="24" t="s">
        <v>228</v>
      </c>
      <c r="BM442" s="24" t="s">
        <v>968</v>
      </c>
    </row>
    <row r="443" s="10" customFormat="1" ht="29.88" customHeight="1">
      <c r="B443" s="205"/>
      <c r="C443" s="206"/>
      <c r="D443" s="207" t="s">
        <v>74</v>
      </c>
      <c r="E443" s="219" t="s">
        <v>969</v>
      </c>
      <c r="F443" s="219" t="s">
        <v>970</v>
      </c>
      <c r="G443" s="206"/>
      <c r="H443" s="206"/>
      <c r="I443" s="209"/>
      <c r="J443" s="220">
        <f>BK443</f>
        <v>0</v>
      </c>
      <c r="K443" s="206"/>
      <c r="L443" s="211"/>
      <c r="M443" s="212"/>
      <c r="N443" s="213"/>
      <c r="O443" s="213"/>
      <c r="P443" s="214">
        <f>SUM(P444:P447)</f>
        <v>0</v>
      </c>
      <c r="Q443" s="213"/>
      <c r="R443" s="214">
        <f>SUM(R444:R447)</f>
        <v>0</v>
      </c>
      <c r="S443" s="213"/>
      <c r="T443" s="215">
        <f>SUM(T444:T447)</f>
        <v>0</v>
      </c>
      <c r="AR443" s="216" t="s">
        <v>84</v>
      </c>
      <c r="AT443" s="217" t="s">
        <v>74</v>
      </c>
      <c r="AU443" s="217" t="s">
        <v>24</v>
      </c>
      <c r="AY443" s="216" t="s">
        <v>144</v>
      </c>
      <c r="BK443" s="218">
        <f>SUM(BK444:BK447)</f>
        <v>0</v>
      </c>
    </row>
    <row r="444" s="1" customFormat="1" ht="16.5" customHeight="1">
      <c r="B444" s="46"/>
      <c r="C444" s="221" t="s">
        <v>971</v>
      </c>
      <c r="D444" s="221" t="s">
        <v>146</v>
      </c>
      <c r="E444" s="222" t="s">
        <v>972</v>
      </c>
      <c r="F444" s="223" t="s">
        <v>973</v>
      </c>
      <c r="G444" s="224" t="s">
        <v>149</v>
      </c>
      <c r="H444" s="225">
        <v>12.6</v>
      </c>
      <c r="I444" s="226"/>
      <c r="J444" s="227">
        <f>ROUND(I444*H444,2)</f>
        <v>0</v>
      </c>
      <c r="K444" s="223" t="s">
        <v>150</v>
      </c>
      <c r="L444" s="72"/>
      <c r="M444" s="228" t="s">
        <v>22</v>
      </c>
      <c r="N444" s="229" t="s">
        <v>46</v>
      </c>
      <c r="O444" s="47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AR444" s="24" t="s">
        <v>228</v>
      </c>
      <c r="AT444" s="24" t="s">
        <v>146</v>
      </c>
      <c r="AU444" s="24" t="s">
        <v>84</v>
      </c>
      <c r="AY444" s="24" t="s">
        <v>144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24" t="s">
        <v>24</v>
      </c>
      <c r="BK444" s="232">
        <f>ROUND(I444*H444,2)</f>
        <v>0</v>
      </c>
      <c r="BL444" s="24" t="s">
        <v>228</v>
      </c>
      <c r="BM444" s="24" t="s">
        <v>974</v>
      </c>
    </row>
    <row r="445" s="11" customFormat="1">
      <c r="B445" s="233"/>
      <c r="C445" s="234"/>
      <c r="D445" s="235" t="s">
        <v>153</v>
      </c>
      <c r="E445" s="236" t="s">
        <v>22</v>
      </c>
      <c r="F445" s="237" t="s">
        <v>975</v>
      </c>
      <c r="G445" s="234"/>
      <c r="H445" s="238">
        <v>12.6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AT445" s="244" t="s">
        <v>153</v>
      </c>
      <c r="AU445" s="244" t="s">
        <v>84</v>
      </c>
      <c r="AV445" s="11" t="s">
        <v>84</v>
      </c>
      <c r="AW445" s="11" t="s">
        <v>39</v>
      </c>
      <c r="AX445" s="11" t="s">
        <v>75</v>
      </c>
      <c r="AY445" s="244" t="s">
        <v>144</v>
      </c>
    </row>
    <row r="446" s="12" customFormat="1">
      <c r="B446" s="245"/>
      <c r="C446" s="246"/>
      <c r="D446" s="235" t="s">
        <v>153</v>
      </c>
      <c r="E446" s="247" t="s">
        <v>22</v>
      </c>
      <c r="F446" s="248" t="s">
        <v>155</v>
      </c>
      <c r="G446" s="246"/>
      <c r="H446" s="249">
        <v>12.6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AT446" s="255" t="s">
        <v>153</v>
      </c>
      <c r="AU446" s="255" t="s">
        <v>84</v>
      </c>
      <c r="AV446" s="12" t="s">
        <v>151</v>
      </c>
      <c r="AW446" s="12" t="s">
        <v>39</v>
      </c>
      <c r="AX446" s="12" t="s">
        <v>24</v>
      </c>
      <c r="AY446" s="255" t="s">
        <v>144</v>
      </c>
    </row>
    <row r="447" s="1" customFormat="1" ht="16.5" customHeight="1">
      <c r="B447" s="46"/>
      <c r="C447" s="277" t="s">
        <v>976</v>
      </c>
      <c r="D447" s="277" t="s">
        <v>321</v>
      </c>
      <c r="E447" s="278" t="s">
        <v>977</v>
      </c>
      <c r="F447" s="279" t="s">
        <v>978</v>
      </c>
      <c r="G447" s="280" t="s">
        <v>175</v>
      </c>
      <c r="H447" s="281">
        <v>4</v>
      </c>
      <c r="I447" s="282"/>
      <c r="J447" s="283">
        <f>ROUND(I447*H447,2)</f>
        <v>0</v>
      </c>
      <c r="K447" s="279" t="s">
        <v>22</v>
      </c>
      <c r="L447" s="284"/>
      <c r="M447" s="285" t="s">
        <v>22</v>
      </c>
      <c r="N447" s="287" t="s">
        <v>46</v>
      </c>
      <c r="O447" s="288"/>
      <c r="P447" s="289">
        <f>O447*H447</f>
        <v>0</v>
      </c>
      <c r="Q447" s="289">
        <v>0</v>
      </c>
      <c r="R447" s="289">
        <f>Q447*H447</f>
        <v>0</v>
      </c>
      <c r="S447" s="289">
        <v>0</v>
      </c>
      <c r="T447" s="290">
        <f>S447*H447</f>
        <v>0</v>
      </c>
      <c r="AR447" s="24" t="s">
        <v>307</v>
      </c>
      <c r="AT447" s="24" t="s">
        <v>321</v>
      </c>
      <c r="AU447" s="24" t="s">
        <v>84</v>
      </c>
      <c r="AY447" s="24" t="s">
        <v>144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24" t="s">
        <v>24</v>
      </c>
      <c r="BK447" s="232">
        <f>ROUND(I447*H447,2)</f>
        <v>0</v>
      </c>
      <c r="BL447" s="24" t="s">
        <v>228</v>
      </c>
      <c r="BM447" s="24" t="s">
        <v>979</v>
      </c>
    </row>
    <row r="448" s="1" customFormat="1" ht="6.96" customHeight="1">
      <c r="B448" s="67"/>
      <c r="C448" s="68"/>
      <c r="D448" s="68"/>
      <c r="E448" s="68"/>
      <c r="F448" s="68"/>
      <c r="G448" s="68"/>
      <c r="H448" s="68"/>
      <c r="I448" s="166"/>
      <c r="J448" s="68"/>
      <c r="K448" s="68"/>
      <c r="L448" s="72"/>
    </row>
  </sheetData>
  <sheetProtection sheet="1" autoFilter="0" formatColumns="0" formatRows="0" objects="1" scenarios="1" spinCount="100000" saltValue="LcAFqGGRcKFxnSm2f6cCqG3TTcYT6KLwzg/NFKAj9xYgv0MW8n3DrCXn3P/Wycf6V8kl/LgJQ9AfLhhKdiBtOA==" hashValue="KHgUB1mhfkd7yd9ONrHZBIq8d6KB02gfLFoHyK4fuaH4Y+9Jud+u8tD0GJ4PfMQr5tsPjlyETk+i7wEUArvt4A==" algorithmName="SHA-512" password="CC35"/>
  <autoFilter ref="C102:K447"/>
  <mergeCells count="10">
    <mergeCell ref="E7:H7"/>
    <mergeCell ref="E9:H9"/>
    <mergeCell ref="E24:H24"/>
    <mergeCell ref="E45:H45"/>
    <mergeCell ref="E47:H47"/>
    <mergeCell ref="J51:J52"/>
    <mergeCell ref="E93:H93"/>
    <mergeCell ref="E95:H95"/>
    <mergeCell ref="G1:H1"/>
    <mergeCell ref="L2:V2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88</v>
      </c>
      <c r="G1" s="139" t="s">
        <v>89</v>
      </c>
      <c r="H1" s="139"/>
      <c r="I1" s="140"/>
      <c r="J1" s="139" t="s">
        <v>90</v>
      </c>
      <c r="K1" s="138" t="s">
        <v>91</v>
      </c>
      <c r="L1" s="139" t="s">
        <v>92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Stavební úpravy SPŠ Emila Kolbena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980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6" t="s">
        <v>27</v>
      </c>
      <c r="J12" s="147" t="str">
        <f>'Rekapitulace stavby'!AN8</f>
        <v>1. 11. 2016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">
        <v>22</v>
      </c>
      <c r="K14" s="51"/>
    </row>
    <row r="15" s="1" customFormat="1" ht="18" customHeight="1">
      <c r="B15" s="46"/>
      <c r="C15" s="47"/>
      <c r="D15" s="47"/>
      <c r="E15" s="35" t="s">
        <v>33</v>
      </c>
      <c r="F15" s="47"/>
      <c r="G15" s="47"/>
      <c r="H15" s="47"/>
      <c r="I15" s="146" t="s">
        <v>34</v>
      </c>
      <c r="J15" s="35" t="s">
        <v>22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">
        <v>22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46" t="s">
        <v>34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41</v>
      </c>
      <c r="E27" s="47"/>
      <c r="F27" s="47"/>
      <c r="G27" s="47"/>
      <c r="H27" s="47"/>
      <c r="I27" s="144"/>
      <c r="J27" s="155">
        <f>ROUND(J103,2)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56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57">
        <f>ROUND(SUM(BE103:BE277), 2)</f>
        <v>0</v>
      </c>
      <c r="G30" s="47"/>
      <c r="H30" s="47"/>
      <c r="I30" s="158">
        <v>0.20999999999999999</v>
      </c>
      <c r="J30" s="157">
        <f>ROUND(ROUND((SUM(BE103:BE277)),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57">
        <f>ROUND(SUM(BF103:BF277), 2)</f>
        <v>0</v>
      </c>
      <c r="G31" s="47"/>
      <c r="H31" s="47"/>
      <c r="I31" s="158">
        <v>0.14999999999999999</v>
      </c>
      <c r="J31" s="157">
        <f>ROUND(ROUND((SUM(BF103:BF277)),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7">
        <f>ROUND(SUM(BG103:BG277),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57">
        <f>ROUND(SUM(BH103:BH277),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57">
        <f>ROUND(SUM(BI103:BI277),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51</v>
      </c>
      <c r="E36" s="98"/>
      <c r="F36" s="98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96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Stavební úpravy SPŠ Emila Kolbena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02 - VESTAVBA BEZBARIÉROVÉ TOALETY V 1.NP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>Rakovník</v>
      </c>
      <c r="G49" s="47"/>
      <c r="H49" s="47"/>
      <c r="I49" s="146" t="s">
        <v>27</v>
      </c>
      <c r="J49" s="147" t="str">
        <f>IF(J12="","",J12)</f>
        <v>1. 11. 2016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SPŚ Emila Kolbena Rakovník</v>
      </c>
      <c r="G51" s="47"/>
      <c r="H51" s="47"/>
      <c r="I51" s="146" t="s">
        <v>37</v>
      </c>
      <c r="J51" s="44" t="str">
        <f>E21</f>
        <v>Jaroslav Kodeš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97</v>
      </c>
      <c r="D54" s="159"/>
      <c r="E54" s="159"/>
      <c r="F54" s="159"/>
      <c r="G54" s="159"/>
      <c r="H54" s="159"/>
      <c r="I54" s="173"/>
      <c r="J54" s="174" t="s">
        <v>98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99</v>
      </c>
      <c r="D56" s="47"/>
      <c r="E56" s="47"/>
      <c r="F56" s="47"/>
      <c r="G56" s="47"/>
      <c r="H56" s="47"/>
      <c r="I56" s="144"/>
      <c r="J56" s="155">
        <f>J103</f>
        <v>0</v>
      </c>
      <c r="K56" s="51"/>
      <c r="AU56" s="24" t="s">
        <v>100</v>
      </c>
    </row>
    <row r="57" s="7" customFormat="1" ht="24.96" customHeight="1">
      <c r="B57" s="177"/>
      <c r="C57" s="178"/>
      <c r="D57" s="179" t="s">
        <v>101</v>
      </c>
      <c r="E57" s="180"/>
      <c r="F57" s="180"/>
      <c r="G57" s="180"/>
      <c r="H57" s="180"/>
      <c r="I57" s="181"/>
      <c r="J57" s="182">
        <f>J104</f>
        <v>0</v>
      </c>
      <c r="K57" s="183"/>
    </row>
    <row r="58" s="8" customFormat="1" ht="19.92" customHeight="1">
      <c r="B58" s="184"/>
      <c r="C58" s="185"/>
      <c r="D58" s="186" t="s">
        <v>102</v>
      </c>
      <c r="E58" s="187"/>
      <c r="F58" s="187"/>
      <c r="G58" s="187"/>
      <c r="H58" s="187"/>
      <c r="I58" s="188"/>
      <c r="J58" s="189">
        <f>J105</f>
        <v>0</v>
      </c>
      <c r="K58" s="190"/>
    </row>
    <row r="59" s="8" customFormat="1" ht="19.92" customHeight="1">
      <c r="B59" s="184"/>
      <c r="C59" s="185"/>
      <c r="D59" s="186" t="s">
        <v>104</v>
      </c>
      <c r="E59" s="187"/>
      <c r="F59" s="187"/>
      <c r="G59" s="187"/>
      <c r="H59" s="187"/>
      <c r="I59" s="188"/>
      <c r="J59" s="189">
        <f>J120</f>
        <v>0</v>
      </c>
      <c r="K59" s="190"/>
    </row>
    <row r="60" s="8" customFormat="1" ht="19.92" customHeight="1">
      <c r="B60" s="184"/>
      <c r="C60" s="185"/>
      <c r="D60" s="186" t="s">
        <v>105</v>
      </c>
      <c r="E60" s="187"/>
      <c r="F60" s="187"/>
      <c r="G60" s="187"/>
      <c r="H60" s="187"/>
      <c r="I60" s="188"/>
      <c r="J60" s="189">
        <f>J128</f>
        <v>0</v>
      </c>
      <c r="K60" s="190"/>
    </row>
    <row r="61" s="8" customFormat="1" ht="19.92" customHeight="1">
      <c r="B61" s="184"/>
      <c r="C61" s="185"/>
      <c r="D61" s="186" t="s">
        <v>107</v>
      </c>
      <c r="E61" s="187"/>
      <c r="F61" s="187"/>
      <c r="G61" s="187"/>
      <c r="H61" s="187"/>
      <c r="I61" s="188"/>
      <c r="J61" s="189">
        <f>J131</f>
        <v>0</v>
      </c>
      <c r="K61" s="190"/>
    </row>
    <row r="62" s="8" customFormat="1" ht="19.92" customHeight="1">
      <c r="B62" s="184"/>
      <c r="C62" s="185"/>
      <c r="D62" s="186" t="s">
        <v>981</v>
      </c>
      <c r="E62" s="187"/>
      <c r="F62" s="187"/>
      <c r="G62" s="187"/>
      <c r="H62" s="187"/>
      <c r="I62" s="188"/>
      <c r="J62" s="189">
        <f>J143</f>
        <v>0</v>
      </c>
      <c r="K62" s="190"/>
    </row>
    <row r="63" s="8" customFormat="1" ht="19.92" customHeight="1">
      <c r="B63" s="184"/>
      <c r="C63" s="185"/>
      <c r="D63" s="186" t="s">
        <v>109</v>
      </c>
      <c r="E63" s="187"/>
      <c r="F63" s="187"/>
      <c r="G63" s="187"/>
      <c r="H63" s="187"/>
      <c r="I63" s="188"/>
      <c r="J63" s="189">
        <f>J151</f>
        <v>0</v>
      </c>
      <c r="K63" s="190"/>
    </row>
    <row r="64" s="8" customFormat="1" ht="19.92" customHeight="1">
      <c r="B64" s="184"/>
      <c r="C64" s="185"/>
      <c r="D64" s="186" t="s">
        <v>110</v>
      </c>
      <c r="E64" s="187"/>
      <c r="F64" s="187"/>
      <c r="G64" s="187"/>
      <c r="H64" s="187"/>
      <c r="I64" s="188"/>
      <c r="J64" s="189">
        <f>J157</f>
        <v>0</v>
      </c>
      <c r="K64" s="190"/>
    </row>
    <row r="65" s="7" customFormat="1" ht="24.96" customHeight="1">
      <c r="B65" s="177"/>
      <c r="C65" s="178"/>
      <c r="D65" s="179" t="s">
        <v>111</v>
      </c>
      <c r="E65" s="180"/>
      <c r="F65" s="180"/>
      <c r="G65" s="180"/>
      <c r="H65" s="180"/>
      <c r="I65" s="181"/>
      <c r="J65" s="182">
        <f>J159</f>
        <v>0</v>
      </c>
      <c r="K65" s="183"/>
    </row>
    <row r="66" s="8" customFormat="1" ht="19.92" customHeight="1">
      <c r="B66" s="184"/>
      <c r="C66" s="185"/>
      <c r="D66" s="186" t="s">
        <v>113</v>
      </c>
      <c r="E66" s="187"/>
      <c r="F66" s="187"/>
      <c r="G66" s="187"/>
      <c r="H66" s="187"/>
      <c r="I66" s="188"/>
      <c r="J66" s="189">
        <f>J160</f>
        <v>0</v>
      </c>
      <c r="K66" s="190"/>
    </row>
    <row r="67" s="8" customFormat="1" ht="19.92" customHeight="1">
      <c r="B67" s="184"/>
      <c r="C67" s="185"/>
      <c r="D67" s="186" t="s">
        <v>982</v>
      </c>
      <c r="E67" s="187"/>
      <c r="F67" s="187"/>
      <c r="G67" s="187"/>
      <c r="H67" s="187"/>
      <c r="I67" s="188"/>
      <c r="J67" s="189">
        <f>J163</f>
        <v>0</v>
      </c>
      <c r="K67" s="190"/>
    </row>
    <row r="68" s="8" customFormat="1" ht="19.92" customHeight="1">
      <c r="B68" s="184"/>
      <c r="C68" s="185"/>
      <c r="D68" s="186" t="s">
        <v>983</v>
      </c>
      <c r="E68" s="187"/>
      <c r="F68" s="187"/>
      <c r="G68" s="187"/>
      <c r="H68" s="187"/>
      <c r="I68" s="188"/>
      <c r="J68" s="189">
        <f>J178</f>
        <v>0</v>
      </c>
      <c r="K68" s="190"/>
    </row>
    <row r="69" s="8" customFormat="1" ht="19.92" customHeight="1">
      <c r="B69" s="184"/>
      <c r="C69" s="185"/>
      <c r="D69" s="186" t="s">
        <v>984</v>
      </c>
      <c r="E69" s="187"/>
      <c r="F69" s="187"/>
      <c r="G69" s="187"/>
      <c r="H69" s="187"/>
      <c r="I69" s="188"/>
      <c r="J69" s="189">
        <f>J188</f>
        <v>0</v>
      </c>
      <c r="K69" s="190"/>
    </row>
    <row r="70" s="8" customFormat="1" ht="19.92" customHeight="1">
      <c r="B70" s="184"/>
      <c r="C70" s="185"/>
      <c r="D70" s="186" t="s">
        <v>985</v>
      </c>
      <c r="E70" s="187"/>
      <c r="F70" s="187"/>
      <c r="G70" s="187"/>
      <c r="H70" s="187"/>
      <c r="I70" s="188"/>
      <c r="J70" s="189">
        <f>J202</f>
        <v>0</v>
      </c>
      <c r="K70" s="190"/>
    </row>
    <row r="71" s="8" customFormat="1" ht="19.92" customHeight="1">
      <c r="B71" s="184"/>
      <c r="C71" s="185"/>
      <c r="D71" s="186" t="s">
        <v>116</v>
      </c>
      <c r="E71" s="187"/>
      <c r="F71" s="187"/>
      <c r="G71" s="187"/>
      <c r="H71" s="187"/>
      <c r="I71" s="188"/>
      <c r="J71" s="189">
        <f>J209</f>
        <v>0</v>
      </c>
      <c r="K71" s="190"/>
    </row>
    <row r="72" s="8" customFormat="1" ht="19.92" customHeight="1">
      <c r="B72" s="184"/>
      <c r="C72" s="185"/>
      <c r="D72" s="186" t="s">
        <v>117</v>
      </c>
      <c r="E72" s="187"/>
      <c r="F72" s="187"/>
      <c r="G72" s="187"/>
      <c r="H72" s="187"/>
      <c r="I72" s="188"/>
      <c r="J72" s="189">
        <f>J215</f>
        <v>0</v>
      </c>
      <c r="K72" s="190"/>
    </row>
    <row r="73" s="8" customFormat="1" ht="19.92" customHeight="1">
      <c r="B73" s="184"/>
      <c r="C73" s="185"/>
      <c r="D73" s="186" t="s">
        <v>986</v>
      </c>
      <c r="E73" s="187"/>
      <c r="F73" s="187"/>
      <c r="G73" s="187"/>
      <c r="H73" s="187"/>
      <c r="I73" s="188"/>
      <c r="J73" s="189">
        <f>J218</f>
        <v>0</v>
      </c>
      <c r="K73" s="190"/>
    </row>
    <row r="74" s="8" customFormat="1" ht="19.92" customHeight="1">
      <c r="B74" s="184"/>
      <c r="C74" s="185"/>
      <c r="D74" s="186" t="s">
        <v>119</v>
      </c>
      <c r="E74" s="187"/>
      <c r="F74" s="187"/>
      <c r="G74" s="187"/>
      <c r="H74" s="187"/>
      <c r="I74" s="188"/>
      <c r="J74" s="189">
        <f>J229</f>
        <v>0</v>
      </c>
      <c r="K74" s="190"/>
    </row>
    <row r="75" s="8" customFormat="1" ht="19.92" customHeight="1">
      <c r="B75" s="184"/>
      <c r="C75" s="185"/>
      <c r="D75" s="186" t="s">
        <v>120</v>
      </c>
      <c r="E75" s="187"/>
      <c r="F75" s="187"/>
      <c r="G75" s="187"/>
      <c r="H75" s="187"/>
      <c r="I75" s="188"/>
      <c r="J75" s="189">
        <f>J237</f>
        <v>0</v>
      </c>
      <c r="K75" s="190"/>
    </row>
    <row r="76" s="8" customFormat="1" ht="19.92" customHeight="1">
      <c r="B76" s="184"/>
      <c r="C76" s="185"/>
      <c r="D76" s="186" t="s">
        <v>122</v>
      </c>
      <c r="E76" s="187"/>
      <c r="F76" s="187"/>
      <c r="G76" s="187"/>
      <c r="H76" s="187"/>
      <c r="I76" s="188"/>
      <c r="J76" s="189">
        <f>J244</f>
        <v>0</v>
      </c>
      <c r="K76" s="190"/>
    </row>
    <row r="77" s="8" customFormat="1" ht="19.92" customHeight="1">
      <c r="B77" s="184"/>
      <c r="C77" s="185"/>
      <c r="D77" s="186" t="s">
        <v>987</v>
      </c>
      <c r="E77" s="187"/>
      <c r="F77" s="187"/>
      <c r="G77" s="187"/>
      <c r="H77" s="187"/>
      <c r="I77" s="188"/>
      <c r="J77" s="189">
        <f>J247</f>
        <v>0</v>
      </c>
      <c r="K77" s="190"/>
    </row>
    <row r="78" s="8" customFormat="1" ht="19.92" customHeight="1">
      <c r="B78" s="184"/>
      <c r="C78" s="185"/>
      <c r="D78" s="186" t="s">
        <v>988</v>
      </c>
      <c r="E78" s="187"/>
      <c r="F78" s="187"/>
      <c r="G78" s="187"/>
      <c r="H78" s="187"/>
      <c r="I78" s="188"/>
      <c r="J78" s="189">
        <f>J256</f>
        <v>0</v>
      </c>
      <c r="K78" s="190"/>
    </row>
    <row r="79" s="8" customFormat="1" ht="19.92" customHeight="1">
      <c r="B79" s="184"/>
      <c r="C79" s="185"/>
      <c r="D79" s="186" t="s">
        <v>125</v>
      </c>
      <c r="E79" s="187"/>
      <c r="F79" s="187"/>
      <c r="G79" s="187"/>
      <c r="H79" s="187"/>
      <c r="I79" s="188"/>
      <c r="J79" s="189">
        <f>J267</f>
        <v>0</v>
      </c>
      <c r="K79" s="190"/>
    </row>
    <row r="80" s="8" customFormat="1" ht="19.92" customHeight="1">
      <c r="B80" s="184"/>
      <c r="C80" s="185"/>
      <c r="D80" s="186" t="s">
        <v>126</v>
      </c>
      <c r="E80" s="187"/>
      <c r="F80" s="187"/>
      <c r="G80" s="187"/>
      <c r="H80" s="187"/>
      <c r="I80" s="188"/>
      <c r="J80" s="189">
        <f>J269</f>
        <v>0</v>
      </c>
      <c r="K80" s="190"/>
    </row>
    <row r="81" s="7" customFormat="1" ht="24.96" customHeight="1">
      <c r="B81" s="177"/>
      <c r="C81" s="178"/>
      <c r="D81" s="179" t="s">
        <v>989</v>
      </c>
      <c r="E81" s="180"/>
      <c r="F81" s="180"/>
      <c r="G81" s="180"/>
      <c r="H81" s="180"/>
      <c r="I81" s="181"/>
      <c r="J81" s="182">
        <f>J273</f>
        <v>0</v>
      </c>
      <c r="K81" s="183"/>
    </row>
    <row r="82" s="8" customFormat="1" ht="19.92" customHeight="1">
      <c r="B82" s="184"/>
      <c r="C82" s="185"/>
      <c r="D82" s="186" t="s">
        <v>990</v>
      </c>
      <c r="E82" s="187"/>
      <c r="F82" s="187"/>
      <c r="G82" s="187"/>
      <c r="H82" s="187"/>
      <c r="I82" s="188"/>
      <c r="J82" s="189">
        <f>J274</f>
        <v>0</v>
      </c>
      <c r="K82" s="190"/>
    </row>
    <row r="83" s="8" customFormat="1" ht="19.92" customHeight="1">
      <c r="B83" s="184"/>
      <c r="C83" s="185"/>
      <c r="D83" s="186" t="s">
        <v>991</v>
      </c>
      <c r="E83" s="187"/>
      <c r="F83" s="187"/>
      <c r="G83" s="187"/>
      <c r="H83" s="187"/>
      <c r="I83" s="188"/>
      <c r="J83" s="189">
        <f>J276</f>
        <v>0</v>
      </c>
      <c r="K83" s="190"/>
    </row>
    <row r="84" s="1" customFormat="1" ht="21.84" customHeight="1">
      <c r="B84" s="46"/>
      <c r="C84" s="47"/>
      <c r="D84" s="47"/>
      <c r="E84" s="47"/>
      <c r="F84" s="47"/>
      <c r="G84" s="47"/>
      <c r="H84" s="47"/>
      <c r="I84" s="144"/>
      <c r="J84" s="47"/>
      <c r="K84" s="51"/>
    </row>
    <row r="85" s="1" customFormat="1" ht="6.96" customHeight="1">
      <c r="B85" s="67"/>
      <c r="C85" s="68"/>
      <c r="D85" s="68"/>
      <c r="E85" s="68"/>
      <c r="F85" s="68"/>
      <c r="G85" s="68"/>
      <c r="H85" s="68"/>
      <c r="I85" s="166"/>
      <c r="J85" s="68"/>
      <c r="K85" s="69"/>
    </row>
    <row r="89" s="1" customFormat="1" ht="6.96" customHeight="1">
      <c r="B89" s="70"/>
      <c r="C89" s="71"/>
      <c r="D89" s="71"/>
      <c r="E89" s="71"/>
      <c r="F89" s="71"/>
      <c r="G89" s="71"/>
      <c r="H89" s="71"/>
      <c r="I89" s="169"/>
      <c r="J89" s="71"/>
      <c r="K89" s="71"/>
      <c r="L89" s="72"/>
    </row>
    <row r="90" s="1" customFormat="1" ht="36.96" customHeight="1">
      <c r="B90" s="46"/>
      <c r="C90" s="73" t="s">
        <v>128</v>
      </c>
      <c r="D90" s="74"/>
      <c r="E90" s="74"/>
      <c r="F90" s="74"/>
      <c r="G90" s="74"/>
      <c r="H90" s="74"/>
      <c r="I90" s="191"/>
      <c r="J90" s="74"/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191"/>
      <c r="J91" s="74"/>
      <c r="K91" s="74"/>
      <c r="L91" s="72"/>
    </row>
    <row r="92" s="1" customFormat="1" ht="14.4" customHeight="1">
      <c r="B92" s="46"/>
      <c r="C92" s="76" t="s">
        <v>18</v>
      </c>
      <c r="D92" s="74"/>
      <c r="E92" s="74"/>
      <c r="F92" s="74"/>
      <c r="G92" s="74"/>
      <c r="H92" s="74"/>
      <c r="I92" s="191"/>
      <c r="J92" s="74"/>
      <c r="K92" s="74"/>
      <c r="L92" s="72"/>
    </row>
    <row r="93" s="1" customFormat="1" ht="16.5" customHeight="1">
      <c r="B93" s="46"/>
      <c r="C93" s="74"/>
      <c r="D93" s="74"/>
      <c r="E93" s="192" t="str">
        <f>E7</f>
        <v>Stavební úpravy SPŠ Emila Kolbena</v>
      </c>
      <c r="F93" s="76"/>
      <c r="G93" s="76"/>
      <c r="H93" s="76"/>
      <c r="I93" s="191"/>
      <c r="J93" s="74"/>
      <c r="K93" s="74"/>
      <c r="L93" s="72"/>
    </row>
    <row r="94" s="1" customFormat="1" ht="14.4" customHeight="1">
      <c r="B94" s="46"/>
      <c r="C94" s="76" t="s">
        <v>94</v>
      </c>
      <c r="D94" s="74"/>
      <c r="E94" s="74"/>
      <c r="F94" s="74"/>
      <c r="G94" s="74"/>
      <c r="H94" s="74"/>
      <c r="I94" s="191"/>
      <c r="J94" s="74"/>
      <c r="K94" s="74"/>
      <c r="L94" s="72"/>
    </row>
    <row r="95" s="1" customFormat="1" ht="17.25" customHeight="1">
      <c r="B95" s="46"/>
      <c r="C95" s="74"/>
      <c r="D95" s="74"/>
      <c r="E95" s="82" t="str">
        <f>E9</f>
        <v>SO 02 - VESTAVBA BEZBARIÉROVÉ TOALETY V 1.NP</v>
      </c>
      <c r="F95" s="74"/>
      <c r="G95" s="74"/>
      <c r="H95" s="74"/>
      <c r="I95" s="191"/>
      <c r="J95" s="74"/>
      <c r="K95" s="74"/>
      <c r="L95" s="72"/>
    </row>
    <row r="96" s="1" customFormat="1" ht="6.96" customHeight="1">
      <c r="B96" s="46"/>
      <c r="C96" s="74"/>
      <c r="D96" s="74"/>
      <c r="E96" s="74"/>
      <c r="F96" s="74"/>
      <c r="G96" s="74"/>
      <c r="H96" s="74"/>
      <c r="I96" s="191"/>
      <c r="J96" s="74"/>
      <c r="K96" s="74"/>
      <c r="L96" s="72"/>
    </row>
    <row r="97" s="1" customFormat="1" ht="18" customHeight="1">
      <c r="B97" s="46"/>
      <c r="C97" s="76" t="s">
        <v>25</v>
      </c>
      <c r="D97" s="74"/>
      <c r="E97" s="74"/>
      <c r="F97" s="193" t="str">
        <f>F12</f>
        <v>Rakovník</v>
      </c>
      <c r="G97" s="74"/>
      <c r="H97" s="74"/>
      <c r="I97" s="194" t="s">
        <v>27</v>
      </c>
      <c r="J97" s="85" t="str">
        <f>IF(J12="","",J12)</f>
        <v>1. 11. 2016</v>
      </c>
      <c r="K97" s="74"/>
      <c r="L97" s="72"/>
    </row>
    <row r="98" s="1" customFormat="1" ht="6.96" customHeight="1">
      <c r="B98" s="46"/>
      <c r="C98" s="74"/>
      <c r="D98" s="74"/>
      <c r="E98" s="74"/>
      <c r="F98" s="74"/>
      <c r="G98" s="74"/>
      <c r="H98" s="74"/>
      <c r="I98" s="191"/>
      <c r="J98" s="74"/>
      <c r="K98" s="74"/>
      <c r="L98" s="72"/>
    </row>
    <row r="99" s="1" customFormat="1">
      <c r="B99" s="46"/>
      <c r="C99" s="76" t="s">
        <v>31</v>
      </c>
      <c r="D99" s="74"/>
      <c r="E99" s="74"/>
      <c r="F99" s="193" t="str">
        <f>E15</f>
        <v>SPŚ Emila Kolbena Rakovník</v>
      </c>
      <c r="G99" s="74"/>
      <c r="H99" s="74"/>
      <c r="I99" s="194" t="s">
        <v>37</v>
      </c>
      <c r="J99" s="193" t="str">
        <f>E21</f>
        <v>Jaroslav Kodeš</v>
      </c>
      <c r="K99" s="74"/>
      <c r="L99" s="72"/>
    </row>
    <row r="100" s="1" customFormat="1" ht="14.4" customHeight="1">
      <c r="B100" s="46"/>
      <c r="C100" s="76" t="s">
        <v>35</v>
      </c>
      <c r="D100" s="74"/>
      <c r="E100" s="74"/>
      <c r="F100" s="193" t="str">
        <f>IF(E18="","",E18)</f>
        <v/>
      </c>
      <c r="G100" s="74"/>
      <c r="H100" s="74"/>
      <c r="I100" s="191"/>
      <c r="J100" s="74"/>
      <c r="K100" s="74"/>
      <c r="L100" s="72"/>
    </row>
    <row r="101" s="1" customFormat="1" ht="10.32" customHeight="1">
      <c r="B101" s="46"/>
      <c r="C101" s="74"/>
      <c r="D101" s="74"/>
      <c r="E101" s="74"/>
      <c r="F101" s="74"/>
      <c r="G101" s="74"/>
      <c r="H101" s="74"/>
      <c r="I101" s="191"/>
      <c r="J101" s="74"/>
      <c r="K101" s="74"/>
      <c r="L101" s="72"/>
    </row>
    <row r="102" s="9" customFormat="1" ht="29.28" customHeight="1">
      <c r="B102" s="195"/>
      <c r="C102" s="196" t="s">
        <v>129</v>
      </c>
      <c r="D102" s="197" t="s">
        <v>60</v>
      </c>
      <c r="E102" s="197" t="s">
        <v>56</v>
      </c>
      <c r="F102" s="197" t="s">
        <v>130</v>
      </c>
      <c r="G102" s="197" t="s">
        <v>131</v>
      </c>
      <c r="H102" s="197" t="s">
        <v>132</v>
      </c>
      <c r="I102" s="198" t="s">
        <v>133</v>
      </c>
      <c r="J102" s="197" t="s">
        <v>98</v>
      </c>
      <c r="K102" s="199" t="s">
        <v>134</v>
      </c>
      <c r="L102" s="200"/>
      <c r="M102" s="102" t="s">
        <v>135</v>
      </c>
      <c r="N102" s="103" t="s">
        <v>45</v>
      </c>
      <c r="O102" s="103" t="s">
        <v>136</v>
      </c>
      <c r="P102" s="103" t="s">
        <v>137</v>
      </c>
      <c r="Q102" s="103" t="s">
        <v>138</v>
      </c>
      <c r="R102" s="103" t="s">
        <v>139</v>
      </c>
      <c r="S102" s="103" t="s">
        <v>140</v>
      </c>
      <c r="T102" s="104" t="s">
        <v>141</v>
      </c>
    </row>
    <row r="103" s="1" customFormat="1" ht="29.28" customHeight="1">
      <c r="B103" s="46"/>
      <c r="C103" s="108" t="s">
        <v>99</v>
      </c>
      <c r="D103" s="74"/>
      <c r="E103" s="74"/>
      <c r="F103" s="74"/>
      <c r="G103" s="74"/>
      <c r="H103" s="74"/>
      <c r="I103" s="191"/>
      <c r="J103" s="201">
        <f>BK103</f>
        <v>0</v>
      </c>
      <c r="K103" s="74"/>
      <c r="L103" s="72"/>
      <c r="M103" s="105"/>
      <c r="N103" s="106"/>
      <c r="O103" s="106"/>
      <c r="P103" s="202">
        <f>P104+P159+P273</f>
        <v>0</v>
      </c>
      <c r="Q103" s="106"/>
      <c r="R103" s="202">
        <f>R104+R159+R273</f>
        <v>3.5598481999999998</v>
      </c>
      <c r="S103" s="106"/>
      <c r="T103" s="203">
        <f>T104+T159+T273</f>
        <v>0.60250000000000004</v>
      </c>
      <c r="AT103" s="24" t="s">
        <v>74</v>
      </c>
      <c r="AU103" s="24" t="s">
        <v>100</v>
      </c>
      <c r="BK103" s="204">
        <f>BK104+BK159+BK273</f>
        <v>0</v>
      </c>
    </row>
    <row r="104" s="10" customFormat="1" ht="37.44" customHeight="1">
      <c r="B104" s="205"/>
      <c r="C104" s="206"/>
      <c r="D104" s="207" t="s">
        <v>74</v>
      </c>
      <c r="E104" s="208" t="s">
        <v>142</v>
      </c>
      <c r="F104" s="208" t="s">
        <v>143</v>
      </c>
      <c r="G104" s="206"/>
      <c r="H104" s="206"/>
      <c r="I104" s="209"/>
      <c r="J104" s="210">
        <f>BK104</f>
        <v>0</v>
      </c>
      <c r="K104" s="206"/>
      <c r="L104" s="211"/>
      <c r="M104" s="212"/>
      <c r="N104" s="213"/>
      <c r="O104" s="213"/>
      <c r="P104" s="214">
        <f>P105+P120+P128+P131+P143+P151+P157</f>
        <v>0</v>
      </c>
      <c r="Q104" s="213"/>
      <c r="R104" s="214">
        <f>R105+R120+R128+R131+R143+R151+R157</f>
        <v>2.9183550999999999</v>
      </c>
      <c r="S104" s="213"/>
      <c r="T104" s="215">
        <f>T105+T120+T128+T131+T143+T151+T157</f>
        <v>0.60250000000000004</v>
      </c>
      <c r="AR104" s="216" t="s">
        <v>24</v>
      </c>
      <c r="AT104" s="217" t="s">
        <v>74</v>
      </c>
      <c r="AU104" s="217" t="s">
        <v>75</v>
      </c>
      <c r="AY104" s="216" t="s">
        <v>144</v>
      </c>
      <c r="BK104" s="218">
        <f>BK105+BK120+BK128+BK131+BK143+BK151+BK157</f>
        <v>0</v>
      </c>
    </row>
    <row r="105" s="10" customFormat="1" ht="19.92" customHeight="1">
      <c r="B105" s="205"/>
      <c r="C105" s="206"/>
      <c r="D105" s="207" t="s">
        <v>74</v>
      </c>
      <c r="E105" s="219" t="s">
        <v>24</v>
      </c>
      <c r="F105" s="219" t="s">
        <v>145</v>
      </c>
      <c r="G105" s="206"/>
      <c r="H105" s="206"/>
      <c r="I105" s="209"/>
      <c r="J105" s="220">
        <f>BK105</f>
        <v>0</v>
      </c>
      <c r="K105" s="206"/>
      <c r="L105" s="211"/>
      <c r="M105" s="212"/>
      <c r="N105" s="213"/>
      <c r="O105" s="213"/>
      <c r="P105" s="214">
        <f>SUM(P106:P119)</f>
        <v>0</v>
      </c>
      <c r="Q105" s="213"/>
      <c r="R105" s="214">
        <f>SUM(R106:R119)</f>
        <v>0.71999999999999997</v>
      </c>
      <c r="S105" s="213"/>
      <c r="T105" s="215">
        <f>SUM(T106:T119)</f>
        <v>0</v>
      </c>
      <c r="AR105" s="216" t="s">
        <v>24</v>
      </c>
      <c r="AT105" s="217" t="s">
        <v>74</v>
      </c>
      <c r="AU105" s="217" t="s">
        <v>24</v>
      </c>
      <c r="AY105" s="216" t="s">
        <v>144</v>
      </c>
      <c r="BK105" s="218">
        <f>SUM(BK106:BK119)</f>
        <v>0</v>
      </c>
    </row>
    <row r="106" s="1" customFormat="1" ht="38.25" customHeight="1">
      <c r="B106" s="46"/>
      <c r="C106" s="221" t="s">
        <v>24</v>
      </c>
      <c r="D106" s="221" t="s">
        <v>146</v>
      </c>
      <c r="E106" s="222" t="s">
        <v>992</v>
      </c>
      <c r="F106" s="223" t="s">
        <v>993</v>
      </c>
      <c r="G106" s="224" t="s">
        <v>158</v>
      </c>
      <c r="H106" s="225">
        <v>0.45000000000000001</v>
      </c>
      <c r="I106" s="226"/>
      <c r="J106" s="227">
        <f>ROUND(I106*H106,2)</f>
        <v>0</v>
      </c>
      <c r="K106" s="223" t="s">
        <v>150</v>
      </c>
      <c r="L106" s="72"/>
      <c r="M106" s="228" t="s">
        <v>22</v>
      </c>
      <c r="N106" s="229" t="s">
        <v>46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151</v>
      </c>
      <c r="AT106" s="24" t="s">
        <v>146</v>
      </c>
      <c r="AU106" s="24" t="s">
        <v>84</v>
      </c>
      <c r="AY106" s="24" t="s">
        <v>144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151</v>
      </c>
      <c r="BM106" s="24" t="s">
        <v>994</v>
      </c>
    </row>
    <row r="107" s="11" customFormat="1">
      <c r="B107" s="233"/>
      <c r="C107" s="234"/>
      <c r="D107" s="235" t="s">
        <v>153</v>
      </c>
      <c r="E107" s="236" t="s">
        <v>22</v>
      </c>
      <c r="F107" s="237" t="s">
        <v>995</v>
      </c>
      <c r="G107" s="234"/>
      <c r="H107" s="238">
        <v>0.45000000000000001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153</v>
      </c>
      <c r="AU107" s="244" t="s">
        <v>84</v>
      </c>
      <c r="AV107" s="11" t="s">
        <v>84</v>
      </c>
      <c r="AW107" s="11" t="s">
        <v>39</v>
      </c>
      <c r="AX107" s="11" t="s">
        <v>24</v>
      </c>
      <c r="AY107" s="244" t="s">
        <v>144</v>
      </c>
    </row>
    <row r="108" s="1" customFormat="1" ht="38.25" customHeight="1">
      <c r="B108" s="46"/>
      <c r="C108" s="221" t="s">
        <v>84</v>
      </c>
      <c r="D108" s="221" t="s">
        <v>146</v>
      </c>
      <c r="E108" s="222" t="s">
        <v>996</v>
      </c>
      <c r="F108" s="223" t="s">
        <v>997</v>
      </c>
      <c r="G108" s="224" t="s">
        <v>158</v>
      </c>
      <c r="H108" s="225">
        <v>0.45000000000000001</v>
      </c>
      <c r="I108" s="226"/>
      <c r="J108" s="227">
        <f>ROUND(I108*H108,2)</f>
        <v>0</v>
      </c>
      <c r="K108" s="223" t="s">
        <v>150</v>
      </c>
      <c r="L108" s="72"/>
      <c r="M108" s="228" t="s">
        <v>22</v>
      </c>
      <c r="N108" s="229" t="s">
        <v>46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151</v>
      </c>
      <c r="AT108" s="24" t="s">
        <v>146</v>
      </c>
      <c r="AU108" s="24" t="s">
        <v>84</v>
      </c>
      <c r="AY108" s="24" t="s">
        <v>144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24</v>
      </c>
      <c r="BK108" s="232">
        <f>ROUND(I108*H108,2)</f>
        <v>0</v>
      </c>
      <c r="BL108" s="24" t="s">
        <v>151</v>
      </c>
      <c r="BM108" s="24" t="s">
        <v>998</v>
      </c>
    </row>
    <row r="109" s="1" customFormat="1" ht="38.25" customHeight="1">
      <c r="B109" s="46"/>
      <c r="C109" s="221" t="s">
        <v>162</v>
      </c>
      <c r="D109" s="221" t="s">
        <v>146</v>
      </c>
      <c r="E109" s="222" t="s">
        <v>999</v>
      </c>
      <c r="F109" s="223" t="s">
        <v>1000</v>
      </c>
      <c r="G109" s="224" t="s">
        <v>158</v>
      </c>
      <c r="H109" s="225">
        <v>0.45000000000000001</v>
      </c>
      <c r="I109" s="226"/>
      <c r="J109" s="227">
        <f>ROUND(I109*H109,2)</f>
        <v>0</v>
      </c>
      <c r="K109" s="223" t="s">
        <v>150</v>
      </c>
      <c r="L109" s="72"/>
      <c r="M109" s="228" t="s">
        <v>22</v>
      </c>
      <c r="N109" s="229" t="s">
        <v>46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151</v>
      </c>
      <c r="AT109" s="24" t="s">
        <v>146</v>
      </c>
      <c r="AU109" s="24" t="s">
        <v>84</v>
      </c>
      <c r="AY109" s="24" t="s">
        <v>144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151</v>
      </c>
      <c r="BM109" s="24" t="s">
        <v>1001</v>
      </c>
    </row>
    <row r="110" s="11" customFormat="1">
      <c r="B110" s="233"/>
      <c r="C110" s="234"/>
      <c r="D110" s="235" t="s">
        <v>153</v>
      </c>
      <c r="E110" s="236" t="s">
        <v>22</v>
      </c>
      <c r="F110" s="237" t="s">
        <v>1002</v>
      </c>
      <c r="G110" s="234"/>
      <c r="H110" s="238">
        <v>0.45000000000000001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AT110" s="244" t="s">
        <v>153</v>
      </c>
      <c r="AU110" s="244" t="s">
        <v>84</v>
      </c>
      <c r="AV110" s="11" t="s">
        <v>84</v>
      </c>
      <c r="AW110" s="11" t="s">
        <v>39</v>
      </c>
      <c r="AX110" s="11" t="s">
        <v>24</v>
      </c>
      <c r="AY110" s="244" t="s">
        <v>144</v>
      </c>
    </row>
    <row r="111" s="1" customFormat="1" ht="38.25" customHeight="1">
      <c r="B111" s="46"/>
      <c r="C111" s="221" t="s">
        <v>151</v>
      </c>
      <c r="D111" s="221" t="s">
        <v>146</v>
      </c>
      <c r="E111" s="222" t="s">
        <v>1003</v>
      </c>
      <c r="F111" s="223" t="s">
        <v>1004</v>
      </c>
      <c r="G111" s="224" t="s">
        <v>158</v>
      </c>
      <c r="H111" s="225">
        <v>0.45000000000000001</v>
      </c>
      <c r="I111" s="226"/>
      <c r="J111" s="227">
        <f>ROUND(I111*H111,2)</f>
        <v>0</v>
      </c>
      <c r="K111" s="223" t="s">
        <v>150</v>
      </c>
      <c r="L111" s="72"/>
      <c r="M111" s="228" t="s">
        <v>22</v>
      </c>
      <c r="N111" s="229" t="s">
        <v>46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151</v>
      </c>
      <c r="AT111" s="24" t="s">
        <v>146</v>
      </c>
      <c r="AU111" s="24" t="s">
        <v>84</v>
      </c>
      <c r="AY111" s="24" t="s">
        <v>144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151</v>
      </c>
      <c r="BM111" s="24" t="s">
        <v>1005</v>
      </c>
    </row>
    <row r="112" s="1" customFormat="1" ht="25.5" customHeight="1">
      <c r="B112" s="46"/>
      <c r="C112" s="221" t="s">
        <v>172</v>
      </c>
      <c r="D112" s="221" t="s">
        <v>146</v>
      </c>
      <c r="E112" s="222" t="s">
        <v>1006</v>
      </c>
      <c r="F112" s="223" t="s">
        <v>1007</v>
      </c>
      <c r="G112" s="224" t="s">
        <v>158</v>
      </c>
      <c r="H112" s="225">
        <v>0.45000000000000001</v>
      </c>
      <c r="I112" s="226"/>
      <c r="J112" s="227">
        <f>ROUND(I112*H112,2)</f>
        <v>0</v>
      </c>
      <c r="K112" s="223" t="s">
        <v>150</v>
      </c>
      <c r="L112" s="72"/>
      <c r="M112" s="228" t="s">
        <v>22</v>
      </c>
      <c r="N112" s="229" t="s">
        <v>46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151</v>
      </c>
      <c r="AT112" s="24" t="s">
        <v>146</v>
      </c>
      <c r="AU112" s="24" t="s">
        <v>84</v>
      </c>
      <c r="AY112" s="24" t="s">
        <v>144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24</v>
      </c>
      <c r="BK112" s="232">
        <f>ROUND(I112*H112,2)</f>
        <v>0</v>
      </c>
      <c r="BL112" s="24" t="s">
        <v>151</v>
      </c>
      <c r="BM112" s="24" t="s">
        <v>1008</v>
      </c>
    </row>
    <row r="113" s="1" customFormat="1" ht="16.5" customHeight="1">
      <c r="B113" s="46"/>
      <c r="C113" s="221" t="s">
        <v>177</v>
      </c>
      <c r="D113" s="221" t="s">
        <v>146</v>
      </c>
      <c r="E113" s="222" t="s">
        <v>1009</v>
      </c>
      <c r="F113" s="223" t="s">
        <v>1010</v>
      </c>
      <c r="G113" s="224" t="s">
        <v>158</v>
      </c>
      <c r="H113" s="225">
        <v>0.45000000000000001</v>
      </c>
      <c r="I113" s="226"/>
      <c r="J113" s="227">
        <f>ROUND(I113*H113,2)</f>
        <v>0</v>
      </c>
      <c r="K113" s="223" t="s">
        <v>150</v>
      </c>
      <c r="L113" s="72"/>
      <c r="M113" s="228" t="s">
        <v>22</v>
      </c>
      <c r="N113" s="229" t="s">
        <v>46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151</v>
      </c>
      <c r="AT113" s="24" t="s">
        <v>146</v>
      </c>
      <c r="AU113" s="24" t="s">
        <v>84</v>
      </c>
      <c r="AY113" s="24" t="s">
        <v>144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24</v>
      </c>
      <c r="BK113" s="232">
        <f>ROUND(I113*H113,2)</f>
        <v>0</v>
      </c>
      <c r="BL113" s="24" t="s">
        <v>151</v>
      </c>
      <c r="BM113" s="24" t="s">
        <v>1011</v>
      </c>
    </row>
    <row r="114" s="1" customFormat="1" ht="16.5" customHeight="1">
      <c r="B114" s="46"/>
      <c r="C114" s="221" t="s">
        <v>182</v>
      </c>
      <c r="D114" s="221" t="s">
        <v>146</v>
      </c>
      <c r="E114" s="222" t="s">
        <v>1012</v>
      </c>
      <c r="F114" s="223" t="s">
        <v>1013</v>
      </c>
      <c r="G114" s="224" t="s">
        <v>169</v>
      </c>
      <c r="H114" s="225">
        <v>0.76500000000000001</v>
      </c>
      <c r="I114" s="226"/>
      <c r="J114" s="227">
        <f>ROUND(I114*H114,2)</f>
        <v>0</v>
      </c>
      <c r="K114" s="223" t="s">
        <v>150</v>
      </c>
      <c r="L114" s="72"/>
      <c r="M114" s="228" t="s">
        <v>22</v>
      </c>
      <c r="N114" s="229" t="s">
        <v>46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151</v>
      </c>
      <c r="AT114" s="24" t="s">
        <v>146</v>
      </c>
      <c r="AU114" s="24" t="s">
        <v>84</v>
      </c>
      <c r="AY114" s="24" t="s">
        <v>144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24</v>
      </c>
      <c r="BK114" s="232">
        <f>ROUND(I114*H114,2)</f>
        <v>0</v>
      </c>
      <c r="BL114" s="24" t="s">
        <v>151</v>
      </c>
      <c r="BM114" s="24" t="s">
        <v>1014</v>
      </c>
    </row>
    <row r="115" s="11" customFormat="1">
      <c r="B115" s="233"/>
      <c r="C115" s="234"/>
      <c r="D115" s="235" t="s">
        <v>153</v>
      </c>
      <c r="E115" s="234"/>
      <c r="F115" s="237" t="s">
        <v>1015</v>
      </c>
      <c r="G115" s="234"/>
      <c r="H115" s="238">
        <v>0.76500000000000001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AT115" s="244" t="s">
        <v>153</v>
      </c>
      <c r="AU115" s="244" t="s">
        <v>84</v>
      </c>
      <c r="AV115" s="11" t="s">
        <v>84</v>
      </c>
      <c r="AW115" s="11" t="s">
        <v>6</v>
      </c>
      <c r="AX115" s="11" t="s">
        <v>24</v>
      </c>
      <c r="AY115" s="244" t="s">
        <v>144</v>
      </c>
    </row>
    <row r="116" s="1" customFormat="1" ht="38.25" customHeight="1">
      <c r="B116" s="46"/>
      <c r="C116" s="221" t="s">
        <v>190</v>
      </c>
      <c r="D116" s="221" t="s">
        <v>146</v>
      </c>
      <c r="E116" s="222" t="s">
        <v>1016</v>
      </c>
      <c r="F116" s="223" t="s">
        <v>1017</v>
      </c>
      <c r="G116" s="224" t="s">
        <v>158</v>
      </c>
      <c r="H116" s="225">
        <v>0.35999999999999999</v>
      </c>
      <c r="I116" s="226"/>
      <c r="J116" s="227">
        <f>ROUND(I116*H116,2)</f>
        <v>0</v>
      </c>
      <c r="K116" s="223" t="s">
        <v>150</v>
      </c>
      <c r="L116" s="72"/>
      <c r="M116" s="228" t="s">
        <v>22</v>
      </c>
      <c r="N116" s="229" t="s">
        <v>46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151</v>
      </c>
      <c r="AT116" s="24" t="s">
        <v>146</v>
      </c>
      <c r="AU116" s="24" t="s">
        <v>84</v>
      </c>
      <c r="AY116" s="24" t="s">
        <v>144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24</v>
      </c>
      <c r="BK116" s="232">
        <f>ROUND(I116*H116,2)</f>
        <v>0</v>
      </c>
      <c r="BL116" s="24" t="s">
        <v>151</v>
      </c>
      <c r="BM116" s="24" t="s">
        <v>1018</v>
      </c>
    </row>
    <row r="117" s="11" customFormat="1">
      <c r="B117" s="233"/>
      <c r="C117" s="234"/>
      <c r="D117" s="235" t="s">
        <v>153</v>
      </c>
      <c r="E117" s="236" t="s">
        <v>22</v>
      </c>
      <c r="F117" s="237" t="s">
        <v>1019</v>
      </c>
      <c r="G117" s="234"/>
      <c r="H117" s="238">
        <v>0.35999999999999999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153</v>
      </c>
      <c r="AU117" s="244" t="s">
        <v>84</v>
      </c>
      <c r="AV117" s="11" t="s">
        <v>84</v>
      </c>
      <c r="AW117" s="11" t="s">
        <v>39</v>
      </c>
      <c r="AX117" s="11" t="s">
        <v>24</v>
      </c>
      <c r="AY117" s="244" t="s">
        <v>144</v>
      </c>
    </row>
    <row r="118" s="1" customFormat="1" ht="16.5" customHeight="1">
      <c r="B118" s="46"/>
      <c r="C118" s="277" t="s">
        <v>196</v>
      </c>
      <c r="D118" s="277" t="s">
        <v>321</v>
      </c>
      <c r="E118" s="278" t="s">
        <v>1020</v>
      </c>
      <c r="F118" s="279" t="s">
        <v>1021</v>
      </c>
      <c r="G118" s="280" t="s">
        <v>169</v>
      </c>
      <c r="H118" s="281">
        <v>0.71999999999999997</v>
      </c>
      <c r="I118" s="282"/>
      <c r="J118" s="283">
        <f>ROUND(I118*H118,2)</f>
        <v>0</v>
      </c>
      <c r="K118" s="279" t="s">
        <v>22</v>
      </c>
      <c r="L118" s="284"/>
      <c r="M118" s="285" t="s">
        <v>22</v>
      </c>
      <c r="N118" s="286" t="s">
        <v>46</v>
      </c>
      <c r="O118" s="47"/>
      <c r="P118" s="230">
        <f>O118*H118</f>
        <v>0</v>
      </c>
      <c r="Q118" s="230">
        <v>1</v>
      </c>
      <c r="R118" s="230">
        <f>Q118*H118</f>
        <v>0.71999999999999997</v>
      </c>
      <c r="S118" s="230">
        <v>0</v>
      </c>
      <c r="T118" s="231">
        <f>S118*H118</f>
        <v>0</v>
      </c>
      <c r="AR118" s="24" t="s">
        <v>190</v>
      </c>
      <c r="AT118" s="24" t="s">
        <v>321</v>
      </c>
      <c r="AU118" s="24" t="s">
        <v>84</v>
      </c>
      <c r="AY118" s="24" t="s">
        <v>144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24</v>
      </c>
      <c r="BK118" s="232">
        <f>ROUND(I118*H118,2)</f>
        <v>0</v>
      </c>
      <c r="BL118" s="24" t="s">
        <v>151</v>
      </c>
      <c r="BM118" s="24" t="s">
        <v>1022</v>
      </c>
    </row>
    <row r="119" s="11" customFormat="1">
      <c r="B119" s="233"/>
      <c r="C119" s="234"/>
      <c r="D119" s="235" t="s">
        <v>153</v>
      </c>
      <c r="E119" s="234"/>
      <c r="F119" s="237" t="s">
        <v>1023</v>
      </c>
      <c r="G119" s="234"/>
      <c r="H119" s="238">
        <v>0.71999999999999997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153</v>
      </c>
      <c r="AU119" s="244" t="s">
        <v>84</v>
      </c>
      <c r="AV119" s="11" t="s">
        <v>84</v>
      </c>
      <c r="AW119" s="11" t="s">
        <v>6</v>
      </c>
      <c r="AX119" s="11" t="s">
        <v>24</v>
      </c>
      <c r="AY119" s="244" t="s">
        <v>144</v>
      </c>
    </row>
    <row r="120" s="10" customFormat="1" ht="29.88" customHeight="1">
      <c r="B120" s="205"/>
      <c r="C120" s="206"/>
      <c r="D120" s="207" t="s">
        <v>74</v>
      </c>
      <c r="E120" s="219" t="s">
        <v>162</v>
      </c>
      <c r="F120" s="219" t="s">
        <v>171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SUM(P121:P127)</f>
        <v>0</v>
      </c>
      <c r="Q120" s="213"/>
      <c r="R120" s="214">
        <f>SUM(R121:R127)</f>
        <v>1.7262343999999998</v>
      </c>
      <c r="S120" s="213"/>
      <c r="T120" s="215">
        <f>SUM(T121:T127)</f>
        <v>0</v>
      </c>
      <c r="AR120" s="216" t="s">
        <v>24</v>
      </c>
      <c r="AT120" s="217" t="s">
        <v>74</v>
      </c>
      <c r="AU120" s="217" t="s">
        <v>24</v>
      </c>
      <c r="AY120" s="216" t="s">
        <v>144</v>
      </c>
      <c r="BK120" s="218">
        <f>SUM(BK121:BK127)</f>
        <v>0</v>
      </c>
    </row>
    <row r="121" s="1" customFormat="1" ht="25.5" customHeight="1">
      <c r="B121" s="46"/>
      <c r="C121" s="221" t="s">
        <v>29</v>
      </c>
      <c r="D121" s="221" t="s">
        <v>146</v>
      </c>
      <c r="E121" s="222" t="s">
        <v>1024</v>
      </c>
      <c r="F121" s="223" t="s">
        <v>1025</v>
      </c>
      <c r="G121" s="224" t="s">
        <v>175</v>
      </c>
      <c r="H121" s="225">
        <v>1</v>
      </c>
      <c r="I121" s="226"/>
      <c r="J121" s="227">
        <f>ROUND(I121*H121,2)</f>
        <v>0</v>
      </c>
      <c r="K121" s="223" t="s">
        <v>150</v>
      </c>
      <c r="L121" s="72"/>
      <c r="M121" s="228" t="s">
        <v>22</v>
      </c>
      <c r="N121" s="229" t="s">
        <v>46</v>
      </c>
      <c r="O121" s="47"/>
      <c r="P121" s="230">
        <f>O121*H121</f>
        <v>0</v>
      </c>
      <c r="Q121" s="230">
        <v>0.026839999999999999</v>
      </c>
      <c r="R121" s="230">
        <f>Q121*H121</f>
        <v>0.026839999999999999</v>
      </c>
      <c r="S121" s="230">
        <v>0</v>
      </c>
      <c r="T121" s="231">
        <f>S121*H121</f>
        <v>0</v>
      </c>
      <c r="AR121" s="24" t="s">
        <v>151</v>
      </c>
      <c r="AT121" s="24" t="s">
        <v>146</v>
      </c>
      <c r="AU121" s="24" t="s">
        <v>84</v>
      </c>
      <c r="AY121" s="24" t="s">
        <v>144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24</v>
      </c>
      <c r="BK121" s="232">
        <f>ROUND(I121*H121,2)</f>
        <v>0</v>
      </c>
      <c r="BL121" s="24" t="s">
        <v>151</v>
      </c>
      <c r="BM121" s="24" t="s">
        <v>1026</v>
      </c>
    </row>
    <row r="122" s="1" customFormat="1" ht="25.5" customHeight="1">
      <c r="B122" s="46"/>
      <c r="C122" s="221" t="s">
        <v>205</v>
      </c>
      <c r="D122" s="221" t="s">
        <v>146</v>
      </c>
      <c r="E122" s="222" t="s">
        <v>1027</v>
      </c>
      <c r="F122" s="223" t="s">
        <v>1028</v>
      </c>
      <c r="G122" s="224" t="s">
        <v>149</v>
      </c>
      <c r="H122" s="225">
        <v>24.32</v>
      </c>
      <c r="I122" s="226"/>
      <c r="J122" s="227">
        <f>ROUND(I122*H122,2)</f>
        <v>0</v>
      </c>
      <c r="K122" s="223" t="s">
        <v>150</v>
      </c>
      <c r="L122" s="72"/>
      <c r="M122" s="228" t="s">
        <v>22</v>
      </c>
      <c r="N122" s="229" t="s">
        <v>46</v>
      </c>
      <c r="O122" s="47"/>
      <c r="P122" s="230">
        <f>O122*H122</f>
        <v>0</v>
      </c>
      <c r="Q122" s="230">
        <v>0.069819999999999993</v>
      </c>
      <c r="R122" s="230">
        <f>Q122*H122</f>
        <v>1.6980223999999999</v>
      </c>
      <c r="S122" s="230">
        <v>0</v>
      </c>
      <c r="T122" s="231">
        <f>S122*H122</f>
        <v>0</v>
      </c>
      <c r="AR122" s="24" t="s">
        <v>151</v>
      </c>
      <c r="AT122" s="24" t="s">
        <v>146</v>
      </c>
      <c r="AU122" s="24" t="s">
        <v>84</v>
      </c>
      <c r="AY122" s="24" t="s">
        <v>144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24</v>
      </c>
      <c r="BK122" s="232">
        <f>ROUND(I122*H122,2)</f>
        <v>0</v>
      </c>
      <c r="BL122" s="24" t="s">
        <v>151</v>
      </c>
      <c r="BM122" s="24" t="s">
        <v>1029</v>
      </c>
    </row>
    <row r="123" s="11" customFormat="1">
      <c r="B123" s="233"/>
      <c r="C123" s="234"/>
      <c r="D123" s="235" t="s">
        <v>153</v>
      </c>
      <c r="E123" s="236" t="s">
        <v>22</v>
      </c>
      <c r="F123" s="237" t="s">
        <v>1030</v>
      </c>
      <c r="G123" s="234"/>
      <c r="H123" s="238">
        <v>24.32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153</v>
      </c>
      <c r="AU123" s="244" t="s">
        <v>84</v>
      </c>
      <c r="AV123" s="11" t="s">
        <v>84</v>
      </c>
      <c r="AW123" s="11" t="s">
        <v>39</v>
      </c>
      <c r="AX123" s="11" t="s">
        <v>24</v>
      </c>
      <c r="AY123" s="244" t="s">
        <v>144</v>
      </c>
    </row>
    <row r="124" s="1" customFormat="1" ht="16.5" customHeight="1">
      <c r="B124" s="46"/>
      <c r="C124" s="221" t="s">
        <v>209</v>
      </c>
      <c r="D124" s="221" t="s">
        <v>146</v>
      </c>
      <c r="E124" s="222" t="s">
        <v>1031</v>
      </c>
      <c r="F124" s="223" t="s">
        <v>1032</v>
      </c>
      <c r="G124" s="224" t="s">
        <v>217</v>
      </c>
      <c r="H124" s="225">
        <v>5.9500000000000002</v>
      </c>
      <c r="I124" s="226"/>
      <c r="J124" s="227">
        <f>ROUND(I124*H124,2)</f>
        <v>0</v>
      </c>
      <c r="K124" s="223" t="s">
        <v>150</v>
      </c>
      <c r="L124" s="72"/>
      <c r="M124" s="228" t="s">
        <v>22</v>
      </c>
      <c r="N124" s="229" t="s">
        <v>46</v>
      </c>
      <c r="O124" s="47"/>
      <c r="P124" s="230">
        <f>O124*H124</f>
        <v>0</v>
      </c>
      <c r="Q124" s="230">
        <v>8.0000000000000007E-05</v>
      </c>
      <c r="R124" s="230">
        <f>Q124*H124</f>
        <v>0.00047600000000000008</v>
      </c>
      <c r="S124" s="230">
        <v>0</v>
      </c>
      <c r="T124" s="231">
        <f>S124*H124</f>
        <v>0</v>
      </c>
      <c r="AR124" s="24" t="s">
        <v>151</v>
      </c>
      <c r="AT124" s="24" t="s">
        <v>146</v>
      </c>
      <c r="AU124" s="24" t="s">
        <v>84</v>
      </c>
      <c r="AY124" s="24" t="s">
        <v>144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24</v>
      </c>
      <c r="BK124" s="232">
        <f>ROUND(I124*H124,2)</f>
        <v>0</v>
      </c>
      <c r="BL124" s="24" t="s">
        <v>151</v>
      </c>
      <c r="BM124" s="24" t="s">
        <v>1033</v>
      </c>
    </row>
    <row r="125" s="11" customFormat="1">
      <c r="B125" s="233"/>
      <c r="C125" s="234"/>
      <c r="D125" s="235" t="s">
        <v>153</v>
      </c>
      <c r="E125" s="236" t="s">
        <v>22</v>
      </c>
      <c r="F125" s="237" t="s">
        <v>1034</v>
      </c>
      <c r="G125" s="234"/>
      <c r="H125" s="238">
        <v>5.9500000000000002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153</v>
      </c>
      <c r="AU125" s="244" t="s">
        <v>84</v>
      </c>
      <c r="AV125" s="11" t="s">
        <v>84</v>
      </c>
      <c r="AW125" s="11" t="s">
        <v>39</v>
      </c>
      <c r="AX125" s="11" t="s">
        <v>24</v>
      </c>
      <c r="AY125" s="244" t="s">
        <v>144</v>
      </c>
    </row>
    <row r="126" s="1" customFormat="1" ht="16.5" customHeight="1">
      <c r="B126" s="46"/>
      <c r="C126" s="221" t="s">
        <v>214</v>
      </c>
      <c r="D126" s="221" t="s">
        <v>146</v>
      </c>
      <c r="E126" s="222" t="s">
        <v>1035</v>
      </c>
      <c r="F126" s="223" t="s">
        <v>1036</v>
      </c>
      <c r="G126" s="224" t="s">
        <v>217</v>
      </c>
      <c r="H126" s="225">
        <v>6.4000000000000004</v>
      </c>
      <c r="I126" s="226"/>
      <c r="J126" s="227">
        <f>ROUND(I126*H126,2)</f>
        <v>0</v>
      </c>
      <c r="K126" s="223" t="s">
        <v>150</v>
      </c>
      <c r="L126" s="72"/>
      <c r="M126" s="228" t="s">
        <v>22</v>
      </c>
      <c r="N126" s="229" t="s">
        <v>46</v>
      </c>
      <c r="O126" s="47"/>
      <c r="P126" s="230">
        <f>O126*H126</f>
        <v>0</v>
      </c>
      <c r="Q126" s="230">
        <v>0.00013999999999999999</v>
      </c>
      <c r="R126" s="230">
        <f>Q126*H126</f>
        <v>0.00089599999999999999</v>
      </c>
      <c r="S126" s="230">
        <v>0</v>
      </c>
      <c r="T126" s="231">
        <f>S126*H126</f>
        <v>0</v>
      </c>
      <c r="AR126" s="24" t="s">
        <v>151</v>
      </c>
      <c r="AT126" s="24" t="s">
        <v>146</v>
      </c>
      <c r="AU126" s="24" t="s">
        <v>84</v>
      </c>
      <c r="AY126" s="24" t="s">
        <v>144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24</v>
      </c>
      <c r="BK126" s="232">
        <f>ROUND(I126*H126,2)</f>
        <v>0</v>
      </c>
      <c r="BL126" s="24" t="s">
        <v>151</v>
      </c>
      <c r="BM126" s="24" t="s">
        <v>1037</v>
      </c>
    </row>
    <row r="127" s="11" customFormat="1">
      <c r="B127" s="233"/>
      <c r="C127" s="234"/>
      <c r="D127" s="235" t="s">
        <v>153</v>
      </c>
      <c r="E127" s="236" t="s">
        <v>22</v>
      </c>
      <c r="F127" s="237" t="s">
        <v>1038</v>
      </c>
      <c r="G127" s="234"/>
      <c r="H127" s="238">
        <v>6.4000000000000004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153</v>
      </c>
      <c r="AU127" s="244" t="s">
        <v>84</v>
      </c>
      <c r="AV127" s="11" t="s">
        <v>84</v>
      </c>
      <c r="AW127" s="11" t="s">
        <v>39</v>
      </c>
      <c r="AX127" s="11" t="s">
        <v>24</v>
      </c>
      <c r="AY127" s="244" t="s">
        <v>144</v>
      </c>
    </row>
    <row r="128" s="10" customFormat="1" ht="29.88" customHeight="1">
      <c r="B128" s="205"/>
      <c r="C128" s="206"/>
      <c r="D128" s="207" t="s">
        <v>74</v>
      </c>
      <c r="E128" s="219" t="s">
        <v>151</v>
      </c>
      <c r="F128" s="219" t="s">
        <v>195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SUM(P129:P130)</f>
        <v>0</v>
      </c>
      <c r="Q128" s="213"/>
      <c r="R128" s="214">
        <f>SUM(R129:R130)</f>
        <v>0</v>
      </c>
      <c r="S128" s="213"/>
      <c r="T128" s="215">
        <f>SUM(T129:T130)</f>
        <v>0</v>
      </c>
      <c r="AR128" s="216" t="s">
        <v>24</v>
      </c>
      <c r="AT128" s="217" t="s">
        <v>74</v>
      </c>
      <c r="AU128" s="217" t="s">
        <v>24</v>
      </c>
      <c r="AY128" s="216" t="s">
        <v>144</v>
      </c>
      <c r="BK128" s="218">
        <f>SUM(BK129:BK130)</f>
        <v>0</v>
      </c>
    </row>
    <row r="129" s="1" customFormat="1" ht="25.5" customHeight="1">
      <c r="B129" s="46"/>
      <c r="C129" s="221" t="s">
        <v>219</v>
      </c>
      <c r="D129" s="221" t="s">
        <v>146</v>
      </c>
      <c r="E129" s="222" t="s">
        <v>1039</v>
      </c>
      <c r="F129" s="223" t="s">
        <v>1040</v>
      </c>
      <c r="G129" s="224" t="s">
        <v>158</v>
      </c>
      <c r="H129" s="225">
        <v>0.089999999999999997</v>
      </c>
      <c r="I129" s="226"/>
      <c r="J129" s="227">
        <f>ROUND(I129*H129,2)</f>
        <v>0</v>
      </c>
      <c r="K129" s="223" t="s">
        <v>150</v>
      </c>
      <c r="L129" s="72"/>
      <c r="M129" s="228" t="s">
        <v>22</v>
      </c>
      <c r="N129" s="229" t="s">
        <v>46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151</v>
      </c>
      <c r="AT129" s="24" t="s">
        <v>146</v>
      </c>
      <c r="AU129" s="24" t="s">
        <v>84</v>
      </c>
      <c r="AY129" s="24" t="s">
        <v>144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24</v>
      </c>
      <c r="BK129" s="232">
        <f>ROUND(I129*H129,2)</f>
        <v>0</v>
      </c>
      <c r="BL129" s="24" t="s">
        <v>151</v>
      </c>
      <c r="BM129" s="24" t="s">
        <v>1041</v>
      </c>
    </row>
    <row r="130" s="11" customFormat="1">
      <c r="B130" s="233"/>
      <c r="C130" s="234"/>
      <c r="D130" s="235" t="s">
        <v>153</v>
      </c>
      <c r="E130" s="236" t="s">
        <v>22</v>
      </c>
      <c r="F130" s="237" t="s">
        <v>1042</v>
      </c>
      <c r="G130" s="234"/>
      <c r="H130" s="238">
        <v>0.089999999999999997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153</v>
      </c>
      <c r="AU130" s="244" t="s">
        <v>84</v>
      </c>
      <c r="AV130" s="11" t="s">
        <v>84</v>
      </c>
      <c r="AW130" s="11" t="s">
        <v>39</v>
      </c>
      <c r="AX130" s="11" t="s">
        <v>24</v>
      </c>
      <c r="AY130" s="244" t="s">
        <v>144</v>
      </c>
    </row>
    <row r="131" s="10" customFormat="1" ht="29.88" customHeight="1">
      <c r="B131" s="205"/>
      <c r="C131" s="206"/>
      <c r="D131" s="207" t="s">
        <v>74</v>
      </c>
      <c r="E131" s="219" t="s">
        <v>177</v>
      </c>
      <c r="F131" s="219" t="s">
        <v>250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SUM(P132:P142)</f>
        <v>0</v>
      </c>
      <c r="Q131" s="213"/>
      <c r="R131" s="214">
        <f>SUM(R132:R142)</f>
        <v>0.4721207</v>
      </c>
      <c r="S131" s="213"/>
      <c r="T131" s="215">
        <f>SUM(T132:T142)</f>
        <v>0</v>
      </c>
      <c r="AR131" s="216" t="s">
        <v>24</v>
      </c>
      <c r="AT131" s="217" t="s">
        <v>74</v>
      </c>
      <c r="AU131" s="217" t="s">
        <v>24</v>
      </c>
      <c r="AY131" s="216" t="s">
        <v>144</v>
      </c>
      <c r="BK131" s="218">
        <f>SUM(BK132:BK142)</f>
        <v>0</v>
      </c>
    </row>
    <row r="132" s="1" customFormat="1" ht="16.5" customHeight="1">
      <c r="B132" s="46"/>
      <c r="C132" s="221" t="s">
        <v>10</v>
      </c>
      <c r="D132" s="221" t="s">
        <v>146</v>
      </c>
      <c r="E132" s="222" t="s">
        <v>1043</v>
      </c>
      <c r="F132" s="223" t="s">
        <v>1044</v>
      </c>
      <c r="G132" s="224" t="s">
        <v>149</v>
      </c>
      <c r="H132" s="225">
        <v>0.25</v>
      </c>
      <c r="I132" s="226"/>
      <c r="J132" s="227">
        <f>ROUND(I132*H132,2)</f>
        <v>0</v>
      </c>
      <c r="K132" s="223" t="s">
        <v>150</v>
      </c>
      <c r="L132" s="72"/>
      <c r="M132" s="228" t="s">
        <v>22</v>
      </c>
      <c r="N132" s="229" t="s">
        <v>46</v>
      </c>
      <c r="O132" s="47"/>
      <c r="P132" s="230">
        <f>O132*H132</f>
        <v>0</v>
      </c>
      <c r="Q132" s="230">
        <v>0.040000000000000001</v>
      </c>
      <c r="R132" s="230">
        <f>Q132*H132</f>
        <v>0.01</v>
      </c>
      <c r="S132" s="230">
        <v>0</v>
      </c>
      <c r="T132" s="231">
        <f>S132*H132</f>
        <v>0</v>
      </c>
      <c r="AR132" s="24" t="s">
        <v>151</v>
      </c>
      <c r="AT132" s="24" t="s">
        <v>146</v>
      </c>
      <c r="AU132" s="24" t="s">
        <v>84</v>
      </c>
      <c r="AY132" s="24" t="s">
        <v>144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24</v>
      </c>
      <c r="BK132" s="232">
        <f>ROUND(I132*H132,2)</f>
        <v>0</v>
      </c>
      <c r="BL132" s="24" t="s">
        <v>151</v>
      </c>
      <c r="BM132" s="24" t="s">
        <v>1045</v>
      </c>
    </row>
    <row r="133" s="11" customFormat="1">
      <c r="B133" s="233"/>
      <c r="C133" s="234"/>
      <c r="D133" s="235" t="s">
        <v>153</v>
      </c>
      <c r="E133" s="236" t="s">
        <v>22</v>
      </c>
      <c r="F133" s="237" t="s">
        <v>1046</v>
      </c>
      <c r="G133" s="234"/>
      <c r="H133" s="238">
        <v>0.25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153</v>
      </c>
      <c r="AU133" s="244" t="s">
        <v>84</v>
      </c>
      <c r="AV133" s="11" t="s">
        <v>84</v>
      </c>
      <c r="AW133" s="11" t="s">
        <v>39</v>
      </c>
      <c r="AX133" s="11" t="s">
        <v>24</v>
      </c>
      <c r="AY133" s="244" t="s">
        <v>144</v>
      </c>
    </row>
    <row r="134" s="1" customFormat="1" ht="25.5" customHeight="1">
      <c r="B134" s="46"/>
      <c r="C134" s="221" t="s">
        <v>228</v>
      </c>
      <c r="D134" s="221" t="s">
        <v>146</v>
      </c>
      <c r="E134" s="222" t="s">
        <v>251</v>
      </c>
      <c r="F134" s="223" t="s">
        <v>1047</v>
      </c>
      <c r="G134" s="224" t="s">
        <v>149</v>
      </c>
      <c r="H134" s="225">
        <v>18.32</v>
      </c>
      <c r="I134" s="226"/>
      <c r="J134" s="227">
        <f>ROUND(I134*H134,2)</f>
        <v>0</v>
      </c>
      <c r="K134" s="223" t="s">
        <v>150</v>
      </c>
      <c r="L134" s="72"/>
      <c r="M134" s="228" t="s">
        <v>22</v>
      </c>
      <c r="N134" s="229" t="s">
        <v>46</v>
      </c>
      <c r="O134" s="47"/>
      <c r="P134" s="230">
        <f>O134*H134</f>
        <v>0</v>
      </c>
      <c r="Q134" s="230">
        <v>0.0048900000000000002</v>
      </c>
      <c r="R134" s="230">
        <f>Q134*H134</f>
        <v>0.089584800000000006</v>
      </c>
      <c r="S134" s="230">
        <v>0</v>
      </c>
      <c r="T134" s="231">
        <f>S134*H134</f>
        <v>0</v>
      </c>
      <c r="AR134" s="24" t="s">
        <v>151</v>
      </c>
      <c r="AT134" s="24" t="s">
        <v>146</v>
      </c>
      <c r="AU134" s="24" t="s">
        <v>84</v>
      </c>
      <c r="AY134" s="24" t="s">
        <v>144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151</v>
      </c>
      <c r="BM134" s="24" t="s">
        <v>1048</v>
      </c>
    </row>
    <row r="135" s="11" customFormat="1">
      <c r="B135" s="233"/>
      <c r="C135" s="234"/>
      <c r="D135" s="235" t="s">
        <v>153</v>
      </c>
      <c r="E135" s="236" t="s">
        <v>22</v>
      </c>
      <c r="F135" s="237" t="s">
        <v>1049</v>
      </c>
      <c r="G135" s="234"/>
      <c r="H135" s="238">
        <v>12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AT135" s="244" t="s">
        <v>153</v>
      </c>
      <c r="AU135" s="244" t="s">
        <v>84</v>
      </c>
      <c r="AV135" s="11" t="s">
        <v>84</v>
      </c>
      <c r="AW135" s="11" t="s">
        <v>39</v>
      </c>
      <c r="AX135" s="11" t="s">
        <v>75</v>
      </c>
      <c r="AY135" s="244" t="s">
        <v>144</v>
      </c>
    </row>
    <row r="136" s="11" customFormat="1">
      <c r="B136" s="233"/>
      <c r="C136" s="234"/>
      <c r="D136" s="235" t="s">
        <v>153</v>
      </c>
      <c r="E136" s="236" t="s">
        <v>22</v>
      </c>
      <c r="F136" s="237" t="s">
        <v>1050</v>
      </c>
      <c r="G136" s="234"/>
      <c r="H136" s="238">
        <v>6.3200000000000003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153</v>
      </c>
      <c r="AU136" s="244" t="s">
        <v>84</v>
      </c>
      <c r="AV136" s="11" t="s">
        <v>84</v>
      </c>
      <c r="AW136" s="11" t="s">
        <v>39</v>
      </c>
      <c r="AX136" s="11" t="s">
        <v>75</v>
      </c>
      <c r="AY136" s="244" t="s">
        <v>144</v>
      </c>
    </row>
    <row r="137" s="12" customFormat="1">
      <c r="B137" s="245"/>
      <c r="C137" s="246"/>
      <c r="D137" s="235" t="s">
        <v>153</v>
      </c>
      <c r="E137" s="247" t="s">
        <v>22</v>
      </c>
      <c r="F137" s="248" t="s">
        <v>155</v>
      </c>
      <c r="G137" s="246"/>
      <c r="H137" s="249">
        <v>18.32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AT137" s="255" t="s">
        <v>153</v>
      </c>
      <c r="AU137" s="255" t="s">
        <v>84</v>
      </c>
      <c r="AV137" s="12" t="s">
        <v>151</v>
      </c>
      <c r="AW137" s="12" t="s">
        <v>39</v>
      </c>
      <c r="AX137" s="12" t="s">
        <v>24</v>
      </c>
      <c r="AY137" s="255" t="s">
        <v>144</v>
      </c>
    </row>
    <row r="138" s="1" customFormat="1" ht="16.5" customHeight="1">
      <c r="B138" s="46"/>
      <c r="C138" s="221" t="s">
        <v>233</v>
      </c>
      <c r="D138" s="221" t="s">
        <v>146</v>
      </c>
      <c r="E138" s="222" t="s">
        <v>257</v>
      </c>
      <c r="F138" s="223" t="s">
        <v>1051</v>
      </c>
      <c r="G138" s="224" t="s">
        <v>149</v>
      </c>
      <c r="H138" s="225">
        <v>18.32</v>
      </c>
      <c r="I138" s="226"/>
      <c r="J138" s="227">
        <f>ROUND(I138*H138,2)</f>
        <v>0</v>
      </c>
      <c r="K138" s="223" t="s">
        <v>150</v>
      </c>
      <c r="L138" s="72"/>
      <c r="M138" s="228" t="s">
        <v>22</v>
      </c>
      <c r="N138" s="229" t="s">
        <v>46</v>
      </c>
      <c r="O138" s="47"/>
      <c r="P138" s="230">
        <f>O138*H138</f>
        <v>0</v>
      </c>
      <c r="Q138" s="230">
        <v>0.0030000000000000001</v>
      </c>
      <c r="R138" s="230">
        <f>Q138*H138</f>
        <v>0.054960000000000002</v>
      </c>
      <c r="S138" s="230">
        <v>0</v>
      </c>
      <c r="T138" s="231">
        <f>S138*H138</f>
        <v>0</v>
      </c>
      <c r="AR138" s="24" t="s">
        <v>151</v>
      </c>
      <c r="AT138" s="24" t="s">
        <v>146</v>
      </c>
      <c r="AU138" s="24" t="s">
        <v>84</v>
      </c>
      <c r="AY138" s="24" t="s">
        <v>144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24</v>
      </c>
      <c r="BK138" s="232">
        <f>ROUND(I138*H138,2)</f>
        <v>0</v>
      </c>
      <c r="BL138" s="24" t="s">
        <v>151</v>
      </c>
      <c r="BM138" s="24" t="s">
        <v>1052</v>
      </c>
    </row>
    <row r="139" s="11" customFormat="1">
      <c r="B139" s="233"/>
      <c r="C139" s="234"/>
      <c r="D139" s="235" t="s">
        <v>153</v>
      </c>
      <c r="E139" s="236" t="s">
        <v>22</v>
      </c>
      <c r="F139" s="237" t="s">
        <v>1053</v>
      </c>
      <c r="G139" s="234"/>
      <c r="H139" s="238">
        <v>18.32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153</v>
      </c>
      <c r="AU139" s="244" t="s">
        <v>84</v>
      </c>
      <c r="AV139" s="11" t="s">
        <v>84</v>
      </c>
      <c r="AW139" s="11" t="s">
        <v>39</v>
      </c>
      <c r="AX139" s="11" t="s">
        <v>24</v>
      </c>
      <c r="AY139" s="244" t="s">
        <v>144</v>
      </c>
    </row>
    <row r="140" s="1" customFormat="1" ht="25.5" customHeight="1">
      <c r="B140" s="46"/>
      <c r="C140" s="221" t="s">
        <v>237</v>
      </c>
      <c r="D140" s="221" t="s">
        <v>146</v>
      </c>
      <c r="E140" s="222" t="s">
        <v>289</v>
      </c>
      <c r="F140" s="223" t="s">
        <v>1054</v>
      </c>
      <c r="G140" s="224" t="s">
        <v>158</v>
      </c>
      <c r="H140" s="225">
        <v>0.13500000000000001</v>
      </c>
      <c r="I140" s="226"/>
      <c r="J140" s="227">
        <f>ROUND(I140*H140,2)</f>
        <v>0</v>
      </c>
      <c r="K140" s="223" t="s">
        <v>150</v>
      </c>
      <c r="L140" s="72"/>
      <c r="M140" s="228" t="s">
        <v>22</v>
      </c>
      <c r="N140" s="229" t="s">
        <v>46</v>
      </c>
      <c r="O140" s="47"/>
      <c r="P140" s="230">
        <f>O140*H140</f>
        <v>0</v>
      </c>
      <c r="Q140" s="230">
        <v>2.2563399999999998</v>
      </c>
      <c r="R140" s="230">
        <f>Q140*H140</f>
        <v>0.30460589999999998</v>
      </c>
      <c r="S140" s="230">
        <v>0</v>
      </c>
      <c r="T140" s="231">
        <f>S140*H140</f>
        <v>0</v>
      </c>
      <c r="AR140" s="24" t="s">
        <v>151</v>
      </c>
      <c r="AT140" s="24" t="s">
        <v>146</v>
      </c>
      <c r="AU140" s="24" t="s">
        <v>84</v>
      </c>
      <c r="AY140" s="24" t="s">
        <v>144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24</v>
      </c>
      <c r="BK140" s="232">
        <f>ROUND(I140*H140,2)</f>
        <v>0</v>
      </c>
      <c r="BL140" s="24" t="s">
        <v>151</v>
      </c>
      <c r="BM140" s="24" t="s">
        <v>1055</v>
      </c>
    </row>
    <row r="141" s="1" customFormat="1" ht="25.5" customHeight="1">
      <c r="B141" s="46"/>
      <c r="C141" s="221" t="s">
        <v>241</v>
      </c>
      <c r="D141" s="221" t="s">
        <v>146</v>
      </c>
      <c r="E141" s="222" t="s">
        <v>1056</v>
      </c>
      <c r="F141" s="223" t="s">
        <v>1057</v>
      </c>
      <c r="G141" s="224" t="s">
        <v>175</v>
      </c>
      <c r="H141" s="225">
        <v>1</v>
      </c>
      <c r="I141" s="226"/>
      <c r="J141" s="227">
        <f>ROUND(I141*H141,2)</f>
        <v>0</v>
      </c>
      <c r="K141" s="223" t="s">
        <v>150</v>
      </c>
      <c r="L141" s="72"/>
      <c r="M141" s="228" t="s">
        <v>22</v>
      </c>
      <c r="N141" s="229" t="s">
        <v>46</v>
      </c>
      <c r="O141" s="47"/>
      <c r="P141" s="230">
        <f>O141*H141</f>
        <v>0</v>
      </c>
      <c r="Q141" s="230">
        <v>0.00048000000000000001</v>
      </c>
      <c r="R141" s="230">
        <f>Q141*H141</f>
        <v>0.00048000000000000001</v>
      </c>
      <c r="S141" s="230">
        <v>0</v>
      </c>
      <c r="T141" s="231">
        <f>S141*H141</f>
        <v>0</v>
      </c>
      <c r="AR141" s="24" t="s">
        <v>151</v>
      </c>
      <c r="AT141" s="24" t="s">
        <v>146</v>
      </c>
      <c r="AU141" s="24" t="s">
        <v>84</v>
      </c>
      <c r="AY141" s="24" t="s">
        <v>144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24</v>
      </c>
      <c r="BK141" s="232">
        <f>ROUND(I141*H141,2)</f>
        <v>0</v>
      </c>
      <c r="BL141" s="24" t="s">
        <v>151</v>
      </c>
      <c r="BM141" s="24" t="s">
        <v>1058</v>
      </c>
    </row>
    <row r="142" s="1" customFormat="1" ht="16.5" customHeight="1">
      <c r="B142" s="46"/>
      <c r="C142" s="277" t="s">
        <v>246</v>
      </c>
      <c r="D142" s="277" t="s">
        <v>321</v>
      </c>
      <c r="E142" s="278" t="s">
        <v>1059</v>
      </c>
      <c r="F142" s="279" t="s">
        <v>1060</v>
      </c>
      <c r="G142" s="280" t="s">
        <v>175</v>
      </c>
      <c r="H142" s="281">
        <v>1</v>
      </c>
      <c r="I142" s="282"/>
      <c r="J142" s="283">
        <f>ROUND(I142*H142,2)</f>
        <v>0</v>
      </c>
      <c r="K142" s="279" t="s">
        <v>150</v>
      </c>
      <c r="L142" s="284"/>
      <c r="M142" s="285" t="s">
        <v>22</v>
      </c>
      <c r="N142" s="286" t="s">
        <v>46</v>
      </c>
      <c r="O142" s="47"/>
      <c r="P142" s="230">
        <f>O142*H142</f>
        <v>0</v>
      </c>
      <c r="Q142" s="230">
        <v>0.012489999999999999</v>
      </c>
      <c r="R142" s="230">
        <f>Q142*H142</f>
        <v>0.012489999999999999</v>
      </c>
      <c r="S142" s="230">
        <v>0</v>
      </c>
      <c r="T142" s="231">
        <f>S142*H142</f>
        <v>0</v>
      </c>
      <c r="AR142" s="24" t="s">
        <v>190</v>
      </c>
      <c r="AT142" s="24" t="s">
        <v>321</v>
      </c>
      <c r="AU142" s="24" t="s">
        <v>84</v>
      </c>
      <c r="AY142" s="24" t="s">
        <v>144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24</v>
      </c>
      <c r="BK142" s="232">
        <f>ROUND(I142*H142,2)</f>
        <v>0</v>
      </c>
      <c r="BL142" s="24" t="s">
        <v>151</v>
      </c>
      <c r="BM142" s="24" t="s">
        <v>1061</v>
      </c>
    </row>
    <row r="143" s="10" customFormat="1" ht="29.88" customHeight="1">
      <c r="B143" s="205"/>
      <c r="C143" s="206"/>
      <c r="D143" s="207" t="s">
        <v>74</v>
      </c>
      <c r="E143" s="219" t="s">
        <v>196</v>
      </c>
      <c r="F143" s="219" t="s">
        <v>1062</v>
      </c>
      <c r="G143" s="206"/>
      <c r="H143" s="206"/>
      <c r="I143" s="209"/>
      <c r="J143" s="220">
        <f>BK143</f>
        <v>0</v>
      </c>
      <c r="K143" s="206"/>
      <c r="L143" s="211"/>
      <c r="M143" s="212"/>
      <c r="N143" s="213"/>
      <c r="O143" s="213"/>
      <c r="P143" s="214">
        <f>SUM(P144:P150)</f>
        <v>0</v>
      </c>
      <c r="Q143" s="213"/>
      <c r="R143" s="214">
        <f>SUM(R144:R150)</f>
        <v>0</v>
      </c>
      <c r="S143" s="213"/>
      <c r="T143" s="215">
        <f>SUM(T144:T150)</f>
        <v>0.60250000000000004</v>
      </c>
      <c r="AR143" s="216" t="s">
        <v>24</v>
      </c>
      <c r="AT143" s="217" t="s">
        <v>74</v>
      </c>
      <c r="AU143" s="217" t="s">
        <v>24</v>
      </c>
      <c r="AY143" s="216" t="s">
        <v>144</v>
      </c>
      <c r="BK143" s="218">
        <f>SUM(BK144:BK150)</f>
        <v>0</v>
      </c>
    </row>
    <row r="144" s="1" customFormat="1" ht="25.5" customHeight="1">
      <c r="B144" s="46"/>
      <c r="C144" s="221" t="s">
        <v>9</v>
      </c>
      <c r="D144" s="221" t="s">
        <v>146</v>
      </c>
      <c r="E144" s="222" t="s">
        <v>1063</v>
      </c>
      <c r="F144" s="223" t="s">
        <v>1064</v>
      </c>
      <c r="G144" s="224" t="s">
        <v>158</v>
      </c>
      <c r="H144" s="225">
        <v>0.13500000000000001</v>
      </c>
      <c r="I144" s="226"/>
      <c r="J144" s="227">
        <f>ROUND(I144*H144,2)</f>
        <v>0</v>
      </c>
      <c r="K144" s="223" t="s">
        <v>150</v>
      </c>
      <c r="L144" s="72"/>
      <c r="M144" s="228" t="s">
        <v>22</v>
      </c>
      <c r="N144" s="229" t="s">
        <v>46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2.2000000000000002</v>
      </c>
      <c r="T144" s="231">
        <f>S144*H144</f>
        <v>0.29700000000000004</v>
      </c>
      <c r="AR144" s="24" t="s">
        <v>151</v>
      </c>
      <c r="AT144" s="24" t="s">
        <v>146</v>
      </c>
      <c r="AU144" s="24" t="s">
        <v>84</v>
      </c>
      <c r="AY144" s="24" t="s">
        <v>144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24</v>
      </c>
      <c r="BK144" s="232">
        <f>ROUND(I144*H144,2)</f>
        <v>0</v>
      </c>
      <c r="BL144" s="24" t="s">
        <v>151</v>
      </c>
      <c r="BM144" s="24" t="s">
        <v>1065</v>
      </c>
    </row>
    <row r="145" s="11" customFormat="1">
      <c r="B145" s="233"/>
      <c r="C145" s="234"/>
      <c r="D145" s="235" t="s">
        <v>153</v>
      </c>
      <c r="E145" s="236" t="s">
        <v>22</v>
      </c>
      <c r="F145" s="237" t="s">
        <v>1066</v>
      </c>
      <c r="G145" s="234"/>
      <c r="H145" s="238">
        <v>0.13500000000000001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153</v>
      </c>
      <c r="AU145" s="244" t="s">
        <v>84</v>
      </c>
      <c r="AV145" s="11" t="s">
        <v>84</v>
      </c>
      <c r="AW145" s="11" t="s">
        <v>39</v>
      </c>
      <c r="AX145" s="11" t="s">
        <v>24</v>
      </c>
      <c r="AY145" s="244" t="s">
        <v>144</v>
      </c>
    </row>
    <row r="146" s="1" customFormat="1" ht="25.5" customHeight="1">
      <c r="B146" s="46"/>
      <c r="C146" s="221" t="s">
        <v>256</v>
      </c>
      <c r="D146" s="221" t="s">
        <v>146</v>
      </c>
      <c r="E146" s="222" t="s">
        <v>1067</v>
      </c>
      <c r="F146" s="223" t="s">
        <v>1068</v>
      </c>
      <c r="G146" s="224" t="s">
        <v>149</v>
      </c>
      <c r="H146" s="225">
        <v>4.5</v>
      </c>
      <c r="I146" s="226"/>
      <c r="J146" s="227">
        <f>ROUND(I146*H146,2)</f>
        <v>0</v>
      </c>
      <c r="K146" s="223" t="s">
        <v>150</v>
      </c>
      <c r="L146" s="72"/>
      <c r="M146" s="228" t="s">
        <v>22</v>
      </c>
      <c r="N146" s="229" t="s">
        <v>46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0.058999999999999997</v>
      </c>
      <c r="T146" s="231">
        <f>S146*H146</f>
        <v>0.26549999999999996</v>
      </c>
      <c r="AR146" s="24" t="s">
        <v>151</v>
      </c>
      <c r="AT146" s="24" t="s">
        <v>146</v>
      </c>
      <c r="AU146" s="24" t="s">
        <v>84</v>
      </c>
      <c r="AY146" s="24" t="s">
        <v>144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24</v>
      </c>
      <c r="BK146" s="232">
        <f>ROUND(I146*H146,2)</f>
        <v>0</v>
      </c>
      <c r="BL146" s="24" t="s">
        <v>151</v>
      </c>
      <c r="BM146" s="24" t="s">
        <v>1069</v>
      </c>
    </row>
    <row r="147" s="1" customFormat="1" ht="16.5" customHeight="1">
      <c r="B147" s="46"/>
      <c r="C147" s="221" t="s">
        <v>260</v>
      </c>
      <c r="D147" s="221" t="s">
        <v>146</v>
      </c>
      <c r="E147" s="222" t="s">
        <v>1070</v>
      </c>
      <c r="F147" s="223" t="s">
        <v>1071</v>
      </c>
      <c r="G147" s="224" t="s">
        <v>217</v>
      </c>
      <c r="H147" s="225">
        <v>5</v>
      </c>
      <c r="I147" s="226"/>
      <c r="J147" s="227">
        <f>ROUND(I147*H147,2)</f>
        <v>0</v>
      </c>
      <c r="K147" s="223" t="s">
        <v>150</v>
      </c>
      <c r="L147" s="72"/>
      <c r="M147" s="228" t="s">
        <v>22</v>
      </c>
      <c r="N147" s="229" t="s">
        <v>46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0.0080000000000000002</v>
      </c>
      <c r="T147" s="231">
        <f>S147*H147</f>
        <v>0.040000000000000001</v>
      </c>
      <c r="AR147" s="24" t="s">
        <v>151</v>
      </c>
      <c r="AT147" s="24" t="s">
        <v>146</v>
      </c>
      <c r="AU147" s="24" t="s">
        <v>84</v>
      </c>
      <c r="AY147" s="24" t="s">
        <v>144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24</v>
      </c>
      <c r="BK147" s="232">
        <f>ROUND(I147*H147,2)</f>
        <v>0</v>
      </c>
      <c r="BL147" s="24" t="s">
        <v>151</v>
      </c>
      <c r="BM147" s="24" t="s">
        <v>1072</v>
      </c>
    </row>
    <row r="148" s="1" customFormat="1" ht="16.5" customHeight="1">
      <c r="B148" s="46"/>
      <c r="C148" s="221" t="s">
        <v>265</v>
      </c>
      <c r="D148" s="221" t="s">
        <v>146</v>
      </c>
      <c r="E148" s="222" t="s">
        <v>1073</v>
      </c>
      <c r="F148" s="223" t="s">
        <v>1074</v>
      </c>
      <c r="G148" s="224" t="s">
        <v>217</v>
      </c>
      <c r="H148" s="225">
        <v>8.5</v>
      </c>
      <c r="I148" s="226"/>
      <c r="J148" s="227">
        <f>ROUND(I148*H148,2)</f>
        <v>0</v>
      </c>
      <c r="K148" s="223" t="s">
        <v>150</v>
      </c>
      <c r="L148" s="72"/>
      <c r="M148" s="228" t="s">
        <v>22</v>
      </c>
      <c r="N148" s="229" t="s">
        <v>46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151</v>
      </c>
      <c r="AT148" s="24" t="s">
        <v>146</v>
      </c>
      <c r="AU148" s="24" t="s">
        <v>84</v>
      </c>
      <c r="AY148" s="24" t="s">
        <v>144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24</v>
      </c>
      <c r="BK148" s="232">
        <f>ROUND(I148*H148,2)</f>
        <v>0</v>
      </c>
      <c r="BL148" s="24" t="s">
        <v>151</v>
      </c>
      <c r="BM148" s="24" t="s">
        <v>1075</v>
      </c>
    </row>
    <row r="149" s="11" customFormat="1">
      <c r="B149" s="233"/>
      <c r="C149" s="234"/>
      <c r="D149" s="235" t="s">
        <v>153</v>
      </c>
      <c r="E149" s="236" t="s">
        <v>22</v>
      </c>
      <c r="F149" s="237" t="s">
        <v>1076</v>
      </c>
      <c r="G149" s="234"/>
      <c r="H149" s="238">
        <v>8.5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153</v>
      </c>
      <c r="AU149" s="244" t="s">
        <v>84</v>
      </c>
      <c r="AV149" s="11" t="s">
        <v>84</v>
      </c>
      <c r="AW149" s="11" t="s">
        <v>39</v>
      </c>
      <c r="AX149" s="11" t="s">
        <v>24</v>
      </c>
      <c r="AY149" s="244" t="s">
        <v>144</v>
      </c>
    </row>
    <row r="150" s="1" customFormat="1" ht="25.5" customHeight="1">
      <c r="B150" s="46"/>
      <c r="C150" s="221" t="s">
        <v>270</v>
      </c>
      <c r="D150" s="221" t="s">
        <v>146</v>
      </c>
      <c r="E150" s="222" t="s">
        <v>1077</v>
      </c>
      <c r="F150" s="223" t="s">
        <v>1078</v>
      </c>
      <c r="G150" s="224" t="s">
        <v>217</v>
      </c>
      <c r="H150" s="225">
        <v>3</v>
      </c>
      <c r="I150" s="226"/>
      <c r="J150" s="227">
        <f>ROUND(I150*H150,2)</f>
        <v>0</v>
      </c>
      <c r="K150" s="223" t="s">
        <v>150</v>
      </c>
      <c r="L150" s="72"/>
      <c r="M150" s="228" t="s">
        <v>22</v>
      </c>
      <c r="N150" s="229" t="s">
        <v>46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151</v>
      </c>
      <c r="AT150" s="24" t="s">
        <v>146</v>
      </c>
      <c r="AU150" s="24" t="s">
        <v>84</v>
      </c>
      <c r="AY150" s="24" t="s">
        <v>144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24</v>
      </c>
      <c r="BK150" s="232">
        <f>ROUND(I150*H150,2)</f>
        <v>0</v>
      </c>
      <c r="BL150" s="24" t="s">
        <v>151</v>
      </c>
      <c r="BM150" s="24" t="s">
        <v>1079</v>
      </c>
    </row>
    <row r="151" s="10" customFormat="1" ht="29.88" customHeight="1">
      <c r="B151" s="205"/>
      <c r="C151" s="206"/>
      <c r="D151" s="207" t="s">
        <v>74</v>
      </c>
      <c r="E151" s="219" t="s">
        <v>457</v>
      </c>
      <c r="F151" s="219" t="s">
        <v>458</v>
      </c>
      <c r="G151" s="206"/>
      <c r="H151" s="206"/>
      <c r="I151" s="209"/>
      <c r="J151" s="220">
        <f>BK151</f>
        <v>0</v>
      </c>
      <c r="K151" s="206"/>
      <c r="L151" s="211"/>
      <c r="M151" s="212"/>
      <c r="N151" s="213"/>
      <c r="O151" s="213"/>
      <c r="P151" s="214">
        <f>SUM(P152:P156)</f>
        <v>0</v>
      </c>
      <c r="Q151" s="213"/>
      <c r="R151" s="214">
        <f>SUM(R152:R156)</f>
        <v>0</v>
      </c>
      <c r="S151" s="213"/>
      <c r="T151" s="215">
        <f>SUM(T152:T156)</f>
        <v>0</v>
      </c>
      <c r="AR151" s="216" t="s">
        <v>24</v>
      </c>
      <c r="AT151" s="217" t="s">
        <v>74</v>
      </c>
      <c r="AU151" s="217" t="s">
        <v>24</v>
      </c>
      <c r="AY151" s="216" t="s">
        <v>144</v>
      </c>
      <c r="BK151" s="218">
        <f>SUM(BK152:BK156)</f>
        <v>0</v>
      </c>
    </row>
    <row r="152" s="1" customFormat="1" ht="25.5" customHeight="1">
      <c r="B152" s="46"/>
      <c r="C152" s="221" t="s">
        <v>278</v>
      </c>
      <c r="D152" s="221" t="s">
        <v>146</v>
      </c>
      <c r="E152" s="222" t="s">
        <v>1080</v>
      </c>
      <c r="F152" s="223" t="s">
        <v>1081</v>
      </c>
      <c r="G152" s="224" t="s">
        <v>169</v>
      </c>
      <c r="H152" s="225">
        <v>0.60299999999999998</v>
      </c>
      <c r="I152" s="226"/>
      <c r="J152" s="227">
        <f>ROUND(I152*H152,2)</f>
        <v>0</v>
      </c>
      <c r="K152" s="223" t="s">
        <v>150</v>
      </c>
      <c r="L152" s="72"/>
      <c r="M152" s="228" t="s">
        <v>22</v>
      </c>
      <c r="N152" s="229" t="s">
        <v>46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151</v>
      </c>
      <c r="AT152" s="24" t="s">
        <v>146</v>
      </c>
      <c r="AU152" s="24" t="s">
        <v>84</v>
      </c>
      <c r="AY152" s="24" t="s">
        <v>144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24</v>
      </c>
      <c r="BK152" s="232">
        <f>ROUND(I152*H152,2)</f>
        <v>0</v>
      </c>
      <c r="BL152" s="24" t="s">
        <v>151</v>
      </c>
      <c r="BM152" s="24" t="s">
        <v>1082</v>
      </c>
    </row>
    <row r="153" s="1" customFormat="1" ht="25.5" customHeight="1">
      <c r="B153" s="46"/>
      <c r="C153" s="221" t="s">
        <v>283</v>
      </c>
      <c r="D153" s="221" t="s">
        <v>146</v>
      </c>
      <c r="E153" s="222" t="s">
        <v>464</v>
      </c>
      <c r="F153" s="223" t="s">
        <v>1083</v>
      </c>
      <c r="G153" s="224" t="s">
        <v>169</v>
      </c>
      <c r="H153" s="225">
        <v>0.60299999999999998</v>
      </c>
      <c r="I153" s="226"/>
      <c r="J153" s="227">
        <f>ROUND(I153*H153,2)</f>
        <v>0</v>
      </c>
      <c r="K153" s="223" t="s">
        <v>150</v>
      </c>
      <c r="L153" s="72"/>
      <c r="M153" s="228" t="s">
        <v>22</v>
      </c>
      <c r="N153" s="229" t="s">
        <v>46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151</v>
      </c>
      <c r="AT153" s="24" t="s">
        <v>146</v>
      </c>
      <c r="AU153" s="24" t="s">
        <v>84</v>
      </c>
      <c r="AY153" s="24" t="s">
        <v>144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151</v>
      </c>
      <c r="BM153" s="24" t="s">
        <v>1084</v>
      </c>
    </row>
    <row r="154" s="1" customFormat="1" ht="25.5" customHeight="1">
      <c r="B154" s="46"/>
      <c r="C154" s="221" t="s">
        <v>288</v>
      </c>
      <c r="D154" s="221" t="s">
        <v>146</v>
      </c>
      <c r="E154" s="222" t="s">
        <v>468</v>
      </c>
      <c r="F154" s="223" t="s">
        <v>1085</v>
      </c>
      <c r="G154" s="224" t="s">
        <v>169</v>
      </c>
      <c r="H154" s="225">
        <v>5.4269999999999996</v>
      </c>
      <c r="I154" s="226"/>
      <c r="J154" s="227">
        <f>ROUND(I154*H154,2)</f>
        <v>0</v>
      </c>
      <c r="K154" s="223" t="s">
        <v>150</v>
      </c>
      <c r="L154" s="72"/>
      <c r="M154" s="228" t="s">
        <v>22</v>
      </c>
      <c r="N154" s="229" t="s">
        <v>46</v>
      </c>
      <c r="O154" s="4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AR154" s="24" t="s">
        <v>151</v>
      </c>
      <c r="AT154" s="24" t="s">
        <v>146</v>
      </c>
      <c r="AU154" s="24" t="s">
        <v>84</v>
      </c>
      <c r="AY154" s="24" t="s">
        <v>144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24</v>
      </c>
      <c r="BK154" s="232">
        <f>ROUND(I154*H154,2)</f>
        <v>0</v>
      </c>
      <c r="BL154" s="24" t="s">
        <v>151</v>
      </c>
      <c r="BM154" s="24" t="s">
        <v>1086</v>
      </c>
    </row>
    <row r="155" s="11" customFormat="1">
      <c r="B155" s="233"/>
      <c r="C155" s="234"/>
      <c r="D155" s="235" t="s">
        <v>153</v>
      </c>
      <c r="E155" s="234"/>
      <c r="F155" s="237" t="s">
        <v>1087</v>
      </c>
      <c r="G155" s="234"/>
      <c r="H155" s="238">
        <v>5.4269999999999996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153</v>
      </c>
      <c r="AU155" s="244" t="s">
        <v>84</v>
      </c>
      <c r="AV155" s="11" t="s">
        <v>84</v>
      </c>
      <c r="AW155" s="11" t="s">
        <v>6</v>
      </c>
      <c r="AX155" s="11" t="s">
        <v>24</v>
      </c>
      <c r="AY155" s="244" t="s">
        <v>144</v>
      </c>
    </row>
    <row r="156" s="1" customFormat="1" ht="16.5" customHeight="1">
      <c r="B156" s="46"/>
      <c r="C156" s="221" t="s">
        <v>294</v>
      </c>
      <c r="D156" s="221" t="s">
        <v>146</v>
      </c>
      <c r="E156" s="222" t="s">
        <v>472</v>
      </c>
      <c r="F156" s="223" t="s">
        <v>1088</v>
      </c>
      <c r="G156" s="224" t="s">
        <v>169</v>
      </c>
      <c r="H156" s="225">
        <v>0.60299999999999998</v>
      </c>
      <c r="I156" s="226"/>
      <c r="J156" s="227">
        <f>ROUND(I156*H156,2)</f>
        <v>0</v>
      </c>
      <c r="K156" s="223" t="s">
        <v>150</v>
      </c>
      <c r="L156" s="72"/>
      <c r="M156" s="228" t="s">
        <v>22</v>
      </c>
      <c r="N156" s="229" t="s">
        <v>46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151</v>
      </c>
      <c r="AT156" s="24" t="s">
        <v>146</v>
      </c>
      <c r="AU156" s="24" t="s">
        <v>84</v>
      </c>
      <c r="AY156" s="24" t="s">
        <v>144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151</v>
      </c>
      <c r="BM156" s="24" t="s">
        <v>1089</v>
      </c>
    </row>
    <row r="157" s="10" customFormat="1" ht="29.88" customHeight="1">
      <c r="B157" s="205"/>
      <c r="C157" s="206"/>
      <c r="D157" s="207" t="s">
        <v>74</v>
      </c>
      <c r="E157" s="219" t="s">
        <v>475</v>
      </c>
      <c r="F157" s="219" t="s">
        <v>476</v>
      </c>
      <c r="G157" s="206"/>
      <c r="H157" s="206"/>
      <c r="I157" s="209"/>
      <c r="J157" s="220">
        <f>BK157</f>
        <v>0</v>
      </c>
      <c r="K157" s="206"/>
      <c r="L157" s="211"/>
      <c r="M157" s="212"/>
      <c r="N157" s="213"/>
      <c r="O157" s="213"/>
      <c r="P157" s="214">
        <f>P158</f>
        <v>0</v>
      </c>
      <c r="Q157" s="213"/>
      <c r="R157" s="214">
        <f>R158</f>
        <v>0</v>
      </c>
      <c r="S157" s="213"/>
      <c r="T157" s="215">
        <f>T158</f>
        <v>0</v>
      </c>
      <c r="AR157" s="216" t="s">
        <v>24</v>
      </c>
      <c r="AT157" s="217" t="s">
        <v>74</v>
      </c>
      <c r="AU157" s="217" t="s">
        <v>24</v>
      </c>
      <c r="AY157" s="216" t="s">
        <v>144</v>
      </c>
      <c r="BK157" s="218">
        <f>BK158</f>
        <v>0</v>
      </c>
    </row>
    <row r="158" s="1" customFormat="1" ht="38.25" customHeight="1">
      <c r="B158" s="46"/>
      <c r="C158" s="221" t="s">
        <v>298</v>
      </c>
      <c r="D158" s="221" t="s">
        <v>146</v>
      </c>
      <c r="E158" s="222" t="s">
        <v>1090</v>
      </c>
      <c r="F158" s="223" t="s">
        <v>1091</v>
      </c>
      <c r="G158" s="224" t="s">
        <v>169</v>
      </c>
      <c r="H158" s="225">
        <v>2.9180000000000001</v>
      </c>
      <c r="I158" s="226"/>
      <c r="J158" s="227">
        <f>ROUND(I158*H158,2)</f>
        <v>0</v>
      </c>
      <c r="K158" s="223" t="s">
        <v>150</v>
      </c>
      <c r="L158" s="72"/>
      <c r="M158" s="228" t="s">
        <v>22</v>
      </c>
      <c r="N158" s="229" t="s">
        <v>46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151</v>
      </c>
      <c r="AT158" s="24" t="s">
        <v>146</v>
      </c>
      <c r="AU158" s="24" t="s">
        <v>84</v>
      </c>
      <c r="AY158" s="24" t="s">
        <v>144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24</v>
      </c>
      <c r="BK158" s="232">
        <f>ROUND(I158*H158,2)</f>
        <v>0</v>
      </c>
      <c r="BL158" s="24" t="s">
        <v>151</v>
      </c>
      <c r="BM158" s="24" t="s">
        <v>1092</v>
      </c>
    </row>
    <row r="159" s="10" customFormat="1" ht="37.44" customHeight="1">
      <c r="B159" s="205"/>
      <c r="C159" s="206"/>
      <c r="D159" s="207" t="s">
        <v>74</v>
      </c>
      <c r="E159" s="208" t="s">
        <v>481</v>
      </c>
      <c r="F159" s="208" t="s">
        <v>482</v>
      </c>
      <c r="G159" s="206"/>
      <c r="H159" s="206"/>
      <c r="I159" s="209"/>
      <c r="J159" s="210">
        <f>BK159</f>
        <v>0</v>
      </c>
      <c r="K159" s="206"/>
      <c r="L159" s="211"/>
      <c r="M159" s="212"/>
      <c r="N159" s="213"/>
      <c r="O159" s="213"/>
      <c r="P159" s="214">
        <f>P160+P163+P178+P188+P202+P209+P215+P218+P229+P237+P244+P247+P256+P267+P269</f>
        <v>0</v>
      </c>
      <c r="Q159" s="213"/>
      <c r="R159" s="214">
        <f>R160+R163+R178+R188+R202+R209+R215+R218+R229+R237+R244+R247+R256+R267+R269</f>
        <v>0.64149309999999993</v>
      </c>
      <c r="S159" s="213"/>
      <c r="T159" s="215">
        <f>T160+T163+T178+T188+T202+T209+T215+T218+T229+T237+T244+T247+T256+T267+T269</f>
        <v>0</v>
      </c>
      <c r="AR159" s="216" t="s">
        <v>84</v>
      </c>
      <c r="AT159" s="217" t="s">
        <v>74</v>
      </c>
      <c r="AU159" s="217" t="s">
        <v>75</v>
      </c>
      <c r="AY159" s="216" t="s">
        <v>144</v>
      </c>
      <c r="BK159" s="218">
        <f>BK160+BK163+BK178+BK188+BK202+BK209+BK215+BK218+BK229+BK237+BK244+BK247+BK256+BK267+BK269</f>
        <v>0</v>
      </c>
    </row>
    <row r="160" s="10" customFormat="1" ht="19.92" customHeight="1">
      <c r="B160" s="205"/>
      <c r="C160" s="206"/>
      <c r="D160" s="207" t="s">
        <v>74</v>
      </c>
      <c r="E160" s="219" t="s">
        <v>525</v>
      </c>
      <c r="F160" s="219" t="s">
        <v>526</v>
      </c>
      <c r="G160" s="206"/>
      <c r="H160" s="206"/>
      <c r="I160" s="209"/>
      <c r="J160" s="220">
        <f>BK160</f>
        <v>0</v>
      </c>
      <c r="K160" s="206"/>
      <c r="L160" s="211"/>
      <c r="M160" s="212"/>
      <c r="N160" s="213"/>
      <c r="O160" s="213"/>
      <c r="P160" s="214">
        <f>SUM(P161:P162)</f>
        <v>0</v>
      </c>
      <c r="Q160" s="213"/>
      <c r="R160" s="214">
        <f>SUM(R161:R162)</f>
        <v>0.012870000000000001</v>
      </c>
      <c r="S160" s="213"/>
      <c r="T160" s="215">
        <f>SUM(T161:T162)</f>
        <v>0</v>
      </c>
      <c r="AR160" s="216" t="s">
        <v>84</v>
      </c>
      <c r="AT160" s="217" t="s">
        <v>74</v>
      </c>
      <c r="AU160" s="217" t="s">
        <v>24</v>
      </c>
      <c r="AY160" s="216" t="s">
        <v>144</v>
      </c>
      <c r="BK160" s="218">
        <f>SUM(BK161:BK162)</f>
        <v>0</v>
      </c>
    </row>
    <row r="161" s="1" customFormat="1" ht="25.5" customHeight="1">
      <c r="B161" s="46"/>
      <c r="C161" s="221" t="s">
        <v>302</v>
      </c>
      <c r="D161" s="221" t="s">
        <v>146</v>
      </c>
      <c r="E161" s="222" t="s">
        <v>1093</v>
      </c>
      <c r="F161" s="223" t="s">
        <v>1094</v>
      </c>
      <c r="G161" s="224" t="s">
        <v>149</v>
      </c>
      <c r="H161" s="225">
        <v>4.29</v>
      </c>
      <c r="I161" s="226"/>
      <c r="J161" s="227">
        <f>ROUND(I161*H161,2)</f>
        <v>0</v>
      </c>
      <c r="K161" s="223" t="s">
        <v>150</v>
      </c>
      <c r="L161" s="72"/>
      <c r="M161" s="228" t="s">
        <v>22</v>
      </c>
      <c r="N161" s="229" t="s">
        <v>46</v>
      </c>
      <c r="O161" s="47"/>
      <c r="P161" s="230">
        <f>O161*H161</f>
        <v>0</v>
      </c>
      <c r="Q161" s="230">
        <v>0.0030000000000000001</v>
      </c>
      <c r="R161" s="230">
        <f>Q161*H161</f>
        <v>0.012870000000000001</v>
      </c>
      <c r="S161" s="230">
        <v>0</v>
      </c>
      <c r="T161" s="231">
        <f>S161*H161</f>
        <v>0</v>
      </c>
      <c r="AR161" s="24" t="s">
        <v>228</v>
      </c>
      <c r="AT161" s="24" t="s">
        <v>146</v>
      </c>
      <c r="AU161" s="24" t="s">
        <v>84</v>
      </c>
      <c r="AY161" s="24" t="s">
        <v>144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24</v>
      </c>
      <c r="BK161" s="232">
        <f>ROUND(I161*H161,2)</f>
        <v>0</v>
      </c>
      <c r="BL161" s="24" t="s">
        <v>228</v>
      </c>
      <c r="BM161" s="24" t="s">
        <v>1095</v>
      </c>
    </row>
    <row r="162" s="11" customFormat="1">
      <c r="B162" s="233"/>
      <c r="C162" s="234"/>
      <c r="D162" s="235" t="s">
        <v>153</v>
      </c>
      <c r="E162" s="236" t="s">
        <v>22</v>
      </c>
      <c r="F162" s="237" t="s">
        <v>1096</v>
      </c>
      <c r="G162" s="234"/>
      <c r="H162" s="238">
        <v>4.29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153</v>
      </c>
      <c r="AU162" s="244" t="s">
        <v>84</v>
      </c>
      <c r="AV162" s="11" t="s">
        <v>84</v>
      </c>
      <c r="AW162" s="11" t="s">
        <v>39</v>
      </c>
      <c r="AX162" s="11" t="s">
        <v>24</v>
      </c>
      <c r="AY162" s="244" t="s">
        <v>144</v>
      </c>
    </row>
    <row r="163" s="10" customFormat="1" ht="29.88" customHeight="1">
      <c r="B163" s="205"/>
      <c r="C163" s="206"/>
      <c r="D163" s="207" t="s">
        <v>74</v>
      </c>
      <c r="E163" s="219" t="s">
        <v>1097</v>
      </c>
      <c r="F163" s="219" t="s">
        <v>1098</v>
      </c>
      <c r="G163" s="206"/>
      <c r="H163" s="206"/>
      <c r="I163" s="209"/>
      <c r="J163" s="220">
        <f>BK163</f>
        <v>0</v>
      </c>
      <c r="K163" s="206"/>
      <c r="L163" s="211"/>
      <c r="M163" s="212"/>
      <c r="N163" s="213"/>
      <c r="O163" s="213"/>
      <c r="P163" s="214">
        <f>SUM(P164:P177)</f>
        <v>0</v>
      </c>
      <c r="Q163" s="213"/>
      <c r="R163" s="214">
        <f>SUM(R164:R177)</f>
        <v>0.015815000000000003</v>
      </c>
      <c r="S163" s="213"/>
      <c r="T163" s="215">
        <f>SUM(T164:T177)</f>
        <v>0</v>
      </c>
      <c r="AR163" s="216" t="s">
        <v>84</v>
      </c>
      <c r="AT163" s="217" t="s">
        <v>74</v>
      </c>
      <c r="AU163" s="217" t="s">
        <v>24</v>
      </c>
      <c r="AY163" s="216" t="s">
        <v>144</v>
      </c>
      <c r="BK163" s="218">
        <f>SUM(BK164:BK177)</f>
        <v>0</v>
      </c>
    </row>
    <row r="164" s="1" customFormat="1" ht="16.5" customHeight="1">
      <c r="B164" s="46"/>
      <c r="C164" s="221" t="s">
        <v>307</v>
      </c>
      <c r="D164" s="221" t="s">
        <v>146</v>
      </c>
      <c r="E164" s="222" t="s">
        <v>1099</v>
      </c>
      <c r="F164" s="223" t="s">
        <v>1100</v>
      </c>
      <c r="G164" s="224" t="s">
        <v>217</v>
      </c>
      <c r="H164" s="225">
        <v>1.5</v>
      </c>
      <c r="I164" s="226"/>
      <c r="J164" s="227">
        <f>ROUND(I164*H164,2)</f>
        <v>0</v>
      </c>
      <c r="K164" s="223" t="s">
        <v>150</v>
      </c>
      <c r="L164" s="72"/>
      <c r="M164" s="228" t="s">
        <v>22</v>
      </c>
      <c r="N164" s="229" t="s">
        <v>46</v>
      </c>
      <c r="O164" s="47"/>
      <c r="P164" s="230">
        <f>O164*H164</f>
        <v>0</v>
      </c>
      <c r="Q164" s="230">
        <v>0.0017700000000000001</v>
      </c>
      <c r="R164" s="230">
        <f>Q164*H164</f>
        <v>0.0026550000000000002</v>
      </c>
      <c r="S164" s="230">
        <v>0</v>
      </c>
      <c r="T164" s="231">
        <f>S164*H164</f>
        <v>0</v>
      </c>
      <c r="AR164" s="24" t="s">
        <v>228</v>
      </c>
      <c r="AT164" s="24" t="s">
        <v>146</v>
      </c>
      <c r="AU164" s="24" t="s">
        <v>84</v>
      </c>
      <c r="AY164" s="24" t="s">
        <v>144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24</v>
      </c>
      <c r="BK164" s="232">
        <f>ROUND(I164*H164,2)</f>
        <v>0</v>
      </c>
      <c r="BL164" s="24" t="s">
        <v>228</v>
      </c>
      <c r="BM164" s="24" t="s">
        <v>1101</v>
      </c>
    </row>
    <row r="165" s="1" customFormat="1" ht="16.5" customHeight="1">
      <c r="B165" s="46"/>
      <c r="C165" s="277" t="s">
        <v>311</v>
      </c>
      <c r="D165" s="277" t="s">
        <v>321</v>
      </c>
      <c r="E165" s="278" t="s">
        <v>1102</v>
      </c>
      <c r="F165" s="279" t="s">
        <v>1103</v>
      </c>
      <c r="G165" s="280" t="s">
        <v>175</v>
      </c>
      <c r="H165" s="281">
        <v>1</v>
      </c>
      <c r="I165" s="282"/>
      <c r="J165" s="283">
        <f>ROUND(I165*H165,2)</f>
        <v>0</v>
      </c>
      <c r="K165" s="279" t="s">
        <v>22</v>
      </c>
      <c r="L165" s="284"/>
      <c r="M165" s="285" t="s">
        <v>22</v>
      </c>
      <c r="N165" s="286" t="s">
        <v>46</v>
      </c>
      <c r="O165" s="47"/>
      <c r="P165" s="230">
        <f>O165*H165</f>
        <v>0</v>
      </c>
      <c r="Q165" s="230">
        <v>0.0012099999999999999</v>
      </c>
      <c r="R165" s="230">
        <f>Q165*H165</f>
        <v>0.0012099999999999999</v>
      </c>
      <c r="S165" s="230">
        <v>0</v>
      </c>
      <c r="T165" s="231">
        <f>S165*H165</f>
        <v>0</v>
      </c>
      <c r="AR165" s="24" t="s">
        <v>307</v>
      </c>
      <c r="AT165" s="24" t="s">
        <v>321</v>
      </c>
      <c r="AU165" s="24" t="s">
        <v>84</v>
      </c>
      <c r="AY165" s="24" t="s">
        <v>144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24</v>
      </c>
      <c r="BK165" s="232">
        <f>ROUND(I165*H165,2)</f>
        <v>0</v>
      </c>
      <c r="BL165" s="24" t="s">
        <v>228</v>
      </c>
      <c r="BM165" s="24" t="s">
        <v>1104</v>
      </c>
    </row>
    <row r="166" s="1" customFormat="1" ht="16.5" customHeight="1">
      <c r="B166" s="46"/>
      <c r="C166" s="277" t="s">
        <v>316</v>
      </c>
      <c r="D166" s="277" t="s">
        <v>321</v>
      </c>
      <c r="E166" s="278" t="s">
        <v>1105</v>
      </c>
      <c r="F166" s="279" t="s">
        <v>1106</v>
      </c>
      <c r="G166" s="280" t="s">
        <v>175</v>
      </c>
      <c r="H166" s="281">
        <v>1</v>
      </c>
      <c r="I166" s="282"/>
      <c r="J166" s="283">
        <f>ROUND(I166*H166,2)</f>
        <v>0</v>
      </c>
      <c r="K166" s="279" t="s">
        <v>150</v>
      </c>
      <c r="L166" s="284"/>
      <c r="M166" s="285" t="s">
        <v>22</v>
      </c>
      <c r="N166" s="286" t="s">
        <v>46</v>
      </c>
      <c r="O166" s="47"/>
      <c r="P166" s="230">
        <f>O166*H166</f>
        <v>0</v>
      </c>
      <c r="Q166" s="230">
        <v>0.00062</v>
      </c>
      <c r="R166" s="230">
        <f>Q166*H166</f>
        <v>0.00062</v>
      </c>
      <c r="S166" s="230">
        <v>0</v>
      </c>
      <c r="T166" s="231">
        <f>S166*H166</f>
        <v>0</v>
      </c>
      <c r="AR166" s="24" t="s">
        <v>307</v>
      </c>
      <c r="AT166" s="24" t="s">
        <v>321</v>
      </c>
      <c r="AU166" s="24" t="s">
        <v>84</v>
      </c>
      <c r="AY166" s="24" t="s">
        <v>144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24</v>
      </c>
      <c r="BK166" s="232">
        <f>ROUND(I166*H166,2)</f>
        <v>0</v>
      </c>
      <c r="BL166" s="24" t="s">
        <v>228</v>
      </c>
      <c r="BM166" s="24" t="s">
        <v>1107</v>
      </c>
    </row>
    <row r="167" s="1" customFormat="1" ht="16.5" customHeight="1">
      <c r="B167" s="46"/>
      <c r="C167" s="277" t="s">
        <v>320</v>
      </c>
      <c r="D167" s="277" t="s">
        <v>321</v>
      </c>
      <c r="E167" s="278" t="s">
        <v>1108</v>
      </c>
      <c r="F167" s="279" t="s">
        <v>1109</v>
      </c>
      <c r="G167" s="280" t="s">
        <v>175</v>
      </c>
      <c r="H167" s="281">
        <v>1</v>
      </c>
      <c r="I167" s="282"/>
      <c r="J167" s="283">
        <f>ROUND(I167*H167,2)</f>
        <v>0</v>
      </c>
      <c r="K167" s="279" t="s">
        <v>150</v>
      </c>
      <c r="L167" s="284"/>
      <c r="M167" s="285" t="s">
        <v>22</v>
      </c>
      <c r="N167" s="286" t="s">
        <v>46</v>
      </c>
      <c r="O167" s="47"/>
      <c r="P167" s="230">
        <f>O167*H167</f>
        <v>0</v>
      </c>
      <c r="Q167" s="230">
        <v>0.0027000000000000001</v>
      </c>
      <c r="R167" s="230">
        <f>Q167*H167</f>
        <v>0.0027000000000000001</v>
      </c>
      <c r="S167" s="230">
        <v>0</v>
      </c>
      <c r="T167" s="231">
        <f>S167*H167</f>
        <v>0</v>
      </c>
      <c r="AR167" s="24" t="s">
        <v>307</v>
      </c>
      <c r="AT167" s="24" t="s">
        <v>321</v>
      </c>
      <c r="AU167" s="24" t="s">
        <v>84</v>
      </c>
      <c r="AY167" s="24" t="s">
        <v>144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24</v>
      </c>
      <c r="BK167" s="232">
        <f>ROUND(I167*H167,2)</f>
        <v>0</v>
      </c>
      <c r="BL167" s="24" t="s">
        <v>228</v>
      </c>
      <c r="BM167" s="24" t="s">
        <v>1110</v>
      </c>
    </row>
    <row r="168" s="1" customFormat="1" ht="16.5" customHeight="1">
      <c r="B168" s="46"/>
      <c r="C168" s="277" t="s">
        <v>325</v>
      </c>
      <c r="D168" s="277" t="s">
        <v>321</v>
      </c>
      <c r="E168" s="278" t="s">
        <v>1111</v>
      </c>
      <c r="F168" s="279" t="s">
        <v>1112</v>
      </c>
      <c r="G168" s="280" t="s">
        <v>175</v>
      </c>
      <c r="H168" s="281">
        <v>1</v>
      </c>
      <c r="I168" s="282"/>
      <c r="J168" s="283">
        <f>ROUND(I168*H168,2)</f>
        <v>0</v>
      </c>
      <c r="K168" s="279" t="s">
        <v>150</v>
      </c>
      <c r="L168" s="284"/>
      <c r="M168" s="285" t="s">
        <v>22</v>
      </c>
      <c r="N168" s="286" t="s">
        <v>46</v>
      </c>
      <c r="O168" s="47"/>
      <c r="P168" s="230">
        <f>O168*H168</f>
        <v>0</v>
      </c>
      <c r="Q168" s="230">
        <v>0.00034000000000000002</v>
      </c>
      <c r="R168" s="230">
        <f>Q168*H168</f>
        <v>0.00034000000000000002</v>
      </c>
      <c r="S168" s="230">
        <v>0</v>
      </c>
      <c r="T168" s="231">
        <f>S168*H168</f>
        <v>0</v>
      </c>
      <c r="AR168" s="24" t="s">
        <v>307</v>
      </c>
      <c r="AT168" s="24" t="s">
        <v>321</v>
      </c>
      <c r="AU168" s="24" t="s">
        <v>84</v>
      </c>
      <c r="AY168" s="24" t="s">
        <v>144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24</v>
      </c>
      <c r="BK168" s="232">
        <f>ROUND(I168*H168,2)</f>
        <v>0</v>
      </c>
      <c r="BL168" s="24" t="s">
        <v>228</v>
      </c>
      <c r="BM168" s="24" t="s">
        <v>1113</v>
      </c>
    </row>
    <row r="169" s="1" customFormat="1" ht="16.5" customHeight="1">
      <c r="B169" s="46"/>
      <c r="C169" s="277" t="s">
        <v>329</v>
      </c>
      <c r="D169" s="277" t="s">
        <v>321</v>
      </c>
      <c r="E169" s="278" t="s">
        <v>1114</v>
      </c>
      <c r="F169" s="279" t="s">
        <v>1115</v>
      </c>
      <c r="G169" s="280" t="s">
        <v>175</v>
      </c>
      <c r="H169" s="281">
        <v>2</v>
      </c>
      <c r="I169" s="282"/>
      <c r="J169" s="283">
        <f>ROUND(I169*H169,2)</f>
        <v>0</v>
      </c>
      <c r="K169" s="279" t="s">
        <v>22</v>
      </c>
      <c r="L169" s="284"/>
      <c r="M169" s="285" t="s">
        <v>22</v>
      </c>
      <c r="N169" s="286" t="s">
        <v>46</v>
      </c>
      <c r="O169" s="47"/>
      <c r="P169" s="230">
        <f>O169*H169</f>
        <v>0</v>
      </c>
      <c r="Q169" s="230">
        <v>0.00125</v>
      </c>
      <c r="R169" s="230">
        <f>Q169*H169</f>
        <v>0.0025000000000000001</v>
      </c>
      <c r="S169" s="230">
        <v>0</v>
      </c>
      <c r="T169" s="231">
        <f>S169*H169</f>
        <v>0</v>
      </c>
      <c r="AR169" s="24" t="s">
        <v>307</v>
      </c>
      <c r="AT169" s="24" t="s">
        <v>321</v>
      </c>
      <c r="AU169" s="24" t="s">
        <v>84</v>
      </c>
      <c r="AY169" s="24" t="s">
        <v>144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24</v>
      </c>
      <c r="BK169" s="232">
        <f>ROUND(I169*H169,2)</f>
        <v>0</v>
      </c>
      <c r="BL169" s="24" t="s">
        <v>228</v>
      </c>
      <c r="BM169" s="24" t="s">
        <v>1116</v>
      </c>
    </row>
    <row r="170" s="1" customFormat="1" ht="16.5" customHeight="1">
      <c r="B170" s="46"/>
      <c r="C170" s="277" t="s">
        <v>334</v>
      </c>
      <c r="D170" s="277" t="s">
        <v>321</v>
      </c>
      <c r="E170" s="278" t="s">
        <v>1117</v>
      </c>
      <c r="F170" s="279" t="s">
        <v>1118</v>
      </c>
      <c r="G170" s="280" t="s">
        <v>175</v>
      </c>
      <c r="H170" s="281">
        <v>1</v>
      </c>
      <c r="I170" s="282"/>
      <c r="J170" s="283">
        <f>ROUND(I170*H170,2)</f>
        <v>0</v>
      </c>
      <c r="K170" s="279" t="s">
        <v>150</v>
      </c>
      <c r="L170" s="284"/>
      <c r="M170" s="285" t="s">
        <v>22</v>
      </c>
      <c r="N170" s="286" t="s">
        <v>46</v>
      </c>
      <c r="O170" s="47"/>
      <c r="P170" s="230">
        <f>O170*H170</f>
        <v>0</v>
      </c>
      <c r="Q170" s="230">
        <v>0.00025999999999999998</v>
      </c>
      <c r="R170" s="230">
        <f>Q170*H170</f>
        <v>0.00025999999999999998</v>
      </c>
      <c r="S170" s="230">
        <v>0</v>
      </c>
      <c r="T170" s="231">
        <f>S170*H170</f>
        <v>0</v>
      </c>
      <c r="AR170" s="24" t="s">
        <v>307</v>
      </c>
      <c r="AT170" s="24" t="s">
        <v>321</v>
      </c>
      <c r="AU170" s="24" t="s">
        <v>84</v>
      </c>
      <c r="AY170" s="24" t="s">
        <v>144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24</v>
      </c>
      <c r="BK170" s="232">
        <f>ROUND(I170*H170,2)</f>
        <v>0</v>
      </c>
      <c r="BL170" s="24" t="s">
        <v>228</v>
      </c>
      <c r="BM170" s="24" t="s">
        <v>1119</v>
      </c>
    </row>
    <row r="171" s="1" customFormat="1" ht="16.5" customHeight="1">
      <c r="B171" s="46"/>
      <c r="C171" s="221" t="s">
        <v>339</v>
      </c>
      <c r="D171" s="221" t="s">
        <v>146</v>
      </c>
      <c r="E171" s="222" t="s">
        <v>1120</v>
      </c>
      <c r="F171" s="223" t="s">
        <v>1121</v>
      </c>
      <c r="G171" s="224" t="s">
        <v>217</v>
      </c>
      <c r="H171" s="225">
        <v>2</v>
      </c>
      <c r="I171" s="226"/>
      <c r="J171" s="227">
        <f>ROUND(I171*H171,2)</f>
        <v>0</v>
      </c>
      <c r="K171" s="223" t="s">
        <v>150</v>
      </c>
      <c r="L171" s="72"/>
      <c r="M171" s="228" t="s">
        <v>22</v>
      </c>
      <c r="N171" s="229" t="s">
        <v>46</v>
      </c>
      <c r="O171" s="47"/>
      <c r="P171" s="230">
        <f>O171*H171</f>
        <v>0</v>
      </c>
      <c r="Q171" s="230">
        <v>0.00029</v>
      </c>
      <c r="R171" s="230">
        <f>Q171*H171</f>
        <v>0.00058</v>
      </c>
      <c r="S171" s="230">
        <v>0</v>
      </c>
      <c r="T171" s="231">
        <f>S171*H171</f>
        <v>0</v>
      </c>
      <c r="AR171" s="24" t="s">
        <v>228</v>
      </c>
      <c r="AT171" s="24" t="s">
        <v>146</v>
      </c>
      <c r="AU171" s="24" t="s">
        <v>84</v>
      </c>
      <c r="AY171" s="24" t="s">
        <v>144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24</v>
      </c>
      <c r="BK171" s="232">
        <f>ROUND(I171*H171,2)</f>
        <v>0</v>
      </c>
      <c r="BL171" s="24" t="s">
        <v>228</v>
      </c>
      <c r="BM171" s="24" t="s">
        <v>1122</v>
      </c>
    </row>
    <row r="172" s="1" customFormat="1" ht="16.5" customHeight="1">
      <c r="B172" s="46"/>
      <c r="C172" s="221" t="s">
        <v>344</v>
      </c>
      <c r="D172" s="221" t="s">
        <v>146</v>
      </c>
      <c r="E172" s="222" t="s">
        <v>1123</v>
      </c>
      <c r="F172" s="223" t="s">
        <v>1124</v>
      </c>
      <c r="G172" s="224" t="s">
        <v>217</v>
      </c>
      <c r="H172" s="225">
        <v>4</v>
      </c>
      <c r="I172" s="226"/>
      <c r="J172" s="227">
        <f>ROUND(I172*H172,2)</f>
        <v>0</v>
      </c>
      <c r="K172" s="223" t="s">
        <v>150</v>
      </c>
      <c r="L172" s="72"/>
      <c r="M172" s="228" t="s">
        <v>22</v>
      </c>
      <c r="N172" s="229" t="s">
        <v>46</v>
      </c>
      <c r="O172" s="47"/>
      <c r="P172" s="230">
        <f>O172*H172</f>
        <v>0</v>
      </c>
      <c r="Q172" s="230">
        <v>0.00114</v>
      </c>
      <c r="R172" s="230">
        <f>Q172*H172</f>
        <v>0.0045599999999999998</v>
      </c>
      <c r="S172" s="230">
        <v>0</v>
      </c>
      <c r="T172" s="231">
        <f>S172*H172</f>
        <v>0</v>
      </c>
      <c r="AR172" s="24" t="s">
        <v>228</v>
      </c>
      <c r="AT172" s="24" t="s">
        <v>146</v>
      </c>
      <c r="AU172" s="24" t="s">
        <v>84</v>
      </c>
      <c r="AY172" s="24" t="s">
        <v>144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24</v>
      </c>
      <c r="BK172" s="232">
        <f>ROUND(I172*H172,2)</f>
        <v>0</v>
      </c>
      <c r="BL172" s="24" t="s">
        <v>228</v>
      </c>
      <c r="BM172" s="24" t="s">
        <v>1125</v>
      </c>
    </row>
    <row r="173" s="1" customFormat="1" ht="16.5" customHeight="1">
      <c r="B173" s="46"/>
      <c r="C173" s="277" t="s">
        <v>348</v>
      </c>
      <c r="D173" s="277" t="s">
        <v>321</v>
      </c>
      <c r="E173" s="278" t="s">
        <v>1126</v>
      </c>
      <c r="F173" s="279" t="s">
        <v>1127</v>
      </c>
      <c r="G173" s="280" t="s">
        <v>175</v>
      </c>
      <c r="H173" s="281">
        <v>1</v>
      </c>
      <c r="I173" s="282"/>
      <c r="J173" s="283">
        <f>ROUND(I173*H173,2)</f>
        <v>0</v>
      </c>
      <c r="K173" s="279" t="s">
        <v>150</v>
      </c>
      <c r="L173" s="284"/>
      <c r="M173" s="285" t="s">
        <v>22</v>
      </c>
      <c r="N173" s="286" t="s">
        <v>46</v>
      </c>
      <c r="O173" s="47"/>
      <c r="P173" s="230">
        <f>O173*H173</f>
        <v>0</v>
      </c>
      <c r="Q173" s="230">
        <v>0.00022000000000000001</v>
      </c>
      <c r="R173" s="230">
        <f>Q173*H173</f>
        <v>0.00022000000000000001</v>
      </c>
      <c r="S173" s="230">
        <v>0</v>
      </c>
      <c r="T173" s="231">
        <f>S173*H173</f>
        <v>0</v>
      </c>
      <c r="AR173" s="24" t="s">
        <v>307</v>
      </c>
      <c r="AT173" s="24" t="s">
        <v>321</v>
      </c>
      <c r="AU173" s="24" t="s">
        <v>84</v>
      </c>
      <c r="AY173" s="24" t="s">
        <v>144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24</v>
      </c>
      <c r="BK173" s="232">
        <f>ROUND(I173*H173,2)</f>
        <v>0</v>
      </c>
      <c r="BL173" s="24" t="s">
        <v>228</v>
      </c>
      <c r="BM173" s="24" t="s">
        <v>1128</v>
      </c>
    </row>
    <row r="174" s="1" customFormat="1" ht="16.5" customHeight="1">
      <c r="B174" s="46"/>
      <c r="C174" s="221" t="s">
        <v>352</v>
      </c>
      <c r="D174" s="221" t="s">
        <v>146</v>
      </c>
      <c r="E174" s="222" t="s">
        <v>1129</v>
      </c>
      <c r="F174" s="223" t="s">
        <v>1130</v>
      </c>
      <c r="G174" s="224" t="s">
        <v>175</v>
      </c>
      <c r="H174" s="225">
        <v>1</v>
      </c>
      <c r="I174" s="226"/>
      <c r="J174" s="227">
        <f>ROUND(I174*H174,2)</f>
        <v>0</v>
      </c>
      <c r="K174" s="223" t="s">
        <v>150</v>
      </c>
      <c r="L174" s="72"/>
      <c r="M174" s="228" t="s">
        <v>22</v>
      </c>
      <c r="N174" s="229" t="s">
        <v>46</v>
      </c>
      <c r="O174" s="47"/>
      <c r="P174" s="230">
        <f>O174*H174</f>
        <v>0</v>
      </c>
      <c r="Q174" s="230">
        <v>0.00017000000000000001</v>
      </c>
      <c r="R174" s="230">
        <f>Q174*H174</f>
        <v>0.00017000000000000001</v>
      </c>
      <c r="S174" s="230">
        <v>0</v>
      </c>
      <c r="T174" s="231">
        <f>S174*H174</f>
        <v>0</v>
      </c>
      <c r="AR174" s="24" t="s">
        <v>228</v>
      </c>
      <c r="AT174" s="24" t="s">
        <v>146</v>
      </c>
      <c r="AU174" s="24" t="s">
        <v>84</v>
      </c>
      <c r="AY174" s="24" t="s">
        <v>144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24</v>
      </c>
      <c r="BK174" s="232">
        <f>ROUND(I174*H174,2)</f>
        <v>0</v>
      </c>
      <c r="BL174" s="24" t="s">
        <v>228</v>
      </c>
      <c r="BM174" s="24" t="s">
        <v>1131</v>
      </c>
    </row>
    <row r="175" s="1" customFormat="1" ht="16.5" customHeight="1">
      <c r="B175" s="46"/>
      <c r="C175" s="221" t="s">
        <v>356</v>
      </c>
      <c r="D175" s="221" t="s">
        <v>146</v>
      </c>
      <c r="E175" s="222" t="s">
        <v>1132</v>
      </c>
      <c r="F175" s="223" t="s">
        <v>1133</v>
      </c>
      <c r="G175" s="224" t="s">
        <v>217</v>
      </c>
      <c r="H175" s="225">
        <v>11</v>
      </c>
      <c r="I175" s="226"/>
      <c r="J175" s="227">
        <f>ROUND(I175*H175,2)</f>
        <v>0</v>
      </c>
      <c r="K175" s="223" t="s">
        <v>150</v>
      </c>
      <c r="L175" s="72"/>
      <c r="M175" s="228" t="s">
        <v>22</v>
      </c>
      <c r="N175" s="229" t="s">
        <v>46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228</v>
      </c>
      <c r="AT175" s="24" t="s">
        <v>146</v>
      </c>
      <c r="AU175" s="24" t="s">
        <v>84</v>
      </c>
      <c r="AY175" s="24" t="s">
        <v>144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24</v>
      </c>
      <c r="BK175" s="232">
        <f>ROUND(I175*H175,2)</f>
        <v>0</v>
      </c>
      <c r="BL175" s="24" t="s">
        <v>228</v>
      </c>
      <c r="BM175" s="24" t="s">
        <v>1134</v>
      </c>
    </row>
    <row r="176" s="11" customFormat="1">
      <c r="B176" s="233"/>
      <c r="C176" s="234"/>
      <c r="D176" s="235" t="s">
        <v>153</v>
      </c>
      <c r="E176" s="236" t="s">
        <v>22</v>
      </c>
      <c r="F176" s="237" t="s">
        <v>1135</v>
      </c>
      <c r="G176" s="234"/>
      <c r="H176" s="238">
        <v>11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153</v>
      </c>
      <c r="AU176" s="244" t="s">
        <v>84</v>
      </c>
      <c r="AV176" s="11" t="s">
        <v>84</v>
      </c>
      <c r="AW176" s="11" t="s">
        <v>39</v>
      </c>
      <c r="AX176" s="11" t="s">
        <v>24</v>
      </c>
      <c r="AY176" s="244" t="s">
        <v>144</v>
      </c>
    </row>
    <row r="177" s="1" customFormat="1" ht="16.5" customHeight="1">
      <c r="B177" s="46"/>
      <c r="C177" s="221" t="s">
        <v>362</v>
      </c>
      <c r="D177" s="221" t="s">
        <v>146</v>
      </c>
      <c r="E177" s="222" t="s">
        <v>1136</v>
      </c>
      <c r="F177" s="223" t="s">
        <v>1137</v>
      </c>
      <c r="G177" s="224" t="s">
        <v>169</v>
      </c>
      <c r="H177" s="225">
        <v>0.016</v>
      </c>
      <c r="I177" s="226"/>
      <c r="J177" s="227">
        <f>ROUND(I177*H177,2)</f>
        <v>0</v>
      </c>
      <c r="K177" s="223" t="s">
        <v>150</v>
      </c>
      <c r="L177" s="72"/>
      <c r="M177" s="228" t="s">
        <v>22</v>
      </c>
      <c r="N177" s="229" t="s">
        <v>46</v>
      </c>
      <c r="O177" s="4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4" t="s">
        <v>228</v>
      </c>
      <c r="AT177" s="24" t="s">
        <v>146</v>
      </c>
      <c r="AU177" s="24" t="s">
        <v>84</v>
      </c>
      <c r="AY177" s="24" t="s">
        <v>144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24</v>
      </c>
      <c r="BK177" s="232">
        <f>ROUND(I177*H177,2)</f>
        <v>0</v>
      </c>
      <c r="BL177" s="24" t="s">
        <v>228</v>
      </c>
      <c r="BM177" s="24" t="s">
        <v>1138</v>
      </c>
    </row>
    <row r="178" s="10" customFormat="1" ht="29.88" customHeight="1">
      <c r="B178" s="205"/>
      <c r="C178" s="206"/>
      <c r="D178" s="207" t="s">
        <v>74</v>
      </c>
      <c r="E178" s="219" t="s">
        <v>1139</v>
      </c>
      <c r="F178" s="219" t="s">
        <v>1140</v>
      </c>
      <c r="G178" s="206"/>
      <c r="H178" s="206"/>
      <c r="I178" s="209"/>
      <c r="J178" s="220">
        <f>BK178</f>
        <v>0</v>
      </c>
      <c r="K178" s="206"/>
      <c r="L178" s="211"/>
      <c r="M178" s="212"/>
      <c r="N178" s="213"/>
      <c r="O178" s="213"/>
      <c r="P178" s="214">
        <f>SUM(P179:P187)</f>
        <v>0</v>
      </c>
      <c r="Q178" s="213"/>
      <c r="R178" s="214">
        <f>SUM(R179:R187)</f>
        <v>0.016269999999999996</v>
      </c>
      <c r="S178" s="213"/>
      <c r="T178" s="215">
        <f>SUM(T179:T187)</f>
        <v>0</v>
      </c>
      <c r="AR178" s="216" t="s">
        <v>84</v>
      </c>
      <c r="AT178" s="217" t="s">
        <v>74</v>
      </c>
      <c r="AU178" s="217" t="s">
        <v>24</v>
      </c>
      <c r="AY178" s="216" t="s">
        <v>144</v>
      </c>
      <c r="BK178" s="218">
        <f>SUM(BK179:BK187)</f>
        <v>0</v>
      </c>
    </row>
    <row r="179" s="1" customFormat="1" ht="25.5" customHeight="1">
      <c r="B179" s="46"/>
      <c r="C179" s="221" t="s">
        <v>367</v>
      </c>
      <c r="D179" s="221" t="s">
        <v>146</v>
      </c>
      <c r="E179" s="222" t="s">
        <v>1141</v>
      </c>
      <c r="F179" s="223" t="s">
        <v>1142</v>
      </c>
      <c r="G179" s="224" t="s">
        <v>217</v>
      </c>
      <c r="H179" s="225">
        <v>12</v>
      </c>
      <c r="I179" s="226"/>
      <c r="J179" s="227">
        <f>ROUND(I179*H179,2)</f>
        <v>0</v>
      </c>
      <c r="K179" s="223" t="s">
        <v>150</v>
      </c>
      <c r="L179" s="72"/>
      <c r="M179" s="228" t="s">
        <v>22</v>
      </c>
      <c r="N179" s="229" t="s">
        <v>46</v>
      </c>
      <c r="O179" s="47"/>
      <c r="P179" s="230">
        <f>O179*H179</f>
        <v>0</v>
      </c>
      <c r="Q179" s="230">
        <v>0.00077999999999999999</v>
      </c>
      <c r="R179" s="230">
        <f>Q179*H179</f>
        <v>0.0093600000000000003</v>
      </c>
      <c r="S179" s="230">
        <v>0</v>
      </c>
      <c r="T179" s="231">
        <f>S179*H179</f>
        <v>0</v>
      </c>
      <c r="AR179" s="24" t="s">
        <v>228</v>
      </c>
      <c r="AT179" s="24" t="s">
        <v>146</v>
      </c>
      <c r="AU179" s="24" t="s">
        <v>84</v>
      </c>
      <c r="AY179" s="24" t="s">
        <v>144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24</v>
      </c>
      <c r="BK179" s="232">
        <f>ROUND(I179*H179,2)</f>
        <v>0</v>
      </c>
      <c r="BL179" s="24" t="s">
        <v>228</v>
      </c>
      <c r="BM179" s="24" t="s">
        <v>1143</v>
      </c>
    </row>
    <row r="180" s="1" customFormat="1" ht="38.25" customHeight="1">
      <c r="B180" s="46"/>
      <c r="C180" s="221" t="s">
        <v>372</v>
      </c>
      <c r="D180" s="221" t="s">
        <v>146</v>
      </c>
      <c r="E180" s="222" t="s">
        <v>1144</v>
      </c>
      <c r="F180" s="223" t="s">
        <v>1145</v>
      </c>
      <c r="G180" s="224" t="s">
        <v>217</v>
      </c>
      <c r="H180" s="225">
        <v>8</v>
      </c>
      <c r="I180" s="226"/>
      <c r="J180" s="227">
        <f>ROUND(I180*H180,2)</f>
        <v>0</v>
      </c>
      <c r="K180" s="223" t="s">
        <v>150</v>
      </c>
      <c r="L180" s="72"/>
      <c r="M180" s="228" t="s">
        <v>22</v>
      </c>
      <c r="N180" s="229" t="s">
        <v>46</v>
      </c>
      <c r="O180" s="47"/>
      <c r="P180" s="230">
        <f>O180*H180</f>
        <v>0</v>
      </c>
      <c r="Q180" s="230">
        <v>6.9999999999999994E-05</v>
      </c>
      <c r="R180" s="230">
        <f>Q180*H180</f>
        <v>0.00055999999999999995</v>
      </c>
      <c r="S180" s="230">
        <v>0</v>
      </c>
      <c r="T180" s="231">
        <f>S180*H180</f>
        <v>0</v>
      </c>
      <c r="AR180" s="24" t="s">
        <v>228</v>
      </c>
      <c r="AT180" s="24" t="s">
        <v>146</v>
      </c>
      <c r="AU180" s="24" t="s">
        <v>84</v>
      </c>
      <c r="AY180" s="24" t="s">
        <v>144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24</v>
      </c>
      <c r="BK180" s="232">
        <f>ROUND(I180*H180,2)</f>
        <v>0</v>
      </c>
      <c r="BL180" s="24" t="s">
        <v>228</v>
      </c>
      <c r="BM180" s="24" t="s">
        <v>1146</v>
      </c>
    </row>
    <row r="181" s="1" customFormat="1" ht="38.25" customHeight="1">
      <c r="B181" s="46"/>
      <c r="C181" s="221" t="s">
        <v>377</v>
      </c>
      <c r="D181" s="221" t="s">
        <v>146</v>
      </c>
      <c r="E181" s="222" t="s">
        <v>1147</v>
      </c>
      <c r="F181" s="223" t="s">
        <v>1148</v>
      </c>
      <c r="G181" s="224" t="s">
        <v>217</v>
      </c>
      <c r="H181" s="225">
        <v>4</v>
      </c>
      <c r="I181" s="226"/>
      <c r="J181" s="227">
        <f>ROUND(I181*H181,2)</f>
        <v>0</v>
      </c>
      <c r="K181" s="223" t="s">
        <v>150</v>
      </c>
      <c r="L181" s="72"/>
      <c r="M181" s="228" t="s">
        <v>22</v>
      </c>
      <c r="N181" s="229" t="s">
        <v>46</v>
      </c>
      <c r="O181" s="47"/>
      <c r="P181" s="230">
        <f>O181*H181</f>
        <v>0</v>
      </c>
      <c r="Q181" s="230">
        <v>0.00012</v>
      </c>
      <c r="R181" s="230">
        <f>Q181*H181</f>
        <v>0.00048000000000000001</v>
      </c>
      <c r="S181" s="230">
        <v>0</v>
      </c>
      <c r="T181" s="231">
        <f>S181*H181</f>
        <v>0</v>
      </c>
      <c r="AR181" s="24" t="s">
        <v>228</v>
      </c>
      <c r="AT181" s="24" t="s">
        <v>146</v>
      </c>
      <c r="AU181" s="24" t="s">
        <v>84</v>
      </c>
      <c r="AY181" s="24" t="s">
        <v>144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24</v>
      </c>
      <c r="BK181" s="232">
        <f>ROUND(I181*H181,2)</f>
        <v>0</v>
      </c>
      <c r="BL181" s="24" t="s">
        <v>228</v>
      </c>
      <c r="BM181" s="24" t="s">
        <v>1149</v>
      </c>
    </row>
    <row r="182" s="1" customFormat="1" ht="25.5" customHeight="1">
      <c r="B182" s="46"/>
      <c r="C182" s="221" t="s">
        <v>382</v>
      </c>
      <c r="D182" s="221" t="s">
        <v>146</v>
      </c>
      <c r="E182" s="222" t="s">
        <v>1150</v>
      </c>
      <c r="F182" s="223" t="s">
        <v>1151</v>
      </c>
      <c r="G182" s="224" t="s">
        <v>175</v>
      </c>
      <c r="H182" s="225">
        <v>5</v>
      </c>
      <c r="I182" s="226"/>
      <c r="J182" s="227">
        <f>ROUND(I182*H182,2)</f>
        <v>0</v>
      </c>
      <c r="K182" s="223" t="s">
        <v>150</v>
      </c>
      <c r="L182" s="72"/>
      <c r="M182" s="228" t="s">
        <v>22</v>
      </c>
      <c r="N182" s="229" t="s">
        <v>46</v>
      </c>
      <c r="O182" s="47"/>
      <c r="P182" s="230">
        <f>O182*H182</f>
        <v>0</v>
      </c>
      <c r="Q182" s="230">
        <v>2.0000000000000002E-05</v>
      </c>
      <c r="R182" s="230">
        <f>Q182*H182</f>
        <v>0.00010000000000000001</v>
      </c>
      <c r="S182" s="230">
        <v>0</v>
      </c>
      <c r="T182" s="231">
        <f>S182*H182</f>
        <v>0</v>
      </c>
      <c r="AR182" s="24" t="s">
        <v>228</v>
      </c>
      <c r="AT182" s="24" t="s">
        <v>146</v>
      </c>
      <c r="AU182" s="24" t="s">
        <v>84</v>
      </c>
      <c r="AY182" s="24" t="s">
        <v>144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24</v>
      </c>
      <c r="BK182" s="232">
        <f>ROUND(I182*H182,2)</f>
        <v>0</v>
      </c>
      <c r="BL182" s="24" t="s">
        <v>228</v>
      </c>
      <c r="BM182" s="24" t="s">
        <v>1152</v>
      </c>
    </row>
    <row r="183" s="1" customFormat="1" ht="16.5" customHeight="1">
      <c r="B183" s="46"/>
      <c r="C183" s="277" t="s">
        <v>387</v>
      </c>
      <c r="D183" s="277" t="s">
        <v>321</v>
      </c>
      <c r="E183" s="278" t="s">
        <v>1153</v>
      </c>
      <c r="F183" s="279" t="s">
        <v>1154</v>
      </c>
      <c r="G183" s="280" t="s">
        <v>175</v>
      </c>
      <c r="H183" s="281">
        <v>3</v>
      </c>
      <c r="I183" s="282"/>
      <c r="J183" s="283">
        <f>ROUND(I183*H183,2)</f>
        <v>0</v>
      </c>
      <c r="K183" s="279" t="s">
        <v>22</v>
      </c>
      <c r="L183" s="284"/>
      <c r="M183" s="285" t="s">
        <v>22</v>
      </c>
      <c r="N183" s="286" t="s">
        <v>46</v>
      </c>
      <c r="O183" s="47"/>
      <c r="P183" s="230">
        <f>O183*H183</f>
        <v>0</v>
      </c>
      <c r="Q183" s="230">
        <v>0.00017000000000000001</v>
      </c>
      <c r="R183" s="230">
        <f>Q183*H183</f>
        <v>0.00051000000000000004</v>
      </c>
      <c r="S183" s="230">
        <v>0</v>
      </c>
      <c r="T183" s="231">
        <f>S183*H183</f>
        <v>0</v>
      </c>
      <c r="AR183" s="24" t="s">
        <v>307</v>
      </c>
      <c r="AT183" s="24" t="s">
        <v>321</v>
      </c>
      <c r="AU183" s="24" t="s">
        <v>84</v>
      </c>
      <c r="AY183" s="24" t="s">
        <v>144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24</v>
      </c>
      <c r="BK183" s="232">
        <f>ROUND(I183*H183,2)</f>
        <v>0</v>
      </c>
      <c r="BL183" s="24" t="s">
        <v>228</v>
      </c>
      <c r="BM183" s="24" t="s">
        <v>1155</v>
      </c>
    </row>
    <row r="184" s="1" customFormat="1" ht="16.5" customHeight="1">
      <c r="B184" s="46"/>
      <c r="C184" s="277" t="s">
        <v>391</v>
      </c>
      <c r="D184" s="277" t="s">
        <v>321</v>
      </c>
      <c r="E184" s="278" t="s">
        <v>1156</v>
      </c>
      <c r="F184" s="279" t="s">
        <v>1157</v>
      </c>
      <c r="G184" s="280" t="s">
        <v>175</v>
      </c>
      <c r="H184" s="281">
        <v>2</v>
      </c>
      <c r="I184" s="282"/>
      <c r="J184" s="283">
        <f>ROUND(I184*H184,2)</f>
        <v>0</v>
      </c>
      <c r="K184" s="279" t="s">
        <v>22</v>
      </c>
      <c r="L184" s="284"/>
      <c r="M184" s="285" t="s">
        <v>22</v>
      </c>
      <c r="N184" s="286" t="s">
        <v>46</v>
      </c>
      <c r="O184" s="47"/>
      <c r="P184" s="230">
        <f>O184*H184</f>
        <v>0</v>
      </c>
      <c r="Q184" s="230">
        <v>0.00017000000000000001</v>
      </c>
      <c r="R184" s="230">
        <f>Q184*H184</f>
        <v>0.00034000000000000002</v>
      </c>
      <c r="S184" s="230">
        <v>0</v>
      </c>
      <c r="T184" s="231">
        <f>S184*H184</f>
        <v>0</v>
      </c>
      <c r="AR184" s="24" t="s">
        <v>307</v>
      </c>
      <c r="AT184" s="24" t="s">
        <v>321</v>
      </c>
      <c r="AU184" s="24" t="s">
        <v>84</v>
      </c>
      <c r="AY184" s="24" t="s">
        <v>144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24</v>
      </c>
      <c r="BK184" s="232">
        <f>ROUND(I184*H184,2)</f>
        <v>0</v>
      </c>
      <c r="BL184" s="24" t="s">
        <v>228</v>
      </c>
      <c r="BM184" s="24" t="s">
        <v>1158</v>
      </c>
    </row>
    <row r="185" s="1" customFormat="1" ht="25.5" customHeight="1">
      <c r="B185" s="46"/>
      <c r="C185" s="221" t="s">
        <v>397</v>
      </c>
      <c r="D185" s="221" t="s">
        <v>146</v>
      </c>
      <c r="E185" s="222" t="s">
        <v>1159</v>
      </c>
      <c r="F185" s="223" t="s">
        <v>1160</v>
      </c>
      <c r="G185" s="224" t="s">
        <v>217</v>
      </c>
      <c r="H185" s="225">
        <v>12</v>
      </c>
      <c r="I185" s="226"/>
      <c r="J185" s="227">
        <f>ROUND(I185*H185,2)</f>
        <v>0</v>
      </c>
      <c r="K185" s="223" t="s">
        <v>150</v>
      </c>
      <c r="L185" s="72"/>
      <c r="M185" s="228" t="s">
        <v>22</v>
      </c>
      <c r="N185" s="229" t="s">
        <v>46</v>
      </c>
      <c r="O185" s="47"/>
      <c r="P185" s="230">
        <f>O185*H185</f>
        <v>0</v>
      </c>
      <c r="Q185" s="230">
        <v>0.00040000000000000002</v>
      </c>
      <c r="R185" s="230">
        <f>Q185*H185</f>
        <v>0.0048000000000000004</v>
      </c>
      <c r="S185" s="230">
        <v>0</v>
      </c>
      <c r="T185" s="231">
        <f>S185*H185</f>
        <v>0</v>
      </c>
      <c r="AR185" s="24" t="s">
        <v>228</v>
      </c>
      <c r="AT185" s="24" t="s">
        <v>146</v>
      </c>
      <c r="AU185" s="24" t="s">
        <v>84</v>
      </c>
      <c r="AY185" s="24" t="s">
        <v>144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24</v>
      </c>
      <c r="BK185" s="232">
        <f>ROUND(I185*H185,2)</f>
        <v>0</v>
      </c>
      <c r="BL185" s="24" t="s">
        <v>228</v>
      </c>
      <c r="BM185" s="24" t="s">
        <v>1161</v>
      </c>
    </row>
    <row r="186" s="1" customFormat="1" ht="25.5" customHeight="1">
      <c r="B186" s="46"/>
      <c r="C186" s="221" t="s">
        <v>403</v>
      </c>
      <c r="D186" s="221" t="s">
        <v>146</v>
      </c>
      <c r="E186" s="222" t="s">
        <v>1162</v>
      </c>
      <c r="F186" s="223" t="s">
        <v>1163</v>
      </c>
      <c r="G186" s="224" t="s">
        <v>217</v>
      </c>
      <c r="H186" s="225">
        <v>12</v>
      </c>
      <c r="I186" s="226"/>
      <c r="J186" s="227">
        <f>ROUND(I186*H186,2)</f>
        <v>0</v>
      </c>
      <c r="K186" s="223" t="s">
        <v>150</v>
      </c>
      <c r="L186" s="72"/>
      <c r="M186" s="228" t="s">
        <v>22</v>
      </c>
      <c r="N186" s="229" t="s">
        <v>46</v>
      </c>
      <c r="O186" s="47"/>
      <c r="P186" s="230">
        <f>O186*H186</f>
        <v>0</v>
      </c>
      <c r="Q186" s="230">
        <v>1.0000000000000001E-05</v>
      </c>
      <c r="R186" s="230">
        <f>Q186*H186</f>
        <v>0.00012000000000000002</v>
      </c>
      <c r="S186" s="230">
        <v>0</v>
      </c>
      <c r="T186" s="231">
        <f>S186*H186</f>
        <v>0</v>
      </c>
      <c r="AR186" s="24" t="s">
        <v>228</v>
      </c>
      <c r="AT186" s="24" t="s">
        <v>146</v>
      </c>
      <c r="AU186" s="24" t="s">
        <v>84</v>
      </c>
      <c r="AY186" s="24" t="s">
        <v>144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24</v>
      </c>
      <c r="BK186" s="232">
        <f>ROUND(I186*H186,2)</f>
        <v>0</v>
      </c>
      <c r="BL186" s="24" t="s">
        <v>228</v>
      </c>
      <c r="BM186" s="24" t="s">
        <v>1164</v>
      </c>
    </row>
    <row r="187" s="1" customFormat="1" ht="38.25" customHeight="1">
      <c r="B187" s="46"/>
      <c r="C187" s="221" t="s">
        <v>410</v>
      </c>
      <c r="D187" s="221" t="s">
        <v>146</v>
      </c>
      <c r="E187" s="222" t="s">
        <v>1165</v>
      </c>
      <c r="F187" s="223" t="s">
        <v>1166</v>
      </c>
      <c r="G187" s="224" t="s">
        <v>169</v>
      </c>
      <c r="H187" s="225">
        <v>0.016</v>
      </c>
      <c r="I187" s="226"/>
      <c r="J187" s="227">
        <f>ROUND(I187*H187,2)</f>
        <v>0</v>
      </c>
      <c r="K187" s="223" t="s">
        <v>150</v>
      </c>
      <c r="L187" s="72"/>
      <c r="M187" s="228" t="s">
        <v>22</v>
      </c>
      <c r="N187" s="229" t="s">
        <v>46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228</v>
      </c>
      <c r="AT187" s="24" t="s">
        <v>146</v>
      </c>
      <c r="AU187" s="24" t="s">
        <v>84</v>
      </c>
      <c r="AY187" s="24" t="s">
        <v>144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24</v>
      </c>
      <c r="BK187" s="232">
        <f>ROUND(I187*H187,2)</f>
        <v>0</v>
      </c>
      <c r="BL187" s="24" t="s">
        <v>228</v>
      </c>
      <c r="BM187" s="24" t="s">
        <v>1167</v>
      </c>
    </row>
    <row r="188" s="10" customFormat="1" ht="29.88" customHeight="1">
      <c r="B188" s="205"/>
      <c r="C188" s="206"/>
      <c r="D188" s="207" t="s">
        <v>74</v>
      </c>
      <c r="E188" s="219" t="s">
        <v>1168</v>
      </c>
      <c r="F188" s="219" t="s">
        <v>1169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SUM(P189:P201)</f>
        <v>0</v>
      </c>
      <c r="Q188" s="213"/>
      <c r="R188" s="214">
        <f>SUM(R189:R201)</f>
        <v>0.044230000000000005</v>
      </c>
      <c r="S188" s="213"/>
      <c r="T188" s="215">
        <f>SUM(T189:T201)</f>
        <v>0</v>
      </c>
      <c r="AR188" s="216" t="s">
        <v>84</v>
      </c>
      <c r="AT188" s="217" t="s">
        <v>74</v>
      </c>
      <c r="AU188" s="217" t="s">
        <v>24</v>
      </c>
      <c r="AY188" s="216" t="s">
        <v>144</v>
      </c>
      <c r="BK188" s="218">
        <f>SUM(BK189:BK201)</f>
        <v>0</v>
      </c>
    </row>
    <row r="189" s="1" customFormat="1" ht="16.5" customHeight="1">
      <c r="B189" s="46"/>
      <c r="C189" s="221" t="s">
        <v>415</v>
      </c>
      <c r="D189" s="221" t="s">
        <v>146</v>
      </c>
      <c r="E189" s="222" t="s">
        <v>1170</v>
      </c>
      <c r="F189" s="223" t="s">
        <v>1171</v>
      </c>
      <c r="G189" s="224" t="s">
        <v>175</v>
      </c>
      <c r="H189" s="225">
        <v>1</v>
      </c>
      <c r="I189" s="226"/>
      <c r="J189" s="227">
        <f>ROUND(I189*H189,2)</f>
        <v>0</v>
      </c>
      <c r="K189" s="223" t="s">
        <v>150</v>
      </c>
      <c r="L189" s="72"/>
      <c r="M189" s="228" t="s">
        <v>22</v>
      </c>
      <c r="N189" s="229" t="s">
        <v>46</v>
      </c>
      <c r="O189" s="47"/>
      <c r="P189" s="230">
        <f>O189*H189</f>
        <v>0</v>
      </c>
      <c r="Q189" s="230">
        <v>0.0017799999999999999</v>
      </c>
      <c r="R189" s="230">
        <f>Q189*H189</f>
        <v>0.0017799999999999999</v>
      </c>
      <c r="S189" s="230">
        <v>0</v>
      </c>
      <c r="T189" s="231">
        <f>S189*H189</f>
        <v>0</v>
      </c>
      <c r="AR189" s="24" t="s">
        <v>228</v>
      </c>
      <c r="AT189" s="24" t="s">
        <v>146</v>
      </c>
      <c r="AU189" s="24" t="s">
        <v>84</v>
      </c>
      <c r="AY189" s="24" t="s">
        <v>144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24</v>
      </c>
      <c r="BK189" s="232">
        <f>ROUND(I189*H189,2)</f>
        <v>0</v>
      </c>
      <c r="BL189" s="24" t="s">
        <v>228</v>
      </c>
      <c r="BM189" s="24" t="s">
        <v>1172</v>
      </c>
    </row>
    <row r="190" s="1" customFormat="1" ht="16.5" customHeight="1">
      <c r="B190" s="46"/>
      <c r="C190" s="277" t="s">
        <v>420</v>
      </c>
      <c r="D190" s="277" t="s">
        <v>321</v>
      </c>
      <c r="E190" s="278" t="s">
        <v>1173</v>
      </c>
      <c r="F190" s="279" t="s">
        <v>1174</v>
      </c>
      <c r="G190" s="280" t="s">
        <v>175</v>
      </c>
      <c r="H190" s="281">
        <v>1</v>
      </c>
      <c r="I190" s="282"/>
      <c r="J190" s="283">
        <f>ROUND(I190*H190,2)</f>
        <v>0</v>
      </c>
      <c r="K190" s="279" t="s">
        <v>22</v>
      </c>
      <c r="L190" s="284"/>
      <c r="M190" s="285" t="s">
        <v>22</v>
      </c>
      <c r="N190" s="286" t="s">
        <v>46</v>
      </c>
      <c r="O190" s="47"/>
      <c r="P190" s="230">
        <f>O190*H190</f>
        <v>0</v>
      </c>
      <c r="Q190" s="230">
        <v>0.021000000000000001</v>
      </c>
      <c r="R190" s="230">
        <f>Q190*H190</f>
        <v>0.021000000000000001</v>
      </c>
      <c r="S190" s="230">
        <v>0</v>
      </c>
      <c r="T190" s="231">
        <f>S190*H190</f>
        <v>0</v>
      </c>
      <c r="AR190" s="24" t="s">
        <v>307</v>
      </c>
      <c r="AT190" s="24" t="s">
        <v>321</v>
      </c>
      <c r="AU190" s="24" t="s">
        <v>84</v>
      </c>
      <c r="AY190" s="24" t="s">
        <v>144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24</v>
      </c>
      <c r="BK190" s="232">
        <f>ROUND(I190*H190,2)</f>
        <v>0</v>
      </c>
      <c r="BL190" s="24" t="s">
        <v>228</v>
      </c>
      <c r="BM190" s="24" t="s">
        <v>1175</v>
      </c>
    </row>
    <row r="191" s="1" customFormat="1" ht="16.5" customHeight="1">
      <c r="B191" s="46"/>
      <c r="C191" s="221" t="s">
        <v>425</v>
      </c>
      <c r="D191" s="221" t="s">
        <v>146</v>
      </c>
      <c r="E191" s="222" t="s">
        <v>1176</v>
      </c>
      <c r="F191" s="223" t="s">
        <v>1177</v>
      </c>
      <c r="G191" s="224" t="s">
        <v>193</v>
      </c>
      <c r="H191" s="225">
        <v>1</v>
      </c>
      <c r="I191" s="226"/>
      <c r="J191" s="227">
        <f>ROUND(I191*H191,2)</f>
        <v>0</v>
      </c>
      <c r="K191" s="223" t="s">
        <v>150</v>
      </c>
      <c r="L191" s="72"/>
      <c r="M191" s="228" t="s">
        <v>22</v>
      </c>
      <c r="N191" s="229" t="s">
        <v>46</v>
      </c>
      <c r="O191" s="47"/>
      <c r="P191" s="230">
        <f>O191*H191</f>
        <v>0</v>
      </c>
      <c r="Q191" s="230">
        <v>0.0033999999999999998</v>
      </c>
      <c r="R191" s="230">
        <f>Q191*H191</f>
        <v>0.0033999999999999998</v>
      </c>
      <c r="S191" s="230">
        <v>0</v>
      </c>
      <c r="T191" s="231">
        <f>S191*H191</f>
        <v>0</v>
      </c>
      <c r="AR191" s="24" t="s">
        <v>228</v>
      </c>
      <c r="AT191" s="24" t="s">
        <v>146</v>
      </c>
      <c r="AU191" s="24" t="s">
        <v>84</v>
      </c>
      <c r="AY191" s="24" t="s">
        <v>144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24</v>
      </c>
      <c r="BK191" s="232">
        <f>ROUND(I191*H191,2)</f>
        <v>0</v>
      </c>
      <c r="BL191" s="24" t="s">
        <v>228</v>
      </c>
      <c r="BM191" s="24" t="s">
        <v>1178</v>
      </c>
    </row>
    <row r="192" s="1" customFormat="1" ht="16.5" customHeight="1">
      <c r="B192" s="46"/>
      <c r="C192" s="277" t="s">
        <v>431</v>
      </c>
      <c r="D192" s="277" t="s">
        <v>321</v>
      </c>
      <c r="E192" s="278" t="s">
        <v>1179</v>
      </c>
      <c r="F192" s="279" t="s">
        <v>1180</v>
      </c>
      <c r="G192" s="280" t="s">
        <v>175</v>
      </c>
      <c r="H192" s="281">
        <v>1</v>
      </c>
      <c r="I192" s="282"/>
      <c r="J192" s="283">
        <f>ROUND(I192*H192,2)</f>
        <v>0</v>
      </c>
      <c r="K192" s="279" t="s">
        <v>22</v>
      </c>
      <c r="L192" s="284"/>
      <c r="M192" s="285" t="s">
        <v>22</v>
      </c>
      <c r="N192" s="286" t="s">
        <v>46</v>
      </c>
      <c r="O192" s="47"/>
      <c r="P192" s="230">
        <f>O192*H192</f>
        <v>0</v>
      </c>
      <c r="Q192" s="230">
        <v>0.012</v>
      </c>
      <c r="R192" s="230">
        <f>Q192*H192</f>
        <v>0.012</v>
      </c>
      <c r="S192" s="230">
        <v>0</v>
      </c>
      <c r="T192" s="231">
        <f>S192*H192</f>
        <v>0</v>
      </c>
      <c r="AR192" s="24" t="s">
        <v>307</v>
      </c>
      <c r="AT192" s="24" t="s">
        <v>321</v>
      </c>
      <c r="AU192" s="24" t="s">
        <v>84</v>
      </c>
      <c r="AY192" s="24" t="s">
        <v>144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24</v>
      </c>
      <c r="BK192" s="232">
        <f>ROUND(I192*H192,2)</f>
        <v>0</v>
      </c>
      <c r="BL192" s="24" t="s">
        <v>228</v>
      </c>
      <c r="BM192" s="24" t="s">
        <v>1181</v>
      </c>
    </row>
    <row r="193" s="1" customFormat="1" ht="25.5" customHeight="1">
      <c r="B193" s="46"/>
      <c r="C193" s="221" t="s">
        <v>435</v>
      </c>
      <c r="D193" s="221" t="s">
        <v>146</v>
      </c>
      <c r="E193" s="222" t="s">
        <v>1182</v>
      </c>
      <c r="F193" s="223" t="s">
        <v>1183</v>
      </c>
      <c r="G193" s="224" t="s">
        <v>193</v>
      </c>
      <c r="H193" s="225">
        <v>1</v>
      </c>
      <c r="I193" s="226"/>
      <c r="J193" s="227">
        <f>ROUND(I193*H193,2)</f>
        <v>0</v>
      </c>
      <c r="K193" s="223" t="s">
        <v>150</v>
      </c>
      <c r="L193" s="72"/>
      <c r="M193" s="228" t="s">
        <v>22</v>
      </c>
      <c r="N193" s="229" t="s">
        <v>46</v>
      </c>
      <c r="O193" s="47"/>
      <c r="P193" s="230">
        <f>O193*H193</f>
        <v>0</v>
      </c>
      <c r="Q193" s="230">
        <v>0.00051999999999999995</v>
      </c>
      <c r="R193" s="230">
        <f>Q193*H193</f>
        <v>0.00051999999999999995</v>
      </c>
      <c r="S193" s="230">
        <v>0</v>
      </c>
      <c r="T193" s="231">
        <f>S193*H193</f>
        <v>0</v>
      </c>
      <c r="AR193" s="24" t="s">
        <v>228</v>
      </c>
      <c r="AT193" s="24" t="s">
        <v>146</v>
      </c>
      <c r="AU193" s="24" t="s">
        <v>84</v>
      </c>
      <c r="AY193" s="24" t="s">
        <v>144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24</v>
      </c>
      <c r="BK193" s="232">
        <f>ROUND(I193*H193,2)</f>
        <v>0</v>
      </c>
      <c r="BL193" s="24" t="s">
        <v>228</v>
      </c>
      <c r="BM193" s="24" t="s">
        <v>1184</v>
      </c>
    </row>
    <row r="194" s="1" customFormat="1" ht="16.5" customHeight="1">
      <c r="B194" s="46"/>
      <c r="C194" s="221" t="s">
        <v>440</v>
      </c>
      <c r="D194" s="221" t="s">
        <v>146</v>
      </c>
      <c r="E194" s="222" t="s">
        <v>1185</v>
      </c>
      <c r="F194" s="223" t="s">
        <v>1186</v>
      </c>
      <c r="G194" s="224" t="s">
        <v>193</v>
      </c>
      <c r="H194" s="225">
        <v>1</v>
      </c>
      <c r="I194" s="226"/>
      <c r="J194" s="227">
        <f>ROUND(I194*H194,2)</f>
        <v>0</v>
      </c>
      <c r="K194" s="223" t="s">
        <v>150</v>
      </c>
      <c r="L194" s="72"/>
      <c r="M194" s="228" t="s">
        <v>22</v>
      </c>
      <c r="N194" s="229" t="s">
        <v>46</v>
      </c>
      <c r="O194" s="47"/>
      <c r="P194" s="230">
        <f>O194*H194</f>
        <v>0</v>
      </c>
      <c r="Q194" s="230">
        <v>0.00051999999999999995</v>
      </c>
      <c r="R194" s="230">
        <f>Q194*H194</f>
        <v>0.00051999999999999995</v>
      </c>
      <c r="S194" s="230">
        <v>0</v>
      </c>
      <c r="T194" s="231">
        <f>S194*H194</f>
        <v>0</v>
      </c>
      <c r="AR194" s="24" t="s">
        <v>228</v>
      </c>
      <c r="AT194" s="24" t="s">
        <v>146</v>
      </c>
      <c r="AU194" s="24" t="s">
        <v>84</v>
      </c>
      <c r="AY194" s="24" t="s">
        <v>144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24</v>
      </c>
      <c r="BK194" s="232">
        <f>ROUND(I194*H194,2)</f>
        <v>0</v>
      </c>
      <c r="BL194" s="24" t="s">
        <v>228</v>
      </c>
      <c r="BM194" s="24" t="s">
        <v>1187</v>
      </c>
    </row>
    <row r="195" s="1" customFormat="1" ht="16.5" customHeight="1">
      <c r="B195" s="46"/>
      <c r="C195" s="221" t="s">
        <v>444</v>
      </c>
      <c r="D195" s="221" t="s">
        <v>146</v>
      </c>
      <c r="E195" s="222" t="s">
        <v>1188</v>
      </c>
      <c r="F195" s="223" t="s">
        <v>1189</v>
      </c>
      <c r="G195" s="224" t="s">
        <v>193</v>
      </c>
      <c r="H195" s="225">
        <v>1</v>
      </c>
      <c r="I195" s="226"/>
      <c r="J195" s="227">
        <f>ROUND(I195*H195,2)</f>
        <v>0</v>
      </c>
      <c r="K195" s="223" t="s">
        <v>150</v>
      </c>
      <c r="L195" s="72"/>
      <c r="M195" s="228" t="s">
        <v>22</v>
      </c>
      <c r="N195" s="229" t="s">
        <v>46</v>
      </c>
      <c r="O195" s="47"/>
      <c r="P195" s="230">
        <f>O195*H195</f>
        <v>0</v>
      </c>
      <c r="Q195" s="230">
        <v>0.00051999999999999995</v>
      </c>
      <c r="R195" s="230">
        <f>Q195*H195</f>
        <v>0.00051999999999999995</v>
      </c>
      <c r="S195" s="230">
        <v>0</v>
      </c>
      <c r="T195" s="231">
        <f>S195*H195</f>
        <v>0</v>
      </c>
      <c r="AR195" s="24" t="s">
        <v>228</v>
      </c>
      <c r="AT195" s="24" t="s">
        <v>146</v>
      </c>
      <c r="AU195" s="24" t="s">
        <v>84</v>
      </c>
      <c r="AY195" s="24" t="s">
        <v>144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24</v>
      </c>
      <c r="BK195" s="232">
        <f>ROUND(I195*H195,2)</f>
        <v>0</v>
      </c>
      <c r="BL195" s="24" t="s">
        <v>228</v>
      </c>
      <c r="BM195" s="24" t="s">
        <v>1190</v>
      </c>
    </row>
    <row r="196" s="1" customFormat="1" ht="16.5" customHeight="1">
      <c r="B196" s="46"/>
      <c r="C196" s="221" t="s">
        <v>448</v>
      </c>
      <c r="D196" s="221" t="s">
        <v>146</v>
      </c>
      <c r="E196" s="222" t="s">
        <v>1191</v>
      </c>
      <c r="F196" s="223" t="s">
        <v>1192</v>
      </c>
      <c r="G196" s="224" t="s">
        <v>193</v>
      </c>
      <c r="H196" s="225">
        <v>1</v>
      </c>
      <c r="I196" s="226"/>
      <c r="J196" s="227">
        <f>ROUND(I196*H196,2)</f>
        <v>0</v>
      </c>
      <c r="K196" s="223" t="s">
        <v>22</v>
      </c>
      <c r="L196" s="72"/>
      <c r="M196" s="228" t="s">
        <v>22</v>
      </c>
      <c r="N196" s="229" t="s">
        <v>46</v>
      </c>
      <c r="O196" s="47"/>
      <c r="P196" s="230">
        <f>O196*H196</f>
        <v>0</v>
      </c>
      <c r="Q196" s="230">
        <v>0.00050000000000000001</v>
      </c>
      <c r="R196" s="230">
        <f>Q196*H196</f>
        <v>0.00050000000000000001</v>
      </c>
      <c r="S196" s="230">
        <v>0</v>
      </c>
      <c r="T196" s="231">
        <f>S196*H196</f>
        <v>0</v>
      </c>
      <c r="AR196" s="24" t="s">
        <v>228</v>
      </c>
      <c r="AT196" s="24" t="s">
        <v>146</v>
      </c>
      <c r="AU196" s="24" t="s">
        <v>84</v>
      </c>
      <c r="AY196" s="24" t="s">
        <v>144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24</v>
      </c>
      <c r="BK196" s="232">
        <f>ROUND(I196*H196,2)</f>
        <v>0</v>
      </c>
      <c r="BL196" s="24" t="s">
        <v>228</v>
      </c>
      <c r="BM196" s="24" t="s">
        <v>1193</v>
      </c>
    </row>
    <row r="197" s="1" customFormat="1" ht="16.5" customHeight="1">
      <c r="B197" s="46"/>
      <c r="C197" s="221" t="s">
        <v>453</v>
      </c>
      <c r="D197" s="221" t="s">
        <v>146</v>
      </c>
      <c r="E197" s="222" t="s">
        <v>1194</v>
      </c>
      <c r="F197" s="223" t="s">
        <v>1195</v>
      </c>
      <c r="G197" s="224" t="s">
        <v>193</v>
      </c>
      <c r="H197" s="225">
        <v>1</v>
      </c>
      <c r="I197" s="226"/>
      <c r="J197" s="227">
        <f>ROUND(I197*H197,2)</f>
        <v>0</v>
      </c>
      <c r="K197" s="223" t="s">
        <v>150</v>
      </c>
      <c r="L197" s="72"/>
      <c r="M197" s="228" t="s">
        <v>22</v>
      </c>
      <c r="N197" s="229" t="s">
        <v>46</v>
      </c>
      <c r="O197" s="47"/>
      <c r="P197" s="230">
        <f>O197*H197</f>
        <v>0</v>
      </c>
      <c r="Q197" s="230">
        <v>0.0012999999999999999</v>
      </c>
      <c r="R197" s="230">
        <f>Q197*H197</f>
        <v>0.0012999999999999999</v>
      </c>
      <c r="S197" s="230">
        <v>0</v>
      </c>
      <c r="T197" s="231">
        <f>S197*H197</f>
        <v>0</v>
      </c>
      <c r="AR197" s="24" t="s">
        <v>228</v>
      </c>
      <c r="AT197" s="24" t="s">
        <v>146</v>
      </c>
      <c r="AU197" s="24" t="s">
        <v>84</v>
      </c>
      <c r="AY197" s="24" t="s">
        <v>144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24</v>
      </c>
      <c r="BK197" s="232">
        <f>ROUND(I197*H197,2)</f>
        <v>0</v>
      </c>
      <c r="BL197" s="24" t="s">
        <v>228</v>
      </c>
      <c r="BM197" s="24" t="s">
        <v>1196</v>
      </c>
    </row>
    <row r="198" s="1" customFormat="1" ht="25.5" customHeight="1">
      <c r="B198" s="46"/>
      <c r="C198" s="221" t="s">
        <v>459</v>
      </c>
      <c r="D198" s="221" t="s">
        <v>146</v>
      </c>
      <c r="E198" s="222" t="s">
        <v>1197</v>
      </c>
      <c r="F198" s="223" t="s">
        <v>1198</v>
      </c>
      <c r="G198" s="224" t="s">
        <v>193</v>
      </c>
      <c r="H198" s="225">
        <v>1</v>
      </c>
      <c r="I198" s="226"/>
      <c r="J198" s="227">
        <f>ROUND(I198*H198,2)</f>
        <v>0</v>
      </c>
      <c r="K198" s="223" t="s">
        <v>150</v>
      </c>
      <c r="L198" s="72"/>
      <c r="M198" s="228" t="s">
        <v>22</v>
      </c>
      <c r="N198" s="229" t="s">
        <v>46</v>
      </c>
      <c r="O198" s="47"/>
      <c r="P198" s="230">
        <f>O198*H198</f>
        <v>0</v>
      </c>
      <c r="Q198" s="230">
        <v>0.00084999999999999995</v>
      </c>
      <c r="R198" s="230">
        <f>Q198*H198</f>
        <v>0.00084999999999999995</v>
      </c>
      <c r="S198" s="230">
        <v>0</v>
      </c>
      <c r="T198" s="231">
        <f>S198*H198</f>
        <v>0</v>
      </c>
      <c r="AR198" s="24" t="s">
        <v>228</v>
      </c>
      <c r="AT198" s="24" t="s">
        <v>146</v>
      </c>
      <c r="AU198" s="24" t="s">
        <v>84</v>
      </c>
      <c r="AY198" s="24" t="s">
        <v>144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24</v>
      </c>
      <c r="BK198" s="232">
        <f>ROUND(I198*H198,2)</f>
        <v>0</v>
      </c>
      <c r="BL198" s="24" t="s">
        <v>228</v>
      </c>
      <c r="BM198" s="24" t="s">
        <v>1199</v>
      </c>
    </row>
    <row r="199" s="1" customFormat="1" ht="16.5" customHeight="1">
      <c r="B199" s="46"/>
      <c r="C199" s="221" t="s">
        <v>463</v>
      </c>
      <c r="D199" s="221" t="s">
        <v>146</v>
      </c>
      <c r="E199" s="222" t="s">
        <v>1200</v>
      </c>
      <c r="F199" s="223" t="s">
        <v>1201</v>
      </c>
      <c r="G199" s="224" t="s">
        <v>175</v>
      </c>
      <c r="H199" s="225">
        <v>1</v>
      </c>
      <c r="I199" s="226"/>
      <c r="J199" s="227">
        <f>ROUND(I199*H199,2)</f>
        <v>0</v>
      </c>
      <c r="K199" s="223" t="s">
        <v>150</v>
      </c>
      <c r="L199" s="72"/>
      <c r="M199" s="228" t="s">
        <v>22</v>
      </c>
      <c r="N199" s="229" t="s">
        <v>46</v>
      </c>
      <c r="O199" s="47"/>
      <c r="P199" s="230">
        <f>O199*H199</f>
        <v>0</v>
      </c>
      <c r="Q199" s="230">
        <v>4.0000000000000003E-05</v>
      </c>
      <c r="R199" s="230">
        <f>Q199*H199</f>
        <v>4.0000000000000003E-05</v>
      </c>
      <c r="S199" s="230">
        <v>0</v>
      </c>
      <c r="T199" s="231">
        <f>S199*H199</f>
        <v>0</v>
      </c>
      <c r="AR199" s="24" t="s">
        <v>228</v>
      </c>
      <c r="AT199" s="24" t="s">
        <v>146</v>
      </c>
      <c r="AU199" s="24" t="s">
        <v>84</v>
      </c>
      <c r="AY199" s="24" t="s">
        <v>144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24</v>
      </c>
      <c r="BK199" s="232">
        <f>ROUND(I199*H199,2)</f>
        <v>0</v>
      </c>
      <c r="BL199" s="24" t="s">
        <v>228</v>
      </c>
      <c r="BM199" s="24" t="s">
        <v>1202</v>
      </c>
    </row>
    <row r="200" s="1" customFormat="1" ht="16.5" customHeight="1">
      <c r="B200" s="46"/>
      <c r="C200" s="277" t="s">
        <v>467</v>
      </c>
      <c r="D200" s="277" t="s">
        <v>321</v>
      </c>
      <c r="E200" s="278" t="s">
        <v>1203</v>
      </c>
      <c r="F200" s="279" t="s">
        <v>1204</v>
      </c>
      <c r="G200" s="280" t="s">
        <v>175</v>
      </c>
      <c r="H200" s="281">
        <v>1</v>
      </c>
      <c r="I200" s="282"/>
      <c r="J200" s="283">
        <f>ROUND(I200*H200,2)</f>
        <v>0</v>
      </c>
      <c r="K200" s="279" t="s">
        <v>150</v>
      </c>
      <c r="L200" s="284"/>
      <c r="M200" s="285" t="s">
        <v>22</v>
      </c>
      <c r="N200" s="286" t="s">
        <v>46</v>
      </c>
      <c r="O200" s="47"/>
      <c r="P200" s="230">
        <f>O200*H200</f>
        <v>0</v>
      </c>
      <c r="Q200" s="230">
        <v>0.0018</v>
      </c>
      <c r="R200" s="230">
        <f>Q200*H200</f>
        <v>0.0018</v>
      </c>
      <c r="S200" s="230">
        <v>0</v>
      </c>
      <c r="T200" s="231">
        <f>S200*H200</f>
        <v>0</v>
      </c>
      <c r="AR200" s="24" t="s">
        <v>307</v>
      </c>
      <c r="AT200" s="24" t="s">
        <v>321</v>
      </c>
      <c r="AU200" s="24" t="s">
        <v>84</v>
      </c>
      <c r="AY200" s="24" t="s">
        <v>144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24</v>
      </c>
      <c r="BK200" s="232">
        <f>ROUND(I200*H200,2)</f>
        <v>0</v>
      </c>
      <c r="BL200" s="24" t="s">
        <v>228</v>
      </c>
      <c r="BM200" s="24" t="s">
        <v>1205</v>
      </c>
    </row>
    <row r="201" s="1" customFormat="1" ht="38.25" customHeight="1">
      <c r="B201" s="46"/>
      <c r="C201" s="221" t="s">
        <v>471</v>
      </c>
      <c r="D201" s="221" t="s">
        <v>146</v>
      </c>
      <c r="E201" s="222" t="s">
        <v>1206</v>
      </c>
      <c r="F201" s="223" t="s">
        <v>1207</v>
      </c>
      <c r="G201" s="224" t="s">
        <v>169</v>
      </c>
      <c r="H201" s="225">
        <v>0.043999999999999997</v>
      </c>
      <c r="I201" s="226"/>
      <c r="J201" s="227">
        <f>ROUND(I201*H201,2)</f>
        <v>0</v>
      </c>
      <c r="K201" s="223" t="s">
        <v>150</v>
      </c>
      <c r="L201" s="72"/>
      <c r="M201" s="228" t="s">
        <v>22</v>
      </c>
      <c r="N201" s="229" t="s">
        <v>46</v>
      </c>
      <c r="O201" s="47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AR201" s="24" t="s">
        <v>228</v>
      </c>
      <c r="AT201" s="24" t="s">
        <v>146</v>
      </c>
      <c r="AU201" s="24" t="s">
        <v>84</v>
      </c>
      <c r="AY201" s="24" t="s">
        <v>144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4" t="s">
        <v>24</v>
      </c>
      <c r="BK201" s="232">
        <f>ROUND(I201*H201,2)</f>
        <v>0</v>
      </c>
      <c r="BL201" s="24" t="s">
        <v>228</v>
      </c>
      <c r="BM201" s="24" t="s">
        <v>1208</v>
      </c>
    </row>
    <row r="202" s="10" customFormat="1" ht="29.88" customHeight="1">
      <c r="B202" s="205"/>
      <c r="C202" s="206"/>
      <c r="D202" s="207" t="s">
        <v>74</v>
      </c>
      <c r="E202" s="219" t="s">
        <v>577</v>
      </c>
      <c r="F202" s="219" t="s">
        <v>1209</v>
      </c>
      <c r="G202" s="206"/>
      <c r="H202" s="206"/>
      <c r="I202" s="209"/>
      <c r="J202" s="220">
        <f>BK202</f>
        <v>0</v>
      </c>
      <c r="K202" s="206"/>
      <c r="L202" s="211"/>
      <c r="M202" s="212"/>
      <c r="N202" s="213"/>
      <c r="O202" s="213"/>
      <c r="P202" s="214">
        <f>SUM(P203:P208)</f>
        <v>0</v>
      </c>
      <c r="Q202" s="213"/>
      <c r="R202" s="214">
        <f>SUM(R203:R208)</f>
        <v>0.023560000000000001</v>
      </c>
      <c r="S202" s="213"/>
      <c r="T202" s="215">
        <f>SUM(T203:T208)</f>
        <v>0</v>
      </c>
      <c r="AR202" s="216" t="s">
        <v>84</v>
      </c>
      <c r="AT202" s="217" t="s">
        <v>74</v>
      </c>
      <c r="AU202" s="217" t="s">
        <v>24</v>
      </c>
      <c r="AY202" s="216" t="s">
        <v>144</v>
      </c>
      <c r="BK202" s="218">
        <f>SUM(BK203:BK208)</f>
        <v>0</v>
      </c>
    </row>
    <row r="203" s="1" customFormat="1" ht="51" customHeight="1">
      <c r="B203" s="46"/>
      <c r="C203" s="221" t="s">
        <v>477</v>
      </c>
      <c r="D203" s="221" t="s">
        <v>146</v>
      </c>
      <c r="E203" s="222" t="s">
        <v>1210</v>
      </c>
      <c r="F203" s="223" t="s">
        <v>1211</v>
      </c>
      <c r="G203" s="224" t="s">
        <v>217</v>
      </c>
      <c r="H203" s="225">
        <v>22</v>
      </c>
      <c r="I203" s="226"/>
      <c r="J203" s="227">
        <f>ROUND(I203*H203,2)</f>
        <v>0</v>
      </c>
      <c r="K203" s="223" t="s">
        <v>150</v>
      </c>
      <c r="L203" s="72"/>
      <c r="M203" s="228" t="s">
        <v>22</v>
      </c>
      <c r="N203" s="229" t="s">
        <v>46</v>
      </c>
      <c r="O203" s="47"/>
      <c r="P203" s="230">
        <f>O203*H203</f>
        <v>0</v>
      </c>
      <c r="Q203" s="230">
        <v>6.0000000000000002E-05</v>
      </c>
      <c r="R203" s="230">
        <f>Q203*H203</f>
        <v>0.00132</v>
      </c>
      <c r="S203" s="230">
        <v>0</v>
      </c>
      <c r="T203" s="231">
        <f>S203*H203</f>
        <v>0</v>
      </c>
      <c r="AR203" s="24" t="s">
        <v>228</v>
      </c>
      <c r="AT203" s="24" t="s">
        <v>146</v>
      </c>
      <c r="AU203" s="24" t="s">
        <v>84</v>
      </c>
      <c r="AY203" s="24" t="s">
        <v>144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24</v>
      </c>
      <c r="BK203" s="232">
        <f>ROUND(I203*H203,2)</f>
        <v>0</v>
      </c>
      <c r="BL203" s="24" t="s">
        <v>228</v>
      </c>
      <c r="BM203" s="24" t="s">
        <v>1212</v>
      </c>
    </row>
    <row r="204" s="1" customFormat="1" ht="16.5" customHeight="1">
      <c r="B204" s="46"/>
      <c r="C204" s="277" t="s">
        <v>485</v>
      </c>
      <c r="D204" s="277" t="s">
        <v>321</v>
      </c>
      <c r="E204" s="278" t="s">
        <v>1213</v>
      </c>
      <c r="F204" s="279" t="s">
        <v>1214</v>
      </c>
      <c r="G204" s="280" t="s">
        <v>217</v>
      </c>
      <c r="H204" s="281">
        <v>22</v>
      </c>
      <c r="I204" s="282"/>
      <c r="J204" s="283">
        <f>ROUND(I204*H204,2)</f>
        <v>0</v>
      </c>
      <c r="K204" s="279" t="s">
        <v>22</v>
      </c>
      <c r="L204" s="284"/>
      <c r="M204" s="285" t="s">
        <v>22</v>
      </c>
      <c r="N204" s="286" t="s">
        <v>46</v>
      </c>
      <c r="O204" s="47"/>
      <c r="P204" s="230">
        <f>O204*H204</f>
        <v>0</v>
      </c>
      <c r="Q204" s="230">
        <v>0.00027</v>
      </c>
      <c r="R204" s="230">
        <f>Q204*H204</f>
        <v>0.00594</v>
      </c>
      <c r="S204" s="230">
        <v>0</v>
      </c>
      <c r="T204" s="231">
        <f>S204*H204</f>
        <v>0</v>
      </c>
      <c r="AR204" s="24" t="s">
        <v>307</v>
      </c>
      <c r="AT204" s="24" t="s">
        <v>321</v>
      </c>
      <c r="AU204" s="24" t="s">
        <v>84</v>
      </c>
      <c r="AY204" s="24" t="s">
        <v>144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24</v>
      </c>
      <c r="BK204" s="232">
        <f>ROUND(I204*H204,2)</f>
        <v>0</v>
      </c>
      <c r="BL204" s="24" t="s">
        <v>228</v>
      </c>
      <c r="BM204" s="24" t="s">
        <v>1215</v>
      </c>
    </row>
    <row r="205" s="1" customFormat="1" ht="16.5" customHeight="1">
      <c r="B205" s="46"/>
      <c r="C205" s="221" t="s">
        <v>489</v>
      </c>
      <c r="D205" s="221" t="s">
        <v>146</v>
      </c>
      <c r="E205" s="222" t="s">
        <v>1216</v>
      </c>
      <c r="F205" s="223" t="s">
        <v>1217</v>
      </c>
      <c r="G205" s="224" t="s">
        <v>217</v>
      </c>
      <c r="H205" s="225">
        <v>22</v>
      </c>
      <c r="I205" s="226"/>
      <c r="J205" s="227">
        <f>ROUND(I205*H205,2)</f>
        <v>0</v>
      </c>
      <c r="K205" s="223" t="s">
        <v>150</v>
      </c>
      <c r="L205" s="72"/>
      <c r="M205" s="228" t="s">
        <v>22</v>
      </c>
      <c r="N205" s="229" t="s">
        <v>46</v>
      </c>
      <c r="O205" s="47"/>
      <c r="P205" s="230">
        <f>O205*H205</f>
        <v>0</v>
      </c>
      <c r="Q205" s="230">
        <v>0.00071000000000000002</v>
      </c>
      <c r="R205" s="230">
        <f>Q205*H205</f>
        <v>0.01562</v>
      </c>
      <c r="S205" s="230">
        <v>0</v>
      </c>
      <c r="T205" s="231">
        <f>S205*H205</f>
        <v>0</v>
      </c>
      <c r="AR205" s="24" t="s">
        <v>228</v>
      </c>
      <c r="AT205" s="24" t="s">
        <v>146</v>
      </c>
      <c r="AU205" s="24" t="s">
        <v>84</v>
      </c>
      <c r="AY205" s="24" t="s">
        <v>144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24</v>
      </c>
      <c r="BK205" s="232">
        <f>ROUND(I205*H205,2)</f>
        <v>0</v>
      </c>
      <c r="BL205" s="24" t="s">
        <v>228</v>
      </c>
      <c r="BM205" s="24" t="s">
        <v>1218</v>
      </c>
    </row>
    <row r="206" s="1" customFormat="1" ht="16.5" customHeight="1">
      <c r="B206" s="46"/>
      <c r="C206" s="221" t="s">
        <v>493</v>
      </c>
      <c r="D206" s="221" t="s">
        <v>146</v>
      </c>
      <c r="E206" s="222" t="s">
        <v>1219</v>
      </c>
      <c r="F206" s="223" t="s">
        <v>1220</v>
      </c>
      <c r="G206" s="224" t="s">
        <v>217</v>
      </c>
      <c r="H206" s="225">
        <v>22</v>
      </c>
      <c r="I206" s="226"/>
      <c r="J206" s="227">
        <f>ROUND(I206*H206,2)</f>
        <v>0</v>
      </c>
      <c r="K206" s="223" t="s">
        <v>150</v>
      </c>
      <c r="L206" s="72"/>
      <c r="M206" s="228" t="s">
        <v>22</v>
      </c>
      <c r="N206" s="229" t="s">
        <v>46</v>
      </c>
      <c r="O206" s="47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4" t="s">
        <v>228</v>
      </c>
      <c r="AT206" s="24" t="s">
        <v>146</v>
      </c>
      <c r="AU206" s="24" t="s">
        <v>84</v>
      </c>
      <c r="AY206" s="24" t="s">
        <v>144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24</v>
      </c>
      <c r="BK206" s="232">
        <f>ROUND(I206*H206,2)</f>
        <v>0</v>
      </c>
      <c r="BL206" s="24" t="s">
        <v>228</v>
      </c>
      <c r="BM206" s="24" t="s">
        <v>1221</v>
      </c>
    </row>
    <row r="207" s="1" customFormat="1" ht="25.5" customHeight="1">
      <c r="B207" s="46"/>
      <c r="C207" s="221" t="s">
        <v>497</v>
      </c>
      <c r="D207" s="221" t="s">
        <v>146</v>
      </c>
      <c r="E207" s="222" t="s">
        <v>1222</v>
      </c>
      <c r="F207" s="223" t="s">
        <v>1223</v>
      </c>
      <c r="G207" s="224" t="s">
        <v>175</v>
      </c>
      <c r="H207" s="225">
        <v>1</v>
      </c>
      <c r="I207" s="226"/>
      <c r="J207" s="227">
        <f>ROUND(I207*H207,2)</f>
        <v>0</v>
      </c>
      <c r="K207" s="223" t="s">
        <v>22</v>
      </c>
      <c r="L207" s="72"/>
      <c r="M207" s="228" t="s">
        <v>22</v>
      </c>
      <c r="N207" s="229" t="s">
        <v>46</v>
      </c>
      <c r="O207" s="47"/>
      <c r="P207" s="230">
        <f>O207*H207</f>
        <v>0</v>
      </c>
      <c r="Q207" s="230">
        <v>0.00036999999999999999</v>
      </c>
      <c r="R207" s="230">
        <f>Q207*H207</f>
        <v>0.00036999999999999999</v>
      </c>
      <c r="S207" s="230">
        <v>0</v>
      </c>
      <c r="T207" s="231">
        <f>S207*H207</f>
        <v>0</v>
      </c>
      <c r="AR207" s="24" t="s">
        <v>228</v>
      </c>
      <c r="AT207" s="24" t="s">
        <v>146</v>
      </c>
      <c r="AU207" s="24" t="s">
        <v>84</v>
      </c>
      <c r="AY207" s="24" t="s">
        <v>144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24</v>
      </c>
      <c r="BK207" s="232">
        <f>ROUND(I207*H207,2)</f>
        <v>0</v>
      </c>
      <c r="BL207" s="24" t="s">
        <v>228</v>
      </c>
      <c r="BM207" s="24" t="s">
        <v>1224</v>
      </c>
    </row>
    <row r="208" s="1" customFormat="1" ht="16.5" customHeight="1">
      <c r="B208" s="46"/>
      <c r="C208" s="277" t="s">
        <v>501</v>
      </c>
      <c r="D208" s="277" t="s">
        <v>321</v>
      </c>
      <c r="E208" s="278" t="s">
        <v>1225</v>
      </c>
      <c r="F208" s="279" t="s">
        <v>1226</v>
      </c>
      <c r="G208" s="280" t="s">
        <v>175</v>
      </c>
      <c r="H208" s="281">
        <v>1</v>
      </c>
      <c r="I208" s="282"/>
      <c r="J208" s="283">
        <f>ROUND(I208*H208,2)</f>
        <v>0</v>
      </c>
      <c r="K208" s="279" t="s">
        <v>22</v>
      </c>
      <c r="L208" s="284"/>
      <c r="M208" s="285" t="s">
        <v>22</v>
      </c>
      <c r="N208" s="286" t="s">
        <v>46</v>
      </c>
      <c r="O208" s="47"/>
      <c r="P208" s="230">
        <f>O208*H208</f>
        <v>0</v>
      </c>
      <c r="Q208" s="230">
        <v>0.00031</v>
      </c>
      <c r="R208" s="230">
        <f>Q208*H208</f>
        <v>0.00031</v>
      </c>
      <c r="S208" s="230">
        <v>0</v>
      </c>
      <c r="T208" s="231">
        <f>S208*H208</f>
        <v>0</v>
      </c>
      <c r="AR208" s="24" t="s">
        <v>307</v>
      </c>
      <c r="AT208" s="24" t="s">
        <v>321</v>
      </c>
      <c r="AU208" s="24" t="s">
        <v>84</v>
      </c>
      <c r="AY208" s="24" t="s">
        <v>144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24</v>
      </c>
      <c r="BK208" s="232">
        <f>ROUND(I208*H208,2)</f>
        <v>0</v>
      </c>
      <c r="BL208" s="24" t="s">
        <v>228</v>
      </c>
      <c r="BM208" s="24" t="s">
        <v>1227</v>
      </c>
    </row>
    <row r="209" s="10" customFormat="1" ht="29.88" customHeight="1">
      <c r="B209" s="205"/>
      <c r="C209" s="206"/>
      <c r="D209" s="207" t="s">
        <v>74</v>
      </c>
      <c r="E209" s="219" t="s">
        <v>612</v>
      </c>
      <c r="F209" s="219" t="s">
        <v>613</v>
      </c>
      <c r="G209" s="206"/>
      <c r="H209" s="206"/>
      <c r="I209" s="209"/>
      <c r="J209" s="220">
        <f>BK209</f>
        <v>0</v>
      </c>
      <c r="K209" s="206"/>
      <c r="L209" s="211"/>
      <c r="M209" s="212"/>
      <c r="N209" s="213"/>
      <c r="O209" s="213"/>
      <c r="P209" s="214">
        <f>SUM(P210:P214)</f>
        <v>0</v>
      </c>
      <c r="Q209" s="213"/>
      <c r="R209" s="214">
        <f>SUM(R210:R214)</f>
        <v>0.00083999999999999993</v>
      </c>
      <c r="S209" s="213"/>
      <c r="T209" s="215">
        <f>SUM(T210:T214)</f>
        <v>0</v>
      </c>
      <c r="AR209" s="216" t="s">
        <v>84</v>
      </c>
      <c r="AT209" s="217" t="s">
        <v>74</v>
      </c>
      <c r="AU209" s="217" t="s">
        <v>24</v>
      </c>
      <c r="AY209" s="216" t="s">
        <v>144</v>
      </c>
      <c r="BK209" s="218">
        <f>SUM(BK210:BK214)</f>
        <v>0</v>
      </c>
    </row>
    <row r="210" s="1" customFormat="1" ht="16.5" customHeight="1">
      <c r="B210" s="46"/>
      <c r="C210" s="221" t="s">
        <v>505</v>
      </c>
      <c r="D210" s="221" t="s">
        <v>146</v>
      </c>
      <c r="E210" s="222" t="s">
        <v>1228</v>
      </c>
      <c r="F210" s="223" t="s">
        <v>1229</v>
      </c>
      <c r="G210" s="224" t="s">
        <v>175</v>
      </c>
      <c r="H210" s="225">
        <v>6</v>
      </c>
      <c r="I210" s="226"/>
      <c r="J210" s="227">
        <f>ROUND(I210*H210,2)</f>
        <v>0</v>
      </c>
      <c r="K210" s="223" t="s">
        <v>22</v>
      </c>
      <c r="L210" s="72"/>
      <c r="M210" s="228" t="s">
        <v>22</v>
      </c>
      <c r="N210" s="229" t="s">
        <v>46</v>
      </c>
      <c r="O210" s="47"/>
      <c r="P210" s="230">
        <f>O210*H210</f>
        <v>0</v>
      </c>
      <c r="Q210" s="230">
        <v>3.0000000000000001E-05</v>
      </c>
      <c r="R210" s="230">
        <f>Q210*H210</f>
        <v>0.00018000000000000001</v>
      </c>
      <c r="S210" s="230">
        <v>0</v>
      </c>
      <c r="T210" s="231">
        <f>S210*H210</f>
        <v>0</v>
      </c>
      <c r="AR210" s="24" t="s">
        <v>228</v>
      </c>
      <c r="AT210" s="24" t="s">
        <v>146</v>
      </c>
      <c r="AU210" s="24" t="s">
        <v>84</v>
      </c>
      <c r="AY210" s="24" t="s">
        <v>144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24</v>
      </c>
      <c r="BK210" s="232">
        <f>ROUND(I210*H210,2)</f>
        <v>0</v>
      </c>
      <c r="BL210" s="24" t="s">
        <v>228</v>
      </c>
      <c r="BM210" s="24" t="s">
        <v>1230</v>
      </c>
    </row>
    <row r="211" s="1" customFormat="1" ht="16.5" customHeight="1">
      <c r="B211" s="46"/>
      <c r="C211" s="277" t="s">
        <v>509</v>
      </c>
      <c r="D211" s="277" t="s">
        <v>321</v>
      </c>
      <c r="E211" s="278" t="s">
        <v>1231</v>
      </c>
      <c r="F211" s="279" t="s">
        <v>1232</v>
      </c>
      <c r="G211" s="280" t="s">
        <v>175</v>
      </c>
      <c r="H211" s="281">
        <v>2</v>
      </c>
      <c r="I211" s="282"/>
      <c r="J211" s="283">
        <f>ROUND(I211*H211,2)</f>
        <v>0</v>
      </c>
      <c r="K211" s="279" t="s">
        <v>22</v>
      </c>
      <c r="L211" s="284"/>
      <c r="M211" s="285" t="s">
        <v>22</v>
      </c>
      <c r="N211" s="286" t="s">
        <v>46</v>
      </c>
      <c r="O211" s="47"/>
      <c r="P211" s="230">
        <f>O211*H211</f>
        <v>0</v>
      </c>
      <c r="Q211" s="230">
        <v>0.00011</v>
      </c>
      <c r="R211" s="230">
        <f>Q211*H211</f>
        <v>0.00022000000000000001</v>
      </c>
      <c r="S211" s="230">
        <v>0</v>
      </c>
      <c r="T211" s="231">
        <f>S211*H211</f>
        <v>0</v>
      </c>
      <c r="AR211" s="24" t="s">
        <v>307</v>
      </c>
      <c r="AT211" s="24" t="s">
        <v>321</v>
      </c>
      <c r="AU211" s="24" t="s">
        <v>84</v>
      </c>
      <c r="AY211" s="24" t="s">
        <v>144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24</v>
      </c>
      <c r="BK211" s="232">
        <f>ROUND(I211*H211,2)</f>
        <v>0</v>
      </c>
      <c r="BL211" s="24" t="s">
        <v>228</v>
      </c>
      <c r="BM211" s="24" t="s">
        <v>1233</v>
      </c>
    </row>
    <row r="212" s="1" customFormat="1" ht="16.5" customHeight="1">
      <c r="B212" s="46"/>
      <c r="C212" s="277" t="s">
        <v>513</v>
      </c>
      <c r="D212" s="277" t="s">
        <v>321</v>
      </c>
      <c r="E212" s="278" t="s">
        <v>1234</v>
      </c>
      <c r="F212" s="279" t="s">
        <v>1235</v>
      </c>
      <c r="G212" s="280" t="s">
        <v>175</v>
      </c>
      <c r="H212" s="281">
        <v>2</v>
      </c>
      <c r="I212" s="282"/>
      <c r="J212" s="283">
        <f>ROUND(I212*H212,2)</f>
        <v>0</v>
      </c>
      <c r="K212" s="279" t="s">
        <v>22</v>
      </c>
      <c r="L212" s="284"/>
      <c r="M212" s="285" t="s">
        <v>22</v>
      </c>
      <c r="N212" s="286" t="s">
        <v>46</v>
      </c>
      <c r="O212" s="47"/>
      <c r="P212" s="230">
        <f>O212*H212</f>
        <v>0</v>
      </c>
      <c r="Q212" s="230">
        <v>0.00011</v>
      </c>
      <c r="R212" s="230">
        <f>Q212*H212</f>
        <v>0.00022000000000000001</v>
      </c>
      <c r="S212" s="230">
        <v>0</v>
      </c>
      <c r="T212" s="231">
        <f>S212*H212</f>
        <v>0</v>
      </c>
      <c r="AR212" s="24" t="s">
        <v>307</v>
      </c>
      <c r="AT212" s="24" t="s">
        <v>321</v>
      </c>
      <c r="AU212" s="24" t="s">
        <v>84</v>
      </c>
      <c r="AY212" s="24" t="s">
        <v>144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24</v>
      </c>
      <c r="BK212" s="232">
        <f>ROUND(I212*H212,2)</f>
        <v>0</v>
      </c>
      <c r="BL212" s="24" t="s">
        <v>228</v>
      </c>
      <c r="BM212" s="24" t="s">
        <v>1236</v>
      </c>
    </row>
    <row r="213" s="1" customFormat="1" ht="16.5" customHeight="1">
      <c r="B213" s="46"/>
      <c r="C213" s="277" t="s">
        <v>517</v>
      </c>
      <c r="D213" s="277" t="s">
        <v>321</v>
      </c>
      <c r="E213" s="278" t="s">
        <v>1237</v>
      </c>
      <c r="F213" s="279" t="s">
        <v>1238</v>
      </c>
      <c r="G213" s="280" t="s">
        <v>175</v>
      </c>
      <c r="H213" s="281">
        <v>1</v>
      </c>
      <c r="I213" s="282"/>
      <c r="J213" s="283">
        <f>ROUND(I213*H213,2)</f>
        <v>0</v>
      </c>
      <c r="K213" s="279" t="s">
        <v>22</v>
      </c>
      <c r="L213" s="284"/>
      <c r="M213" s="285" t="s">
        <v>22</v>
      </c>
      <c r="N213" s="286" t="s">
        <v>46</v>
      </c>
      <c r="O213" s="47"/>
      <c r="P213" s="230">
        <f>O213*H213</f>
        <v>0</v>
      </c>
      <c r="Q213" s="230">
        <v>0.00011</v>
      </c>
      <c r="R213" s="230">
        <f>Q213*H213</f>
        <v>0.00011</v>
      </c>
      <c r="S213" s="230">
        <v>0</v>
      </c>
      <c r="T213" s="231">
        <f>S213*H213</f>
        <v>0</v>
      </c>
      <c r="AR213" s="24" t="s">
        <v>307</v>
      </c>
      <c r="AT213" s="24" t="s">
        <v>321</v>
      </c>
      <c r="AU213" s="24" t="s">
        <v>84</v>
      </c>
      <c r="AY213" s="24" t="s">
        <v>144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4" t="s">
        <v>24</v>
      </c>
      <c r="BK213" s="232">
        <f>ROUND(I213*H213,2)</f>
        <v>0</v>
      </c>
      <c r="BL213" s="24" t="s">
        <v>228</v>
      </c>
      <c r="BM213" s="24" t="s">
        <v>1239</v>
      </c>
    </row>
    <row r="214" s="1" customFormat="1" ht="16.5" customHeight="1">
      <c r="B214" s="46"/>
      <c r="C214" s="277" t="s">
        <v>521</v>
      </c>
      <c r="D214" s="277" t="s">
        <v>321</v>
      </c>
      <c r="E214" s="278" t="s">
        <v>1240</v>
      </c>
      <c r="F214" s="279" t="s">
        <v>1241</v>
      </c>
      <c r="G214" s="280" t="s">
        <v>175</v>
      </c>
      <c r="H214" s="281">
        <v>1</v>
      </c>
      <c r="I214" s="282"/>
      <c r="J214" s="283">
        <f>ROUND(I214*H214,2)</f>
        <v>0</v>
      </c>
      <c r="K214" s="279" t="s">
        <v>22</v>
      </c>
      <c r="L214" s="284"/>
      <c r="M214" s="285" t="s">
        <v>22</v>
      </c>
      <c r="N214" s="286" t="s">
        <v>46</v>
      </c>
      <c r="O214" s="47"/>
      <c r="P214" s="230">
        <f>O214*H214</f>
        <v>0</v>
      </c>
      <c r="Q214" s="230">
        <v>0.00011</v>
      </c>
      <c r="R214" s="230">
        <f>Q214*H214</f>
        <v>0.00011</v>
      </c>
      <c r="S214" s="230">
        <v>0</v>
      </c>
      <c r="T214" s="231">
        <f>S214*H214</f>
        <v>0</v>
      </c>
      <c r="AR214" s="24" t="s">
        <v>307</v>
      </c>
      <c r="AT214" s="24" t="s">
        <v>321</v>
      </c>
      <c r="AU214" s="24" t="s">
        <v>84</v>
      </c>
      <c r="AY214" s="24" t="s">
        <v>144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24</v>
      </c>
      <c r="BK214" s="232">
        <f>ROUND(I214*H214,2)</f>
        <v>0</v>
      </c>
      <c r="BL214" s="24" t="s">
        <v>228</v>
      </c>
      <c r="BM214" s="24" t="s">
        <v>1242</v>
      </c>
    </row>
    <row r="215" s="10" customFormat="1" ht="29.88" customHeight="1">
      <c r="B215" s="205"/>
      <c r="C215" s="206"/>
      <c r="D215" s="207" t="s">
        <v>74</v>
      </c>
      <c r="E215" s="219" t="s">
        <v>637</v>
      </c>
      <c r="F215" s="219" t="s">
        <v>638</v>
      </c>
      <c r="G215" s="206"/>
      <c r="H215" s="206"/>
      <c r="I215" s="209"/>
      <c r="J215" s="220">
        <f>BK215</f>
        <v>0</v>
      </c>
      <c r="K215" s="206"/>
      <c r="L215" s="211"/>
      <c r="M215" s="212"/>
      <c r="N215" s="213"/>
      <c r="O215" s="213"/>
      <c r="P215" s="214">
        <f>SUM(P216:P217)</f>
        <v>0</v>
      </c>
      <c r="Q215" s="213"/>
      <c r="R215" s="214">
        <f>SUM(R216:R217)</f>
        <v>0.019</v>
      </c>
      <c r="S215" s="213"/>
      <c r="T215" s="215">
        <f>SUM(T216:T217)</f>
        <v>0</v>
      </c>
      <c r="AR215" s="216" t="s">
        <v>84</v>
      </c>
      <c r="AT215" s="217" t="s">
        <v>74</v>
      </c>
      <c r="AU215" s="217" t="s">
        <v>24</v>
      </c>
      <c r="AY215" s="216" t="s">
        <v>144</v>
      </c>
      <c r="BK215" s="218">
        <f>SUM(BK216:BK217)</f>
        <v>0</v>
      </c>
    </row>
    <row r="216" s="1" customFormat="1" ht="16.5" customHeight="1">
      <c r="B216" s="46"/>
      <c r="C216" s="221" t="s">
        <v>527</v>
      </c>
      <c r="D216" s="221" t="s">
        <v>146</v>
      </c>
      <c r="E216" s="222" t="s">
        <v>1243</v>
      </c>
      <c r="F216" s="223" t="s">
        <v>1244</v>
      </c>
      <c r="G216" s="224" t="s">
        <v>175</v>
      </c>
      <c r="H216" s="225">
        <v>1</v>
      </c>
      <c r="I216" s="226"/>
      <c r="J216" s="227">
        <f>ROUND(I216*H216,2)</f>
        <v>0</v>
      </c>
      <c r="K216" s="223" t="s">
        <v>150</v>
      </c>
      <c r="L216" s="72"/>
      <c r="M216" s="228" t="s">
        <v>22</v>
      </c>
      <c r="N216" s="229" t="s">
        <v>46</v>
      </c>
      <c r="O216" s="4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AR216" s="24" t="s">
        <v>228</v>
      </c>
      <c r="AT216" s="24" t="s">
        <v>146</v>
      </c>
      <c r="AU216" s="24" t="s">
        <v>84</v>
      </c>
      <c r="AY216" s="24" t="s">
        <v>144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24</v>
      </c>
      <c r="BK216" s="232">
        <f>ROUND(I216*H216,2)</f>
        <v>0</v>
      </c>
      <c r="BL216" s="24" t="s">
        <v>228</v>
      </c>
      <c r="BM216" s="24" t="s">
        <v>1245</v>
      </c>
    </row>
    <row r="217" s="1" customFormat="1" ht="16.5" customHeight="1">
      <c r="B217" s="46"/>
      <c r="C217" s="277" t="s">
        <v>532</v>
      </c>
      <c r="D217" s="277" t="s">
        <v>321</v>
      </c>
      <c r="E217" s="278" t="s">
        <v>1246</v>
      </c>
      <c r="F217" s="279" t="s">
        <v>1247</v>
      </c>
      <c r="G217" s="280" t="s">
        <v>175</v>
      </c>
      <c r="H217" s="281">
        <v>1</v>
      </c>
      <c r="I217" s="282"/>
      <c r="J217" s="283">
        <f>ROUND(I217*H217,2)</f>
        <v>0</v>
      </c>
      <c r="K217" s="279" t="s">
        <v>22</v>
      </c>
      <c r="L217" s="284"/>
      <c r="M217" s="285" t="s">
        <v>22</v>
      </c>
      <c r="N217" s="286" t="s">
        <v>46</v>
      </c>
      <c r="O217" s="47"/>
      <c r="P217" s="230">
        <f>O217*H217</f>
        <v>0</v>
      </c>
      <c r="Q217" s="230">
        <v>0.019</v>
      </c>
      <c r="R217" s="230">
        <f>Q217*H217</f>
        <v>0.019</v>
      </c>
      <c r="S217" s="230">
        <v>0</v>
      </c>
      <c r="T217" s="231">
        <f>S217*H217</f>
        <v>0</v>
      </c>
      <c r="AR217" s="24" t="s">
        <v>307</v>
      </c>
      <c r="AT217" s="24" t="s">
        <v>321</v>
      </c>
      <c r="AU217" s="24" t="s">
        <v>84</v>
      </c>
      <c r="AY217" s="24" t="s">
        <v>144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24</v>
      </c>
      <c r="BK217" s="232">
        <f>ROUND(I217*H217,2)</f>
        <v>0</v>
      </c>
      <c r="BL217" s="24" t="s">
        <v>228</v>
      </c>
      <c r="BM217" s="24" t="s">
        <v>1248</v>
      </c>
    </row>
    <row r="218" s="10" customFormat="1" ht="29.88" customHeight="1">
      <c r="B218" s="205"/>
      <c r="C218" s="206"/>
      <c r="D218" s="207" t="s">
        <v>74</v>
      </c>
      <c r="E218" s="219" t="s">
        <v>671</v>
      </c>
      <c r="F218" s="219" t="s">
        <v>1249</v>
      </c>
      <c r="G218" s="206"/>
      <c r="H218" s="206"/>
      <c r="I218" s="209"/>
      <c r="J218" s="220">
        <f>BK218</f>
        <v>0</v>
      </c>
      <c r="K218" s="206"/>
      <c r="L218" s="211"/>
      <c r="M218" s="212"/>
      <c r="N218" s="213"/>
      <c r="O218" s="213"/>
      <c r="P218" s="214">
        <f>SUM(P219:P228)</f>
        <v>0</v>
      </c>
      <c r="Q218" s="213"/>
      <c r="R218" s="214">
        <f>SUM(R219:R228)</f>
        <v>0.0077250000000000001</v>
      </c>
      <c r="S218" s="213"/>
      <c r="T218" s="215">
        <f>SUM(T219:T228)</f>
        <v>0</v>
      </c>
      <c r="AR218" s="216" t="s">
        <v>84</v>
      </c>
      <c r="AT218" s="217" t="s">
        <v>74</v>
      </c>
      <c r="AU218" s="217" t="s">
        <v>24</v>
      </c>
      <c r="AY218" s="216" t="s">
        <v>144</v>
      </c>
      <c r="BK218" s="218">
        <f>SUM(BK219:BK228)</f>
        <v>0</v>
      </c>
    </row>
    <row r="219" s="1" customFormat="1" ht="25.5" customHeight="1">
      <c r="B219" s="46"/>
      <c r="C219" s="221" t="s">
        <v>539</v>
      </c>
      <c r="D219" s="221" t="s">
        <v>146</v>
      </c>
      <c r="E219" s="222" t="s">
        <v>1250</v>
      </c>
      <c r="F219" s="223" t="s">
        <v>1251</v>
      </c>
      <c r="G219" s="224" t="s">
        <v>438</v>
      </c>
      <c r="H219" s="225">
        <v>1</v>
      </c>
      <c r="I219" s="226"/>
      <c r="J219" s="227">
        <f>ROUND(I219*H219,2)</f>
        <v>0</v>
      </c>
      <c r="K219" s="223" t="s">
        <v>22</v>
      </c>
      <c r="L219" s="72"/>
      <c r="M219" s="228" t="s">
        <v>22</v>
      </c>
      <c r="N219" s="229" t="s">
        <v>46</v>
      </c>
      <c r="O219" s="4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AR219" s="24" t="s">
        <v>228</v>
      </c>
      <c r="AT219" s="24" t="s">
        <v>146</v>
      </c>
      <c r="AU219" s="24" t="s">
        <v>84</v>
      </c>
      <c r="AY219" s="24" t="s">
        <v>144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24</v>
      </c>
      <c r="BK219" s="232">
        <f>ROUND(I219*H219,2)</f>
        <v>0</v>
      </c>
      <c r="BL219" s="24" t="s">
        <v>228</v>
      </c>
      <c r="BM219" s="24" t="s">
        <v>1252</v>
      </c>
    </row>
    <row r="220" s="1" customFormat="1" ht="16.5" customHeight="1">
      <c r="B220" s="46"/>
      <c r="C220" s="277" t="s">
        <v>544</v>
      </c>
      <c r="D220" s="277" t="s">
        <v>321</v>
      </c>
      <c r="E220" s="278" t="s">
        <v>1253</v>
      </c>
      <c r="F220" s="279" t="s">
        <v>1254</v>
      </c>
      <c r="G220" s="280" t="s">
        <v>175</v>
      </c>
      <c r="H220" s="281">
        <v>1</v>
      </c>
      <c r="I220" s="282"/>
      <c r="J220" s="283">
        <f>ROUND(I220*H220,2)</f>
        <v>0</v>
      </c>
      <c r="K220" s="279" t="s">
        <v>22</v>
      </c>
      <c r="L220" s="284"/>
      <c r="M220" s="285" t="s">
        <v>22</v>
      </c>
      <c r="N220" s="286" t="s">
        <v>46</v>
      </c>
      <c r="O220" s="47"/>
      <c r="P220" s="230">
        <f>O220*H220</f>
        <v>0</v>
      </c>
      <c r="Q220" s="230">
        <v>0.00069999999999999999</v>
      </c>
      <c r="R220" s="230">
        <f>Q220*H220</f>
        <v>0.00069999999999999999</v>
      </c>
      <c r="S220" s="230">
        <v>0</v>
      </c>
      <c r="T220" s="231">
        <f>S220*H220</f>
        <v>0</v>
      </c>
      <c r="AR220" s="24" t="s">
        <v>307</v>
      </c>
      <c r="AT220" s="24" t="s">
        <v>321</v>
      </c>
      <c r="AU220" s="24" t="s">
        <v>84</v>
      </c>
      <c r="AY220" s="24" t="s">
        <v>144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24" t="s">
        <v>24</v>
      </c>
      <c r="BK220" s="232">
        <f>ROUND(I220*H220,2)</f>
        <v>0</v>
      </c>
      <c r="BL220" s="24" t="s">
        <v>228</v>
      </c>
      <c r="BM220" s="24" t="s">
        <v>1255</v>
      </c>
    </row>
    <row r="221" s="1" customFormat="1" ht="16.5" customHeight="1">
      <c r="B221" s="46"/>
      <c r="C221" s="277" t="s">
        <v>548</v>
      </c>
      <c r="D221" s="277" t="s">
        <v>321</v>
      </c>
      <c r="E221" s="278" t="s">
        <v>502</v>
      </c>
      <c r="F221" s="279" t="s">
        <v>503</v>
      </c>
      <c r="G221" s="280" t="s">
        <v>175</v>
      </c>
      <c r="H221" s="281">
        <v>1</v>
      </c>
      <c r="I221" s="282"/>
      <c r="J221" s="283">
        <f>ROUND(I221*H221,2)</f>
        <v>0</v>
      </c>
      <c r="K221" s="279" t="s">
        <v>150</v>
      </c>
      <c r="L221" s="284"/>
      <c r="M221" s="285" t="s">
        <v>22</v>
      </c>
      <c r="N221" s="286" t="s">
        <v>46</v>
      </c>
      <c r="O221" s="47"/>
      <c r="P221" s="230">
        <f>O221*H221</f>
        <v>0</v>
      </c>
      <c r="Q221" s="230">
        <v>0.00040000000000000002</v>
      </c>
      <c r="R221" s="230">
        <f>Q221*H221</f>
        <v>0.00040000000000000002</v>
      </c>
      <c r="S221" s="230">
        <v>0</v>
      </c>
      <c r="T221" s="231">
        <f>S221*H221</f>
        <v>0</v>
      </c>
      <c r="AR221" s="24" t="s">
        <v>307</v>
      </c>
      <c r="AT221" s="24" t="s">
        <v>321</v>
      </c>
      <c r="AU221" s="24" t="s">
        <v>84</v>
      </c>
      <c r="AY221" s="24" t="s">
        <v>144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4" t="s">
        <v>24</v>
      </c>
      <c r="BK221" s="232">
        <f>ROUND(I221*H221,2)</f>
        <v>0</v>
      </c>
      <c r="BL221" s="24" t="s">
        <v>228</v>
      </c>
      <c r="BM221" s="24" t="s">
        <v>1256</v>
      </c>
    </row>
    <row r="222" s="1" customFormat="1" ht="16.5" customHeight="1">
      <c r="B222" s="46"/>
      <c r="C222" s="277" t="s">
        <v>552</v>
      </c>
      <c r="D222" s="277" t="s">
        <v>321</v>
      </c>
      <c r="E222" s="278" t="s">
        <v>1257</v>
      </c>
      <c r="F222" s="279" t="s">
        <v>1258</v>
      </c>
      <c r="G222" s="280" t="s">
        <v>175</v>
      </c>
      <c r="H222" s="281">
        <v>1</v>
      </c>
      <c r="I222" s="282"/>
      <c r="J222" s="283">
        <f>ROUND(I222*H222,2)</f>
        <v>0</v>
      </c>
      <c r="K222" s="279" t="s">
        <v>150</v>
      </c>
      <c r="L222" s="284"/>
      <c r="M222" s="285" t="s">
        <v>22</v>
      </c>
      <c r="N222" s="286" t="s">
        <v>46</v>
      </c>
      <c r="O222" s="47"/>
      <c r="P222" s="230">
        <f>O222*H222</f>
        <v>0</v>
      </c>
      <c r="Q222" s="230">
        <v>0.00024000000000000001</v>
      </c>
      <c r="R222" s="230">
        <f>Q222*H222</f>
        <v>0.00024000000000000001</v>
      </c>
      <c r="S222" s="230">
        <v>0</v>
      </c>
      <c r="T222" s="231">
        <f>S222*H222</f>
        <v>0</v>
      </c>
      <c r="AR222" s="24" t="s">
        <v>307</v>
      </c>
      <c r="AT222" s="24" t="s">
        <v>321</v>
      </c>
      <c r="AU222" s="24" t="s">
        <v>84</v>
      </c>
      <c r="AY222" s="24" t="s">
        <v>144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24</v>
      </c>
      <c r="BK222" s="232">
        <f>ROUND(I222*H222,2)</f>
        <v>0</v>
      </c>
      <c r="BL222" s="24" t="s">
        <v>228</v>
      </c>
      <c r="BM222" s="24" t="s">
        <v>1259</v>
      </c>
    </row>
    <row r="223" s="1" customFormat="1" ht="16.5" customHeight="1">
      <c r="B223" s="46"/>
      <c r="C223" s="277" t="s">
        <v>558</v>
      </c>
      <c r="D223" s="277" t="s">
        <v>321</v>
      </c>
      <c r="E223" s="278" t="s">
        <v>697</v>
      </c>
      <c r="F223" s="279" t="s">
        <v>1260</v>
      </c>
      <c r="G223" s="280" t="s">
        <v>175</v>
      </c>
      <c r="H223" s="281">
        <v>1</v>
      </c>
      <c r="I223" s="282"/>
      <c r="J223" s="283">
        <f>ROUND(I223*H223,2)</f>
        <v>0</v>
      </c>
      <c r="K223" s="279" t="s">
        <v>22</v>
      </c>
      <c r="L223" s="284"/>
      <c r="M223" s="285" t="s">
        <v>22</v>
      </c>
      <c r="N223" s="286" t="s">
        <v>46</v>
      </c>
      <c r="O223" s="47"/>
      <c r="P223" s="230">
        <f>O223*H223</f>
        <v>0</v>
      </c>
      <c r="Q223" s="230">
        <v>4.0000000000000003E-05</v>
      </c>
      <c r="R223" s="230">
        <f>Q223*H223</f>
        <v>4.0000000000000003E-05</v>
      </c>
      <c r="S223" s="230">
        <v>0</v>
      </c>
      <c r="T223" s="231">
        <f>S223*H223</f>
        <v>0</v>
      </c>
      <c r="AR223" s="24" t="s">
        <v>307</v>
      </c>
      <c r="AT223" s="24" t="s">
        <v>321</v>
      </c>
      <c r="AU223" s="24" t="s">
        <v>84</v>
      </c>
      <c r="AY223" s="24" t="s">
        <v>144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4" t="s">
        <v>24</v>
      </c>
      <c r="BK223" s="232">
        <f>ROUND(I223*H223,2)</f>
        <v>0</v>
      </c>
      <c r="BL223" s="24" t="s">
        <v>228</v>
      </c>
      <c r="BM223" s="24" t="s">
        <v>1261</v>
      </c>
    </row>
    <row r="224" s="1" customFormat="1" ht="16.5" customHeight="1">
      <c r="B224" s="46"/>
      <c r="C224" s="277" t="s">
        <v>564</v>
      </c>
      <c r="D224" s="277" t="s">
        <v>321</v>
      </c>
      <c r="E224" s="278" t="s">
        <v>1262</v>
      </c>
      <c r="F224" s="279" t="s">
        <v>1263</v>
      </c>
      <c r="G224" s="280" t="s">
        <v>175</v>
      </c>
      <c r="H224" s="281">
        <v>1</v>
      </c>
      <c r="I224" s="282"/>
      <c r="J224" s="283">
        <f>ROUND(I224*H224,2)</f>
        <v>0</v>
      </c>
      <c r="K224" s="279" t="s">
        <v>22</v>
      </c>
      <c r="L224" s="284"/>
      <c r="M224" s="285" t="s">
        <v>22</v>
      </c>
      <c r="N224" s="286" t="s">
        <v>46</v>
      </c>
      <c r="O224" s="47"/>
      <c r="P224" s="230">
        <f>O224*H224</f>
        <v>0</v>
      </c>
      <c r="Q224" s="230">
        <v>4.0000000000000003E-05</v>
      </c>
      <c r="R224" s="230">
        <f>Q224*H224</f>
        <v>4.0000000000000003E-05</v>
      </c>
      <c r="S224" s="230">
        <v>0</v>
      </c>
      <c r="T224" s="231">
        <f>S224*H224</f>
        <v>0</v>
      </c>
      <c r="AR224" s="24" t="s">
        <v>307</v>
      </c>
      <c r="AT224" s="24" t="s">
        <v>321</v>
      </c>
      <c r="AU224" s="24" t="s">
        <v>84</v>
      </c>
      <c r="AY224" s="24" t="s">
        <v>144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24</v>
      </c>
      <c r="BK224" s="232">
        <f>ROUND(I224*H224,2)</f>
        <v>0</v>
      </c>
      <c r="BL224" s="24" t="s">
        <v>228</v>
      </c>
      <c r="BM224" s="24" t="s">
        <v>1264</v>
      </c>
    </row>
    <row r="225" s="1" customFormat="1" ht="16.5" customHeight="1">
      <c r="B225" s="46"/>
      <c r="C225" s="277" t="s">
        <v>569</v>
      </c>
      <c r="D225" s="277" t="s">
        <v>321</v>
      </c>
      <c r="E225" s="278" t="s">
        <v>498</v>
      </c>
      <c r="F225" s="279" t="s">
        <v>1265</v>
      </c>
      <c r="G225" s="280" t="s">
        <v>217</v>
      </c>
      <c r="H225" s="281">
        <v>15</v>
      </c>
      <c r="I225" s="282"/>
      <c r="J225" s="283">
        <f>ROUND(I225*H225,2)</f>
        <v>0</v>
      </c>
      <c r="K225" s="279" t="s">
        <v>150</v>
      </c>
      <c r="L225" s="284"/>
      <c r="M225" s="285" t="s">
        <v>22</v>
      </c>
      <c r="N225" s="286" t="s">
        <v>46</v>
      </c>
      <c r="O225" s="47"/>
      <c r="P225" s="230">
        <f>O225*H225</f>
        <v>0</v>
      </c>
      <c r="Q225" s="230">
        <v>0.000117</v>
      </c>
      <c r="R225" s="230">
        <f>Q225*H225</f>
        <v>0.0017550000000000001</v>
      </c>
      <c r="S225" s="230">
        <v>0</v>
      </c>
      <c r="T225" s="231">
        <f>S225*H225</f>
        <v>0</v>
      </c>
      <c r="AR225" s="24" t="s">
        <v>307</v>
      </c>
      <c r="AT225" s="24" t="s">
        <v>321</v>
      </c>
      <c r="AU225" s="24" t="s">
        <v>84</v>
      </c>
      <c r="AY225" s="24" t="s">
        <v>144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4" t="s">
        <v>24</v>
      </c>
      <c r="BK225" s="232">
        <f>ROUND(I225*H225,2)</f>
        <v>0</v>
      </c>
      <c r="BL225" s="24" t="s">
        <v>228</v>
      </c>
      <c r="BM225" s="24" t="s">
        <v>1266</v>
      </c>
    </row>
    <row r="226" s="1" customFormat="1" ht="16.5" customHeight="1">
      <c r="B226" s="46"/>
      <c r="C226" s="277" t="s">
        <v>573</v>
      </c>
      <c r="D226" s="277" t="s">
        <v>321</v>
      </c>
      <c r="E226" s="278" t="s">
        <v>1267</v>
      </c>
      <c r="F226" s="279" t="s">
        <v>1268</v>
      </c>
      <c r="G226" s="280" t="s">
        <v>175</v>
      </c>
      <c r="H226" s="281">
        <v>1</v>
      </c>
      <c r="I226" s="282"/>
      <c r="J226" s="283">
        <f>ROUND(I226*H226,2)</f>
        <v>0</v>
      </c>
      <c r="K226" s="279" t="s">
        <v>22</v>
      </c>
      <c r="L226" s="284"/>
      <c r="M226" s="285" t="s">
        <v>22</v>
      </c>
      <c r="N226" s="286" t="s">
        <v>46</v>
      </c>
      <c r="O226" s="47"/>
      <c r="P226" s="230">
        <f>O226*H226</f>
        <v>0</v>
      </c>
      <c r="Q226" s="230">
        <v>5.0000000000000002E-05</v>
      </c>
      <c r="R226" s="230">
        <f>Q226*H226</f>
        <v>5.0000000000000002E-05</v>
      </c>
      <c r="S226" s="230">
        <v>0</v>
      </c>
      <c r="T226" s="231">
        <f>S226*H226</f>
        <v>0</v>
      </c>
      <c r="AR226" s="24" t="s">
        <v>307</v>
      </c>
      <c r="AT226" s="24" t="s">
        <v>321</v>
      </c>
      <c r="AU226" s="24" t="s">
        <v>84</v>
      </c>
      <c r="AY226" s="24" t="s">
        <v>144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4" t="s">
        <v>24</v>
      </c>
      <c r="BK226" s="232">
        <f>ROUND(I226*H226,2)</f>
        <v>0</v>
      </c>
      <c r="BL226" s="24" t="s">
        <v>228</v>
      </c>
      <c r="BM226" s="24" t="s">
        <v>1269</v>
      </c>
    </row>
    <row r="227" s="1" customFormat="1" ht="16.5" customHeight="1">
      <c r="B227" s="46"/>
      <c r="C227" s="277" t="s">
        <v>579</v>
      </c>
      <c r="D227" s="277" t="s">
        <v>321</v>
      </c>
      <c r="E227" s="278" t="s">
        <v>1270</v>
      </c>
      <c r="F227" s="279" t="s">
        <v>1271</v>
      </c>
      <c r="G227" s="280" t="s">
        <v>175</v>
      </c>
      <c r="H227" s="281">
        <v>1</v>
      </c>
      <c r="I227" s="282"/>
      <c r="J227" s="283">
        <f>ROUND(I227*H227,2)</f>
        <v>0</v>
      </c>
      <c r="K227" s="279" t="s">
        <v>22</v>
      </c>
      <c r="L227" s="284"/>
      <c r="M227" s="285" t="s">
        <v>22</v>
      </c>
      <c r="N227" s="286" t="s">
        <v>46</v>
      </c>
      <c r="O227" s="47"/>
      <c r="P227" s="230">
        <f>O227*H227</f>
        <v>0</v>
      </c>
      <c r="Q227" s="230">
        <v>0.0044999999999999997</v>
      </c>
      <c r="R227" s="230">
        <f>Q227*H227</f>
        <v>0.0044999999999999997</v>
      </c>
      <c r="S227" s="230">
        <v>0</v>
      </c>
      <c r="T227" s="231">
        <f>S227*H227</f>
        <v>0</v>
      </c>
      <c r="AR227" s="24" t="s">
        <v>307</v>
      </c>
      <c r="AT227" s="24" t="s">
        <v>321</v>
      </c>
      <c r="AU227" s="24" t="s">
        <v>84</v>
      </c>
      <c r="AY227" s="24" t="s">
        <v>144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24</v>
      </c>
      <c r="BK227" s="232">
        <f>ROUND(I227*H227,2)</f>
        <v>0</v>
      </c>
      <c r="BL227" s="24" t="s">
        <v>228</v>
      </c>
      <c r="BM227" s="24" t="s">
        <v>1272</v>
      </c>
    </row>
    <row r="228" s="1" customFormat="1" ht="25.5" customHeight="1">
      <c r="B228" s="46"/>
      <c r="C228" s="221" t="s">
        <v>583</v>
      </c>
      <c r="D228" s="221" t="s">
        <v>146</v>
      </c>
      <c r="E228" s="222" t="s">
        <v>1273</v>
      </c>
      <c r="F228" s="223" t="s">
        <v>1251</v>
      </c>
      <c r="G228" s="224" t="s">
        <v>438</v>
      </c>
      <c r="H228" s="225">
        <v>1</v>
      </c>
      <c r="I228" s="226"/>
      <c r="J228" s="227">
        <f>ROUND(I228*H228,2)</f>
        <v>0</v>
      </c>
      <c r="K228" s="223" t="s">
        <v>22</v>
      </c>
      <c r="L228" s="72"/>
      <c r="M228" s="228" t="s">
        <v>22</v>
      </c>
      <c r="N228" s="229" t="s">
        <v>46</v>
      </c>
      <c r="O228" s="47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AR228" s="24" t="s">
        <v>228</v>
      </c>
      <c r="AT228" s="24" t="s">
        <v>146</v>
      </c>
      <c r="AU228" s="24" t="s">
        <v>84</v>
      </c>
      <c r="AY228" s="24" t="s">
        <v>144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24</v>
      </c>
      <c r="BK228" s="232">
        <f>ROUND(I228*H228,2)</f>
        <v>0</v>
      </c>
      <c r="BL228" s="24" t="s">
        <v>228</v>
      </c>
      <c r="BM228" s="24" t="s">
        <v>1274</v>
      </c>
    </row>
    <row r="229" s="10" customFormat="1" ht="29.88" customHeight="1">
      <c r="B229" s="205"/>
      <c r="C229" s="206"/>
      <c r="D229" s="207" t="s">
        <v>74</v>
      </c>
      <c r="E229" s="219" t="s">
        <v>760</v>
      </c>
      <c r="F229" s="219" t="s">
        <v>761</v>
      </c>
      <c r="G229" s="206"/>
      <c r="H229" s="206"/>
      <c r="I229" s="209"/>
      <c r="J229" s="220">
        <f>BK229</f>
        <v>0</v>
      </c>
      <c r="K229" s="206"/>
      <c r="L229" s="211"/>
      <c r="M229" s="212"/>
      <c r="N229" s="213"/>
      <c r="O229" s="213"/>
      <c r="P229" s="214">
        <f>SUM(P230:P236)</f>
        <v>0</v>
      </c>
      <c r="Q229" s="213"/>
      <c r="R229" s="214">
        <f>SUM(R230:R236)</f>
        <v>0.050560000000000001</v>
      </c>
      <c r="S229" s="213"/>
      <c r="T229" s="215">
        <f>SUM(T230:T236)</f>
        <v>0</v>
      </c>
      <c r="AR229" s="216" t="s">
        <v>84</v>
      </c>
      <c r="AT229" s="217" t="s">
        <v>74</v>
      </c>
      <c r="AU229" s="217" t="s">
        <v>24</v>
      </c>
      <c r="AY229" s="216" t="s">
        <v>144</v>
      </c>
      <c r="BK229" s="218">
        <f>SUM(BK230:BK236)</f>
        <v>0</v>
      </c>
    </row>
    <row r="230" s="1" customFormat="1" ht="25.5" customHeight="1">
      <c r="B230" s="46"/>
      <c r="C230" s="221" t="s">
        <v>587</v>
      </c>
      <c r="D230" s="221" t="s">
        <v>146</v>
      </c>
      <c r="E230" s="222" t="s">
        <v>1275</v>
      </c>
      <c r="F230" s="223" t="s">
        <v>1276</v>
      </c>
      <c r="G230" s="224" t="s">
        <v>175</v>
      </c>
      <c r="H230" s="225">
        <v>1</v>
      </c>
      <c r="I230" s="226"/>
      <c r="J230" s="227">
        <f>ROUND(I230*H230,2)</f>
        <v>0</v>
      </c>
      <c r="K230" s="223" t="s">
        <v>150</v>
      </c>
      <c r="L230" s="72"/>
      <c r="M230" s="228" t="s">
        <v>22</v>
      </c>
      <c r="N230" s="229" t="s">
        <v>46</v>
      </c>
      <c r="O230" s="4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4" t="s">
        <v>228</v>
      </c>
      <c r="AT230" s="24" t="s">
        <v>146</v>
      </c>
      <c r="AU230" s="24" t="s">
        <v>84</v>
      </c>
      <c r="AY230" s="24" t="s">
        <v>144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24</v>
      </c>
      <c r="BK230" s="232">
        <f>ROUND(I230*H230,2)</f>
        <v>0</v>
      </c>
      <c r="BL230" s="24" t="s">
        <v>228</v>
      </c>
      <c r="BM230" s="24" t="s">
        <v>1277</v>
      </c>
    </row>
    <row r="231" s="1" customFormat="1" ht="16.5" customHeight="1">
      <c r="B231" s="46"/>
      <c r="C231" s="277" t="s">
        <v>591</v>
      </c>
      <c r="D231" s="277" t="s">
        <v>321</v>
      </c>
      <c r="E231" s="278" t="s">
        <v>1278</v>
      </c>
      <c r="F231" s="279" t="s">
        <v>1279</v>
      </c>
      <c r="G231" s="280" t="s">
        <v>175</v>
      </c>
      <c r="H231" s="281">
        <v>1</v>
      </c>
      <c r="I231" s="282"/>
      <c r="J231" s="283">
        <f>ROUND(I231*H231,2)</f>
        <v>0</v>
      </c>
      <c r="K231" s="279" t="s">
        <v>22</v>
      </c>
      <c r="L231" s="284"/>
      <c r="M231" s="285" t="s">
        <v>22</v>
      </c>
      <c r="N231" s="286" t="s">
        <v>46</v>
      </c>
      <c r="O231" s="47"/>
      <c r="P231" s="230">
        <f>O231*H231</f>
        <v>0</v>
      </c>
      <c r="Q231" s="230">
        <v>0.0016000000000000001</v>
      </c>
      <c r="R231" s="230">
        <f>Q231*H231</f>
        <v>0.0016000000000000001</v>
      </c>
      <c r="S231" s="230">
        <v>0</v>
      </c>
      <c r="T231" s="231">
        <f>S231*H231</f>
        <v>0</v>
      </c>
      <c r="AR231" s="24" t="s">
        <v>307</v>
      </c>
      <c r="AT231" s="24" t="s">
        <v>321</v>
      </c>
      <c r="AU231" s="24" t="s">
        <v>84</v>
      </c>
      <c r="AY231" s="24" t="s">
        <v>144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24</v>
      </c>
      <c r="BK231" s="232">
        <f>ROUND(I231*H231,2)</f>
        <v>0</v>
      </c>
      <c r="BL231" s="24" t="s">
        <v>228</v>
      </c>
      <c r="BM231" s="24" t="s">
        <v>1280</v>
      </c>
    </row>
    <row r="232" s="1" customFormat="1" ht="25.5" customHeight="1">
      <c r="B232" s="46"/>
      <c r="C232" s="221" t="s">
        <v>595</v>
      </c>
      <c r="D232" s="221" t="s">
        <v>146</v>
      </c>
      <c r="E232" s="222" t="s">
        <v>1281</v>
      </c>
      <c r="F232" s="223" t="s">
        <v>1282</v>
      </c>
      <c r="G232" s="224" t="s">
        <v>175</v>
      </c>
      <c r="H232" s="225">
        <v>1</v>
      </c>
      <c r="I232" s="226"/>
      <c r="J232" s="227">
        <f>ROUND(I232*H232,2)</f>
        <v>0</v>
      </c>
      <c r="K232" s="223" t="s">
        <v>22</v>
      </c>
      <c r="L232" s="72"/>
      <c r="M232" s="228" t="s">
        <v>22</v>
      </c>
      <c r="N232" s="229" t="s">
        <v>46</v>
      </c>
      <c r="O232" s="4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4" t="s">
        <v>228</v>
      </c>
      <c r="AT232" s="24" t="s">
        <v>146</v>
      </c>
      <c r="AU232" s="24" t="s">
        <v>84</v>
      </c>
      <c r="AY232" s="24" t="s">
        <v>144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24</v>
      </c>
      <c r="BK232" s="232">
        <f>ROUND(I232*H232,2)</f>
        <v>0</v>
      </c>
      <c r="BL232" s="24" t="s">
        <v>228</v>
      </c>
      <c r="BM232" s="24" t="s">
        <v>1283</v>
      </c>
    </row>
    <row r="233" s="1" customFormat="1" ht="25.5" customHeight="1">
      <c r="B233" s="46"/>
      <c r="C233" s="221" t="s">
        <v>599</v>
      </c>
      <c r="D233" s="221" t="s">
        <v>146</v>
      </c>
      <c r="E233" s="222" t="s">
        <v>1284</v>
      </c>
      <c r="F233" s="223" t="s">
        <v>1285</v>
      </c>
      <c r="G233" s="224" t="s">
        <v>217</v>
      </c>
      <c r="H233" s="225">
        <v>8</v>
      </c>
      <c r="I233" s="226"/>
      <c r="J233" s="227">
        <f>ROUND(I233*H233,2)</f>
        <v>0</v>
      </c>
      <c r="K233" s="223" t="s">
        <v>150</v>
      </c>
      <c r="L233" s="72"/>
      <c r="M233" s="228" t="s">
        <v>22</v>
      </c>
      <c r="N233" s="229" t="s">
        <v>46</v>
      </c>
      <c r="O233" s="47"/>
      <c r="P233" s="230">
        <f>O233*H233</f>
        <v>0</v>
      </c>
      <c r="Q233" s="230">
        <v>0.0031199999999999999</v>
      </c>
      <c r="R233" s="230">
        <f>Q233*H233</f>
        <v>0.02496</v>
      </c>
      <c r="S233" s="230">
        <v>0</v>
      </c>
      <c r="T233" s="231">
        <f>S233*H233</f>
        <v>0</v>
      </c>
      <c r="AR233" s="24" t="s">
        <v>228</v>
      </c>
      <c r="AT233" s="24" t="s">
        <v>146</v>
      </c>
      <c r="AU233" s="24" t="s">
        <v>84</v>
      </c>
      <c r="AY233" s="24" t="s">
        <v>144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24</v>
      </c>
      <c r="BK233" s="232">
        <f>ROUND(I233*H233,2)</f>
        <v>0</v>
      </c>
      <c r="BL233" s="24" t="s">
        <v>228</v>
      </c>
      <c r="BM233" s="24" t="s">
        <v>1286</v>
      </c>
    </row>
    <row r="234" s="1" customFormat="1" ht="25.5" customHeight="1">
      <c r="B234" s="46"/>
      <c r="C234" s="221" t="s">
        <v>603</v>
      </c>
      <c r="D234" s="221" t="s">
        <v>146</v>
      </c>
      <c r="E234" s="222" t="s">
        <v>1287</v>
      </c>
      <c r="F234" s="223" t="s">
        <v>1288</v>
      </c>
      <c r="G234" s="224" t="s">
        <v>175</v>
      </c>
      <c r="H234" s="225">
        <v>3</v>
      </c>
      <c r="I234" s="226"/>
      <c r="J234" s="227">
        <f>ROUND(I234*H234,2)</f>
        <v>0</v>
      </c>
      <c r="K234" s="223" t="s">
        <v>150</v>
      </c>
      <c r="L234" s="72"/>
      <c r="M234" s="228" t="s">
        <v>22</v>
      </c>
      <c r="N234" s="229" t="s">
        <v>46</v>
      </c>
      <c r="O234" s="4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AR234" s="24" t="s">
        <v>228</v>
      </c>
      <c r="AT234" s="24" t="s">
        <v>146</v>
      </c>
      <c r="AU234" s="24" t="s">
        <v>84</v>
      </c>
      <c r="AY234" s="24" t="s">
        <v>144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4" t="s">
        <v>24</v>
      </c>
      <c r="BK234" s="232">
        <f>ROUND(I234*H234,2)</f>
        <v>0</v>
      </c>
      <c r="BL234" s="24" t="s">
        <v>228</v>
      </c>
      <c r="BM234" s="24" t="s">
        <v>1289</v>
      </c>
    </row>
    <row r="235" s="1" customFormat="1" ht="16.5" customHeight="1">
      <c r="B235" s="46"/>
      <c r="C235" s="277" t="s">
        <v>608</v>
      </c>
      <c r="D235" s="277" t="s">
        <v>321</v>
      </c>
      <c r="E235" s="278" t="s">
        <v>1290</v>
      </c>
      <c r="F235" s="279" t="s">
        <v>1291</v>
      </c>
      <c r="G235" s="280" t="s">
        <v>175</v>
      </c>
      <c r="H235" s="281">
        <v>2</v>
      </c>
      <c r="I235" s="282"/>
      <c r="J235" s="283">
        <f>ROUND(I235*H235,2)</f>
        <v>0</v>
      </c>
      <c r="K235" s="279" t="s">
        <v>22</v>
      </c>
      <c r="L235" s="284"/>
      <c r="M235" s="285" t="s">
        <v>22</v>
      </c>
      <c r="N235" s="286" t="s">
        <v>46</v>
      </c>
      <c r="O235" s="47"/>
      <c r="P235" s="230">
        <f>O235*H235</f>
        <v>0</v>
      </c>
      <c r="Q235" s="230">
        <v>0.0080000000000000002</v>
      </c>
      <c r="R235" s="230">
        <f>Q235*H235</f>
        <v>0.016</v>
      </c>
      <c r="S235" s="230">
        <v>0</v>
      </c>
      <c r="T235" s="231">
        <f>S235*H235</f>
        <v>0</v>
      </c>
      <c r="AR235" s="24" t="s">
        <v>307</v>
      </c>
      <c r="AT235" s="24" t="s">
        <v>321</v>
      </c>
      <c r="AU235" s="24" t="s">
        <v>84</v>
      </c>
      <c r="AY235" s="24" t="s">
        <v>144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24" t="s">
        <v>24</v>
      </c>
      <c r="BK235" s="232">
        <f>ROUND(I235*H235,2)</f>
        <v>0</v>
      </c>
      <c r="BL235" s="24" t="s">
        <v>228</v>
      </c>
      <c r="BM235" s="24" t="s">
        <v>1292</v>
      </c>
    </row>
    <row r="236" s="1" customFormat="1" ht="16.5" customHeight="1">
      <c r="B236" s="46"/>
      <c r="C236" s="277" t="s">
        <v>614</v>
      </c>
      <c r="D236" s="277" t="s">
        <v>321</v>
      </c>
      <c r="E236" s="278" t="s">
        <v>1293</v>
      </c>
      <c r="F236" s="279" t="s">
        <v>1294</v>
      </c>
      <c r="G236" s="280" t="s">
        <v>175</v>
      </c>
      <c r="H236" s="281">
        <v>1</v>
      </c>
      <c r="I236" s="282"/>
      <c r="J236" s="283">
        <f>ROUND(I236*H236,2)</f>
        <v>0</v>
      </c>
      <c r="K236" s="279" t="s">
        <v>22</v>
      </c>
      <c r="L236" s="284"/>
      <c r="M236" s="285" t="s">
        <v>22</v>
      </c>
      <c r="N236" s="286" t="s">
        <v>46</v>
      </c>
      <c r="O236" s="47"/>
      <c r="P236" s="230">
        <f>O236*H236</f>
        <v>0</v>
      </c>
      <c r="Q236" s="230">
        <v>0.0080000000000000002</v>
      </c>
      <c r="R236" s="230">
        <f>Q236*H236</f>
        <v>0.0080000000000000002</v>
      </c>
      <c r="S236" s="230">
        <v>0</v>
      </c>
      <c r="T236" s="231">
        <f>S236*H236</f>
        <v>0</v>
      </c>
      <c r="AR236" s="24" t="s">
        <v>307</v>
      </c>
      <c r="AT236" s="24" t="s">
        <v>321</v>
      </c>
      <c r="AU236" s="24" t="s">
        <v>84</v>
      </c>
      <c r="AY236" s="24" t="s">
        <v>144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24</v>
      </c>
      <c r="BK236" s="232">
        <f>ROUND(I236*H236,2)</f>
        <v>0</v>
      </c>
      <c r="BL236" s="24" t="s">
        <v>228</v>
      </c>
      <c r="BM236" s="24" t="s">
        <v>1295</v>
      </c>
    </row>
    <row r="237" s="10" customFormat="1" ht="29.88" customHeight="1">
      <c r="B237" s="205"/>
      <c r="C237" s="206"/>
      <c r="D237" s="207" t="s">
        <v>74</v>
      </c>
      <c r="E237" s="219" t="s">
        <v>782</v>
      </c>
      <c r="F237" s="219" t="s">
        <v>783</v>
      </c>
      <c r="G237" s="206"/>
      <c r="H237" s="206"/>
      <c r="I237" s="209"/>
      <c r="J237" s="220">
        <f>BK237</f>
        <v>0</v>
      </c>
      <c r="K237" s="206"/>
      <c r="L237" s="211"/>
      <c r="M237" s="212"/>
      <c r="N237" s="213"/>
      <c r="O237" s="213"/>
      <c r="P237" s="214">
        <f>SUM(P238:P243)</f>
        <v>0</v>
      </c>
      <c r="Q237" s="213"/>
      <c r="R237" s="214">
        <f>SUM(R238:R243)</f>
        <v>0.050025300000000009</v>
      </c>
      <c r="S237" s="213"/>
      <c r="T237" s="215">
        <f>SUM(T238:T243)</f>
        <v>0</v>
      </c>
      <c r="AR237" s="216" t="s">
        <v>84</v>
      </c>
      <c r="AT237" s="217" t="s">
        <v>74</v>
      </c>
      <c r="AU237" s="217" t="s">
        <v>24</v>
      </c>
      <c r="AY237" s="216" t="s">
        <v>144</v>
      </c>
      <c r="BK237" s="218">
        <f>SUM(BK238:BK243)</f>
        <v>0</v>
      </c>
    </row>
    <row r="238" s="1" customFormat="1" ht="38.25" customHeight="1">
      <c r="B238" s="46"/>
      <c r="C238" s="221" t="s">
        <v>618</v>
      </c>
      <c r="D238" s="221" t="s">
        <v>146</v>
      </c>
      <c r="E238" s="222" t="s">
        <v>1296</v>
      </c>
      <c r="F238" s="223" t="s">
        <v>1297</v>
      </c>
      <c r="G238" s="224" t="s">
        <v>149</v>
      </c>
      <c r="H238" s="225">
        <v>3.8999999999999999</v>
      </c>
      <c r="I238" s="226"/>
      <c r="J238" s="227">
        <f>ROUND(I238*H238,2)</f>
        <v>0</v>
      </c>
      <c r="K238" s="223" t="s">
        <v>150</v>
      </c>
      <c r="L238" s="72"/>
      <c r="M238" s="228" t="s">
        <v>22</v>
      </c>
      <c r="N238" s="229" t="s">
        <v>46</v>
      </c>
      <c r="O238" s="47"/>
      <c r="P238" s="230">
        <f>O238*H238</f>
        <v>0</v>
      </c>
      <c r="Q238" s="230">
        <v>0.012540000000000001</v>
      </c>
      <c r="R238" s="230">
        <f>Q238*H238</f>
        <v>0.048906000000000005</v>
      </c>
      <c r="S238" s="230">
        <v>0</v>
      </c>
      <c r="T238" s="231">
        <f>S238*H238</f>
        <v>0</v>
      </c>
      <c r="AR238" s="24" t="s">
        <v>228</v>
      </c>
      <c r="AT238" s="24" t="s">
        <v>146</v>
      </c>
      <c r="AU238" s="24" t="s">
        <v>84</v>
      </c>
      <c r="AY238" s="24" t="s">
        <v>144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24</v>
      </c>
      <c r="BK238" s="232">
        <f>ROUND(I238*H238,2)</f>
        <v>0</v>
      </c>
      <c r="BL238" s="24" t="s">
        <v>228</v>
      </c>
      <c r="BM238" s="24" t="s">
        <v>1298</v>
      </c>
    </row>
    <row r="239" s="1" customFormat="1" ht="25.5" customHeight="1">
      <c r="B239" s="46"/>
      <c r="C239" s="221" t="s">
        <v>622</v>
      </c>
      <c r="D239" s="221" t="s">
        <v>146</v>
      </c>
      <c r="E239" s="222" t="s">
        <v>790</v>
      </c>
      <c r="F239" s="223" t="s">
        <v>1299</v>
      </c>
      <c r="G239" s="224" t="s">
        <v>149</v>
      </c>
      <c r="H239" s="225">
        <v>3.8999999999999999</v>
      </c>
      <c r="I239" s="226"/>
      <c r="J239" s="227">
        <f>ROUND(I239*H239,2)</f>
        <v>0</v>
      </c>
      <c r="K239" s="223" t="s">
        <v>150</v>
      </c>
      <c r="L239" s="72"/>
      <c r="M239" s="228" t="s">
        <v>22</v>
      </c>
      <c r="N239" s="229" t="s">
        <v>46</v>
      </c>
      <c r="O239" s="47"/>
      <c r="P239" s="230">
        <f>O239*H239</f>
        <v>0</v>
      </c>
      <c r="Q239" s="230">
        <v>0.00010000000000000001</v>
      </c>
      <c r="R239" s="230">
        <f>Q239*H239</f>
        <v>0.00038999999999999999</v>
      </c>
      <c r="S239" s="230">
        <v>0</v>
      </c>
      <c r="T239" s="231">
        <f>S239*H239</f>
        <v>0</v>
      </c>
      <c r="AR239" s="24" t="s">
        <v>228</v>
      </c>
      <c r="AT239" s="24" t="s">
        <v>146</v>
      </c>
      <c r="AU239" s="24" t="s">
        <v>84</v>
      </c>
      <c r="AY239" s="24" t="s">
        <v>144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24" t="s">
        <v>24</v>
      </c>
      <c r="BK239" s="232">
        <f>ROUND(I239*H239,2)</f>
        <v>0</v>
      </c>
      <c r="BL239" s="24" t="s">
        <v>228</v>
      </c>
      <c r="BM239" s="24" t="s">
        <v>1300</v>
      </c>
    </row>
    <row r="240" s="1" customFormat="1" ht="25.5" customHeight="1">
      <c r="B240" s="46"/>
      <c r="C240" s="221" t="s">
        <v>626</v>
      </c>
      <c r="D240" s="221" t="s">
        <v>146</v>
      </c>
      <c r="E240" s="222" t="s">
        <v>1301</v>
      </c>
      <c r="F240" s="223" t="s">
        <v>1302</v>
      </c>
      <c r="G240" s="224" t="s">
        <v>149</v>
      </c>
      <c r="H240" s="225">
        <v>3.8999999999999999</v>
      </c>
      <c r="I240" s="226"/>
      <c r="J240" s="227">
        <f>ROUND(I240*H240,2)</f>
        <v>0</v>
      </c>
      <c r="K240" s="223" t="s">
        <v>150</v>
      </c>
      <c r="L240" s="72"/>
      <c r="M240" s="228" t="s">
        <v>22</v>
      </c>
      <c r="N240" s="229" t="s">
        <v>46</v>
      </c>
      <c r="O240" s="47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AR240" s="24" t="s">
        <v>228</v>
      </c>
      <c r="AT240" s="24" t="s">
        <v>146</v>
      </c>
      <c r="AU240" s="24" t="s">
        <v>84</v>
      </c>
      <c r="AY240" s="24" t="s">
        <v>144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4" t="s">
        <v>24</v>
      </c>
      <c r="BK240" s="232">
        <f>ROUND(I240*H240,2)</f>
        <v>0</v>
      </c>
      <c r="BL240" s="24" t="s">
        <v>228</v>
      </c>
      <c r="BM240" s="24" t="s">
        <v>1303</v>
      </c>
    </row>
    <row r="241" s="1" customFormat="1" ht="16.5" customHeight="1">
      <c r="B241" s="46"/>
      <c r="C241" s="277" t="s">
        <v>30</v>
      </c>
      <c r="D241" s="277" t="s">
        <v>321</v>
      </c>
      <c r="E241" s="278" t="s">
        <v>1304</v>
      </c>
      <c r="F241" s="279" t="s">
        <v>1305</v>
      </c>
      <c r="G241" s="280" t="s">
        <v>149</v>
      </c>
      <c r="H241" s="281">
        <v>4.29</v>
      </c>
      <c r="I241" s="282"/>
      <c r="J241" s="283">
        <f>ROUND(I241*H241,2)</f>
        <v>0</v>
      </c>
      <c r="K241" s="279" t="s">
        <v>22</v>
      </c>
      <c r="L241" s="284"/>
      <c r="M241" s="285" t="s">
        <v>22</v>
      </c>
      <c r="N241" s="286" t="s">
        <v>46</v>
      </c>
      <c r="O241" s="47"/>
      <c r="P241" s="230">
        <f>O241*H241</f>
        <v>0</v>
      </c>
      <c r="Q241" s="230">
        <v>0.00017000000000000001</v>
      </c>
      <c r="R241" s="230">
        <f>Q241*H241</f>
        <v>0.00072930000000000011</v>
      </c>
      <c r="S241" s="230">
        <v>0</v>
      </c>
      <c r="T241" s="231">
        <f>S241*H241</f>
        <v>0</v>
      </c>
      <c r="AR241" s="24" t="s">
        <v>307</v>
      </c>
      <c r="AT241" s="24" t="s">
        <v>321</v>
      </c>
      <c r="AU241" s="24" t="s">
        <v>84</v>
      </c>
      <c r="AY241" s="24" t="s">
        <v>144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4" t="s">
        <v>24</v>
      </c>
      <c r="BK241" s="232">
        <f>ROUND(I241*H241,2)</f>
        <v>0</v>
      </c>
      <c r="BL241" s="24" t="s">
        <v>228</v>
      </c>
      <c r="BM241" s="24" t="s">
        <v>1306</v>
      </c>
    </row>
    <row r="242" s="11" customFormat="1">
      <c r="B242" s="233"/>
      <c r="C242" s="234"/>
      <c r="D242" s="235" t="s">
        <v>153</v>
      </c>
      <c r="E242" s="234"/>
      <c r="F242" s="237" t="s">
        <v>1307</v>
      </c>
      <c r="G242" s="234"/>
      <c r="H242" s="238">
        <v>4.29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153</v>
      </c>
      <c r="AU242" s="244" t="s">
        <v>84</v>
      </c>
      <c r="AV242" s="11" t="s">
        <v>84</v>
      </c>
      <c r="AW242" s="11" t="s">
        <v>6</v>
      </c>
      <c r="AX242" s="11" t="s">
        <v>24</v>
      </c>
      <c r="AY242" s="244" t="s">
        <v>144</v>
      </c>
    </row>
    <row r="243" s="1" customFormat="1" ht="51" customHeight="1">
      <c r="B243" s="46"/>
      <c r="C243" s="221" t="s">
        <v>633</v>
      </c>
      <c r="D243" s="221" t="s">
        <v>146</v>
      </c>
      <c r="E243" s="222" t="s">
        <v>1308</v>
      </c>
      <c r="F243" s="223" t="s">
        <v>1309</v>
      </c>
      <c r="G243" s="224" t="s">
        <v>169</v>
      </c>
      <c r="H243" s="225">
        <v>0.050000000000000003</v>
      </c>
      <c r="I243" s="226"/>
      <c r="J243" s="227">
        <f>ROUND(I243*H243,2)</f>
        <v>0</v>
      </c>
      <c r="K243" s="223" t="s">
        <v>150</v>
      </c>
      <c r="L243" s="72"/>
      <c r="M243" s="228" t="s">
        <v>22</v>
      </c>
      <c r="N243" s="229" t="s">
        <v>46</v>
      </c>
      <c r="O243" s="47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AR243" s="24" t="s">
        <v>228</v>
      </c>
      <c r="AT243" s="24" t="s">
        <v>146</v>
      </c>
      <c r="AU243" s="24" t="s">
        <v>84</v>
      </c>
      <c r="AY243" s="24" t="s">
        <v>144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4" t="s">
        <v>24</v>
      </c>
      <c r="BK243" s="232">
        <f>ROUND(I243*H243,2)</f>
        <v>0</v>
      </c>
      <c r="BL243" s="24" t="s">
        <v>228</v>
      </c>
      <c r="BM243" s="24" t="s">
        <v>1310</v>
      </c>
    </row>
    <row r="244" s="10" customFormat="1" ht="29.88" customHeight="1">
      <c r="B244" s="205"/>
      <c r="C244" s="206"/>
      <c r="D244" s="207" t="s">
        <v>74</v>
      </c>
      <c r="E244" s="219" t="s">
        <v>813</v>
      </c>
      <c r="F244" s="219" t="s">
        <v>814</v>
      </c>
      <c r="G244" s="206"/>
      <c r="H244" s="206"/>
      <c r="I244" s="209"/>
      <c r="J244" s="220">
        <f>BK244</f>
        <v>0</v>
      </c>
      <c r="K244" s="206"/>
      <c r="L244" s="211"/>
      <c r="M244" s="212"/>
      <c r="N244" s="213"/>
      <c r="O244" s="213"/>
      <c r="P244" s="214">
        <f>SUM(P245:P246)</f>
        <v>0</v>
      </c>
      <c r="Q244" s="213"/>
      <c r="R244" s="214">
        <f>SUM(R245:R246)</f>
        <v>0.0138</v>
      </c>
      <c r="S244" s="213"/>
      <c r="T244" s="215">
        <f>SUM(T245:T246)</f>
        <v>0</v>
      </c>
      <c r="AR244" s="216" t="s">
        <v>84</v>
      </c>
      <c r="AT244" s="217" t="s">
        <v>74</v>
      </c>
      <c r="AU244" s="217" t="s">
        <v>24</v>
      </c>
      <c r="AY244" s="216" t="s">
        <v>144</v>
      </c>
      <c r="BK244" s="218">
        <f>SUM(BK245:BK246)</f>
        <v>0</v>
      </c>
    </row>
    <row r="245" s="1" customFormat="1" ht="25.5" customHeight="1">
      <c r="B245" s="46"/>
      <c r="C245" s="221" t="s">
        <v>639</v>
      </c>
      <c r="D245" s="221" t="s">
        <v>146</v>
      </c>
      <c r="E245" s="222" t="s">
        <v>1311</v>
      </c>
      <c r="F245" s="223" t="s">
        <v>1312</v>
      </c>
      <c r="G245" s="224" t="s">
        <v>175</v>
      </c>
      <c r="H245" s="225">
        <v>1</v>
      </c>
      <c r="I245" s="226"/>
      <c r="J245" s="227">
        <f>ROUND(I245*H245,2)</f>
        <v>0</v>
      </c>
      <c r="K245" s="223" t="s">
        <v>150</v>
      </c>
      <c r="L245" s="72"/>
      <c r="M245" s="228" t="s">
        <v>22</v>
      </c>
      <c r="N245" s="229" t="s">
        <v>46</v>
      </c>
      <c r="O245" s="47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AR245" s="24" t="s">
        <v>228</v>
      </c>
      <c r="AT245" s="24" t="s">
        <v>146</v>
      </c>
      <c r="AU245" s="24" t="s">
        <v>84</v>
      </c>
      <c r="AY245" s="24" t="s">
        <v>144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24" t="s">
        <v>24</v>
      </c>
      <c r="BK245" s="232">
        <f>ROUND(I245*H245,2)</f>
        <v>0</v>
      </c>
      <c r="BL245" s="24" t="s">
        <v>228</v>
      </c>
      <c r="BM245" s="24" t="s">
        <v>1313</v>
      </c>
    </row>
    <row r="246" s="1" customFormat="1" ht="16.5" customHeight="1">
      <c r="B246" s="46"/>
      <c r="C246" s="277" t="s">
        <v>643</v>
      </c>
      <c r="D246" s="277" t="s">
        <v>321</v>
      </c>
      <c r="E246" s="278" t="s">
        <v>1314</v>
      </c>
      <c r="F246" s="279" t="s">
        <v>1315</v>
      </c>
      <c r="G246" s="280" t="s">
        <v>175</v>
      </c>
      <c r="H246" s="281">
        <v>1</v>
      </c>
      <c r="I246" s="282"/>
      <c r="J246" s="283">
        <f>ROUND(I246*H246,2)</f>
        <v>0</v>
      </c>
      <c r="K246" s="279" t="s">
        <v>22</v>
      </c>
      <c r="L246" s="284"/>
      <c r="M246" s="285" t="s">
        <v>22</v>
      </c>
      <c r="N246" s="286" t="s">
        <v>46</v>
      </c>
      <c r="O246" s="47"/>
      <c r="P246" s="230">
        <f>O246*H246</f>
        <v>0</v>
      </c>
      <c r="Q246" s="230">
        <v>0.0138</v>
      </c>
      <c r="R246" s="230">
        <f>Q246*H246</f>
        <v>0.0138</v>
      </c>
      <c r="S246" s="230">
        <v>0</v>
      </c>
      <c r="T246" s="231">
        <f>S246*H246</f>
        <v>0</v>
      </c>
      <c r="AR246" s="24" t="s">
        <v>307</v>
      </c>
      <c r="AT246" s="24" t="s">
        <v>321</v>
      </c>
      <c r="AU246" s="24" t="s">
        <v>84</v>
      </c>
      <c r="AY246" s="24" t="s">
        <v>144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24" t="s">
        <v>24</v>
      </c>
      <c r="BK246" s="232">
        <f>ROUND(I246*H246,2)</f>
        <v>0</v>
      </c>
      <c r="BL246" s="24" t="s">
        <v>228</v>
      </c>
      <c r="BM246" s="24" t="s">
        <v>1316</v>
      </c>
    </row>
    <row r="247" s="10" customFormat="1" ht="29.88" customHeight="1">
      <c r="B247" s="205"/>
      <c r="C247" s="206"/>
      <c r="D247" s="207" t="s">
        <v>74</v>
      </c>
      <c r="E247" s="219" t="s">
        <v>1317</v>
      </c>
      <c r="F247" s="219" t="s">
        <v>1318</v>
      </c>
      <c r="G247" s="206"/>
      <c r="H247" s="206"/>
      <c r="I247" s="209"/>
      <c r="J247" s="220">
        <f>BK247</f>
        <v>0</v>
      </c>
      <c r="K247" s="206"/>
      <c r="L247" s="211"/>
      <c r="M247" s="212"/>
      <c r="N247" s="213"/>
      <c r="O247" s="213"/>
      <c r="P247" s="214">
        <f>SUM(P248:P255)</f>
        <v>0</v>
      </c>
      <c r="Q247" s="213"/>
      <c r="R247" s="214">
        <f>SUM(R248:R255)</f>
        <v>0.13322399999999998</v>
      </c>
      <c r="S247" s="213"/>
      <c r="T247" s="215">
        <f>SUM(T248:T255)</f>
        <v>0</v>
      </c>
      <c r="AR247" s="216" t="s">
        <v>84</v>
      </c>
      <c r="AT247" s="217" t="s">
        <v>74</v>
      </c>
      <c r="AU247" s="217" t="s">
        <v>24</v>
      </c>
      <c r="AY247" s="216" t="s">
        <v>144</v>
      </c>
      <c r="BK247" s="218">
        <f>SUM(BK248:BK255)</f>
        <v>0</v>
      </c>
    </row>
    <row r="248" s="1" customFormat="1" ht="25.5" customHeight="1">
      <c r="B248" s="46"/>
      <c r="C248" s="221" t="s">
        <v>647</v>
      </c>
      <c r="D248" s="221" t="s">
        <v>146</v>
      </c>
      <c r="E248" s="222" t="s">
        <v>1319</v>
      </c>
      <c r="F248" s="223" t="s">
        <v>1320</v>
      </c>
      <c r="G248" s="224" t="s">
        <v>149</v>
      </c>
      <c r="H248" s="225">
        <v>3.8999999999999999</v>
      </c>
      <c r="I248" s="226"/>
      <c r="J248" s="227">
        <f>ROUND(I248*H248,2)</f>
        <v>0</v>
      </c>
      <c r="K248" s="223" t="s">
        <v>150</v>
      </c>
      <c r="L248" s="72"/>
      <c r="M248" s="228" t="s">
        <v>22</v>
      </c>
      <c r="N248" s="229" t="s">
        <v>46</v>
      </c>
      <c r="O248" s="47"/>
      <c r="P248" s="230">
        <f>O248*H248</f>
        <v>0</v>
      </c>
      <c r="Q248" s="230">
        <v>0.0038</v>
      </c>
      <c r="R248" s="230">
        <f>Q248*H248</f>
        <v>0.01482</v>
      </c>
      <c r="S248" s="230">
        <v>0</v>
      </c>
      <c r="T248" s="231">
        <f>S248*H248</f>
        <v>0</v>
      </c>
      <c r="AR248" s="24" t="s">
        <v>228</v>
      </c>
      <c r="AT248" s="24" t="s">
        <v>146</v>
      </c>
      <c r="AU248" s="24" t="s">
        <v>84</v>
      </c>
      <c r="AY248" s="24" t="s">
        <v>144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4" t="s">
        <v>24</v>
      </c>
      <c r="BK248" s="232">
        <f>ROUND(I248*H248,2)</f>
        <v>0</v>
      </c>
      <c r="BL248" s="24" t="s">
        <v>228</v>
      </c>
      <c r="BM248" s="24" t="s">
        <v>1321</v>
      </c>
    </row>
    <row r="249" s="1" customFormat="1" ht="16.5" customHeight="1">
      <c r="B249" s="46"/>
      <c r="C249" s="277" t="s">
        <v>651</v>
      </c>
      <c r="D249" s="277" t="s">
        <v>321</v>
      </c>
      <c r="E249" s="278" t="s">
        <v>1322</v>
      </c>
      <c r="F249" s="279" t="s">
        <v>1323</v>
      </c>
      <c r="G249" s="280" t="s">
        <v>149</v>
      </c>
      <c r="H249" s="281">
        <v>4.29</v>
      </c>
      <c r="I249" s="282"/>
      <c r="J249" s="283">
        <f>ROUND(I249*H249,2)</f>
        <v>0</v>
      </c>
      <c r="K249" s="279" t="s">
        <v>22</v>
      </c>
      <c r="L249" s="284"/>
      <c r="M249" s="285" t="s">
        <v>22</v>
      </c>
      <c r="N249" s="286" t="s">
        <v>46</v>
      </c>
      <c r="O249" s="47"/>
      <c r="P249" s="230">
        <f>O249*H249</f>
        <v>0</v>
      </c>
      <c r="Q249" s="230">
        <v>0.019199999999999998</v>
      </c>
      <c r="R249" s="230">
        <f>Q249*H249</f>
        <v>0.082367999999999997</v>
      </c>
      <c r="S249" s="230">
        <v>0</v>
      </c>
      <c r="T249" s="231">
        <f>S249*H249</f>
        <v>0</v>
      </c>
      <c r="AR249" s="24" t="s">
        <v>307</v>
      </c>
      <c r="AT249" s="24" t="s">
        <v>321</v>
      </c>
      <c r="AU249" s="24" t="s">
        <v>84</v>
      </c>
      <c r="AY249" s="24" t="s">
        <v>144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24" t="s">
        <v>24</v>
      </c>
      <c r="BK249" s="232">
        <f>ROUND(I249*H249,2)</f>
        <v>0</v>
      </c>
      <c r="BL249" s="24" t="s">
        <v>228</v>
      </c>
      <c r="BM249" s="24" t="s">
        <v>1324</v>
      </c>
    </row>
    <row r="250" s="11" customFormat="1">
      <c r="B250" s="233"/>
      <c r="C250" s="234"/>
      <c r="D250" s="235" t="s">
        <v>153</v>
      </c>
      <c r="E250" s="234"/>
      <c r="F250" s="237" t="s">
        <v>1307</v>
      </c>
      <c r="G250" s="234"/>
      <c r="H250" s="238">
        <v>4.29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153</v>
      </c>
      <c r="AU250" s="244" t="s">
        <v>84</v>
      </c>
      <c r="AV250" s="11" t="s">
        <v>84</v>
      </c>
      <c r="AW250" s="11" t="s">
        <v>6</v>
      </c>
      <c r="AX250" s="11" t="s">
        <v>24</v>
      </c>
      <c r="AY250" s="244" t="s">
        <v>144</v>
      </c>
    </row>
    <row r="251" s="1" customFormat="1" ht="25.5" customHeight="1">
      <c r="B251" s="46"/>
      <c r="C251" s="221" t="s">
        <v>655</v>
      </c>
      <c r="D251" s="221" t="s">
        <v>146</v>
      </c>
      <c r="E251" s="222" t="s">
        <v>1325</v>
      </c>
      <c r="F251" s="223" t="s">
        <v>1326</v>
      </c>
      <c r="G251" s="224" t="s">
        <v>149</v>
      </c>
      <c r="H251" s="225">
        <v>3.8999999999999999</v>
      </c>
      <c r="I251" s="226"/>
      <c r="J251" s="227">
        <f>ROUND(I251*H251,2)</f>
        <v>0</v>
      </c>
      <c r="K251" s="223" t="s">
        <v>150</v>
      </c>
      <c r="L251" s="72"/>
      <c r="M251" s="228" t="s">
        <v>22</v>
      </c>
      <c r="N251" s="229" t="s">
        <v>46</v>
      </c>
      <c r="O251" s="47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AR251" s="24" t="s">
        <v>228</v>
      </c>
      <c r="AT251" s="24" t="s">
        <v>146</v>
      </c>
      <c r="AU251" s="24" t="s">
        <v>84</v>
      </c>
      <c r="AY251" s="24" t="s">
        <v>144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24</v>
      </c>
      <c r="BK251" s="232">
        <f>ROUND(I251*H251,2)</f>
        <v>0</v>
      </c>
      <c r="BL251" s="24" t="s">
        <v>228</v>
      </c>
      <c r="BM251" s="24" t="s">
        <v>1327</v>
      </c>
    </row>
    <row r="252" s="1" customFormat="1" ht="16.5" customHeight="1">
      <c r="B252" s="46"/>
      <c r="C252" s="221" t="s">
        <v>659</v>
      </c>
      <c r="D252" s="221" t="s">
        <v>146</v>
      </c>
      <c r="E252" s="222" t="s">
        <v>1328</v>
      </c>
      <c r="F252" s="223" t="s">
        <v>1329</v>
      </c>
      <c r="G252" s="224" t="s">
        <v>149</v>
      </c>
      <c r="H252" s="225">
        <v>3.8999999999999999</v>
      </c>
      <c r="I252" s="226"/>
      <c r="J252" s="227">
        <f>ROUND(I252*H252,2)</f>
        <v>0</v>
      </c>
      <c r="K252" s="223" t="s">
        <v>150</v>
      </c>
      <c r="L252" s="72"/>
      <c r="M252" s="228" t="s">
        <v>22</v>
      </c>
      <c r="N252" s="229" t="s">
        <v>46</v>
      </c>
      <c r="O252" s="47"/>
      <c r="P252" s="230">
        <f>O252*H252</f>
        <v>0</v>
      </c>
      <c r="Q252" s="230">
        <v>0.00029999999999999997</v>
      </c>
      <c r="R252" s="230">
        <f>Q252*H252</f>
        <v>0.0011699999999999998</v>
      </c>
      <c r="S252" s="230">
        <v>0</v>
      </c>
      <c r="T252" s="231">
        <f>S252*H252</f>
        <v>0</v>
      </c>
      <c r="AR252" s="24" t="s">
        <v>228</v>
      </c>
      <c r="AT252" s="24" t="s">
        <v>146</v>
      </c>
      <c r="AU252" s="24" t="s">
        <v>84</v>
      </c>
      <c r="AY252" s="24" t="s">
        <v>144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4" t="s">
        <v>24</v>
      </c>
      <c r="BK252" s="232">
        <f>ROUND(I252*H252,2)</f>
        <v>0</v>
      </c>
      <c r="BL252" s="24" t="s">
        <v>228</v>
      </c>
      <c r="BM252" s="24" t="s">
        <v>1330</v>
      </c>
    </row>
    <row r="253" s="1" customFormat="1" ht="25.5" customHeight="1">
      <c r="B253" s="46"/>
      <c r="C253" s="221" t="s">
        <v>663</v>
      </c>
      <c r="D253" s="221" t="s">
        <v>146</v>
      </c>
      <c r="E253" s="222" t="s">
        <v>1331</v>
      </c>
      <c r="F253" s="223" t="s">
        <v>1332</v>
      </c>
      <c r="G253" s="224" t="s">
        <v>149</v>
      </c>
      <c r="H253" s="225">
        <v>3.8999999999999999</v>
      </c>
      <c r="I253" s="226"/>
      <c r="J253" s="227">
        <f>ROUND(I253*H253,2)</f>
        <v>0</v>
      </c>
      <c r="K253" s="223" t="s">
        <v>150</v>
      </c>
      <c r="L253" s="72"/>
      <c r="M253" s="228" t="s">
        <v>22</v>
      </c>
      <c r="N253" s="229" t="s">
        <v>46</v>
      </c>
      <c r="O253" s="47"/>
      <c r="P253" s="230">
        <f>O253*H253</f>
        <v>0</v>
      </c>
      <c r="Q253" s="230">
        <v>0.0071500000000000001</v>
      </c>
      <c r="R253" s="230">
        <f>Q253*H253</f>
        <v>0.027885</v>
      </c>
      <c r="S253" s="230">
        <v>0</v>
      </c>
      <c r="T253" s="231">
        <f>S253*H253</f>
        <v>0</v>
      </c>
      <c r="AR253" s="24" t="s">
        <v>228</v>
      </c>
      <c r="AT253" s="24" t="s">
        <v>146</v>
      </c>
      <c r="AU253" s="24" t="s">
        <v>84</v>
      </c>
      <c r="AY253" s="24" t="s">
        <v>144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4" t="s">
        <v>24</v>
      </c>
      <c r="BK253" s="232">
        <f>ROUND(I253*H253,2)</f>
        <v>0</v>
      </c>
      <c r="BL253" s="24" t="s">
        <v>228</v>
      </c>
      <c r="BM253" s="24" t="s">
        <v>1333</v>
      </c>
    </row>
    <row r="254" s="1" customFormat="1" ht="25.5" customHeight="1">
      <c r="B254" s="46"/>
      <c r="C254" s="221" t="s">
        <v>667</v>
      </c>
      <c r="D254" s="221" t="s">
        <v>146</v>
      </c>
      <c r="E254" s="222" t="s">
        <v>1334</v>
      </c>
      <c r="F254" s="223" t="s">
        <v>1335</v>
      </c>
      <c r="G254" s="224" t="s">
        <v>149</v>
      </c>
      <c r="H254" s="225">
        <v>3.8999999999999999</v>
      </c>
      <c r="I254" s="226"/>
      <c r="J254" s="227">
        <f>ROUND(I254*H254,2)</f>
        <v>0</v>
      </c>
      <c r="K254" s="223" t="s">
        <v>150</v>
      </c>
      <c r="L254" s="72"/>
      <c r="M254" s="228" t="s">
        <v>22</v>
      </c>
      <c r="N254" s="229" t="s">
        <v>46</v>
      </c>
      <c r="O254" s="47"/>
      <c r="P254" s="230">
        <f>O254*H254</f>
        <v>0</v>
      </c>
      <c r="Q254" s="230">
        <v>0.0017899999999999999</v>
      </c>
      <c r="R254" s="230">
        <f>Q254*H254</f>
        <v>0.0069809999999999994</v>
      </c>
      <c r="S254" s="230">
        <v>0</v>
      </c>
      <c r="T254" s="231">
        <f>S254*H254</f>
        <v>0</v>
      </c>
      <c r="AR254" s="24" t="s">
        <v>228</v>
      </c>
      <c r="AT254" s="24" t="s">
        <v>146</v>
      </c>
      <c r="AU254" s="24" t="s">
        <v>84</v>
      </c>
      <c r="AY254" s="24" t="s">
        <v>144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24" t="s">
        <v>24</v>
      </c>
      <c r="BK254" s="232">
        <f>ROUND(I254*H254,2)</f>
        <v>0</v>
      </c>
      <c r="BL254" s="24" t="s">
        <v>228</v>
      </c>
      <c r="BM254" s="24" t="s">
        <v>1336</v>
      </c>
    </row>
    <row r="255" s="1" customFormat="1" ht="38.25" customHeight="1">
      <c r="B255" s="46"/>
      <c r="C255" s="221" t="s">
        <v>673</v>
      </c>
      <c r="D255" s="221" t="s">
        <v>146</v>
      </c>
      <c r="E255" s="222" t="s">
        <v>1337</v>
      </c>
      <c r="F255" s="223" t="s">
        <v>1338</v>
      </c>
      <c r="G255" s="224" t="s">
        <v>169</v>
      </c>
      <c r="H255" s="225">
        <v>0.13300000000000001</v>
      </c>
      <c r="I255" s="226"/>
      <c r="J255" s="227">
        <f>ROUND(I255*H255,2)</f>
        <v>0</v>
      </c>
      <c r="K255" s="223" t="s">
        <v>150</v>
      </c>
      <c r="L255" s="72"/>
      <c r="M255" s="228" t="s">
        <v>22</v>
      </c>
      <c r="N255" s="229" t="s">
        <v>46</v>
      </c>
      <c r="O255" s="4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4" t="s">
        <v>228</v>
      </c>
      <c r="AT255" s="24" t="s">
        <v>146</v>
      </c>
      <c r="AU255" s="24" t="s">
        <v>84</v>
      </c>
      <c r="AY255" s="24" t="s">
        <v>144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4" t="s">
        <v>24</v>
      </c>
      <c r="BK255" s="232">
        <f>ROUND(I255*H255,2)</f>
        <v>0</v>
      </c>
      <c r="BL255" s="24" t="s">
        <v>228</v>
      </c>
      <c r="BM255" s="24" t="s">
        <v>1339</v>
      </c>
    </row>
    <row r="256" s="10" customFormat="1" ht="29.88" customHeight="1">
      <c r="B256" s="205"/>
      <c r="C256" s="206"/>
      <c r="D256" s="207" t="s">
        <v>74</v>
      </c>
      <c r="E256" s="219" t="s">
        <v>1340</v>
      </c>
      <c r="F256" s="219" t="s">
        <v>1341</v>
      </c>
      <c r="G256" s="206"/>
      <c r="H256" s="206"/>
      <c r="I256" s="209"/>
      <c r="J256" s="220">
        <f>BK256</f>
        <v>0</v>
      </c>
      <c r="K256" s="206"/>
      <c r="L256" s="211"/>
      <c r="M256" s="212"/>
      <c r="N256" s="213"/>
      <c r="O256" s="213"/>
      <c r="P256" s="214">
        <f>SUM(P257:P266)</f>
        <v>0</v>
      </c>
      <c r="Q256" s="213"/>
      <c r="R256" s="214">
        <f>SUM(R257:R266)</f>
        <v>0.24255399999999996</v>
      </c>
      <c r="S256" s="213"/>
      <c r="T256" s="215">
        <f>SUM(T257:T266)</f>
        <v>0</v>
      </c>
      <c r="AR256" s="216" t="s">
        <v>84</v>
      </c>
      <c r="AT256" s="217" t="s">
        <v>74</v>
      </c>
      <c r="AU256" s="217" t="s">
        <v>24</v>
      </c>
      <c r="AY256" s="216" t="s">
        <v>144</v>
      </c>
      <c r="BK256" s="218">
        <f>SUM(BK257:BK266)</f>
        <v>0</v>
      </c>
    </row>
    <row r="257" s="1" customFormat="1" ht="25.5" customHeight="1">
      <c r="B257" s="46"/>
      <c r="C257" s="221" t="s">
        <v>676</v>
      </c>
      <c r="D257" s="221" t="s">
        <v>146</v>
      </c>
      <c r="E257" s="222" t="s">
        <v>1342</v>
      </c>
      <c r="F257" s="223" t="s">
        <v>1343</v>
      </c>
      <c r="G257" s="224" t="s">
        <v>149</v>
      </c>
      <c r="H257" s="225">
        <v>14.199999999999999</v>
      </c>
      <c r="I257" s="226"/>
      <c r="J257" s="227">
        <f>ROUND(I257*H257,2)</f>
        <v>0</v>
      </c>
      <c r="K257" s="223" t="s">
        <v>150</v>
      </c>
      <c r="L257" s="72"/>
      <c r="M257" s="228" t="s">
        <v>22</v>
      </c>
      <c r="N257" s="229" t="s">
        <v>46</v>
      </c>
      <c r="O257" s="47"/>
      <c r="P257" s="230">
        <f>O257*H257</f>
        <v>0</v>
      </c>
      <c r="Q257" s="230">
        <v>0.0030000000000000001</v>
      </c>
      <c r="R257" s="230">
        <f>Q257*H257</f>
        <v>0.042599999999999999</v>
      </c>
      <c r="S257" s="230">
        <v>0</v>
      </c>
      <c r="T257" s="231">
        <f>S257*H257</f>
        <v>0</v>
      </c>
      <c r="AR257" s="24" t="s">
        <v>228</v>
      </c>
      <c r="AT257" s="24" t="s">
        <v>146</v>
      </c>
      <c r="AU257" s="24" t="s">
        <v>84</v>
      </c>
      <c r="AY257" s="24" t="s">
        <v>144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24</v>
      </c>
      <c r="BK257" s="232">
        <f>ROUND(I257*H257,2)</f>
        <v>0</v>
      </c>
      <c r="BL257" s="24" t="s">
        <v>228</v>
      </c>
      <c r="BM257" s="24" t="s">
        <v>1344</v>
      </c>
    </row>
    <row r="258" s="11" customFormat="1">
      <c r="B258" s="233"/>
      <c r="C258" s="234"/>
      <c r="D258" s="235" t="s">
        <v>153</v>
      </c>
      <c r="E258" s="236" t="s">
        <v>22</v>
      </c>
      <c r="F258" s="237" t="s">
        <v>1345</v>
      </c>
      <c r="G258" s="234"/>
      <c r="H258" s="238">
        <v>14.199999999999999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153</v>
      </c>
      <c r="AU258" s="244" t="s">
        <v>84</v>
      </c>
      <c r="AV258" s="11" t="s">
        <v>84</v>
      </c>
      <c r="AW258" s="11" t="s">
        <v>39</v>
      </c>
      <c r="AX258" s="11" t="s">
        <v>24</v>
      </c>
      <c r="AY258" s="244" t="s">
        <v>144</v>
      </c>
    </row>
    <row r="259" s="1" customFormat="1" ht="16.5" customHeight="1">
      <c r="B259" s="46"/>
      <c r="C259" s="277" t="s">
        <v>680</v>
      </c>
      <c r="D259" s="277" t="s">
        <v>321</v>
      </c>
      <c r="E259" s="278" t="s">
        <v>1346</v>
      </c>
      <c r="F259" s="279" t="s">
        <v>1347</v>
      </c>
      <c r="G259" s="280" t="s">
        <v>149</v>
      </c>
      <c r="H259" s="281">
        <v>15.619999999999999</v>
      </c>
      <c r="I259" s="282"/>
      <c r="J259" s="283">
        <f>ROUND(I259*H259,2)</f>
        <v>0</v>
      </c>
      <c r="K259" s="279" t="s">
        <v>22</v>
      </c>
      <c r="L259" s="284"/>
      <c r="M259" s="285" t="s">
        <v>22</v>
      </c>
      <c r="N259" s="286" t="s">
        <v>46</v>
      </c>
      <c r="O259" s="47"/>
      <c r="P259" s="230">
        <f>O259*H259</f>
        <v>0</v>
      </c>
      <c r="Q259" s="230">
        <v>0.0118</v>
      </c>
      <c r="R259" s="230">
        <f>Q259*H259</f>
        <v>0.18431599999999998</v>
      </c>
      <c r="S259" s="230">
        <v>0</v>
      </c>
      <c r="T259" s="231">
        <f>S259*H259</f>
        <v>0</v>
      </c>
      <c r="AR259" s="24" t="s">
        <v>307</v>
      </c>
      <c r="AT259" s="24" t="s">
        <v>321</v>
      </c>
      <c r="AU259" s="24" t="s">
        <v>84</v>
      </c>
      <c r="AY259" s="24" t="s">
        <v>144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24</v>
      </c>
      <c r="BK259" s="232">
        <f>ROUND(I259*H259,2)</f>
        <v>0</v>
      </c>
      <c r="BL259" s="24" t="s">
        <v>228</v>
      </c>
      <c r="BM259" s="24" t="s">
        <v>1348</v>
      </c>
    </row>
    <row r="260" s="11" customFormat="1">
      <c r="B260" s="233"/>
      <c r="C260" s="234"/>
      <c r="D260" s="235" t="s">
        <v>153</v>
      </c>
      <c r="E260" s="234"/>
      <c r="F260" s="237" t="s">
        <v>1349</v>
      </c>
      <c r="G260" s="234"/>
      <c r="H260" s="238">
        <v>15.619999999999999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153</v>
      </c>
      <c r="AU260" s="244" t="s">
        <v>84</v>
      </c>
      <c r="AV260" s="11" t="s">
        <v>84</v>
      </c>
      <c r="AW260" s="11" t="s">
        <v>6</v>
      </c>
      <c r="AX260" s="11" t="s">
        <v>24</v>
      </c>
      <c r="AY260" s="244" t="s">
        <v>144</v>
      </c>
    </row>
    <row r="261" s="1" customFormat="1" ht="25.5" customHeight="1">
      <c r="B261" s="46"/>
      <c r="C261" s="221" t="s">
        <v>684</v>
      </c>
      <c r="D261" s="221" t="s">
        <v>146</v>
      </c>
      <c r="E261" s="222" t="s">
        <v>1350</v>
      </c>
      <c r="F261" s="223" t="s">
        <v>1351</v>
      </c>
      <c r="G261" s="224" t="s">
        <v>149</v>
      </c>
      <c r="H261" s="225">
        <v>0.59999999999999998</v>
      </c>
      <c r="I261" s="226"/>
      <c r="J261" s="227">
        <f>ROUND(I261*H261,2)</f>
        <v>0</v>
      </c>
      <c r="K261" s="223" t="s">
        <v>150</v>
      </c>
      <c r="L261" s="72"/>
      <c r="M261" s="228" t="s">
        <v>22</v>
      </c>
      <c r="N261" s="229" t="s">
        <v>46</v>
      </c>
      <c r="O261" s="47"/>
      <c r="P261" s="230">
        <f>O261*H261</f>
        <v>0</v>
      </c>
      <c r="Q261" s="230">
        <v>0.00063000000000000003</v>
      </c>
      <c r="R261" s="230">
        <f>Q261*H261</f>
        <v>0.00037800000000000003</v>
      </c>
      <c r="S261" s="230">
        <v>0</v>
      </c>
      <c r="T261" s="231">
        <f>S261*H261</f>
        <v>0</v>
      </c>
      <c r="AR261" s="24" t="s">
        <v>228</v>
      </c>
      <c r="AT261" s="24" t="s">
        <v>146</v>
      </c>
      <c r="AU261" s="24" t="s">
        <v>84</v>
      </c>
      <c r="AY261" s="24" t="s">
        <v>144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4" t="s">
        <v>24</v>
      </c>
      <c r="BK261" s="232">
        <f>ROUND(I261*H261,2)</f>
        <v>0</v>
      </c>
      <c r="BL261" s="24" t="s">
        <v>228</v>
      </c>
      <c r="BM261" s="24" t="s">
        <v>1352</v>
      </c>
    </row>
    <row r="262" s="11" customFormat="1">
      <c r="B262" s="233"/>
      <c r="C262" s="234"/>
      <c r="D262" s="235" t="s">
        <v>153</v>
      </c>
      <c r="E262" s="236" t="s">
        <v>22</v>
      </c>
      <c r="F262" s="237" t="s">
        <v>1353</v>
      </c>
      <c r="G262" s="234"/>
      <c r="H262" s="238">
        <v>0.59999999999999998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153</v>
      </c>
      <c r="AU262" s="244" t="s">
        <v>84</v>
      </c>
      <c r="AV262" s="11" t="s">
        <v>84</v>
      </c>
      <c r="AW262" s="11" t="s">
        <v>39</v>
      </c>
      <c r="AX262" s="11" t="s">
        <v>24</v>
      </c>
      <c r="AY262" s="244" t="s">
        <v>144</v>
      </c>
    </row>
    <row r="263" s="1" customFormat="1" ht="16.5" customHeight="1">
      <c r="B263" s="46"/>
      <c r="C263" s="277" t="s">
        <v>686</v>
      </c>
      <c r="D263" s="277" t="s">
        <v>321</v>
      </c>
      <c r="E263" s="278" t="s">
        <v>1354</v>
      </c>
      <c r="F263" s="279" t="s">
        <v>1355</v>
      </c>
      <c r="G263" s="280" t="s">
        <v>175</v>
      </c>
      <c r="H263" s="281">
        <v>1.1000000000000001</v>
      </c>
      <c r="I263" s="282"/>
      <c r="J263" s="283">
        <f>ROUND(I263*H263,2)</f>
        <v>0</v>
      </c>
      <c r="K263" s="279" t="s">
        <v>22</v>
      </c>
      <c r="L263" s="284"/>
      <c r="M263" s="285" t="s">
        <v>22</v>
      </c>
      <c r="N263" s="286" t="s">
        <v>46</v>
      </c>
      <c r="O263" s="47"/>
      <c r="P263" s="230">
        <f>O263*H263</f>
        <v>0</v>
      </c>
      <c r="Q263" s="230">
        <v>0.01</v>
      </c>
      <c r="R263" s="230">
        <f>Q263*H263</f>
        <v>0.011000000000000001</v>
      </c>
      <c r="S263" s="230">
        <v>0</v>
      </c>
      <c r="T263" s="231">
        <f>S263*H263</f>
        <v>0</v>
      </c>
      <c r="AR263" s="24" t="s">
        <v>307</v>
      </c>
      <c r="AT263" s="24" t="s">
        <v>321</v>
      </c>
      <c r="AU263" s="24" t="s">
        <v>84</v>
      </c>
      <c r="AY263" s="24" t="s">
        <v>144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4" t="s">
        <v>24</v>
      </c>
      <c r="BK263" s="232">
        <f>ROUND(I263*H263,2)</f>
        <v>0</v>
      </c>
      <c r="BL263" s="24" t="s">
        <v>228</v>
      </c>
      <c r="BM263" s="24" t="s">
        <v>1356</v>
      </c>
    </row>
    <row r="264" s="11" customFormat="1">
      <c r="B264" s="233"/>
      <c r="C264" s="234"/>
      <c r="D264" s="235" t="s">
        <v>153</v>
      </c>
      <c r="E264" s="234"/>
      <c r="F264" s="237" t="s">
        <v>1357</v>
      </c>
      <c r="G264" s="234"/>
      <c r="H264" s="238">
        <v>1.1000000000000001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AT264" s="244" t="s">
        <v>153</v>
      </c>
      <c r="AU264" s="244" t="s">
        <v>84</v>
      </c>
      <c r="AV264" s="11" t="s">
        <v>84</v>
      </c>
      <c r="AW264" s="11" t="s">
        <v>6</v>
      </c>
      <c r="AX264" s="11" t="s">
        <v>24</v>
      </c>
      <c r="AY264" s="244" t="s">
        <v>144</v>
      </c>
    </row>
    <row r="265" s="1" customFormat="1" ht="16.5" customHeight="1">
      <c r="B265" s="46"/>
      <c r="C265" s="221" t="s">
        <v>688</v>
      </c>
      <c r="D265" s="221" t="s">
        <v>146</v>
      </c>
      <c r="E265" s="222" t="s">
        <v>1358</v>
      </c>
      <c r="F265" s="223" t="s">
        <v>1359</v>
      </c>
      <c r="G265" s="224" t="s">
        <v>149</v>
      </c>
      <c r="H265" s="225">
        <v>14.199999999999999</v>
      </c>
      <c r="I265" s="226"/>
      <c r="J265" s="227">
        <f>ROUND(I265*H265,2)</f>
        <v>0</v>
      </c>
      <c r="K265" s="223" t="s">
        <v>150</v>
      </c>
      <c r="L265" s="72"/>
      <c r="M265" s="228" t="s">
        <v>22</v>
      </c>
      <c r="N265" s="229" t="s">
        <v>46</v>
      </c>
      <c r="O265" s="47"/>
      <c r="P265" s="230">
        <f>O265*H265</f>
        <v>0</v>
      </c>
      <c r="Q265" s="230">
        <v>0.00029999999999999997</v>
      </c>
      <c r="R265" s="230">
        <f>Q265*H265</f>
        <v>0.004259999999999999</v>
      </c>
      <c r="S265" s="230">
        <v>0</v>
      </c>
      <c r="T265" s="231">
        <f>S265*H265</f>
        <v>0</v>
      </c>
      <c r="AR265" s="24" t="s">
        <v>228</v>
      </c>
      <c r="AT265" s="24" t="s">
        <v>146</v>
      </c>
      <c r="AU265" s="24" t="s">
        <v>84</v>
      </c>
      <c r="AY265" s="24" t="s">
        <v>144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4" t="s">
        <v>24</v>
      </c>
      <c r="BK265" s="232">
        <f>ROUND(I265*H265,2)</f>
        <v>0</v>
      </c>
      <c r="BL265" s="24" t="s">
        <v>228</v>
      </c>
      <c r="BM265" s="24" t="s">
        <v>1360</v>
      </c>
    </row>
    <row r="266" s="1" customFormat="1" ht="38.25" customHeight="1">
      <c r="B266" s="46"/>
      <c r="C266" s="221" t="s">
        <v>690</v>
      </c>
      <c r="D266" s="221" t="s">
        <v>146</v>
      </c>
      <c r="E266" s="222" t="s">
        <v>1361</v>
      </c>
      <c r="F266" s="223" t="s">
        <v>1362</v>
      </c>
      <c r="G266" s="224" t="s">
        <v>169</v>
      </c>
      <c r="H266" s="225">
        <v>0.24299999999999999</v>
      </c>
      <c r="I266" s="226"/>
      <c r="J266" s="227">
        <f>ROUND(I266*H266,2)</f>
        <v>0</v>
      </c>
      <c r="K266" s="223" t="s">
        <v>150</v>
      </c>
      <c r="L266" s="72"/>
      <c r="M266" s="228" t="s">
        <v>22</v>
      </c>
      <c r="N266" s="229" t="s">
        <v>46</v>
      </c>
      <c r="O266" s="47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AR266" s="24" t="s">
        <v>228</v>
      </c>
      <c r="AT266" s="24" t="s">
        <v>146</v>
      </c>
      <c r="AU266" s="24" t="s">
        <v>84</v>
      </c>
      <c r="AY266" s="24" t="s">
        <v>144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4" t="s">
        <v>24</v>
      </c>
      <c r="BK266" s="232">
        <f>ROUND(I266*H266,2)</f>
        <v>0</v>
      </c>
      <c r="BL266" s="24" t="s">
        <v>228</v>
      </c>
      <c r="BM266" s="24" t="s">
        <v>1363</v>
      </c>
    </row>
    <row r="267" s="10" customFormat="1" ht="29.88" customHeight="1">
      <c r="B267" s="205"/>
      <c r="C267" s="206"/>
      <c r="D267" s="207" t="s">
        <v>74</v>
      </c>
      <c r="E267" s="219" t="s">
        <v>936</v>
      </c>
      <c r="F267" s="219" t="s">
        <v>937</v>
      </c>
      <c r="G267" s="206"/>
      <c r="H267" s="206"/>
      <c r="I267" s="209"/>
      <c r="J267" s="220">
        <f>BK267</f>
        <v>0</v>
      </c>
      <c r="K267" s="206"/>
      <c r="L267" s="211"/>
      <c r="M267" s="212"/>
      <c r="N267" s="213"/>
      <c r="O267" s="213"/>
      <c r="P267" s="214">
        <f>P268</f>
        <v>0</v>
      </c>
      <c r="Q267" s="213"/>
      <c r="R267" s="214">
        <f>R268</f>
        <v>0.00013200000000000001</v>
      </c>
      <c r="S267" s="213"/>
      <c r="T267" s="215">
        <f>T268</f>
        <v>0</v>
      </c>
      <c r="AR267" s="216" t="s">
        <v>84</v>
      </c>
      <c r="AT267" s="217" t="s">
        <v>74</v>
      </c>
      <c r="AU267" s="217" t="s">
        <v>24</v>
      </c>
      <c r="AY267" s="216" t="s">
        <v>144</v>
      </c>
      <c r="BK267" s="218">
        <f>BK268</f>
        <v>0</v>
      </c>
    </row>
    <row r="268" s="1" customFormat="1" ht="25.5" customHeight="1">
      <c r="B268" s="46"/>
      <c r="C268" s="221" t="s">
        <v>694</v>
      </c>
      <c r="D268" s="221" t="s">
        <v>146</v>
      </c>
      <c r="E268" s="222" t="s">
        <v>1364</v>
      </c>
      <c r="F268" s="223" t="s">
        <v>1365</v>
      </c>
      <c r="G268" s="224" t="s">
        <v>149</v>
      </c>
      <c r="H268" s="225">
        <v>1.1000000000000001</v>
      </c>
      <c r="I268" s="226"/>
      <c r="J268" s="227">
        <f>ROUND(I268*H268,2)</f>
        <v>0</v>
      </c>
      <c r="K268" s="223" t="s">
        <v>150</v>
      </c>
      <c r="L268" s="72"/>
      <c r="M268" s="228" t="s">
        <v>22</v>
      </c>
      <c r="N268" s="229" t="s">
        <v>46</v>
      </c>
      <c r="O268" s="47"/>
      <c r="P268" s="230">
        <f>O268*H268</f>
        <v>0</v>
      </c>
      <c r="Q268" s="230">
        <v>0.00012</v>
      </c>
      <c r="R268" s="230">
        <f>Q268*H268</f>
        <v>0.00013200000000000001</v>
      </c>
      <c r="S268" s="230">
        <v>0</v>
      </c>
      <c r="T268" s="231">
        <f>S268*H268</f>
        <v>0</v>
      </c>
      <c r="AR268" s="24" t="s">
        <v>228</v>
      </c>
      <c r="AT268" s="24" t="s">
        <v>146</v>
      </c>
      <c r="AU268" s="24" t="s">
        <v>84</v>
      </c>
      <c r="AY268" s="24" t="s">
        <v>144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24" t="s">
        <v>24</v>
      </c>
      <c r="BK268" s="232">
        <f>ROUND(I268*H268,2)</f>
        <v>0</v>
      </c>
      <c r="BL268" s="24" t="s">
        <v>228</v>
      </c>
      <c r="BM268" s="24" t="s">
        <v>1366</v>
      </c>
    </row>
    <row r="269" s="10" customFormat="1" ht="29.88" customHeight="1">
      <c r="B269" s="205"/>
      <c r="C269" s="206"/>
      <c r="D269" s="207" t="s">
        <v>74</v>
      </c>
      <c r="E269" s="219" t="s">
        <v>953</v>
      </c>
      <c r="F269" s="219" t="s">
        <v>954</v>
      </c>
      <c r="G269" s="206"/>
      <c r="H269" s="206"/>
      <c r="I269" s="209"/>
      <c r="J269" s="220">
        <f>BK269</f>
        <v>0</v>
      </c>
      <c r="K269" s="206"/>
      <c r="L269" s="211"/>
      <c r="M269" s="212"/>
      <c r="N269" s="213"/>
      <c r="O269" s="213"/>
      <c r="P269" s="214">
        <f>SUM(P270:P272)</f>
        <v>0</v>
      </c>
      <c r="Q269" s="213"/>
      <c r="R269" s="214">
        <f>SUM(R270:R272)</f>
        <v>0.0108878</v>
      </c>
      <c r="S269" s="213"/>
      <c r="T269" s="215">
        <f>SUM(T270:T272)</f>
        <v>0</v>
      </c>
      <c r="AR269" s="216" t="s">
        <v>84</v>
      </c>
      <c r="AT269" s="217" t="s">
        <v>74</v>
      </c>
      <c r="AU269" s="217" t="s">
        <v>24</v>
      </c>
      <c r="AY269" s="216" t="s">
        <v>144</v>
      </c>
      <c r="BK269" s="218">
        <f>SUM(BK270:BK272)</f>
        <v>0</v>
      </c>
    </row>
    <row r="270" s="1" customFormat="1" ht="16.5" customHeight="1">
      <c r="B270" s="46"/>
      <c r="C270" s="221" t="s">
        <v>696</v>
      </c>
      <c r="D270" s="221" t="s">
        <v>146</v>
      </c>
      <c r="E270" s="222" t="s">
        <v>1367</v>
      </c>
      <c r="F270" s="223" t="s">
        <v>1368</v>
      </c>
      <c r="G270" s="224" t="s">
        <v>149</v>
      </c>
      <c r="H270" s="225">
        <v>22.219999999999999</v>
      </c>
      <c r="I270" s="226"/>
      <c r="J270" s="227">
        <f>ROUND(I270*H270,2)</f>
        <v>0</v>
      </c>
      <c r="K270" s="223" t="s">
        <v>150</v>
      </c>
      <c r="L270" s="72"/>
      <c r="M270" s="228" t="s">
        <v>22</v>
      </c>
      <c r="N270" s="229" t="s">
        <v>46</v>
      </c>
      <c r="O270" s="47"/>
      <c r="P270" s="230">
        <f>O270*H270</f>
        <v>0</v>
      </c>
      <c r="Q270" s="230">
        <v>0.00020000000000000001</v>
      </c>
      <c r="R270" s="230">
        <f>Q270*H270</f>
        <v>0.004444</v>
      </c>
      <c r="S270" s="230">
        <v>0</v>
      </c>
      <c r="T270" s="231">
        <f>S270*H270</f>
        <v>0</v>
      </c>
      <c r="AR270" s="24" t="s">
        <v>228</v>
      </c>
      <c r="AT270" s="24" t="s">
        <v>146</v>
      </c>
      <c r="AU270" s="24" t="s">
        <v>84</v>
      </c>
      <c r="AY270" s="24" t="s">
        <v>144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4" t="s">
        <v>24</v>
      </c>
      <c r="BK270" s="232">
        <f>ROUND(I270*H270,2)</f>
        <v>0</v>
      </c>
      <c r="BL270" s="24" t="s">
        <v>228</v>
      </c>
      <c r="BM270" s="24" t="s">
        <v>1369</v>
      </c>
    </row>
    <row r="271" s="11" customFormat="1">
      <c r="B271" s="233"/>
      <c r="C271" s="234"/>
      <c r="D271" s="235" t="s">
        <v>153</v>
      </c>
      <c r="E271" s="236" t="s">
        <v>22</v>
      </c>
      <c r="F271" s="237" t="s">
        <v>1370</v>
      </c>
      <c r="G271" s="234"/>
      <c r="H271" s="238">
        <v>22.219999999999999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AT271" s="244" t="s">
        <v>153</v>
      </c>
      <c r="AU271" s="244" t="s">
        <v>84</v>
      </c>
      <c r="AV271" s="11" t="s">
        <v>84</v>
      </c>
      <c r="AW271" s="11" t="s">
        <v>39</v>
      </c>
      <c r="AX271" s="11" t="s">
        <v>24</v>
      </c>
      <c r="AY271" s="244" t="s">
        <v>144</v>
      </c>
    </row>
    <row r="272" s="1" customFormat="1" ht="25.5" customHeight="1">
      <c r="B272" s="46"/>
      <c r="C272" s="221" t="s">
        <v>700</v>
      </c>
      <c r="D272" s="221" t="s">
        <v>146</v>
      </c>
      <c r="E272" s="222" t="s">
        <v>1371</v>
      </c>
      <c r="F272" s="223" t="s">
        <v>1372</v>
      </c>
      <c r="G272" s="224" t="s">
        <v>149</v>
      </c>
      <c r="H272" s="225">
        <v>22.219999999999999</v>
      </c>
      <c r="I272" s="226"/>
      <c r="J272" s="227">
        <f>ROUND(I272*H272,2)</f>
        <v>0</v>
      </c>
      <c r="K272" s="223" t="s">
        <v>150</v>
      </c>
      <c r="L272" s="72"/>
      <c r="M272" s="228" t="s">
        <v>22</v>
      </c>
      <c r="N272" s="229" t="s">
        <v>46</v>
      </c>
      <c r="O272" s="47"/>
      <c r="P272" s="230">
        <f>O272*H272</f>
        <v>0</v>
      </c>
      <c r="Q272" s="230">
        <v>0.00029</v>
      </c>
      <c r="R272" s="230">
        <f>Q272*H272</f>
        <v>0.0064437999999999995</v>
      </c>
      <c r="S272" s="230">
        <v>0</v>
      </c>
      <c r="T272" s="231">
        <f>S272*H272</f>
        <v>0</v>
      </c>
      <c r="AR272" s="24" t="s">
        <v>228</v>
      </c>
      <c r="AT272" s="24" t="s">
        <v>146</v>
      </c>
      <c r="AU272" s="24" t="s">
        <v>84</v>
      </c>
      <c r="AY272" s="24" t="s">
        <v>144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24" t="s">
        <v>24</v>
      </c>
      <c r="BK272" s="232">
        <f>ROUND(I272*H272,2)</f>
        <v>0</v>
      </c>
      <c r="BL272" s="24" t="s">
        <v>228</v>
      </c>
      <c r="BM272" s="24" t="s">
        <v>1373</v>
      </c>
    </row>
    <row r="273" s="10" customFormat="1" ht="37.44" customHeight="1">
      <c r="B273" s="205"/>
      <c r="C273" s="206"/>
      <c r="D273" s="207" t="s">
        <v>74</v>
      </c>
      <c r="E273" s="208" t="s">
        <v>1374</v>
      </c>
      <c r="F273" s="208" t="s">
        <v>1375</v>
      </c>
      <c r="G273" s="206"/>
      <c r="H273" s="206"/>
      <c r="I273" s="209"/>
      <c r="J273" s="210">
        <f>BK273</f>
        <v>0</v>
      </c>
      <c r="K273" s="206"/>
      <c r="L273" s="211"/>
      <c r="M273" s="212"/>
      <c r="N273" s="213"/>
      <c r="O273" s="213"/>
      <c r="P273" s="214">
        <f>P274+P276</f>
        <v>0</v>
      </c>
      <c r="Q273" s="213"/>
      <c r="R273" s="214">
        <f>R274+R276</f>
        <v>0</v>
      </c>
      <c r="S273" s="213"/>
      <c r="T273" s="215">
        <f>T274+T276</f>
        <v>0</v>
      </c>
      <c r="AR273" s="216" t="s">
        <v>172</v>
      </c>
      <c r="AT273" s="217" t="s">
        <v>74</v>
      </c>
      <c r="AU273" s="217" t="s">
        <v>75</v>
      </c>
      <c r="AY273" s="216" t="s">
        <v>144</v>
      </c>
      <c r="BK273" s="218">
        <f>BK274+BK276</f>
        <v>0</v>
      </c>
    </row>
    <row r="274" s="10" customFormat="1" ht="19.92" customHeight="1">
      <c r="B274" s="205"/>
      <c r="C274" s="206"/>
      <c r="D274" s="207" t="s">
        <v>74</v>
      </c>
      <c r="E274" s="219" t="s">
        <v>1376</v>
      </c>
      <c r="F274" s="219" t="s">
        <v>1377</v>
      </c>
      <c r="G274" s="206"/>
      <c r="H274" s="206"/>
      <c r="I274" s="209"/>
      <c r="J274" s="220">
        <f>BK274</f>
        <v>0</v>
      </c>
      <c r="K274" s="206"/>
      <c r="L274" s="211"/>
      <c r="M274" s="212"/>
      <c r="N274" s="213"/>
      <c r="O274" s="213"/>
      <c r="P274" s="214">
        <f>P275</f>
        <v>0</v>
      </c>
      <c r="Q274" s="213"/>
      <c r="R274" s="214">
        <f>R275</f>
        <v>0</v>
      </c>
      <c r="S274" s="213"/>
      <c r="T274" s="215">
        <f>T275</f>
        <v>0</v>
      </c>
      <c r="AR274" s="216" t="s">
        <v>172</v>
      </c>
      <c r="AT274" s="217" t="s">
        <v>74</v>
      </c>
      <c r="AU274" s="217" t="s">
        <v>24</v>
      </c>
      <c r="AY274" s="216" t="s">
        <v>144</v>
      </c>
      <c r="BK274" s="218">
        <f>BK275</f>
        <v>0</v>
      </c>
    </row>
    <row r="275" s="1" customFormat="1" ht="16.5" customHeight="1">
      <c r="B275" s="46"/>
      <c r="C275" s="221" t="s">
        <v>704</v>
      </c>
      <c r="D275" s="221" t="s">
        <v>146</v>
      </c>
      <c r="E275" s="222" t="s">
        <v>1378</v>
      </c>
      <c r="F275" s="223" t="s">
        <v>1377</v>
      </c>
      <c r="G275" s="224" t="s">
        <v>1379</v>
      </c>
      <c r="H275" s="225">
        <v>1</v>
      </c>
      <c r="I275" s="226"/>
      <c r="J275" s="227">
        <f>ROUND(I275*H275,2)</f>
        <v>0</v>
      </c>
      <c r="K275" s="223" t="s">
        <v>150</v>
      </c>
      <c r="L275" s="72"/>
      <c r="M275" s="228" t="s">
        <v>22</v>
      </c>
      <c r="N275" s="229" t="s">
        <v>46</v>
      </c>
      <c r="O275" s="47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AR275" s="24" t="s">
        <v>1380</v>
      </c>
      <c r="AT275" s="24" t="s">
        <v>146</v>
      </c>
      <c r="AU275" s="24" t="s">
        <v>84</v>
      </c>
      <c r="AY275" s="24" t="s">
        <v>144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24" t="s">
        <v>24</v>
      </c>
      <c r="BK275" s="232">
        <f>ROUND(I275*H275,2)</f>
        <v>0</v>
      </c>
      <c r="BL275" s="24" t="s">
        <v>1380</v>
      </c>
      <c r="BM275" s="24" t="s">
        <v>1381</v>
      </c>
    </row>
    <row r="276" s="10" customFormat="1" ht="29.88" customHeight="1">
      <c r="B276" s="205"/>
      <c r="C276" s="206"/>
      <c r="D276" s="207" t="s">
        <v>74</v>
      </c>
      <c r="E276" s="219" t="s">
        <v>1382</v>
      </c>
      <c r="F276" s="219" t="s">
        <v>1383</v>
      </c>
      <c r="G276" s="206"/>
      <c r="H276" s="206"/>
      <c r="I276" s="209"/>
      <c r="J276" s="220">
        <f>BK276</f>
        <v>0</v>
      </c>
      <c r="K276" s="206"/>
      <c r="L276" s="211"/>
      <c r="M276" s="212"/>
      <c r="N276" s="213"/>
      <c r="O276" s="213"/>
      <c r="P276" s="214">
        <f>P277</f>
        <v>0</v>
      </c>
      <c r="Q276" s="213"/>
      <c r="R276" s="214">
        <f>R277</f>
        <v>0</v>
      </c>
      <c r="S276" s="213"/>
      <c r="T276" s="215">
        <f>T277</f>
        <v>0</v>
      </c>
      <c r="AR276" s="216" t="s">
        <v>172</v>
      </c>
      <c r="AT276" s="217" t="s">
        <v>74</v>
      </c>
      <c r="AU276" s="217" t="s">
        <v>24</v>
      </c>
      <c r="AY276" s="216" t="s">
        <v>144</v>
      </c>
      <c r="BK276" s="218">
        <f>BK277</f>
        <v>0</v>
      </c>
    </row>
    <row r="277" s="1" customFormat="1" ht="16.5" customHeight="1">
      <c r="B277" s="46"/>
      <c r="C277" s="221" t="s">
        <v>708</v>
      </c>
      <c r="D277" s="221" t="s">
        <v>146</v>
      </c>
      <c r="E277" s="222" t="s">
        <v>1384</v>
      </c>
      <c r="F277" s="223" t="s">
        <v>1377</v>
      </c>
      <c r="G277" s="224" t="s">
        <v>1379</v>
      </c>
      <c r="H277" s="225">
        <v>1</v>
      </c>
      <c r="I277" s="226"/>
      <c r="J277" s="227">
        <f>ROUND(I277*H277,2)</f>
        <v>0</v>
      </c>
      <c r="K277" s="223" t="s">
        <v>22</v>
      </c>
      <c r="L277" s="72"/>
      <c r="M277" s="228" t="s">
        <v>22</v>
      </c>
      <c r="N277" s="291" t="s">
        <v>46</v>
      </c>
      <c r="O277" s="288"/>
      <c r="P277" s="289">
        <f>O277*H277</f>
        <v>0</v>
      </c>
      <c r="Q277" s="289">
        <v>0</v>
      </c>
      <c r="R277" s="289">
        <f>Q277*H277</f>
        <v>0</v>
      </c>
      <c r="S277" s="289">
        <v>0</v>
      </c>
      <c r="T277" s="290">
        <f>S277*H277</f>
        <v>0</v>
      </c>
      <c r="AR277" s="24" t="s">
        <v>1380</v>
      </c>
      <c r="AT277" s="24" t="s">
        <v>146</v>
      </c>
      <c r="AU277" s="24" t="s">
        <v>84</v>
      </c>
      <c r="AY277" s="24" t="s">
        <v>144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4" t="s">
        <v>24</v>
      </c>
      <c r="BK277" s="232">
        <f>ROUND(I277*H277,2)</f>
        <v>0</v>
      </c>
      <c r="BL277" s="24" t="s">
        <v>1380</v>
      </c>
      <c r="BM277" s="24" t="s">
        <v>1385</v>
      </c>
    </row>
    <row r="278" s="1" customFormat="1" ht="6.96" customHeight="1">
      <c r="B278" s="67"/>
      <c r="C278" s="68"/>
      <c r="D278" s="68"/>
      <c r="E278" s="68"/>
      <c r="F278" s="68"/>
      <c r="G278" s="68"/>
      <c r="H278" s="68"/>
      <c r="I278" s="166"/>
      <c r="J278" s="68"/>
      <c r="K278" s="68"/>
      <c r="L278" s="72"/>
    </row>
  </sheetData>
  <sheetProtection sheet="1" autoFilter="0" formatColumns="0" formatRows="0" objects="1" scenarios="1" spinCount="100000" saltValue="jyRIbTcNMrpqZhqTUSp+WtbCm7RPO/2BlHejF3He4v8BNv+rshyg7z21FCJ/j5Prp/P6nqupUamQmBACPF4wlw==" hashValue="5j6YMzBaAh4s+ZU1mORVXNhKp9RGHktyZYBRYmNEq/ciVa6CVqwzWRFqcSn0hVw6GjFAjhbT3rqMRdEHxc871A==" algorithmName="SHA-512" password="CC35"/>
  <autoFilter ref="C102:K277"/>
  <mergeCells count="10">
    <mergeCell ref="E7:H7"/>
    <mergeCell ref="E9:H9"/>
    <mergeCell ref="E24:H24"/>
    <mergeCell ref="E45:H45"/>
    <mergeCell ref="E47:H47"/>
    <mergeCell ref="J51:J52"/>
    <mergeCell ref="E93:H93"/>
    <mergeCell ref="E95:H95"/>
    <mergeCell ref="G1:H1"/>
    <mergeCell ref="L2:V2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2" customWidth="1"/>
    <col min="2" max="2" width="1.664063" style="292" customWidth="1"/>
    <col min="3" max="4" width="5" style="292" customWidth="1"/>
    <col min="5" max="5" width="11.67" style="292" customWidth="1"/>
    <col min="6" max="6" width="9.17" style="292" customWidth="1"/>
    <col min="7" max="7" width="5" style="292" customWidth="1"/>
    <col min="8" max="8" width="77.83" style="292" customWidth="1"/>
    <col min="9" max="10" width="20" style="292" customWidth="1"/>
    <col min="11" max="11" width="1.664063" style="292" customWidth="1"/>
  </cols>
  <sheetData>
    <row r="1" ht="37.5" customHeight="1"/>
    <row r="2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5" customFormat="1" ht="45" customHeight="1">
      <c r="B3" s="296"/>
      <c r="C3" s="297" t="s">
        <v>1386</v>
      </c>
      <c r="D3" s="297"/>
      <c r="E3" s="297"/>
      <c r="F3" s="297"/>
      <c r="G3" s="297"/>
      <c r="H3" s="297"/>
      <c r="I3" s="297"/>
      <c r="J3" s="297"/>
      <c r="K3" s="298"/>
    </row>
    <row r="4" ht="25.5" customHeight="1">
      <c r="B4" s="299"/>
      <c r="C4" s="300" t="s">
        <v>1387</v>
      </c>
      <c r="D4" s="300"/>
      <c r="E4" s="300"/>
      <c r="F4" s="300"/>
      <c r="G4" s="300"/>
      <c r="H4" s="300"/>
      <c r="I4" s="300"/>
      <c r="J4" s="300"/>
      <c r="K4" s="301"/>
    </row>
    <row r="5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ht="15" customHeight="1">
      <c r="B6" s="299"/>
      <c r="C6" s="303" t="s">
        <v>1388</v>
      </c>
      <c r="D6" s="303"/>
      <c r="E6" s="303"/>
      <c r="F6" s="303"/>
      <c r="G6" s="303"/>
      <c r="H6" s="303"/>
      <c r="I6" s="303"/>
      <c r="J6" s="303"/>
      <c r="K6" s="301"/>
    </row>
    <row r="7" ht="15" customHeight="1">
      <c r="B7" s="304"/>
      <c r="C7" s="303" t="s">
        <v>1389</v>
      </c>
      <c r="D7" s="303"/>
      <c r="E7" s="303"/>
      <c r="F7" s="303"/>
      <c r="G7" s="303"/>
      <c r="H7" s="303"/>
      <c r="I7" s="303"/>
      <c r="J7" s="303"/>
      <c r="K7" s="301"/>
    </row>
    <row r="8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ht="15" customHeight="1">
      <c r="B9" s="304"/>
      <c r="C9" s="303" t="s">
        <v>1390</v>
      </c>
      <c r="D9" s="303"/>
      <c r="E9" s="303"/>
      <c r="F9" s="303"/>
      <c r="G9" s="303"/>
      <c r="H9" s="303"/>
      <c r="I9" s="303"/>
      <c r="J9" s="303"/>
      <c r="K9" s="301"/>
    </row>
    <row r="10" ht="15" customHeight="1">
      <c r="B10" s="304"/>
      <c r="C10" s="303"/>
      <c r="D10" s="303" t="s">
        <v>1391</v>
      </c>
      <c r="E10" s="303"/>
      <c r="F10" s="303"/>
      <c r="G10" s="303"/>
      <c r="H10" s="303"/>
      <c r="I10" s="303"/>
      <c r="J10" s="303"/>
      <c r="K10" s="301"/>
    </row>
    <row r="11" ht="15" customHeight="1">
      <c r="B11" s="304"/>
      <c r="C11" s="305"/>
      <c r="D11" s="303" t="s">
        <v>1392</v>
      </c>
      <c r="E11" s="303"/>
      <c r="F11" s="303"/>
      <c r="G11" s="303"/>
      <c r="H11" s="303"/>
      <c r="I11" s="303"/>
      <c r="J11" s="303"/>
      <c r="K11" s="301"/>
    </row>
    <row r="12" ht="12.75" customHeight="1">
      <c r="B12" s="304"/>
      <c r="C12" s="305"/>
      <c r="D12" s="305"/>
      <c r="E12" s="305"/>
      <c r="F12" s="305"/>
      <c r="G12" s="305"/>
      <c r="H12" s="305"/>
      <c r="I12" s="305"/>
      <c r="J12" s="305"/>
      <c r="K12" s="301"/>
    </row>
    <row r="13" ht="15" customHeight="1">
      <c r="B13" s="304"/>
      <c r="C13" s="305"/>
      <c r="D13" s="303" t="s">
        <v>1393</v>
      </c>
      <c r="E13" s="303"/>
      <c r="F13" s="303"/>
      <c r="G13" s="303"/>
      <c r="H13" s="303"/>
      <c r="I13" s="303"/>
      <c r="J13" s="303"/>
      <c r="K13" s="301"/>
    </row>
    <row r="14" ht="15" customHeight="1">
      <c r="B14" s="304"/>
      <c r="C14" s="305"/>
      <c r="D14" s="303" t="s">
        <v>1394</v>
      </c>
      <c r="E14" s="303"/>
      <c r="F14" s="303"/>
      <c r="G14" s="303"/>
      <c r="H14" s="303"/>
      <c r="I14" s="303"/>
      <c r="J14" s="303"/>
      <c r="K14" s="301"/>
    </row>
    <row r="15" ht="15" customHeight="1">
      <c r="B15" s="304"/>
      <c r="C15" s="305"/>
      <c r="D15" s="303" t="s">
        <v>1395</v>
      </c>
      <c r="E15" s="303"/>
      <c r="F15" s="303"/>
      <c r="G15" s="303"/>
      <c r="H15" s="303"/>
      <c r="I15" s="303"/>
      <c r="J15" s="303"/>
      <c r="K15" s="301"/>
    </row>
    <row r="16" ht="15" customHeight="1">
      <c r="B16" s="304"/>
      <c r="C16" s="305"/>
      <c r="D16" s="305"/>
      <c r="E16" s="306" t="s">
        <v>82</v>
      </c>
      <c r="F16" s="303" t="s">
        <v>1396</v>
      </c>
      <c r="G16" s="303"/>
      <c r="H16" s="303"/>
      <c r="I16" s="303"/>
      <c r="J16" s="303"/>
      <c r="K16" s="301"/>
    </row>
    <row r="17" ht="15" customHeight="1">
      <c r="B17" s="304"/>
      <c r="C17" s="305"/>
      <c r="D17" s="305"/>
      <c r="E17" s="306" t="s">
        <v>1397</v>
      </c>
      <c r="F17" s="303" t="s">
        <v>1398</v>
      </c>
      <c r="G17" s="303"/>
      <c r="H17" s="303"/>
      <c r="I17" s="303"/>
      <c r="J17" s="303"/>
      <c r="K17" s="301"/>
    </row>
    <row r="18" ht="15" customHeight="1">
      <c r="B18" s="304"/>
      <c r="C18" s="305"/>
      <c r="D18" s="305"/>
      <c r="E18" s="306" t="s">
        <v>1399</v>
      </c>
      <c r="F18" s="303" t="s">
        <v>1400</v>
      </c>
      <c r="G18" s="303"/>
      <c r="H18" s="303"/>
      <c r="I18" s="303"/>
      <c r="J18" s="303"/>
      <c r="K18" s="301"/>
    </row>
    <row r="19" ht="15" customHeight="1">
      <c r="B19" s="304"/>
      <c r="C19" s="305"/>
      <c r="D19" s="305"/>
      <c r="E19" s="306" t="s">
        <v>1401</v>
      </c>
      <c r="F19" s="303" t="s">
        <v>1402</v>
      </c>
      <c r="G19" s="303"/>
      <c r="H19" s="303"/>
      <c r="I19" s="303"/>
      <c r="J19" s="303"/>
      <c r="K19" s="301"/>
    </row>
    <row r="20" ht="15" customHeight="1">
      <c r="B20" s="304"/>
      <c r="C20" s="305"/>
      <c r="D20" s="305"/>
      <c r="E20" s="306" t="s">
        <v>1403</v>
      </c>
      <c r="F20" s="303" t="s">
        <v>1404</v>
      </c>
      <c r="G20" s="303"/>
      <c r="H20" s="303"/>
      <c r="I20" s="303"/>
      <c r="J20" s="303"/>
      <c r="K20" s="301"/>
    </row>
    <row r="21" ht="15" customHeight="1">
      <c r="B21" s="304"/>
      <c r="C21" s="305"/>
      <c r="D21" s="305"/>
      <c r="E21" s="306" t="s">
        <v>1405</v>
      </c>
      <c r="F21" s="303" t="s">
        <v>1406</v>
      </c>
      <c r="G21" s="303"/>
      <c r="H21" s="303"/>
      <c r="I21" s="303"/>
      <c r="J21" s="303"/>
      <c r="K21" s="301"/>
    </row>
    <row r="22" ht="12.75" customHeight="1">
      <c r="B22" s="304"/>
      <c r="C22" s="305"/>
      <c r="D22" s="305"/>
      <c r="E22" s="305"/>
      <c r="F22" s="305"/>
      <c r="G22" s="305"/>
      <c r="H22" s="305"/>
      <c r="I22" s="305"/>
      <c r="J22" s="305"/>
      <c r="K22" s="301"/>
    </row>
    <row r="23" ht="15" customHeight="1">
      <c r="B23" s="304"/>
      <c r="C23" s="303" t="s">
        <v>1407</v>
      </c>
      <c r="D23" s="303"/>
      <c r="E23" s="303"/>
      <c r="F23" s="303"/>
      <c r="G23" s="303"/>
      <c r="H23" s="303"/>
      <c r="I23" s="303"/>
      <c r="J23" s="303"/>
      <c r="K23" s="301"/>
    </row>
    <row r="24" ht="15" customHeight="1">
      <c r="B24" s="304"/>
      <c r="C24" s="303" t="s">
        <v>1408</v>
      </c>
      <c r="D24" s="303"/>
      <c r="E24" s="303"/>
      <c r="F24" s="303"/>
      <c r="G24" s="303"/>
      <c r="H24" s="303"/>
      <c r="I24" s="303"/>
      <c r="J24" s="303"/>
      <c r="K24" s="301"/>
    </row>
    <row r="25" ht="15" customHeight="1">
      <c r="B25" s="304"/>
      <c r="C25" s="303"/>
      <c r="D25" s="303" t="s">
        <v>1409</v>
      </c>
      <c r="E25" s="303"/>
      <c r="F25" s="303"/>
      <c r="G25" s="303"/>
      <c r="H25" s="303"/>
      <c r="I25" s="303"/>
      <c r="J25" s="303"/>
      <c r="K25" s="301"/>
    </row>
    <row r="26" ht="15" customHeight="1">
      <c r="B26" s="304"/>
      <c r="C26" s="305"/>
      <c r="D26" s="303" t="s">
        <v>1410</v>
      </c>
      <c r="E26" s="303"/>
      <c r="F26" s="303"/>
      <c r="G26" s="303"/>
      <c r="H26" s="303"/>
      <c r="I26" s="303"/>
      <c r="J26" s="303"/>
      <c r="K26" s="301"/>
    </row>
    <row r="27" ht="12.75" customHeight="1">
      <c r="B27" s="304"/>
      <c r="C27" s="305"/>
      <c r="D27" s="305"/>
      <c r="E27" s="305"/>
      <c r="F27" s="305"/>
      <c r="G27" s="305"/>
      <c r="H27" s="305"/>
      <c r="I27" s="305"/>
      <c r="J27" s="305"/>
      <c r="K27" s="301"/>
    </row>
    <row r="28" ht="15" customHeight="1">
      <c r="B28" s="304"/>
      <c r="C28" s="305"/>
      <c r="D28" s="303" t="s">
        <v>1411</v>
      </c>
      <c r="E28" s="303"/>
      <c r="F28" s="303"/>
      <c r="G28" s="303"/>
      <c r="H28" s="303"/>
      <c r="I28" s="303"/>
      <c r="J28" s="303"/>
      <c r="K28" s="301"/>
    </row>
    <row r="29" ht="15" customHeight="1">
      <c r="B29" s="304"/>
      <c r="C29" s="305"/>
      <c r="D29" s="303" t="s">
        <v>1412</v>
      </c>
      <c r="E29" s="303"/>
      <c r="F29" s="303"/>
      <c r="G29" s="303"/>
      <c r="H29" s="303"/>
      <c r="I29" s="303"/>
      <c r="J29" s="303"/>
      <c r="K29" s="301"/>
    </row>
    <row r="30" ht="12.75" customHeight="1">
      <c r="B30" s="304"/>
      <c r="C30" s="305"/>
      <c r="D30" s="305"/>
      <c r="E30" s="305"/>
      <c r="F30" s="305"/>
      <c r="G30" s="305"/>
      <c r="H30" s="305"/>
      <c r="I30" s="305"/>
      <c r="J30" s="305"/>
      <c r="K30" s="301"/>
    </row>
    <row r="31" ht="15" customHeight="1">
      <c r="B31" s="304"/>
      <c r="C31" s="305"/>
      <c r="D31" s="303" t="s">
        <v>1413</v>
      </c>
      <c r="E31" s="303"/>
      <c r="F31" s="303"/>
      <c r="G31" s="303"/>
      <c r="H31" s="303"/>
      <c r="I31" s="303"/>
      <c r="J31" s="303"/>
      <c r="K31" s="301"/>
    </row>
    <row r="32" ht="15" customHeight="1">
      <c r="B32" s="304"/>
      <c r="C32" s="305"/>
      <c r="D32" s="303" t="s">
        <v>1414</v>
      </c>
      <c r="E32" s="303"/>
      <c r="F32" s="303"/>
      <c r="G32" s="303"/>
      <c r="H32" s="303"/>
      <c r="I32" s="303"/>
      <c r="J32" s="303"/>
      <c r="K32" s="301"/>
    </row>
    <row r="33" ht="15" customHeight="1">
      <c r="B33" s="304"/>
      <c r="C33" s="305"/>
      <c r="D33" s="303" t="s">
        <v>1415</v>
      </c>
      <c r="E33" s="303"/>
      <c r="F33" s="303"/>
      <c r="G33" s="303"/>
      <c r="H33" s="303"/>
      <c r="I33" s="303"/>
      <c r="J33" s="303"/>
      <c r="K33" s="301"/>
    </row>
    <row r="34" ht="15" customHeight="1">
      <c r="B34" s="304"/>
      <c r="C34" s="305"/>
      <c r="D34" s="303"/>
      <c r="E34" s="307" t="s">
        <v>129</v>
      </c>
      <c r="F34" s="303"/>
      <c r="G34" s="303" t="s">
        <v>1416</v>
      </c>
      <c r="H34" s="303"/>
      <c r="I34" s="303"/>
      <c r="J34" s="303"/>
      <c r="K34" s="301"/>
    </row>
    <row r="35" ht="30.75" customHeight="1">
      <c r="B35" s="304"/>
      <c r="C35" s="305"/>
      <c r="D35" s="303"/>
      <c r="E35" s="307" t="s">
        <v>1417</v>
      </c>
      <c r="F35" s="303"/>
      <c r="G35" s="303" t="s">
        <v>1418</v>
      </c>
      <c r="H35" s="303"/>
      <c r="I35" s="303"/>
      <c r="J35" s="303"/>
      <c r="K35" s="301"/>
    </row>
    <row r="36" ht="15" customHeight="1">
      <c r="B36" s="304"/>
      <c r="C36" s="305"/>
      <c r="D36" s="303"/>
      <c r="E36" s="307" t="s">
        <v>56</v>
      </c>
      <c r="F36" s="303"/>
      <c r="G36" s="303" t="s">
        <v>1419</v>
      </c>
      <c r="H36" s="303"/>
      <c r="I36" s="303"/>
      <c r="J36" s="303"/>
      <c r="K36" s="301"/>
    </row>
    <row r="37" ht="15" customHeight="1">
      <c r="B37" s="304"/>
      <c r="C37" s="305"/>
      <c r="D37" s="303"/>
      <c r="E37" s="307" t="s">
        <v>130</v>
      </c>
      <c r="F37" s="303"/>
      <c r="G37" s="303" t="s">
        <v>1420</v>
      </c>
      <c r="H37" s="303"/>
      <c r="I37" s="303"/>
      <c r="J37" s="303"/>
      <c r="K37" s="301"/>
    </row>
    <row r="38" ht="15" customHeight="1">
      <c r="B38" s="304"/>
      <c r="C38" s="305"/>
      <c r="D38" s="303"/>
      <c r="E38" s="307" t="s">
        <v>131</v>
      </c>
      <c r="F38" s="303"/>
      <c r="G38" s="303" t="s">
        <v>1421</v>
      </c>
      <c r="H38" s="303"/>
      <c r="I38" s="303"/>
      <c r="J38" s="303"/>
      <c r="K38" s="301"/>
    </row>
    <row r="39" ht="15" customHeight="1">
      <c r="B39" s="304"/>
      <c r="C39" s="305"/>
      <c r="D39" s="303"/>
      <c r="E39" s="307" t="s">
        <v>132</v>
      </c>
      <c r="F39" s="303"/>
      <c r="G39" s="303" t="s">
        <v>1422</v>
      </c>
      <c r="H39" s="303"/>
      <c r="I39" s="303"/>
      <c r="J39" s="303"/>
      <c r="K39" s="301"/>
    </row>
    <row r="40" ht="15" customHeight="1">
      <c r="B40" s="304"/>
      <c r="C40" s="305"/>
      <c r="D40" s="303"/>
      <c r="E40" s="307" t="s">
        <v>1423</v>
      </c>
      <c r="F40" s="303"/>
      <c r="G40" s="303" t="s">
        <v>1424</v>
      </c>
      <c r="H40" s="303"/>
      <c r="I40" s="303"/>
      <c r="J40" s="303"/>
      <c r="K40" s="301"/>
    </row>
    <row r="41" ht="15" customHeight="1">
      <c r="B41" s="304"/>
      <c r="C41" s="305"/>
      <c r="D41" s="303"/>
      <c r="E41" s="307"/>
      <c r="F41" s="303"/>
      <c r="G41" s="303" t="s">
        <v>1425</v>
      </c>
      <c r="H41" s="303"/>
      <c r="I41" s="303"/>
      <c r="J41" s="303"/>
      <c r="K41" s="301"/>
    </row>
    <row r="42" ht="15" customHeight="1">
      <c r="B42" s="304"/>
      <c r="C42" s="305"/>
      <c r="D42" s="303"/>
      <c r="E42" s="307" t="s">
        <v>1426</v>
      </c>
      <c r="F42" s="303"/>
      <c r="G42" s="303" t="s">
        <v>1427</v>
      </c>
      <c r="H42" s="303"/>
      <c r="I42" s="303"/>
      <c r="J42" s="303"/>
      <c r="K42" s="301"/>
    </row>
    <row r="43" ht="15" customHeight="1">
      <c r="B43" s="304"/>
      <c r="C43" s="305"/>
      <c r="D43" s="303"/>
      <c r="E43" s="307" t="s">
        <v>134</v>
      </c>
      <c r="F43" s="303"/>
      <c r="G43" s="303" t="s">
        <v>1428</v>
      </c>
      <c r="H43" s="303"/>
      <c r="I43" s="303"/>
      <c r="J43" s="303"/>
      <c r="K43" s="301"/>
    </row>
    <row r="44" ht="12.75" customHeight="1">
      <c r="B44" s="304"/>
      <c r="C44" s="305"/>
      <c r="D44" s="303"/>
      <c r="E44" s="303"/>
      <c r="F44" s="303"/>
      <c r="G44" s="303"/>
      <c r="H44" s="303"/>
      <c r="I44" s="303"/>
      <c r="J44" s="303"/>
      <c r="K44" s="301"/>
    </row>
    <row r="45" ht="15" customHeight="1">
      <c r="B45" s="304"/>
      <c r="C45" s="305"/>
      <c r="D45" s="303" t="s">
        <v>1429</v>
      </c>
      <c r="E45" s="303"/>
      <c r="F45" s="303"/>
      <c r="G45" s="303"/>
      <c r="H45" s="303"/>
      <c r="I45" s="303"/>
      <c r="J45" s="303"/>
      <c r="K45" s="301"/>
    </row>
    <row r="46" ht="15" customHeight="1">
      <c r="B46" s="304"/>
      <c r="C46" s="305"/>
      <c r="D46" s="305"/>
      <c r="E46" s="303" t="s">
        <v>1430</v>
      </c>
      <c r="F46" s="303"/>
      <c r="G46" s="303"/>
      <c r="H46" s="303"/>
      <c r="I46" s="303"/>
      <c r="J46" s="303"/>
      <c r="K46" s="301"/>
    </row>
    <row r="47" ht="15" customHeight="1">
      <c r="B47" s="304"/>
      <c r="C47" s="305"/>
      <c r="D47" s="305"/>
      <c r="E47" s="303" t="s">
        <v>1431</v>
      </c>
      <c r="F47" s="303"/>
      <c r="G47" s="303"/>
      <c r="H47" s="303"/>
      <c r="I47" s="303"/>
      <c r="J47" s="303"/>
      <c r="K47" s="301"/>
    </row>
    <row r="48" ht="15" customHeight="1">
      <c r="B48" s="304"/>
      <c r="C48" s="305"/>
      <c r="D48" s="305"/>
      <c r="E48" s="303" t="s">
        <v>1432</v>
      </c>
      <c r="F48" s="303"/>
      <c r="G48" s="303"/>
      <c r="H48" s="303"/>
      <c r="I48" s="303"/>
      <c r="J48" s="303"/>
      <c r="K48" s="301"/>
    </row>
    <row r="49" ht="15" customHeight="1">
      <c r="B49" s="304"/>
      <c r="C49" s="305"/>
      <c r="D49" s="303" t="s">
        <v>1433</v>
      </c>
      <c r="E49" s="303"/>
      <c r="F49" s="303"/>
      <c r="G49" s="303"/>
      <c r="H49" s="303"/>
      <c r="I49" s="303"/>
      <c r="J49" s="303"/>
      <c r="K49" s="301"/>
    </row>
    <row r="50" ht="25.5" customHeight="1">
      <c r="B50" s="299"/>
      <c r="C50" s="300" t="s">
        <v>1434</v>
      </c>
      <c r="D50" s="300"/>
      <c r="E50" s="300"/>
      <c r="F50" s="300"/>
      <c r="G50" s="300"/>
      <c r="H50" s="300"/>
      <c r="I50" s="300"/>
      <c r="J50" s="300"/>
      <c r="K50" s="301"/>
    </row>
    <row r="51" ht="5.25" customHeight="1">
      <c r="B51" s="299"/>
      <c r="C51" s="302"/>
      <c r="D51" s="302"/>
      <c r="E51" s="302"/>
      <c r="F51" s="302"/>
      <c r="G51" s="302"/>
      <c r="H51" s="302"/>
      <c r="I51" s="302"/>
      <c r="J51" s="302"/>
      <c r="K51" s="301"/>
    </row>
    <row r="52" ht="15" customHeight="1">
      <c r="B52" s="299"/>
      <c r="C52" s="303" t="s">
        <v>1435</v>
      </c>
      <c r="D52" s="303"/>
      <c r="E52" s="303"/>
      <c r="F52" s="303"/>
      <c r="G52" s="303"/>
      <c r="H52" s="303"/>
      <c r="I52" s="303"/>
      <c r="J52" s="303"/>
      <c r="K52" s="301"/>
    </row>
    <row r="53" ht="15" customHeight="1">
      <c r="B53" s="299"/>
      <c r="C53" s="303" t="s">
        <v>1436</v>
      </c>
      <c r="D53" s="303"/>
      <c r="E53" s="303"/>
      <c r="F53" s="303"/>
      <c r="G53" s="303"/>
      <c r="H53" s="303"/>
      <c r="I53" s="303"/>
      <c r="J53" s="303"/>
      <c r="K53" s="301"/>
    </row>
    <row r="54" ht="12.75" customHeight="1">
      <c r="B54" s="299"/>
      <c r="C54" s="303"/>
      <c r="D54" s="303"/>
      <c r="E54" s="303"/>
      <c r="F54" s="303"/>
      <c r="G54" s="303"/>
      <c r="H54" s="303"/>
      <c r="I54" s="303"/>
      <c r="J54" s="303"/>
      <c r="K54" s="301"/>
    </row>
    <row r="55" ht="15" customHeight="1">
      <c r="B55" s="299"/>
      <c r="C55" s="303" t="s">
        <v>1437</v>
      </c>
      <c r="D55" s="303"/>
      <c r="E55" s="303"/>
      <c r="F55" s="303"/>
      <c r="G55" s="303"/>
      <c r="H55" s="303"/>
      <c r="I55" s="303"/>
      <c r="J55" s="303"/>
      <c r="K55" s="301"/>
    </row>
    <row r="56" ht="15" customHeight="1">
      <c r="B56" s="299"/>
      <c r="C56" s="305"/>
      <c r="D56" s="303" t="s">
        <v>1438</v>
      </c>
      <c r="E56" s="303"/>
      <c r="F56" s="303"/>
      <c r="G56" s="303"/>
      <c r="H56" s="303"/>
      <c r="I56" s="303"/>
      <c r="J56" s="303"/>
      <c r="K56" s="301"/>
    </row>
    <row r="57" ht="15" customHeight="1">
      <c r="B57" s="299"/>
      <c r="C57" s="305"/>
      <c r="D57" s="303" t="s">
        <v>1439</v>
      </c>
      <c r="E57" s="303"/>
      <c r="F57" s="303"/>
      <c r="G57" s="303"/>
      <c r="H57" s="303"/>
      <c r="I57" s="303"/>
      <c r="J57" s="303"/>
      <c r="K57" s="301"/>
    </row>
    <row r="58" ht="15" customHeight="1">
      <c r="B58" s="299"/>
      <c r="C58" s="305"/>
      <c r="D58" s="303" t="s">
        <v>1440</v>
      </c>
      <c r="E58" s="303"/>
      <c r="F58" s="303"/>
      <c r="G58" s="303"/>
      <c r="H58" s="303"/>
      <c r="I58" s="303"/>
      <c r="J58" s="303"/>
      <c r="K58" s="301"/>
    </row>
    <row r="59" ht="15" customHeight="1">
      <c r="B59" s="299"/>
      <c r="C59" s="305"/>
      <c r="D59" s="303" t="s">
        <v>1441</v>
      </c>
      <c r="E59" s="303"/>
      <c r="F59" s="303"/>
      <c r="G59" s="303"/>
      <c r="H59" s="303"/>
      <c r="I59" s="303"/>
      <c r="J59" s="303"/>
      <c r="K59" s="301"/>
    </row>
    <row r="60" ht="15" customHeight="1">
      <c r="B60" s="299"/>
      <c r="C60" s="305"/>
      <c r="D60" s="308" t="s">
        <v>1442</v>
      </c>
      <c r="E60" s="308"/>
      <c r="F60" s="308"/>
      <c r="G60" s="308"/>
      <c r="H60" s="308"/>
      <c r="I60" s="308"/>
      <c r="J60" s="308"/>
      <c r="K60" s="301"/>
    </row>
    <row r="61" ht="15" customHeight="1">
      <c r="B61" s="299"/>
      <c r="C61" s="305"/>
      <c r="D61" s="303" t="s">
        <v>1443</v>
      </c>
      <c r="E61" s="303"/>
      <c r="F61" s="303"/>
      <c r="G61" s="303"/>
      <c r="H61" s="303"/>
      <c r="I61" s="303"/>
      <c r="J61" s="303"/>
      <c r="K61" s="301"/>
    </row>
    <row r="62" ht="12.75" customHeight="1">
      <c r="B62" s="299"/>
      <c r="C62" s="305"/>
      <c r="D62" s="305"/>
      <c r="E62" s="309"/>
      <c r="F62" s="305"/>
      <c r="G62" s="305"/>
      <c r="H62" s="305"/>
      <c r="I62" s="305"/>
      <c r="J62" s="305"/>
      <c r="K62" s="301"/>
    </row>
    <row r="63" ht="15" customHeight="1">
      <c r="B63" s="299"/>
      <c r="C63" s="305"/>
      <c r="D63" s="303" t="s">
        <v>1444</v>
      </c>
      <c r="E63" s="303"/>
      <c r="F63" s="303"/>
      <c r="G63" s="303"/>
      <c r="H63" s="303"/>
      <c r="I63" s="303"/>
      <c r="J63" s="303"/>
      <c r="K63" s="301"/>
    </row>
    <row r="64" ht="15" customHeight="1">
      <c r="B64" s="299"/>
      <c r="C64" s="305"/>
      <c r="D64" s="308" t="s">
        <v>1445</v>
      </c>
      <c r="E64" s="308"/>
      <c r="F64" s="308"/>
      <c r="G64" s="308"/>
      <c r="H64" s="308"/>
      <c r="I64" s="308"/>
      <c r="J64" s="308"/>
      <c r="K64" s="301"/>
    </row>
    <row r="65" ht="15" customHeight="1">
      <c r="B65" s="299"/>
      <c r="C65" s="305"/>
      <c r="D65" s="303" t="s">
        <v>1446</v>
      </c>
      <c r="E65" s="303"/>
      <c r="F65" s="303"/>
      <c r="G65" s="303"/>
      <c r="H65" s="303"/>
      <c r="I65" s="303"/>
      <c r="J65" s="303"/>
      <c r="K65" s="301"/>
    </row>
    <row r="66" ht="15" customHeight="1">
      <c r="B66" s="299"/>
      <c r="C66" s="305"/>
      <c r="D66" s="303" t="s">
        <v>1447</v>
      </c>
      <c r="E66" s="303"/>
      <c r="F66" s="303"/>
      <c r="G66" s="303"/>
      <c r="H66" s="303"/>
      <c r="I66" s="303"/>
      <c r="J66" s="303"/>
      <c r="K66" s="301"/>
    </row>
    <row r="67" ht="15" customHeight="1">
      <c r="B67" s="299"/>
      <c r="C67" s="305"/>
      <c r="D67" s="303" t="s">
        <v>1448</v>
      </c>
      <c r="E67" s="303"/>
      <c r="F67" s="303"/>
      <c r="G67" s="303"/>
      <c r="H67" s="303"/>
      <c r="I67" s="303"/>
      <c r="J67" s="303"/>
      <c r="K67" s="301"/>
    </row>
    <row r="68" ht="15" customHeight="1">
      <c r="B68" s="299"/>
      <c r="C68" s="305"/>
      <c r="D68" s="303" t="s">
        <v>1449</v>
      </c>
      <c r="E68" s="303"/>
      <c r="F68" s="303"/>
      <c r="G68" s="303"/>
      <c r="H68" s="303"/>
      <c r="I68" s="303"/>
      <c r="J68" s="303"/>
      <c r="K68" s="301"/>
    </row>
    <row r="69" ht="12.75" customHeight="1">
      <c r="B69" s="310"/>
      <c r="C69" s="311"/>
      <c r="D69" s="311"/>
      <c r="E69" s="311"/>
      <c r="F69" s="311"/>
      <c r="G69" s="311"/>
      <c r="H69" s="311"/>
      <c r="I69" s="311"/>
      <c r="J69" s="311"/>
      <c r="K69" s="312"/>
    </row>
    <row r="70" ht="18.75" customHeight="1">
      <c r="B70" s="313"/>
      <c r="C70" s="313"/>
      <c r="D70" s="313"/>
      <c r="E70" s="313"/>
      <c r="F70" s="313"/>
      <c r="G70" s="313"/>
      <c r="H70" s="313"/>
      <c r="I70" s="313"/>
      <c r="J70" s="313"/>
      <c r="K70" s="314"/>
    </row>
    <row r="71" ht="18.75" customHeight="1">
      <c r="B71" s="314"/>
      <c r="C71" s="314"/>
      <c r="D71" s="314"/>
      <c r="E71" s="314"/>
      <c r="F71" s="314"/>
      <c r="G71" s="314"/>
      <c r="H71" s="314"/>
      <c r="I71" s="314"/>
      <c r="J71" s="314"/>
      <c r="K71" s="314"/>
    </row>
    <row r="72" ht="7.5" customHeight="1">
      <c r="B72" s="315"/>
      <c r="C72" s="316"/>
      <c r="D72" s="316"/>
      <c r="E72" s="316"/>
      <c r="F72" s="316"/>
      <c r="G72" s="316"/>
      <c r="H72" s="316"/>
      <c r="I72" s="316"/>
      <c r="J72" s="316"/>
      <c r="K72" s="317"/>
    </row>
    <row r="73" ht="45" customHeight="1">
      <c r="B73" s="318"/>
      <c r="C73" s="319" t="s">
        <v>92</v>
      </c>
      <c r="D73" s="319"/>
      <c r="E73" s="319"/>
      <c r="F73" s="319"/>
      <c r="G73" s="319"/>
      <c r="H73" s="319"/>
      <c r="I73" s="319"/>
      <c r="J73" s="319"/>
      <c r="K73" s="320"/>
    </row>
    <row r="74" ht="17.25" customHeight="1">
      <c r="B74" s="318"/>
      <c r="C74" s="321" t="s">
        <v>1450</v>
      </c>
      <c r="D74" s="321"/>
      <c r="E74" s="321"/>
      <c r="F74" s="321" t="s">
        <v>1451</v>
      </c>
      <c r="G74" s="322"/>
      <c r="H74" s="321" t="s">
        <v>130</v>
      </c>
      <c r="I74" s="321" t="s">
        <v>60</v>
      </c>
      <c r="J74" s="321" t="s">
        <v>1452</v>
      </c>
      <c r="K74" s="320"/>
    </row>
    <row r="75" ht="17.25" customHeight="1">
      <c r="B75" s="318"/>
      <c r="C75" s="323" t="s">
        <v>1453</v>
      </c>
      <c r="D75" s="323"/>
      <c r="E75" s="323"/>
      <c r="F75" s="324" t="s">
        <v>1454</v>
      </c>
      <c r="G75" s="325"/>
      <c r="H75" s="323"/>
      <c r="I75" s="323"/>
      <c r="J75" s="323" t="s">
        <v>1455</v>
      </c>
      <c r="K75" s="320"/>
    </row>
    <row r="76" ht="5.25" customHeight="1">
      <c r="B76" s="318"/>
      <c r="C76" s="326"/>
      <c r="D76" s="326"/>
      <c r="E76" s="326"/>
      <c r="F76" s="326"/>
      <c r="G76" s="327"/>
      <c r="H76" s="326"/>
      <c r="I76" s="326"/>
      <c r="J76" s="326"/>
      <c r="K76" s="320"/>
    </row>
    <row r="77" ht="15" customHeight="1">
      <c r="B77" s="318"/>
      <c r="C77" s="307" t="s">
        <v>56</v>
      </c>
      <c r="D77" s="326"/>
      <c r="E77" s="326"/>
      <c r="F77" s="328" t="s">
        <v>1456</v>
      </c>
      <c r="G77" s="327"/>
      <c r="H77" s="307" t="s">
        <v>1457</v>
      </c>
      <c r="I77" s="307" t="s">
        <v>1458</v>
      </c>
      <c r="J77" s="307">
        <v>20</v>
      </c>
      <c r="K77" s="320"/>
    </row>
    <row r="78" ht="15" customHeight="1">
      <c r="B78" s="318"/>
      <c r="C78" s="307" t="s">
        <v>1459</v>
      </c>
      <c r="D78" s="307"/>
      <c r="E78" s="307"/>
      <c r="F78" s="328" t="s">
        <v>1456</v>
      </c>
      <c r="G78" s="327"/>
      <c r="H78" s="307" t="s">
        <v>1460</v>
      </c>
      <c r="I78" s="307" t="s">
        <v>1458</v>
      </c>
      <c r="J78" s="307">
        <v>120</v>
      </c>
      <c r="K78" s="320"/>
    </row>
    <row r="79" ht="15" customHeight="1">
      <c r="B79" s="329"/>
      <c r="C79" s="307" t="s">
        <v>1461</v>
      </c>
      <c r="D79" s="307"/>
      <c r="E79" s="307"/>
      <c r="F79" s="328" t="s">
        <v>1462</v>
      </c>
      <c r="G79" s="327"/>
      <c r="H79" s="307" t="s">
        <v>1463</v>
      </c>
      <c r="I79" s="307" t="s">
        <v>1458</v>
      </c>
      <c r="J79" s="307">
        <v>50</v>
      </c>
      <c r="K79" s="320"/>
    </row>
    <row r="80" ht="15" customHeight="1">
      <c r="B80" s="329"/>
      <c r="C80" s="307" t="s">
        <v>1464</v>
      </c>
      <c r="D80" s="307"/>
      <c r="E80" s="307"/>
      <c r="F80" s="328" t="s">
        <v>1456</v>
      </c>
      <c r="G80" s="327"/>
      <c r="H80" s="307" t="s">
        <v>1465</v>
      </c>
      <c r="I80" s="307" t="s">
        <v>1466</v>
      </c>
      <c r="J80" s="307"/>
      <c r="K80" s="320"/>
    </row>
    <row r="81" ht="15" customHeight="1">
      <c r="B81" s="329"/>
      <c r="C81" s="330" t="s">
        <v>1467</v>
      </c>
      <c r="D81" s="330"/>
      <c r="E81" s="330"/>
      <c r="F81" s="331" t="s">
        <v>1462</v>
      </c>
      <c r="G81" s="330"/>
      <c r="H81" s="330" t="s">
        <v>1468</v>
      </c>
      <c r="I81" s="330" t="s">
        <v>1458</v>
      </c>
      <c r="J81" s="330">
        <v>15</v>
      </c>
      <c r="K81" s="320"/>
    </row>
    <row r="82" ht="15" customHeight="1">
      <c r="B82" s="329"/>
      <c r="C82" s="330" t="s">
        <v>1469</v>
      </c>
      <c r="D82" s="330"/>
      <c r="E82" s="330"/>
      <c r="F82" s="331" t="s">
        <v>1462</v>
      </c>
      <c r="G82" s="330"/>
      <c r="H82" s="330" t="s">
        <v>1470</v>
      </c>
      <c r="I82" s="330" t="s">
        <v>1458</v>
      </c>
      <c r="J82" s="330">
        <v>15</v>
      </c>
      <c r="K82" s="320"/>
    </row>
    <row r="83" ht="15" customHeight="1">
      <c r="B83" s="329"/>
      <c r="C83" s="330" t="s">
        <v>1471</v>
      </c>
      <c r="D83" s="330"/>
      <c r="E83" s="330"/>
      <c r="F83" s="331" t="s">
        <v>1462</v>
      </c>
      <c r="G83" s="330"/>
      <c r="H83" s="330" t="s">
        <v>1472</v>
      </c>
      <c r="I83" s="330" t="s">
        <v>1458</v>
      </c>
      <c r="J83" s="330">
        <v>20</v>
      </c>
      <c r="K83" s="320"/>
    </row>
    <row r="84" ht="15" customHeight="1">
      <c r="B84" s="329"/>
      <c r="C84" s="330" t="s">
        <v>1473</v>
      </c>
      <c r="D84" s="330"/>
      <c r="E84" s="330"/>
      <c r="F84" s="331" t="s">
        <v>1462</v>
      </c>
      <c r="G84" s="330"/>
      <c r="H84" s="330" t="s">
        <v>1474</v>
      </c>
      <c r="I84" s="330" t="s">
        <v>1458</v>
      </c>
      <c r="J84" s="330">
        <v>20</v>
      </c>
      <c r="K84" s="320"/>
    </row>
    <row r="85" ht="15" customHeight="1">
      <c r="B85" s="329"/>
      <c r="C85" s="307" t="s">
        <v>1475</v>
      </c>
      <c r="D85" s="307"/>
      <c r="E85" s="307"/>
      <c r="F85" s="328" t="s">
        <v>1462</v>
      </c>
      <c r="G85" s="327"/>
      <c r="H85" s="307" t="s">
        <v>1476</v>
      </c>
      <c r="I85" s="307" t="s">
        <v>1458</v>
      </c>
      <c r="J85" s="307">
        <v>50</v>
      </c>
      <c r="K85" s="320"/>
    </row>
    <row r="86" ht="15" customHeight="1">
      <c r="B86" s="329"/>
      <c r="C86" s="307" t="s">
        <v>1477</v>
      </c>
      <c r="D86" s="307"/>
      <c r="E86" s="307"/>
      <c r="F86" s="328" t="s">
        <v>1462</v>
      </c>
      <c r="G86" s="327"/>
      <c r="H86" s="307" t="s">
        <v>1478</v>
      </c>
      <c r="I86" s="307" t="s">
        <v>1458</v>
      </c>
      <c r="J86" s="307">
        <v>20</v>
      </c>
      <c r="K86" s="320"/>
    </row>
    <row r="87" ht="15" customHeight="1">
      <c r="B87" s="329"/>
      <c r="C87" s="307" t="s">
        <v>1479</v>
      </c>
      <c r="D87" s="307"/>
      <c r="E87" s="307"/>
      <c r="F87" s="328" t="s">
        <v>1462</v>
      </c>
      <c r="G87" s="327"/>
      <c r="H87" s="307" t="s">
        <v>1480</v>
      </c>
      <c r="I87" s="307" t="s">
        <v>1458</v>
      </c>
      <c r="J87" s="307">
        <v>20</v>
      </c>
      <c r="K87" s="320"/>
    </row>
    <row r="88" ht="15" customHeight="1">
      <c r="B88" s="329"/>
      <c r="C88" s="307" t="s">
        <v>1481</v>
      </c>
      <c r="D88" s="307"/>
      <c r="E88" s="307"/>
      <c r="F88" s="328" t="s">
        <v>1462</v>
      </c>
      <c r="G88" s="327"/>
      <c r="H88" s="307" t="s">
        <v>1482</v>
      </c>
      <c r="I88" s="307" t="s">
        <v>1458</v>
      </c>
      <c r="J88" s="307">
        <v>50</v>
      </c>
      <c r="K88" s="320"/>
    </row>
    <row r="89" ht="15" customHeight="1">
      <c r="B89" s="329"/>
      <c r="C89" s="307" t="s">
        <v>1483</v>
      </c>
      <c r="D89" s="307"/>
      <c r="E89" s="307"/>
      <c r="F89" s="328" t="s">
        <v>1462</v>
      </c>
      <c r="G89" s="327"/>
      <c r="H89" s="307" t="s">
        <v>1483</v>
      </c>
      <c r="I89" s="307" t="s">
        <v>1458</v>
      </c>
      <c r="J89" s="307">
        <v>50</v>
      </c>
      <c r="K89" s="320"/>
    </row>
    <row r="90" ht="15" customHeight="1">
      <c r="B90" s="329"/>
      <c r="C90" s="307" t="s">
        <v>135</v>
      </c>
      <c r="D90" s="307"/>
      <c r="E90" s="307"/>
      <c r="F90" s="328" t="s">
        <v>1462</v>
      </c>
      <c r="G90" s="327"/>
      <c r="H90" s="307" t="s">
        <v>1484</v>
      </c>
      <c r="I90" s="307" t="s">
        <v>1458</v>
      </c>
      <c r="J90" s="307">
        <v>255</v>
      </c>
      <c r="K90" s="320"/>
    </row>
    <row r="91" ht="15" customHeight="1">
      <c r="B91" s="329"/>
      <c r="C91" s="307" t="s">
        <v>1485</v>
      </c>
      <c r="D91" s="307"/>
      <c r="E91" s="307"/>
      <c r="F91" s="328" t="s">
        <v>1456</v>
      </c>
      <c r="G91" s="327"/>
      <c r="H91" s="307" t="s">
        <v>1486</v>
      </c>
      <c r="I91" s="307" t="s">
        <v>1487</v>
      </c>
      <c r="J91" s="307"/>
      <c r="K91" s="320"/>
    </row>
    <row r="92" ht="15" customHeight="1">
      <c r="B92" s="329"/>
      <c r="C92" s="307" t="s">
        <v>1488</v>
      </c>
      <c r="D92" s="307"/>
      <c r="E92" s="307"/>
      <c r="F92" s="328" t="s">
        <v>1456</v>
      </c>
      <c r="G92" s="327"/>
      <c r="H92" s="307" t="s">
        <v>1489</v>
      </c>
      <c r="I92" s="307" t="s">
        <v>1490</v>
      </c>
      <c r="J92" s="307"/>
      <c r="K92" s="320"/>
    </row>
    <row r="93" ht="15" customHeight="1">
      <c r="B93" s="329"/>
      <c r="C93" s="307" t="s">
        <v>1491</v>
      </c>
      <c r="D93" s="307"/>
      <c r="E93" s="307"/>
      <c r="F93" s="328" t="s">
        <v>1456</v>
      </c>
      <c r="G93" s="327"/>
      <c r="H93" s="307" t="s">
        <v>1491</v>
      </c>
      <c r="I93" s="307" t="s">
        <v>1490</v>
      </c>
      <c r="J93" s="307"/>
      <c r="K93" s="320"/>
    </row>
    <row r="94" ht="15" customHeight="1">
      <c r="B94" s="329"/>
      <c r="C94" s="307" t="s">
        <v>41</v>
      </c>
      <c r="D94" s="307"/>
      <c r="E94" s="307"/>
      <c r="F94" s="328" t="s">
        <v>1456</v>
      </c>
      <c r="G94" s="327"/>
      <c r="H94" s="307" t="s">
        <v>1492</v>
      </c>
      <c r="I94" s="307" t="s">
        <v>1490</v>
      </c>
      <c r="J94" s="307"/>
      <c r="K94" s="320"/>
    </row>
    <row r="95" ht="15" customHeight="1">
      <c r="B95" s="329"/>
      <c r="C95" s="307" t="s">
        <v>51</v>
      </c>
      <c r="D95" s="307"/>
      <c r="E95" s="307"/>
      <c r="F95" s="328" t="s">
        <v>1456</v>
      </c>
      <c r="G95" s="327"/>
      <c r="H95" s="307" t="s">
        <v>1493</v>
      </c>
      <c r="I95" s="307" t="s">
        <v>1490</v>
      </c>
      <c r="J95" s="307"/>
      <c r="K95" s="320"/>
    </row>
    <row r="96" ht="15" customHeight="1">
      <c r="B96" s="332"/>
      <c r="C96" s="333"/>
      <c r="D96" s="333"/>
      <c r="E96" s="333"/>
      <c r="F96" s="333"/>
      <c r="G96" s="333"/>
      <c r="H96" s="333"/>
      <c r="I96" s="333"/>
      <c r="J96" s="333"/>
      <c r="K96" s="334"/>
    </row>
    <row r="97" ht="18.75" customHeight="1">
      <c r="B97" s="335"/>
      <c r="C97" s="336"/>
      <c r="D97" s="336"/>
      <c r="E97" s="336"/>
      <c r="F97" s="336"/>
      <c r="G97" s="336"/>
      <c r="H97" s="336"/>
      <c r="I97" s="336"/>
      <c r="J97" s="336"/>
      <c r="K97" s="335"/>
    </row>
    <row r="98" ht="18.75" customHeight="1">
      <c r="B98" s="314"/>
      <c r="C98" s="314"/>
      <c r="D98" s="314"/>
      <c r="E98" s="314"/>
      <c r="F98" s="314"/>
      <c r="G98" s="314"/>
      <c r="H98" s="314"/>
      <c r="I98" s="314"/>
      <c r="J98" s="314"/>
      <c r="K98" s="314"/>
    </row>
    <row r="99" ht="7.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7"/>
    </row>
    <row r="100" ht="45" customHeight="1">
      <c r="B100" s="318"/>
      <c r="C100" s="319" t="s">
        <v>1494</v>
      </c>
      <c r="D100" s="319"/>
      <c r="E100" s="319"/>
      <c r="F100" s="319"/>
      <c r="G100" s="319"/>
      <c r="H100" s="319"/>
      <c r="I100" s="319"/>
      <c r="J100" s="319"/>
      <c r="K100" s="320"/>
    </row>
    <row r="101" ht="17.25" customHeight="1">
      <c r="B101" s="318"/>
      <c r="C101" s="321" t="s">
        <v>1450</v>
      </c>
      <c r="D101" s="321"/>
      <c r="E101" s="321"/>
      <c r="F101" s="321" t="s">
        <v>1451</v>
      </c>
      <c r="G101" s="322"/>
      <c r="H101" s="321" t="s">
        <v>130</v>
      </c>
      <c r="I101" s="321" t="s">
        <v>60</v>
      </c>
      <c r="J101" s="321" t="s">
        <v>1452</v>
      </c>
      <c r="K101" s="320"/>
    </row>
    <row r="102" ht="17.25" customHeight="1">
      <c r="B102" s="318"/>
      <c r="C102" s="323" t="s">
        <v>1453</v>
      </c>
      <c r="D102" s="323"/>
      <c r="E102" s="323"/>
      <c r="F102" s="324" t="s">
        <v>1454</v>
      </c>
      <c r="G102" s="325"/>
      <c r="H102" s="323"/>
      <c r="I102" s="323"/>
      <c r="J102" s="323" t="s">
        <v>1455</v>
      </c>
      <c r="K102" s="320"/>
    </row>
    <row r="103" ht="5.25" customHeight="1">
      <c r="B103" s="318"/>
      <c r="C103" s="321"/>
      <c r="D103" s="321"/>
      <c r="E103" s="321"/>
      <c r="F103" s="321"/>
      <c r="G103" s="337"/>
      <c r="H103" s="321"/>
      <c r="I103" s="321"/>
      <c r="J103" s="321"/>
      <c r="K103" s="320"/>
    </row>
    <row r="104" ht="15" customHeight="1">
      <c r="B104" s="318"/>
      <c r="C104" s="307" t="s">
        <v>56</v>
      </c>
      <c r="D104" s="326"/>
      <c r="E104" s="326"/>
      <c r="F104" s="328" t="s">
        <v>1456</v>
      </c>
      <c r="G104" s="337"/>
      <c r="H104" s="307" t="s">
        <v>1495</v>
      </c>
      <c r="I104" s="307" t="s">
        <v>1458</v>
      </c>
      <c r="J104" s="307">
        <v>20</v>
      </c>
      <c r="K104" s="320"/>
    </row>
    <row r="105" ht="15" customHeight="1">
      <c r="B105" s="318"/>
      <c r="C105" s="307" t="s">
        <v>1459</v>
      </c>
      <c r="D105" s="307"/>
      <c r="E105" s="307"/>
      <c r="F105" s="328" t="s">
        <v>1456</v>
      </c>
      <c r="G105" s="307"/>
      <c r="H105" s="307" t="s">
        <v>1495</v>
      </c>
      <c r="I105" s="307" t="s">
        <v>1458</v>
      </c>
      <c r="J105" s="307">
        <v>120</v>
      </c>
      <c r="K105" s="320"/>
    </row>
    <row r="106" ht="15" customHeight="1">
      <c r="B106" s="329"/>
      <c r="C106" s="307" t="s">
        <v>1461</v>
      </c>
      <c r="D106" s="307"/>
      <c r="E106" s="307"/>
      <c r="F106" s="328" t="s">
        <v>1462</v>
      </c>
      <c r="G106" s="307"/>
      <c r="H106" s="307" t="s">
        <v>1495</v>
      </c>
      <c r="I106" s="307" t="s">
        <v>1458</v>
      </c>
      <c r="J106" s="307">
        <v>50</v>
      </c>
      <c r="K106" s="320"/>
    </row>
    <row r="107" ht="15" customHeight="1">
      <c r="B107" s="329"/>
      <c r="C107" s="307" t="s">
        <v>1464</v>
      </c>
      <c r="D107" s="307"/>
      <c r="E107" s="307"/>
      <c r="F107" s="328" t="s">
        <v>1456</v>
      </c>
      <c r="G107" s="307"/>
      <c r="H107" s="307" t="s">
        <v>1495</v>
      </c>
      <c r="I107" s="307" t="s">
        <v>1466</v>
      </c>
      <c r="J107" s="307"/>
      <c r="K107" s="320"/>
    </row>
    <row r="108" ht="15" customHeight="1">
      <c r="B108" s="329"/>
      <c r="C108" s="307" t="s">
        <v>1475</v>
      </c>
      <c r="D108" s="307"/>
      <c r="E108" s="307"/>
      <c r="F108" s="328" t="s">
        <v>1462</v>
      </c>
      <c r="G108" s="307"/>
      <c r="H108" s="307" t="s">
        <v>1495</v>
      </c>
      <c r="I108" s="307" t="s">
        <v>1458</v>
      </c>
      <c r="J108" s="307">
        <v>50</v>
      </c>
      <c r="K108" s="320"/>
    </row>
    <row r="109" ht="15" customHeight="1">
      <c r="B109" s="329"/>
      <c r="C109" s="307" t="s">
        <v>1483</v>
      </c>
      <c r="D109" s="307"/>
      <c r="E109" s="307"/>
      <c r="F109" s="328" t="s">
        <v>1462</v>
      </c>
      <c r="G109" s="307"/>
      <c r="H109" s="307" t="s">
        <v>1495</v>
      </c>
      <c r="I109" s="307" t="s">
        <v>1458</v>
      </c>
      <c r="J109" s="307">
        <v>50</v>
      </c>
      <c r="K109" s="320"/>
    </row>
    <row r="110" ht="15" customHeight="1">
      <c r="B110" s="329"/>
      <c r="C110" s="307" t="s">
        <v>1481</v>
      </c>
      <c r="D110" s="307"/>
      <c r="E110" s="307"/>
      <c r="F110" s="328" t="s">
        <v>1462</v>
      </c>
      <c r="G110" s="307"/>
      <c r="H110" s="307" t="s">
        <v>1495</v>
      </c>
      <c r="I110" s="307" t="s">
        <v>1458</v>
      </c>
      <c r="J110" s="307">
        <v>50</v>
      </c>
      <c r="K110" s="320"/>
    </row>
    <row r="111" ht="15" customHeight="1">
      <c r="B111" s="329"/>
      <c r="C111" s="307" t="s">
        <v>56</v>
      </c>
      <c r="D111" s="307"/>
      <c r="E111" s="307"/>
      <c r="F111" s="328" t="s">
        <v>1456</v>
      </c>
      <c r="G111" s="307"/>
      <c r="H111" s="307" t="s">
        <v>1496</v>
      </c>
      <c r="I111" s="307" t="s">
        <v>1458</v>
      </c>
      <c r="J111" s="307">
        <v>20</v>
      </c>
      <c r="K111" s="320"/>
    </row>
    <row r="112" ht="15" customHeight="1">
      <c r="B112" s="329"/>
      <c r="C112" s="307" t="s">
        <v>1497</v>
      </c>
      <c r="D112" s="307"/>
      <c r="E112" s="307"/>
      <c r="F112" s="328" t="s">
        <v>1456</v>
      </c>
      <c r="G112" s="307"/>
      <c r="H112" s="307" t="s">
        <v>1498</v>
      </c>
      <c r="I112" s="307" t="s">
        <v>1458</v>
      </c>
      <c r="J112" s="307">
        <v>120</v>
      </c>
      <c r="K112" s="320"/>
    </row>
    <row r="113" ht="15" customHeight="1">
      <c r="B113" s="329"/>
      <c r="C113" s="307" t="s">
        <v>41</v>
      </c>
      <c r="D113" s="307"/>
      <c r="E113" s="307"/>
      <c r="F113" s="328" t="s">
        <v>1456</v>
      </c>
      <c r="G113" s="307"/>
      <c r="H113" s="307" t="s">
        <v>1499</v>
      </c>
      <c r="I113" s="307" t="s">
        <v>1490</v>
      </c>
      <c r="J113" s="307"/>
      <c r="K113" s="320"/>
    </row>
    <row r="114" ht="15" customHeight="1">
      <c r="B114" s="329"/>
      <c r="C114" s="307" t="s">
        <v>51</v>
      </c>
      <c r="D114" s="307"/>
      <c r="E114" s="307"/>
      <c r="F114" s="328" t="s">
        <v>1456</v>
      </c>
      <c r="G114" s="307"/>
      <c r="H114" s="307" t="s">
        <v>1500</v>
      </c>
      <c r="I114" s="307" t="s">
        <v>1490</v>
      </c>
      <c r="J114" s="307"/>
      <c r="K114" s="320"/>
    </row>
    <row r="115" ht="15" customHeight="1">
      <c r="B115" s="329"/>
      <c r="C115" s="307" t="s">
        <v>60</v>
      </c>
      <c r="D115" s="307"/>
      <c r="E115" s="307"/>
      <c r="F115" s="328" t="s">
        <v>1456</v>
      </c>
      <c r="G115" s="307"/>
      <c r="H115" s="307" t="s">
        <v>1501</v>
      </c>
      <c r="I115" s="307" t="s">
        <v>1502</v>
      </c>
      <c r="J115" s="307"/>
      <c r="K115" s="320"/>
    </row>
    <row r="116" ht="15" customHeight="1">
      <c r="B116" s="332"/>
      <c r="C116" s="338"/>
      <c r="D116" s="338"/>
      <c r="E116" s="338"/>
      <c r="F116" s="338"/>
      <c r="G116" s="338"/>
      <c r="H116" s="338"/>
      <c r="I116" s="338"/>
      <c r="J116" s="338"/>
      <c r="K116" s="334"/>
    </row>
    <row r="117" ht="18.75" customHeight="1">
      <c r="B117" s="339"/>
      <c r="C117" s="303"/>
      <c r="D117" s="303"/>
      <c r="E117" s="303"/>
      <c r="F117" s="340"/>
      <c r="G117" s="303"/>
      <c r="H117" s="303"/>
      <c r="I117" s="303"/>
      <c r="J117" s="303"/>
      <c r="K117" s="339"/>
    </row>
    <row r="118" ht="18.75" customHeight="1"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</row>
    <row r="119" ht="7.5" customHeight="1">
      <c r="B119" s="341"/>
      <c r="C119" s="342"/>
      <c r="D119" s="342"/>
      <c r="E119" s="342"/>
      <c r="F119" s="342"/>
      <c r="G119" s="342"/>
      <c r="H119" s="342"/>
      <c r="I119" s="342"/>
      <c r="J119" s="342"/>
      <c r="K119" s="343"/>
    </row>
    <row r="120" ht="45" customHeight="1">
      <c r="B120" s="344"/>
      <c r="C120" s="297" t="s">
        <v>1503</v>
      </c>
      <c r="D120" s="297"/>
      <c r="E120" s="297"/>
      <c r="F120" s="297"/>
      <c r="G120" s="297"/>
      <c r="H120" s="297"/>
      <c r="I120" s="297"/>
      <c r="J120" s="297"/>
      <c r="K120" s="345"/>
    </row>
    <row r="121" ht="17.25" customHeight="1">
      <c r="B121" s="346"/>
      <c r="C121" s="321" t="s">
        <v>1450</v>
      </c>
      <c r="D121" s="321"/>
      <c r="E121" s="321"/>
      <c r="F121" s="321" t="s">
        <v>1451</v>
      </c>
      <c r="G121" s="322"/>
      <c r="H121" s="321" t="s">
        <v>130</v>
      </c>
      <c r="I121" s="321" t="s">
        <v>60</v>
      </c>
      <c r="J121" s="321" t="s">
        <v>1452</v>
      </c>
      <c r="K121" s="347"/>
    </row>
    <row r="122" ht="17.25" customHeight="1">
      <c r="B122" s="346"/>
      <c r="C122" s="323" t="s">
        <v>1453</v>
      </c>
      <c r="D122" s="323"/>
      <c r="E122" s="323"/>
      <c r="F122" s="324" t="s">
        <v>1454</v>
      </c>
      <c r="G122" s="325"/>
      <c r="H122" s="323"/>
      <c r="I122" s="323"/>
      <c r="J122" s="323" t="s">
        <v>1455</v>
      </c>
      <c r="K122" s="347"/>
    </row>
    <row r="123" ht="5.25" customHeight="1">
      <c r="B123" s="348"/>
      <c r="C123" s="326"/>
      <c r="D123" s="326"/>
      <c r="E123" s="326"/>
      <c r="F123" s="326"/>
      <c r="G123" s="307"/>
      <c r="H123" s="326"/>
      <c r="I123" s="326"/>
      <c r="J123" s="326"/>
      <c r="K123" s="349"/>
    </row>
    <row r="124" ht="15" customHeight="1">
      <c r="B124" s="348"/>
      <c r="C124" s="307" t="s">
        <v>1459</v>
      </c>
      <c r="D124" s="326"/>
      <c r="E124" s="326"/>
      <c r="F124" s="328" t="s">
        <v>1456</v>
      </c>
      <c r="G124" s="307"/>
      <c r="H124" s="307" t="s">
        <v>1495</v>
      </c>
      <c r="I124" s="307" t="s">
        <v>1458</v>
      </c>
      <c r="J124" s="307">
        <v>120</v>
      </c>
      <c r="K124" s="350"/>
    </row>
    <row r="125" ht="15" customHeight="1">
      <c r="B125" s="348"/>
      <c r="C125" s="307" t="s">
        <v>1504</v>
      </c>
      <c r="D125" s="307"/>
      <c r="E125" s="307"/>
      <c r="F125" s="328" t="s">
        <v>1456</v>
      </c>
      <c r="G125" s="307"/>
      <c r="H125" s="307" t="s">
        <v>1505</v>
      </c>
      <c r="I125" s="307" t="s">
        <v>1458</v>
      </c>
      <c r="J125" s="307" t="s">
        <v>1506</v>
      </c>
      <c r="K125" s="350"/>
    </row>
    <row r="126" ht="15" customHeight="1">
      <c r="B126" s="348"/>
      <c r="C126" s="307" t="s">
        <v>1405</v>
      </c>
      <c r="D126" s="307"/>
      <c r="E126" s="307"/>
      <c r="F126" s="328" t="s">
        <v>1456</v>
      </c>
      <c r="G126" s="307"/>
      <c r="H126" s="307" t="s">
        <v>1507</v>
      </c>
      <c r="I126" s="307" t="s">
        <v>1458</v>
      </c>
      <c r="J126" s="307" t="s">
        <v>1506</v>
      </c>
      <c r="K126" s="350"/>
    </row>
    <row r="127" ht="15" customHeight="1">
      <c r="B127" s="348"/>
      <c r="C127" s="307" t="s">
        <v>1467</v>
      </c>
      <c r="D127" s="307"/>
      <c r="E127" s="307"/>
      <c r="F127" s="328" t="s">
        <v>1462</v>
      </c>
      <c r="G127" s="307"/>
      <c r="H127" s="307" t="s">
        <v>1468</v>
      </c>
      <c r="I127" s="307" t="s">
        <v>1458</v>
      </c>
      <c r="J127" s="307">
        <v>15</v>
      </c>
      <c r="K127" s="350"/>
    </row>
    <row r="128" ht="15" customHeight="1">
      <c r="B128" s="348"/>
      <c r="C128" s="330" t="s">
        <v>1469</v>
      </c>
      <c r="D128" s="330"/>
      <c r="E128" s="330"/>
      <c r="F128" s="331" t="s">
        <v>1462</v>
      </c>
      <c r="G128" s="330"/>
      <c r="H128" s="330" t="s">
        <v>1470</v>
      </c>
      <c r="I128" s="330" t="s">
        <v>1458</v>
      </c>
      <c r="J128" s="330">
        <v>15</v>
      </c>
      <c r="K128" s="350"/>
    </row>
    <row r="129" ht="15" customHeight="1">
      <c r="B129" s="348"/>
      <c r="C129" s="330" t="s">
        <v>1471</v>
      </c>
      <c r="D129" s="330"/>
      <c r="E129" s="330"/>
      <c r="F129" s="331" t="s">
        <v>1462</v>
      </c>
      <c r="G129" s="330"/>
      <c r="H129" s="330" t="s">
        <v>1472</v>
      </c>
      <c r="I129" s="330" t="s">
        <v>1458</v>
      </c>
      <c r="J129" s="330">
        <v>20</v>
      </c>
      <c r="K129" s="350"/>
    </row>
    <row r="130" ht="15" customHeight="1">
      <c r="B130" s="348"/>
      <c r="C130" s="330" t="s">
        <v>1473</v>
      </c>
      <c r="D130" s="330"/>
      <c r="E130" s="330"/>
      <c r="F130" s="331" t="s">
        <v>1462</v>
      </c>
      <c r="G130" s="330"/>
      <c r="H130" s="330" t="s">
        <v>1474</v>
      </c>
      <c r="I130" s="330" t="s">
        <v>1458</v>
      </c>
      <c r="J130" s="330">
        <v>20</v>
      </c>
      <c r="K130" s="350"/>
    </row>
    <row r="131" ht="15" customHeight="1">
      <c r="B131" s="348"/>
      <c r="C131" s="307" t="s">
        <v>1461</v>
      </c>
      <c r="D131" s="307"/>
      <c r="E131" s="307"/>
      <c r="F131" s="328" t="s">
        <v>1462</v>
      </c>
      <c r="G131" s="307"/>
      <c r="H131" s="307" t="s">
        <v>1495</v>
      </c>
      <c r="I131" s="307" t="s">
        <v>1458</v>
      </c>
      <c r="J131" s="307">
        <v>50</v>
      </c>
      <c r="K131" s="350"/>
    </row>
    <row r="132" ht="15" customHeight="1">
      <c r="B132" s="348"/>
      <c r="C132" s="307" t="s">
        <v>1475</v>
      </c>
      <c r="D132" s="307"/>
      <c r="E132" s="307"/>
      <c r="F132" s="328" t="s">
        <v>1462</v>
      </c>
      <c r="G132" s="307"/>
      <c r="H132" s="307" t="s">
        <v>1495</v>
      </c>
      <c r="I132" s="307" t="s">
        <v>1458</v>
      </c>
      <c r="J132" s="307">
        <v>50</v>
      </c>
      <c r="K132" s="350"/>
    </row>
    <row r="133" ht="15" customHeight="1">
      <c r="B133" s="348"/>
      <c r="C133" s="307" t="s">
        <v>1481</v>
      </c>
      <c r="D133" s="307"/>
      <c r="E133" s="307"/>
      <c r="F133" s="328" t="s">
        <v>1462</v>
      </c>
      <c r="G133" s="307"/>
      <c r="H133" s="307" t="s">
        <v>1495</v>
      </c>
      <c r="I133" s="307" t="s">
        <v>1458</v>
      </c>
      <c r="J133" s="307">
        <v>50</v>
      </c>
      <c r="K133" s="350"/>
    </row>
    <row r="134" ht="15" customHeight="1">
      <c r="B134" s="348"/>
      <c r="C134" s="307" t="s">
        <v>1483</v>
      </c>
      <c r="D134" s="307"/>
      <c r="E134" s="307"/>
      <c r="F134" s="328" t="s">
        <v>1462</v>
      </c>
      <c r="G134" s="307"/>
      <c r="H134" s="307" t="s">
        <v>1495</v>
      </c>
      <c r="I134" s="307" t="s">
        <v>1458</v>
      </c>
      <c r="J134" s="307">
        <v>50</v>
      </c>
      <c r="K134" s="350"/>
    </row>
    <row r="135" ht="15" customHeight="1">
      <c r="B135" s="348"/>
      <c r="C135" s="307" t="s">
        <v>135</v>
      </c>
      <c r="D135" s="307"/>
      <c r="E135" s="307"/>
      <c r="F135" s="328" t="s">
        <v>1462</v>
      </c>
      <c r="G135" s="307"/>
      <c r="H135" s="307" t="s">
        <v>1508</v>
      </c>
      <c r="I135" s="307" t="s">
        <v>1458</v>
      </c>
      <c r="J135" s="307">
        <v>255</v>
      </c>
      <c r="K135" s="350"/>
    </row>
    <row r="136" ht="15" customHeight="1">
      <c r="B136" s="348"/>
      <c r="C136" s="307" t="s">
        <v>1485</v>
      </c>
      <c r="D136" s="307"/>
      <c r="E136" s="307"/>
      <c r="F136" s="328" t="s">
        <v>1456</v>
      </c>
      <c r="G136" s="307"/>
      <c r="H136" s="307" t="s">
        <v>1509</v>
      </c>
      <c r="I136" s="307" t="s">
        <v>1487</v>
      </c>
      <c r="J136" s="307"/>
      <c r="K136" s="350"/>
    </row>
    <row r="137" ht="15" customHeight="1">
      <c r="B137" s="348"/>
      <c r="C137" s="307" t="s">
        <v>1488</v>
      </c>
      <c r="D137" s="307"/>
      <c r="E137" s="307"/>
      <c r="F137" s="328" t="s">
        <v>1456</v>
      </c>
      <c r="G137" s="307"/>
      <c r="H137" s="307" t="s">
        <v>1510</v>
      </c>
      <c r="I137" s="307" t="s">
        <v>1490</v>
      </c>
      <c r="J137" s="307"/>
      <c r="K137" s="350"/>
    </row>
    <row r="138" ht="15" customHeight="1">
      <c r="B138" s="348"/>
      <c r="C138" s="307" t="s">
        <v>1491</v>
      </c>
      <c r="D138" s="307"/>
      <c r="E138" s="307"/>
      <c r="F138" s="328" t="s">
        <v>1456</v>
      </c>
      <c r="G138" s="307"/>
      <c r="H138" s="307" t="s">
        <v>1491</v>
      </c>
      <c r="I138" s="307" t="s">
        <v>1490</v>
      </c>
      <c r="J138" s="307"/>
      <c r="K138" s="350"/>
    </row>
    <row r="139" ht="15" customHeight="1">
      <c r="B139" s="348"/>
      <c r="C139" s="307" t="s">
        <v>41</v>
      </c>
      <c r="D139" s="307"/>
      <c r="E139" s="307"/>
      <c r="F139" s="328" t="s">
        <v>1456</v>
      </c>
      <c r="G139" s="307"/>
      <c r="H139" s="307" t="s">
        <v>1511</v>
      </c>
      <c r="I139" s="307" t="s">
        <v>1490</v>
      </c>
      <c r="J139" s="307"/>
      <c r="K139" s="350"/>
    </row>
    <row r="140" ht="15" customHeight="1">
      <c r="B140" s="348"/>
      <c r="C140" s="307" t="s">
        <v>1512</v>
      </c>
      <c r="D140" s="307"/>
      <c r="E140" s="307"/>
      <c r="F140" s="328" t="s">
        <v>1456</v>
      </c>
      <c r="G140" s="307"/>
      <c r="H140" s="307" t="s">
        <v>1513</v>
      </c>
      <c r="I140" s="307" t="s">
        <v>1490</v>
      </c>
      <c r="J140" s="307"/>
      <c r="K140" s="350"/>
    </row>
    <row r="141" ht="15" customHeight="1">
      <c r="B141" s="351"/>
      <c r="C141" s="352"/>
      <c r="D141" s="352"/>
      <c r="E141" s="352"/>
      <c r="F141" s="352"/>
      <c r="G141" s="352"/>
      <c r="H141" s="352"/>
      <c r="I141" s="352"/>
      <c r="J141" s="352"/>
      <c r="K141" s="353"/>
    </row>
    <row r="142" ht="18.75" customHeight="1">
      <c r="B142" s="303"/>
      <c r="C142" s="303"/>
      <c r="D142" s="303"/>
      <c r="E142" s="303"/>
      <c r="F142" s="340"/>
      <c r="G142" s="303"/>
      <c r="H142" s="303"/>
      <c r="I142" s="303"/>
      <c r="J142" s="303"/>
      <c r="K142" s="303"/>
    </row>
    <row r="143" ht="18.75" customHeight="1">
      <c r="B143" s="314"/>
      <c r="C143" s="314"/>
      <c r="D143" s="314"/>
      <c r="E143" s="314"/>
      <c r="F143" s="314"/>
      <c r="G143" s="314"/>
      <c r="H143" s="314"/>
      <c r="I143" s="314"/>
      <c r="J143" s="314"/>
      <c r="K143" s="314"/>
    </row>
    <row r="144" ht="7.5" customHeight="1">
      <c r="B144" s="315"/>
      <c r="C144" s="316"/>
      <c r="D144" s="316"/>
      <c r="E144" s="316"/>
      <c r="F144" s="316"/>
      <c r="G144" s="316"/>
      <c r="H144" s="316"/>
      <c r="I144" s="316"/>
      <c r="J144" s="316"/>
      <c r="K144" s="317"/>
    </row>
    <row r="145" ht="45" customHeight="1">
      <c r="B145" s="318"/>
      <c r="C145" s="319" t="s">
        <v>1514</v>
      </c>
      <c r="D145" s="319"/>
      <c r="E145" s="319"/>
      <c r="F145" s="319"/>
      <c r="G145" s="319"/>
      <c r="H145" s="319"/>
      <c r="I145" s="319"/>
      <c r="J145" s="319"/>
      <c r="K145" s="320"/>
    </row>
    <row r="146" ht="17.25" customHeight="1">
      <c r="B146" s="318"/>
      <c r="C146" s="321" t="s">
        <v>1450</v>
      </c>
      <c r="D146" s="321"/>
      <c r="E146" s="321"/>
      <c r="F146" s="321" t="s">
        <v>1451</v>
      </c>
      <c r="G146" s="322"/>
      <c r="H146" s="321" t="s">
        <v>130</v>
      </c>
      <c r="I146" s="321" t="s">
        <v>60</v>
      </c>
      <c r="J146" s="321" t="s">
        <v>1452</v>
      </c>
      <c r="K146" s="320"/>
    </row>
    <row r="147" ht="17.25" customHeight="1">
      <c r="B147" s="318"/>
      <c r="C147" s="323" t="s">
        <v>1453</v>
      </c>
      <c r="D147" s="323"/>
      <c r="E147" s="323"/>
      <c r="F147" s="324" t="s">
        <v>1454</v>
      </c>
      <c r="G147" s="325"/>
      <c r="H147" s="323"/>
      <c r="I147" s="323"/>
      <c r="J147" s="323" t="s">
        <v>1455</v>
      </c>
      <c r="K147" s="320"/>
    </row>
    <row r="148" ht="5.25" customHeight="1">
      <c r="B148" s="329"/>
      <c r="C148" s="326"/>
      <c r="D148" s="326"/>
      <c r="E148" s="326"/>
      <c r="F148" s="326"/>
      <c r="G148" s="327"/>
      <c r="H148" s="326"/>
      <c r="I148" s="326"/>
      <c r="J148" s="326"/>
      <c r="K148" s="350"/>
    </row>
    <row r="149" ht="15" customHeight="1">
      <c r="B149" s="329"/>
      <c r="C149" s="354" t="s">
        <v>1459</v>
      </c>
      <c r="D149" s="307"/>
      <c r="E149" s="307"/>
      <c r="F149" s="355" t="s">
        <v>1456</v>
      </c>
      <c r="G149" s="307"/>
      <c r="H149" s="354" t="s">
        <v>1495</v>
      </c>
      <c r="I149" s="354" t="s">
        <v>1458</v>
      </c>
      <c r="J149" s="354">
        <v>120</v>
      </c>
      <c r="K149" s="350"/>
    </row>
    <row r="150" ht="15" customHeight="1">
      <c r="B150" s="329"/>
      <c r="C150" s="354" t="s">
        <v>1504</v>
      </c>
      <c r="D150" s="307"/>
      <c r="E150" s="307"/>
      <c r="F150" s="355" t="s">
        <v>1456</v>
      </c>
      <c r="G150" s="307"/>
      <c r="H150" s="354" t="s">
        <v>1515</v>
      </c>
      <c r="I150" s="354" t="s">
        <v>1458</v>
      </c>
      <c r="J150" s="354" t="s">
        <v>1506</v>
      </c>
      <c r="K150" s="350"/>
    </row>
    <row r="151" ht="15" customHeight="1">
      <c r="B151" s="329"/>
      <c r="C151" s="354" t="s">
        <v>1405</v>
      </c>
      <c r="D151" s="307"/>
      <c r="E151" s="307"/>
      <c r="F151" s="355" t="s">
        <v>1456</v>
      </c>
      <c r="G151" s="307"/>
      <c r="H151" s="354" t="s">
        <v>1516</v>
      </c>
      <c r="I151" s="354" t="s">
        <v>1458</v>
      </c>
      <c r="J151" s="354" t="s">
        <v>1506</v>
      </c>
      <c r="K151" s="350"/>
    </row>
    <row r="152" ht="15" customHeight="1">
      <c r="B152" s="329"/>
      <c r="C152" s="354" t="s">
        <v>1461</v>
      </c>
      <c r="D152" s="307"/>
      <c r="E152" s="307"/>
      <c r="F152" s="355" t="s">
        <v>1462</v>
      </c>
      <c r="G152" s="307"/>
      <c r="H152" s="354" t="s">
        <v>1495</v>
      </c>
      <c r="I152" s="354" t="s">
        <v>1458</v>
      </c>
      <c r="J152" s="354">
        <v>50</v>
      </c>
      <c r="K152" s="350"/>
    </row>
    <row r="153" ht="15" customHeight="1">
      <c r="B153" s="329"/>
      <c r="C153" s="354" t="s">
        <v>1464</v>
      </c>
      <c r="D153" s="307"/>
      <c r="E153" s="307"/>
      <c r="F153" s="355" t="s">
        <v>1456</v>
      </c>
      <c r="G153" s="307"/>
      <c r="H153" s="354" t="s">
        <v>1495</v>
      </c>
      <c r="I153" s="354" t="s">
        <v>1466</v>
      </c>
      <c r="J153" s="354"/>
      <c r="K153" s="350"/>
    </row>
    <row r="154" ht="15" customHeight="1">
      <c r="B154" s="329"/>
      <c r="C154" s="354" t="s">
        <v>1475</v>
      </c>
      <c r="D154" s="307"/>
      <c r="E154" s="307"/>
      <c r="F154" s="355" t="s">
        <v>1462</v>
      </c>
      <c r="G154" s="307"/>
      <c r="H154" s="354" t="s">
        <v>1495</v>
      </c>
      <c r="I154" s="354" t="s">
        <v>1458</v>
      </c>
      <c r="J154" s="354">
        <v>50</v>
      </c>
      <c r="K154" s="350"/>
    </row>
    <row r="155" ht="15" customHeight="1">
      <c r="B155" s="329"/>
      <c r="C155" s="354" t="s">
        <v>1483</v>
      </c>
      <c r="D155" s="307"/>
      <c r="E155" s="307"/>
      <c r="F155" s="355" t="s">
        <v>1462</v>
      </c>
      <c r="G155" s="307"/>
      <c r="H155" s="354" t="s">
        <v>1495</v>
      </c>
      <c r="I155" s="354" t="s">
        <v>1458</v>
      </c>
      <c r="J155" s="354">
        <v>50</v>
      </c>
      <c r="K155" s="350"/>
    </row>
    <row r="156" ht="15" customHeight="1">
      <c r="B156" s="329"/>
      <c r="C156" s="354" t="s">
        <v>1481</v>
      </c>
      <c r="D156" s="307"/>
      <c r="E156" s="307"/>
      <c r="F156" s="355" t="s">
        <v>1462</v>
      </c>
      <c r="G156" s="307"/>
      <c r="H156" s="354" t="s">
        <v>1495</v>
      </c>
      <c r="I156" s="354" t="s">
        <v>1458</v>
      </c>
      <c r="J156" s="354">
        <v>50</v>
      </c>
      <c r="K156" s="350"/>
    </row>
    <row r="157" ht="15" customHeight="1">
      <c r="B157" s="329"/>
      <c r="C157" s="354" t="s">
        <v>97</v>
      </c>
      <c r="D157" s="307"/>
      <c r="E157" s="307"/>
      <c r="F157" s="355" t="s">
        <v>1456</v>
      </c>
      <c r="G157" s="307"/>
      <c r="H157" s="354" t="s">
        <v>1517</v>
      </c>
      <c r="I157" s="354" t="s">
        <v>1458</v>
      </c>
      <c r="J157" s="354" t="s">
        <v>1518</v>
      </c>
      <c r="K157" s="350"/>
    </row>
    <row r="158" ht="15" customHeight="1">
      <c r="B158" s="329"/>
      <c r="C158" s="354" t="s">
        <v>1519</v>
      </c>
      <c r="D158" s="307"/>
      <c r="E158" s="307"/>
      <c r="F158" s="355" t="s">
        <v>1456</v>
      </c>
      <c r="G158" s="307"/>
      <c r="H158" s="354" t="s">
        <v>1520</v>
      </c>
      <c r="I158" s="354" t="s">
        <v>1490</v>
      </c>
      <c r="J158" s="354"/>
      <c r="K158" s="350"/>
    </row>
    <row r="159" ht="15" customHeight="1">
      <c r="B159" s="356"/>
      <c r="C159" s="338"/>
      <c r="D159" s="338"/>
      <c r="E159" s="338"/>
      <c r="F159" s="338"/>
      <c r="G159" s="338"/>
      <c r="H159" s="338"/>
      <c r="I159" s="338"/>
      <c r="J159" s="338"/>
      <c r="K159" s="357"/>
    </row>
    <row r="160" ht="18.75" customHeight="1">
      <c r="B160" s="303"/>
      <c r="C160" s="307"/>
      <c r="D160" s="307"/>
      <c r="E160" s="307"/>
      <c r="F160" s="328"/>
      <c r="G160" s="307"/>
      <c r="H160" s="307"/>
      <c r="I160" s="307"/>
      <c r="J160" s="307"/>
      <c r="K160" s="303"/>
    </row>
    <row r="161" ht="18.75" customHeight="1"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</row>
    <row r="162" ht="7.5" customHeight="1">
      <c r="B162" s="293"/>
      <c r="C162" s="294"/>
      <c r="D162" s="294"/>
      <c r="E162" s="294"/>
      <c r="F162" s="294"/>
      <c r="G162" s="294"/>
      <c r="H162" s="294"/>
      <c r="I162" s="294"/>
      <c r="J162" s="294"/>
      <c r="K162" s="295"/>
    </row>
    <row r="163" ht="45" customHeight="1">
      <c r="B163" s="296"/>
      <c r="C163" s="297" t="s">
        <v>1521</v>
      </c>
      <c r="D163" s="297"/>
      <c r="E163" s="297"/>
      <c r="F163" s="297"/>
      <c r="G163" s="297"/>
      <c r="H163" s="297"/>
      <c r="I163" s="297"/>
      <c r="J163" s="297"/>
      <c r="K163" s="298"/>
    </row>
    <row r="164" ht="17.25" customHeight="1">
      <c r="B164" s="296"/>
      <c r="C164" s="321" t="s">
        <v>1450</v>
      </c>
      <c r="D164" s="321"/>
      <c r="E164" s="321"/>
      <c r="F164" s="321" t="s">
        <v>1451</v>
      </c>
      <c r="G164" s="358"/>
      <c r="H164" s="359" t="s">
        <v>130</v>
      </c>
      <c r="I164" s="359" t="s">
        <v>60</v>
      </c>
      <c r="J164" s="321" t="s">
        <v>1452</v>
      </c>
      <c r="K164" s="298"/>
    </row>
    <row r="165" ht="17.25" customHeight="1">
      <c r="B165" s="299"/>
      <c r="C165" s="323" t="s">
        <v>1453</v>
      </c>
      <c r="D165" s="323"/>
      <c r="E165" s="323"/>
      <c r="F165" s="324" t="s">
        <v>1454</v>
      </c>
      <c r="G165" s="360"/>
      <c r="H165" s="361"/>
      <c r="I165" s="361"/>
      <c r="J165" s="323" t="s">
        <v>1455</v>
      </c>
      <c r="K165" s="301"/>
    </row>
    <row r="166" ht="5.25" customHeight="1">
      <c r="B166" s="329"/>
      <c r="C166" s="326"/>
      <c r="D166" s="326"/>
      <c r="E166" s="326"/>
      <c r="F166" s="326"/>
      <c r="G166" s="327"/>
      <c r="H166" s="326"/>
      <c r="I166" s="326"/>
      <c r="J166" s="326"/>
      <c r="K166" s="350"/>
    </row>
    <row r="167" ht="15" customHeight="1">
      <c r="B167" s="329"/>
      <c r="C167" s="307" t="s">
        <v>1459</v>
      </c>
      <c r="D167" s="307"/>
      <c r="E167" s="307"/>
      <c r="F167" s="328" t="s">
        <v>1456</v>
      </c>
      <c r="G167" s="307"/>
      <c r="H167" s="307" t="s">
        <v>1495</v>
      </c>
      <c r="I167" s="307" t="s">
        <v>1458</v>
      </c>
      <c r="J167" s="307">
        <v>120</v>
      </c>
      <c r="K167" s="350"/>
    </row>
    <row r="168" ht="15" customHeight="1">
      <c r="B168" s="329"/>
      <c r="C168" s="307" t="s">
        <v>1504</v>
      </c>
      <c r="D168" s="307"/>
      <c r="E168" s="307"/>
      <c r="F168" s="328" t="s">
        <v>1456</v>
      </c>
      <c r="G168" s="307"/>
      <c r="H168" s="307" t="s">
        <v>1505</v>
      </c>
      <c r="I168" s="307" t="s">
        <v>1458</v>
      </c>
      <c r="J168" s="307" t="s">
        <v>1506</v>
      </c>
      <c r="K168" s="350"/>
    </row>
    <row r="169" ht="15" customHeight="1">
      <c r="B169" s="329"/>
      <c r="C169" s="307" t="s">
        <v>1405</v>
      </c>
      <c r="D169" s="307"/>
      <c r="E169" s="307"/>
      <c r="F169" s="328" t="s">
        <v>1456</v>
      </c>
      <c r="G169" s="307"/>
      <c r="H169" s="307" t="s">
        <v>1522</v>
      </c>
      <c r="I169" s="307" t="s">
        <v>1458</v>
      </c>
      <c r="J169" s="307" t="s">
        <v>1506</v>
      </c>
      <c r="K169" s="350"/>
    </row>
    <row r="170" ht="15" customHeight="1">
      <c r="B170" s="329"/>
      <c r="C170" s="307" t="s">
        <v>1461</v>
      </c>
      <c r="D170" s="307"/>
      <c r="E170" s="307"/>
      <c r="F170" s="328" t="s">
        <v>1462</v>
      </c>
      <c r="G170" s="307"/>
      <c r="H170" s="307" t="s">
        <v>1522</v>
      </c>
      <c r="I170" s="307" t="s">
        <v>1458</v>
      </c>
      <c r="J170" s="307">
        <v>50</v>
      </c>
      <c r="K170" s="350"/>
    </row>
    <row r="171" ht="15" customHeight="1">
      <c r="B171" s="329"/>
      <c r="C171" s="307" t="s">
        <v>1464</v>
      </c>
      <c r="D171" s="307"/>
      <c r="E171" s="307"/>
      <c r="F171" s="328" t="s">
        <v>1456</v>
      </c>
      <c r="G171" s="307"/>
      <c r="H171" s="307" t="s">
        <v>1522</v>
      </c>
      <c r="I171" s="307" t="s">
        <v>1466</v>
      </c>
      <c r="J171" s="307"/>
      <c r="K171" s="350"/>
    </row>
    <row r="172" ht="15" customHeight="1">
      <c r="B172" s="329"/>
      <c r="C172" s="307" t="s">
        <v>1475</v>
      </c>
      <c r="D172" s="307"/>
      <c r="E172" s="307"/>
      <c r="F172" s="328" t="s">
        <v>1462</v>
      </c>
      <c r="G172" s="307"/>
      <c r="H172" s="307" t="s">
        <v>1522</v>
      </c>
      <c r="I172" s="307" t="s">
        <v>1458</v>
      </c>
      <c r="J172" s="307">
        <v>50</v>
      </c>
      <c r="K172" s="350"/>
    </row>
    <row r="173" ht="15" customHeight="1">
      <c r="B173" s="329"/>
      <c r="C173" s="307" t="s">
        <v>1483</v>
      </c>
      <c r="D173" s="307"/>
      <c r="E173" s="307"/>
      <c r="F173" s="328" t="s">
        <v>1462</v>
      </c>
      <c r="G173" s="307"/>
      <c r="H173" s="307" t="s">
        <v>1522</v>
      </c>
      <c r="I173" s="307" t="s">
        <v>1458</v>
      </c>
      <c r="J173" s="307">
        <v>50</v>
      </c>
      <c r="K173" s="350"/>
    </row>
    <row r="174" ht="15" customHeight="1">
      <c r="B174" s="329"/>
      <c r="C174" s="307" t="s">
        <v>1481</v>
      </c>
      <c r="D174" s="307"/>
      <c r="E174" s="307"/>
      <c r="F174" s="328" t="s">
        <v>1462</v>
      </c>
      <c r="G174" s="307"/>
      <c r="H174" s="307" t="s">
        <v>1522</v>
      </c>
      <c r="I174" s="307" t="s">
        <v>1458</v>
      </c>
      <c r="J174" s="307">
        <v>50</v>
      </c>
      <c r="K174" s="350"/>
    </row>
    <row r="175" ht="15" customHeight="1">
      <c r="B175" s="329"/>
      <c r="C175" s="307" t="s">
        <v>129</v>
      </c>
      <c r="D175" s="307"/>
      <c r="E175" s="307"/>
      <c r="F175" s="328" t="s">
        <v>1456</v>
      </c>
      <c r="G175" s="307"/>
      <c r="H175" s="307" t="s">
        <v>1523</v>
      </c>
      <c r="I175" s="307" t="s">
        <v>1524</v>
      </c>
      <c r="J175" s="307"/>
      <c r="K175" s="350"/>
    </row>
    <row r="176" ht="15" customHeight="1">
      <c r="B176" s="329"/>
      <c r="C176" s="307" t="s">
        <v>60</v>
      </c>
      <c r="D176" s="307"/>
      <c r="E176" s="307"/>
      <c r="F176" s="328" t="s">
        <v>1456</v>
      </c>
      <c r="G176" s="307"/>
      <c r="H176" s="307" t="s">
        <v>1525</v>
      </c>
      <c r="I176" s="307" t="s">
        <v>1526</v>
      </c>
      <c r="J176" s="307">
        <v>1</v>
      </c>
      <c r="K176" s="350"/>
    </row>
    <row r="177" ht="15" customHeight="1">
      <c r="B177" s="329"/>
      <c r="C177" s="307" t="s">
        <v>56</v>
      </c>
      <c r="D177" s="307"/>
      <c r="E177" s="307"/>
      <c r="F177" s="328" t="s">
        <v>1456</v>
      </c>
      <c r="G177" s="307"/>
      <c r="H177" s="307" t="s">
        <v>1527</v>
      </c>
      <c r="I177" s="307" t="s">
        <v>1458</v>
      </c>
      <c r="J177" s="307">
        <v>20</v>
      </c>
      <c r="K177" s="350"/>
    </row>
    <row r="178" ht="15" customHeight="1">
      <c r="B178" s="329"/>
      <c r="C178" s="307" t="s">
        <v>130</v>
      </c>
      <c r="D178" s="307"/>
      <c r="E178" s="307"/>
      <c r="F178" s="328" t="s">
        <v>1456</v>
      </c>
      <c r="G178" s="307"/>
      <c r="H178" s="307" t="s">
        <v>1528</v>
      </c>
      <c r="I178" s="307" t="s">
        <v>1458</v>
      </c>
      <c r="J178" s="307">
        <v>255</v>
      </c>
      <c r="K178" s="350"/>
    </row>
    <row r="179" ht="15" customHeight="1">
      <c r="B179" s="329"/>
      <c r="C179" s="307" t="s">
        <v>131</v>
      </c>
      <c r="D179" s="307"/>
      <c r="E179" s="307"/>
      <c r="F179" s="328" t="s">
        <v>1456</v>
      </c>
      <c r="G179" s="307"/>
      <c r="H179" s="307" t="s">
        <v>1421</v>
      </c>
      <c r="I179" s="307" t="s">
        <v>1458</v>
      </c>
      <c r="J179" s="307">
        <v>10</v>
      </c>
      <c r="K179" s="350"/>
    </row>
    <row r="180" ht="15" customHeight="1">
      <c r="B180" s="329"/>
      <c r="C180" s="307" t="s">
        <v>132</v>
      </c>
      <c r="D180" s="307"/>
      <c r="E180" s="307"/>
      <c r="F180" s="328" t="s">
        <v>1456</v>
      </c>
      <c r="G180" s="307"/>
      <c r="H180" s="307" t="s">
        <v>1529</v>
      </c>
      <c r="I180" s="307" t="s">
        <v>1490</v>
      </c>
      <c r="J180" s="307"/>
      <c r="K180" s="350"/>
    </row>
    <row r="181" ht="15" customHeight="1">
      <c r="B181" s="329"/>
      <c r="C181" s="307" t="s">
        <v>1530</v>
      </c>
      <c r="D181" s="307"/>
      <c r="E181" s="307"/>
      <c r="F181" s="328" t="s">
        <v>1456</v>
      </c>
      <c r="G181" s="307"/>
      <c r="H181" s="307" t="s">
        <v>1531</v>
      </c>
      <c r="I181" s="307" t="s">
        <v>1490</v>
      </c>
      <c r="J181" s="307"/>
      <c r="K181" s="350"/>
    </row>
    <row r="182" ht="15" customHeight="1">
      <c r="B182" s="329"/>
      <c r="C182" s="307" t="s">
        <v>1519</v>
      </c>
      <c r="D182" s="307"/>
      <c r="E182" s="307"/>
      <c r="F182" s="328" t="s">
        <v>1456</v>
      </c>
      <c r="G182" s="307"/>
      <c r="H182" s="307" t="s">
        <v>1532</v>
      </c>
      <c r="I182" s="307" t="s">
        <v>1490</v>
      </c>
      <c r="J182" s="307"/>
      <c r="K182" s="350"/>
    </row>
    <row r="183" ht="15" customHeight="1">
      <c r="B183" s="329"/>
      <c r="C183" s="307" t="s">
        <v>134</v>
      </c>
      <c r="D183" s="307"/>
      <c r="E183" s="307"/>
      <c r="F183" s="328" t="s">
        <v>1462</v>
      </c>
      <c r="G183" s="307"/>
      <c r="H183" s="307" t="s">
        <v>1533</v>
      </c>
      <c r="I183" s="307" t="s">
        <v>1458</v>
      </c>
      <c r="J183" s="307">
        <v>50</v>
      </c>
      <c r="K183" s="350"/>
    </row>
    <row r="184" ht="15" customHeight="1">
      <c r="B184" s="329"/>
      <c r="C184" s="307" t="s">
        <v>1534</v>
      </c>
      <c r="D184" s="307"/>
      <c r="E184" s="307"/>
      <c r="F184" s="328" t="s">
        <v>1462</v>
      </c>
      <c r="G184" s="307"/>
      <c r="H184" s="307" t="s">
        <v>1535</v>
      </c>
      <c r="I184" s="307" t="s">
        <v>1536</v>
      </c>
      <c r="J184" s="307"/>
      <c r="K184" s="350"/>
    </row>
    <row r="185" ht="15" customHeight="1">
      <c r="B185" s="329"/>
      <c r="C185" s="307" t="s">
        <v>1537</v>
      </c>
      <c r="D185" s="307"/>
      <c r="E185" s="307"/>
      <c r="F185" s="328" t="s">
        <v>1462</v>
      </c>
      <c r="G185" s="307"/>
      <c r="H185" s="307" t="s">
        <v>1538</v>
      </c>
      <c r="I185" s="307" t="s">
        <v>1536</v>
      </c>
      <c r="J185" s="307"/>
      <c r="K185" s="350"/>
    </row>
    <row r="186" ht="15" customHeight="1">
      <c r="B186" s="329"/>
      <c r="C186" s="307" t="s">
        <v>1539</v>
      </c>
      <c r="D186" s="307"/>
      <c r="E186" s="307"/>
      <c r="F186" s="328" t="s">
        <v>1462</v>
      </c>
      <c r="G186" s="307"/>
      <c r="H186" s="307" t="s">
        <v>1540</v>
      </c>
      <c r="I186" s="307" t="s">
        <v>1536</v>
      </c>
      <c r="J186" s="307"/>
      <c r="K186" s="350"/>
    </row>
    <row r="187" ht="15" customHeight="1">
      <c r="B187" s="329"/>
      <c r="C187" s="362" t="s">
        <v>1541</v>
      </c>
      <c r="D187" s="307"/>
      <c r="E187" s="307"/>
      <c r="F187" s="328" t="s">
        <v>1462</v>
      </c>
      <c r="G187" s="307"/>
      <c r="H187" s="307" t="s">
        <v>1542</v>
      </c>
      <c r="I187" s="307" t="s">
        <v>1543</v>
      </c>
      <c r="J187" s="363" t="s">
        <v>1544</v>
      </c>
      <c r="K187" s="350"/>
    </row>
    <row r="188" ht="15" customHeight="1">
      <c r="B188" s="329"/>
      <c r="C188" s="313" t="s">
        <v>45</v>
      </c>
      <c r="D188" s="307"/>
      <c r="E188" s="307"/>
      <c r="F188" s="328" t="s">
        <v>1456</v>
      </c>
      <c r="G188" s="307"/>
      <c r="H188" s="303" t="s">
        <v>1545</v>
      </c>
      <c r="I188" s="307" t="s">
        <v>1546</v>
      </c>
      <c r="J188" s="307"/>
      <c r="K188" s="350"/>
    </row>
    <row r="189" ht="15" customHeight="1">
      <c r="B189" s="329"/>
      <c r="C189" s="313" t="s">
        <v>1547</v>
      </c>
      <c r="D189" s="307"/>
      <c r="E189" s="307"/>
      <c r="F189" s="328" t="s">
        <v>1456</v>
      </c>
      <c r="G189" s="307"/>
      <c r="H189" s="307" t="s">
        <v>1548</v>
      </c>
      <c r="I189" s="307" t="s">
        <v>1490</v>
      </c>
      <c r="J189" s="307"/>
      <c r="K189" s="350"/>
    </row>
    <row r="190" ht="15" customHeight="1">
      <c r="B190" s="329"/>
      <c r="C190" s="313" t="s">
        <v>1549</v>
      </c>
      <c r="D190" s="307"/>
      <c r="E190" s="307"/>
      <c r="F190" s="328" t="s">
        <v>1456</v>
      </c>
      <c r="G190" s="307"/>
      <c r="H190" s="307" t="s">
        <v>1550</v>
      </c>
      <c r="I190" s="307" t="s">
        <v>1490</v>
      </c>
      <c r="J190" s="307"/>
      <c r="K190" s="350"/>
    </row>
    <row r="191" ht="15" customHeight="1">
      <c r="B191" s="329"/>
      <c r="C191" s="313" t="s">
        <v>1551</v>
      </c>
      <c r="D191" s="307"/>
      <c r="E191" s="307"/>
      <c r="F191" s="328" t="s">
        <v>1462</v>
      </c>
      <c r="G191" s="307"/>
      <c r="H191" s="307" t="s">
        <v>1552</v>
      </c>
      <c r="I191" s="307" t="s">
        <v>1490</v>
      </c>
      <c r="J191" s="307"/>
      <c r="K191" s="350"/>
    </row>
    <row r="192" ht="15" customHeight="1">
      <c r="B192" s="356"/>
      <c r="C192" s="364"/>
      <c r="D192" s="338"/>
      <c r="E192" s="338"/>
      <c r="F192" s="338"/>
      <c r="G192" s="338"/>
      <c r="H192" s="338"/>
      <c r="I192" s="338"/>
      <c r="J192" s="338"/>
      <c r="K192" s="357"/>
    </row>
    <row r="193" ht="18.75" customHeight="1">
      <c r="B193" s="303"/>
      <c r="C193" s="307"/>
      <c r="D193" s="307"/>
      <c r="E193" s="307"/>
      <c r="F193" s="328"/>
      <c r="G193" s="307"/>
      <c r="H193" s="307"/>
      <c r="I193" s="307"/>
      <c r="J193" s="307"/>
      <c r="K193" s="303"/>
    </row>
    <row r="194" ht="18.75" customHeight="1">
      <c r="B194" s="303"/>
      <c r="C194" s="307"/>
      <c r="D194" s="307"/>
      <c r="E194" s="307"/>
      <c r="F194" s="328"/>
      <c r="G194" s="307"/>
      <c r="H194" s="307"/>
      <c r="I194" s="307"/>
      <c r="J194" s="307"/>
      <c r="K194" s="303"/>
    </row>
    <row r="195" ht="18.75" customHeight="1"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</row>
    <row r="196" ht="13.5">
      <c r="B196" s="293"/>
      <c r="C196" s="294"/>
      <c r="D196" s="294"/>
      <c r="E196" s="294"/>
      <c r="F196" s="294"/>
      <c r="G196" s="294"/>
      <c r="H196" s="294"/>
      <c r="I196" s="294"/>
      <c r="J196" s="294"/>
      <c r="K196" s="295"/>
    </row>
    <row r="197" ht="21">
      <c r="B197" s="296"/>
      <c r="C197" s="297" t="s">
        <v>1553</v>
      </c>
      <c r="D197" s="297"/>
      <c r="E197" s="297"/>
      <c r="F197" s="297"/>
      <c r="G197" s="297"/>
      <c r="H197" s="297"/>
      <c r="I197" s="297"/>
      <c r="J197" s="297"/>
      <c r="K197" s="298"/>
    </row>
    <row r="198" ht="25.5" customHeight="1">
      <c r="B198" s="296"/>
      <c r="C198" s="365" t="s">
        <v>1554</v>
      </c>
      <c r="D198" s="365"/>
      <c r="E198" s="365"/>
      <c r="F198" s="365" t="s">
        <v>1555</v>
      </c>
      <c r="G198" s="366"/>
      <c r="H198" s="365" t="s">
        <v>1556</v>
      </c>
      <c r="I198" s="365"/>
      <c r="J198" s="365"/>
      <c r="K198" s="298"/>
    </row>
    <row r="199" ht="5.25" customHeight="1">
      <c r="B199" s="329"/>
      <c r="C199" s="326"/>
      <c r="D199" s="326"/>
      <c r="E199" s="326"/>
      <c r="F199" s="326"/>
      <c r="G199" s="307"/>
      <c r="H199" s="326"/>
      <c r="I199" s="326"/>
      <c r="J199" s="326"/>
      <c r="K199" s="350"/>
    </row>
    <row r="200" ht="15" customHeight="1">
      <c r="B200" s="329"/>
      <c r="C200" s="307" t="s">
        <v>1546</v>
      </c>
      <c r="D200" s="307"/>
      <c r="E200" s="307"/>
      <c r="F200" s="328" t="s">
        <v>46</v>
      </c>
      <c r="G200" s="307"/>
      <c r="H200" s="307" t="s">
        <v>1557</v>
      </c>
      <c r="I200" s="307"/>
      <c r="J200" s="307"/>
      <c r="K200" s="350"/>
    </row>
    <row r="201" ht="15" customHeight="1">
      <c r="B201" s="329"/>
      <c r="C201" s="335"/>
      <c r="D201" s="307"/>
      <c r="E201" s="307"/>
      <c r="F201" s="328" t="s">
        <v>47</v>
      </c>
      <c r="G201" s="307"/>
      <c r="H201" s="307" t="s">
        <v>1558</v>
      </c>
      <c r="I201" s="307"/>
      <c r="J201" s="307"/>
      <c r="K201" s="350"/>
    </row>
    <row r="202" ht="15" customHeight="1">
      <c r="B202" s="329"/>
      <c r="C202" s="335"/>
      <c r="D202" s="307"/>
      <c r="E202" s="307"/>
      <c r="F202" s="328" t="s">
        <v>50</v>
      </c>
      <c r="G202" s="307"/>
      <c r="H202" s="307" t="s">
        <v>1559</v>
      </c>
      <c r="I202" s="307"/>
      <c r="J202" s="307"/>
      <c r="K202" s="350"/>
    </row>
    <row r="203" ht="15" customHeight="1">
      <c r="B203" s="329"/>
      <c r="C203" s="307"/>
      <c r="D203" s="307"/>
      <c r="E203" s="307"/>
      <c r="F203" s="328" t="s">
        <v>48</v>
      </c>
      <c r="G203" s="307"/>
      <c r="H203" s="307" t="s">
        <v>1560</v>
      </c>
      <c r="I203" s="307"/>
      <c r="J203" s="307"/>
      <c r="K203" s="350"/>
    </row>
    <row r="204" ht="15" customHeight="1">
      <c r="B204" s="329"/>
      <c r="C204" s="307"/>
      <c r="D204" s="307"/>
      <c r="E204" s="307"/>
      <c r="F204" s="328" t="s">
        <v>49</v>
      </c>
      <c r="G204" s="307"/>
      <c r="H204" s="307" t="s">
        <v>1561</v>
      </c>
      <c r="I204" s="307"/>
      <c r="J204" s="307"/>
      <c r="K204" s="350"/>
    </row>
    <row r="205" ht="15" customHeight="1">
      <c r="B205" s="329"/>
      <c r="C205" s="307"/>
      <c r="D205" s="307"/>
      <c r="E205" s="307"/>
      <c r="F205" s="328"/>
      <c r="G205" s="307"/>
      <c r="H205" s="307"/>
      <c r="I205" s="307"/>
      <c r="J205" s="307"/>
      <c r="K205" s="350"/>
    </row>
    <row r="206" ht="15" customHeight="1">
      <c r="B206" s="329"/>
      <c r="C206" s="307" t="s">
        <v>1502</v>
      </c>
      <c r="D206" s="307"/>
      <c r="E206" s="307"/>
      <c r="F206" s="328" t="s">
        <v>82</v>
      </c>
      <c r="G206" s="307"/>
      <c r="H206" s="307" t="s">
        <v>1562</v>
      </c>
      <c r="I206" s="307"/>
      <c r="J206" s="307"/>
      <c r="K206" s="350"/>
    </row>
    <row r="207" ht="15" customHeight="1">
      <c r="B207" s="329"/>
      <c r="C207" s="335"/>
      <c r="D207" s="307"/>
      <c r="E207" s="307"/>
      <c r="F207" s="328" t="s">
        <v>1399</v>
      </c>
      <c r="G207" s="307"/>
      <c r="H207" s="307" t="s">
        <v>1400</v>
      </c>
      <c r="I207" s="307"/>
      <c r="J207" s="307"/>
      <c r="K207" s="350"/>
    </row>
    <row r="208" ht="15" customHeight="1">
      <c r="B208" s="329"/>
      <c r="C208" s="307"/>
      <c r="D208" s="307"/>
      <c r="E208" s="307"/>
      <c r="F208" s="328" t="s">
        <v>1397</v>
      </c>
      <c r="G208" s="307"/>
      <c r="H208" s="307" t="s">
        <v>1563</v>
      </c>
      <c r="I208" s="307"/>
      <c r="J208" s="307"/>
      <c r="K208" s="350"/>
    </row>
    <row r="209" ht="15" customHeight="1">
      <c r="B209" s="367"/>
      <c r="C209" s="335"/>
      <c r="D209" s="335"/>
      <c r="E209" s="335"/>
      <c r="F209" s="328" t="s">
        <v>1401</v>
      </c>
      <c r="G209" s="313"/>
      <c r="H209" s="354" t="s">
        <v>1402</v>
      </c>
      <c r="I209" s="354"/>
      <c r="J209" s="354"/>
      <c r="K209" s="368"/>
    </row>
    <row r="210" ht="15" customHeight="1">
      <c r="B210" s="367"/>
      <c r="C210" s="335"/>
      <c r="D210" s="335"/>
      <c r="E210" s="335"/>
      <c r="F210" s="328" t="s">
        <v>1403</v>
      </c>
      <c r="G210" s="313"/>
      <c r="H210" s="354" t="s">
        <v>1564</v>
      </c>
      <c r="I210" s="354"/>
      <c r="J210" s="354"/>
      <c r="K210" s="368"/>
    </row>
    <row r="211" ht="15" customHeight="1">
      <c r="B211" s="367"/>
      <c r="C211" s="335"/>
      <c r="D211" s="335"/>
      <c r="E211" s="335"/>
      <c r="F211" s="369"/>
      <c r="G211" s="313"/>
      <c r="H211" s="370"/>
      <c r="I211" s="370"/>
      <c r="J211" s="370"/>
      <c r="K211" s="368"/>
    </row>
    <row r="212" ht="15" customHeight="1">
      <c r="B212" s="367"/>
      <c r="C212" s="307" t="s">
        <v>1526</v>
      </c>
      <c r="D212" s="335"/>
      <c r="E212" s="335"/>
      <c r="F212" s="328">
        <v>1</v>
      </c>
      <c r="G212" s="313"/>
      <c r="H212" s="354" t="s">
        <v>1565</v>
      </c>
      <c r="I212" s="354"/>
      <c r="J212" s="354"/>
      <c r="K212" s="368"/>
    </row>
    <row r="213" ht="15" customHeight="1">
      <c r="B213" s="367"/>
      <c r="C213" s="335"/>
      <c r="D213" s="335"/>
      <c r="E213" s="335"/>
      <c r="F213" s="328">
        <v>2</v>
      </c>
      <c r="G213" s="313"/>
      <c r="H213" s="354" t="s">
        <v>1566</v>
      </c>
      <c r="I213" s="354"/>
      <c r="J213" s="354"/>
      <c r="K213" s="368"/>
    </row>
    <row r="214" ht="15" customHeight="1">
      <c r="B214" s="367"/>
      <c r="C214" s="335"/>
      <c r="D214" s="335"/>
      <c r="E214" s="335"/>
      <c r="F214" s="328">
        <v>3</v>
      </c>
      <c r="G214" s="313"/>
      <c r="H214" s="354" t="s">
        <v>1567</v>
      </c>
      <c r="I214" s="354"/>
      <c r="J214" s="354"/>
      <c r="K214" s="368"/>
    </row>
    <row r="215" ht="15" customHeight="1">
      <c r="B215" s="367"/>
      <c r="C215" s="335"/>
      <c r="D215" s="335"/>
      <c r="E215" s="335"/>
      <c r="F215" s="328">
        <v>4</v>
      </c>
      <c r="G215" s="313"/>
      <c r="H215" s="354" t="s">
        <v>1568</v>
      </c>
      <c r="I215" s="354"/>
      <c r="J215" s="354"/>
      <c r="K215" s="368"/>
    </row>
    <row r="216" ht="12.75" customHeight="1">
      <c r="B216" s="371"/>
      <c r="C216" s="372"/>
      <c r="D216" s="372"/>
      <c r="E216" s="372"/>
      <c r="F216" s="372"/>
      <c r="G216" s="372"/>
      <c r="H216" s="372"/>
      <c r="I216" s="372"/>
      <c r="J216" s="372"/>
      <c r="K216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2018-02-13T14:04:51Z</dcterms:created>
  <dcterms:modified xsi:type="dcterms:W3CDTF">2018-02-13T14:05:03Z</dcterms:modified>
</cp:coreProperties>
</file>