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81" sheetId="3" r:id="rId3"/>
    <sheet name="221" sheetId="4" r:id="rId4"/>
    <sheet name="801" sheetId="5" r:id="rId5"/>
  </sheets>
  <definedNames/>
  <calcPr fullCalcOnLoad="1"/>
</workbook>
</file>

<file path=xl/sharedStrings.xml><?xml version="1.0" encoding="utf-8"?>
<sst xmlns="http://schemas.openxmlformats.org/spreadsheetml/2006/main" count="1125" uniqueCount="504">
  <si>
    <t>Soupis objektů s DPH</t>
  </si>
  <si>
    <t>Stavba:Ctyrkoly - III/1096 Čtyřkoly, rekonstrukce mostu ev.č.1096-1 - PD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</si>
  <si>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</si>
  <si>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</si>
  <si>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</si>
  <si>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</si>
  <si>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</si>
  <si>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</si>
  <si>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</si>
  <si>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</si>
  <si>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</si>
  <si>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</si>
  <si>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</si>
  <si>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</si>
  <si>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 xml:space="preserve">Firma: </t>
  </si>
  <si>
    <t>Příloha k formuláři pro ocenění nabídky</t>
  </si>
  <si>
    <t>Stavba :</t>
  </si>
  <si>
    <t>číslo a název SO:</t>
  </si>
  <si>
    <t>číslo a název rozpočtu:</t>
  </si>
  <si>
    <t>Ctyrkoly</t>
  </si>
  <si>
    <t>III/1096 Čtyřkoly, rekonstrukce mostu ev.č.1096-1 - PD</t>
  </si>
  <si>
    <t>SO 000</t>
  </si>
  <si>
    <t>Vedlejší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</si>
  <si>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</si>
  <si>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</si>
  <si>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</si>
  <si>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</si>
  <si>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</si>
  <si>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</si>
  <si>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</si>
  <si>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</si>
  <si>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</si>
  <si>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</si>
  <si>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</si>
  <si>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</si>
  <si>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</si>
  <si>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</si>
  <si>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</si>
  <si>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</si>
  <si>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</si>
  <si>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</si>
  <si>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</si>
  <si>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</si>
  <si>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</si>
  <si>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</si>
  <si>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</si>
  <si>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2017_OTSKP</t>
  </si>
  <si>
    <t>02520</t>
  </si>
  <si>
    <t/>
  </si>
  <si>
    <t xml:space="preserve">ZKOUŠENÍ MATERIÁLŮ NEZÁVISLOU ZKUŠEBNOU
dle TKP </t>
  </si>
  <si>
    <t xml:space="preserve">KPL       </t>
  </si>
  <si>
    <t>02620</t>
  </si>
  <si>
    <t xml:space="preserve">ZKOUŠENÍ KONSTRUKCÍ A PRACÍ NEZÁVISLOU ZKUŠEBNOU
dle TKP </t>
  </si>
  <si>
    <t>02910</t>
  </si>
  <si>
    <t>OSTATNÍ POŽADAVKY - ZEMĚMĚŘIČSKÁ MĚŘENÍ</t>
  </si>
  <si>
    <t>029113</t>
  </si>
  <si>
    <t>OSTATNÍ POŽADAVKY - GEODETICKÉ ZAMĚŘENÍ - CELKY
Zaměření skutečného stavu po dokončení stavby vč.zákresu do katastrální mapy a její digitalizace</t>
  </si>
  <si>
    <t xml:space="preserve">KUS       </t>
  </si>
  <si>
    <t>02940</t>
  </si>
  <si>
    <t>OSTATNÍ POŽADAVKY - VYPRACOVÁNÍ DOKUMENTACE
plán sledování a údržby mostu - 2ks</t>
  </si>
  <si>
    <t>02943</t>
  </si>
  <si>
    <t>OSTATNÍ POŽADAVKY - VYPRACOVÁNÍ RDS
Pro celou stavbu</t>
  </si>
  <si>
    <t>02944</t>
  </si>
  <si>
    <t>OSTAT POŽADAVKY - DOKUMENTACE SKUTEČ PROVEDENÍ V DIGIT FORMĚ</t>
  </si>
  <si>
    <t>02945</t>
  </si>
  <si>
    <t>OSTAT POŽADAVKY - GEOMETRICKÝ PLÁN
Ve 12-ti vyhotoveních</t>
  </si>
  <si>
    <t>02946</t>
  </si>
  <si>
    <t>OSTAT POŽADAVKY - FOTODOKUMENTACE</t>
  </si>
  <si>
    <t>02960</t>
  </si>
  <si>
    <t>OSTATNÍ POŽADAVKY - ODBORNÝ DOZOR
Technicko inženýrská činnost projektanta</t>
  </si>
  <si>
    <t>02991</t>
  </si>
  <si>
    <t>OSTATNÍ POŽADAVKY - INFORMAČNÍ TABULE</t>
  </si>
  <si>
    <t>03100</t>
  </si>
  <si>
    <t>ZAŘÍZENÍ STAVENIŠTĚ - ZŘÍZENÍ, PROVOZ, DEMONTÁŽ
vč.případného nájmu pozemku</t>
  </si>
  <si>
    <t>C e l k e m</t>
  </si>
  <si>
    <t>SO 181</t>
  </si>
  <si>
    <t>Dopravně inženýrská opatření</t>
  </si>
  <si>
    <t>181</t>
  </si>
  <si>
    <t>Zemní práce</t>
  </si>
  <si>
    <t>125738</t>
  </si>
  <si>
    <t>VYKOPÁVKY ZE ZEMNÍKŮ A SKLÁDEK TŘ. I, ODVOZ DO 20KM
vč.odvozu na místo určené investorem (použitelný materiál)</t>
  </si>
  <si>
    <t xml:space="preserve">M3        </t>
  </si>
  <si>
    <t>štěrkový val fr. 8/16 v.1,5m
15,0=15,000 [A]</t>
  </si>
  <si>
    <t>17180</t>
  </si>
  <si>
    <t>ULOŽENÍ SYPANINY DO NÁSYPŮ Z NAKUPOVANÝCH MATERIÁLŮ</t>
  </si>
  <si>
    <t>Komunikace</t>
  </si>
  <si>
    <t>2017_OTSKP-SPK</t>
  </si>
  <si>
    <t>57790A</t>
  </si>
  <si>
    <t xml:space="preserve">VÝSPRAVA VÝTLUKŮ SMĚSÍ ACO (KUBATURA)
položka zahrnuje:
- odfrézování nebo jiné odstranění poškozených vozovkových vrstev
- zaříznutí hran
- vyčištění
- nátěr (spojovací postřik)
- dodání a výplň předepsanou zhutněnou balenou asfaltovou směsí
- asfaltová zálivka </t>
  </si>
  <si>
    <t>tl. 40mm, předpoklad 5% z celkové plochy objízdné trasy kromě I/3
0,04*0,05*(9900+500+200)*6,5=137,800 [A]</t>
  </si>
  <si>
    <t>Ostatní konstrukce a práce</t>
  </si>
  <si>
    <t>911EC2</t>
  </si>
  <si>
    <t>SVODIDLO BETON, ÚROVEŇ ZADRŽ H2 VÝŠ 1,1M - MONTÁŽ S PŘESUNEM (BEZ DODÁVKY)</t>
  </si>
  <si>
    <t xml:space="preserve">M         </t>
  </si>
  <si>
    <t>posun stávajících svodidel k ose komunikace a zpět
2*60,0=120,000 [A]</t>
  </si>
  <si>
    <t>911EC3</t>
  </si>
  <si>
    <t>SVODIDLO BETON, ÚROVEŇ ZADRŽ H2 VÝŠ 1,1M - DEMONTÁŽ S PŘESUNEM</t>
  </si>
  <si>
    <t>91400</t>
  </si>
  <si>
    <t>DOČASNÉ ZAKRYTÍ NEBO OTOČENÍ STÁVAJÍCÍCH DOPRAVNÍCH ZNAČEK
zakrytí a následné odkrytí</t>
  </si>
  <si>
    <t>odhad    20=20,000 [A]</t>
  </si>
  <si>
    <t>914232</t>
  </si>
  <si>
    <t>DOPRAVNÍ ZNAČKY ZVĚTŠENÉ VELIKOSTI OCELOVÉ FÓLIE TŘ 2 - MONTÁŽ S PŘEMÍSTĚNÍM
dočasné dopravní značky kompletních  vč. podstavce a sloupku</t>
  </si>
  <si>
    <t>krátkodobé značení při uzávěře sil. I/3 pro demolici
B20a+IS11b+IS11c+ostatní
4+6+57+10=77,000 [A]
dlouhodobé značení během celé stavby
E12+IS11b+B1+B20a+B26+C4c+A15+E3a+B21a+ostatní
5+11+2+4+2+1+2+2+1+10=40,000 [B]
Celkem: A+B=117,000 [C]</t>
  </si>
  <si>
    <t>914233</t>
  </si>
  <si>
    <t>DOPRAVNÍ ZNAČKY ZVĚTŠENÉ VELIKOSTI OCELOVÉ FÓLIE TŘ 2 - DEMONTÁŽ
dočasné dopravní značky kompletních  vč. podstavce a sloupku</t>
  </si>
  <si>
    <t>914239</t>
  </si>
  <si>
    <t>DOPRAV ZNAČKY ZVĚTŠ VEL OCEL FÓLIE TŘ 2 - NÁJEMNÉ
dočasné dopravní značky kompletních  vč. podstavce a sloupku</t>
  </si>
  <si>
    <t xml:space="preserve">KSDEN     </t>
  </si>
  <si>
    <t>krátkodobé značení při uzávěře sil. I/3 pro demolici - předpoklad 2 dny
2*77=154,000 [A]
dlouhodobé značení během celé stavby - předpoklad 32 týdnů=224 dnů
224*40=8 960,000 [B]
Celkem: A+B=9 114,000 [C]</t>
  </si>
  <si>
    <t>914422</t>
  </si>
  <si>
    <t>DOPRAVNÍ ZNAČKY 100X150CM OCELOVÉ FÓLIE TŘ 1 - MONTÁŽ S PŘEMÍSTĚNÍM
dočasné dopravní značky kompletních  vč. podstavce a sloupku základní</t>
  </si>
  <si>
    <t>krátkodobé značení při uzávěře sil. I/3 pro demolici
ostatní
8=8,000 [A]
dlouhodobé značení během celé stavby
IS11a+IP22+IP18b+ostatní
2+1+1+2=6,000 [B]
Celkem: A+B=14,000 [C]</t>
  </si>
  <si>
    <t>914423</t>
  </si>
  <si>
    <t>DOPRAVNÍ ZNAČKY 100X150CM OCELOVÉ FÓLIE TŘ 1 - DEMONTÁŽ
dočasné dopravní značky kompletních  vč. podstavce a sloupku základní</t>
  </si>
  <si>
    <t>914429</t>
  </si>
  <si>
    <t>DOPRAV ZNAČ 100X150CM OCEL FÓLIE TŘ 1 - NÁJEMNÉ
dočasné dopravní značky kompletních  vč. podstavce a sloupku základní</t>
  </si>
  <si>
    <t>krátkodobé značení při uzávěře sil. I/3 pro demolici - předpoklad 2 dny
2*8=16,000 [A]
dlouhodobé značení během celé stavby - předpoklad 32 týdnů=224 dnů
224*6=1 344,000 [B]
Celkem: A+B=1 360,000 [C]</t>
  </si>
  <si>
    <t>915321</t>
  </si>
  <si>
    <t>VODOR DOPRAV ZNAČ Z FÓLIE DOČAS ODSTRANITEL - DOD A POKLÁDKA</t>
  </si>
  <si>
    <t xml:space="preserve">M2        </t>
  </si>
  <si>
    <t>dlouhodobé značení během celé stavby
V12c
(100+100+100+20+24+24+20+100+100+100+100+100+100)*0,125=123,500 [A]
V12d
180*2/3*0,125=15,000 [B]
V4c
300*0,25=75,000 [C]
Celkem: A+B+C=213,500 [D]</t>
  </si>
  <si>
    <t>915322</t>
  </si>
  <si>
    <t>VODOR DOPRAV ZNAČ Z FÓLIE DOČAS ODSTRANITEL - ODSTRANĚNÍ</t>
  </si>
  <si>
    <t>916112</t>
  </si>
  <si>
    <t>DOPRAV SVĚTLO VÝSTRAŽ SAMOSTATNÉ - MONTÁŽ S PŘESUNEM
Provizorní dopravní značení - kompletní  vč.napájení</t>
  </si>
  <si>
    <t xml:space="preserve">dlouhodobé značení během celé stavby
na A15
2=2,000 [A] </t>
  </si>
  <si>
    <t>916113</t>
  </si>
  <si>
    <t>DOPRAV SVĚTLO VÝSTRAŽ SAMOSTATNÉ - DEMONTÁŽ
Provizorní dopravní značení - kompletní  vč.napájení</t>
  </si>
  <si>
    <t>dlouhodobé značení během celé stavby
na A15
2=2,000 [A]</t>
  </si>
  <si>
    <t>916119</t>
  </si>
  <si>
    <t>DOPRAV SVĚTLO VÝSTRAŽ SAMOSTATNÉ - NÁJEMNÉ
Provizorní dopravní značení - kompletní  vč.napájení
vč. kontroly úplnosti během výstavby</t>
  </si>
  <si>
    <t>dlouhodobé značení během celé stavby - předpoklad 32 týdnů=224 dnů
224*2=448,000 [A]</t>
  </si>
  <si>
    <t>916122</t>
  </si>
  <si>
    <t xml:space="preserve">DOPRAV SVĚTLO VÝSTRAŽ SOUPRAVA 3KS - MONTÁŽ S PŘESUNEM
Provizorní dopravní značení - kompletní  vč.napájení
</t>
  </si>
  <si>
    <t>krátkodobé značení při uzávěře sil. I/3 pro demolici
na Z4
2=2,000 [A]
dlouhodobé značení během celé stavby
na Z2 a Z4
2+4=6,000 [B]
Celkem: A+B=8,000 [C]</t>
  </si>
  <si>
    <t>916123</t>
  </si>
  <si>
    <t>DOPRAV SVĚTLO VÝSTRAŽ SOUPRAVA 3KS - DEMONTÁŽ
Provizorní dopravní značení - kompletní  vč.napájení</t>
  </si>
  <si>
    <t>916129</t>
  </si>
  <si>
    <t>DOPRAV SVĚTLO VÝSTRAŽ SOUPRAVA 3KS - NÁJEMNÉ
Provizorní dopravní značení - kompletní  vč.napájení
vč. kontroly úplnosti během výstavby</t>
  </si>
  <si>
    <t>krátkodobé značení při uzávěře sil. I/3 pro demolici - předpoklad 2 dny
2*2=4,000 [A]
dlouhodobé značení během celé stavby - předpoklad 32 týdnů=224 dnů
224*6=1 344,000 [B]
Celkem: A+B=1 348,000 [C]</t>
  </si>
  <si>
    <t>916142</t>
  </si>
  <si>
    <t>DOPRAV SVĚTLO VÝSTRAŽ SOUPRAVA 10KS - MONTÁŽ S PŘESUNEM
Provizorní dopravní značení - kompletní  vč.napájení</t>
  </si>
  <si>
    <t>krátkodobé značení při uzávěře sil. I/3 pro demolici
na Z4
2=2,000 [A]
dlouhodobé značení během celé stavby
na Z4
4=4,000 [B]
Celkem: A+B=6,000 [C]</t>
  </si>
  <si>
    <t>916143</t>
  </si>
  <si>
    <t>DOPRAV SVĚTLO VÝSTRAŽ SOUPRAVA 10KS - DEMONTÁŽ
Provizorní dopravní značení - kompletní  vč.napájení</t>
  </si>
  <si>
    <t>916149</t>
  </si>
  <si>
    <t>DOPRAVNÍ SVĚTLO VÝSTRAŽNÉ SOUPRAVA 10 KUSŮ - NÁJEMNÉ
Provizorní dopravní značení - kompletní  vč.napájení
vč. kontroly úplnosti během výstavby</t>
  </si>
  <si>
    <t>krátkodobé značení při uzávěře sil. I/3 pro demolici - předpoklad 2 dny
2*2=4,000 [A]
dlouhodobé značení během celé stavby - předpoklad 32 týdnů=224 dnů
224*4=896,000 [B]
Celkem: A+B=900,000 [C]</t>
  </si>
  <si>
    <t>916322</t>
  </si>
  <si>
    <t>DOPRAVNÍ ZÁBRANY Z2 S FÓLIÍ TŘ 2 - MONTÁŽ S PŘESUNEM
Provizorní dopravní značení - kompletní
vč.patních desek, sloupků</t>
  </si>
  <si>
    <t>dlouhodobé značení během celé stavby
2=2,000 [A]</t>
  </si>
  <si>
    <t>916323</t>
  </si>
  <si>
    <t>DOPRAVNÍ ZÁBRANY Z2 S FÓLIÍ TŘ 2 - DEMONTÁŽ
Provizorní dopravní značení - kompletní
vč.patních desek, sloupků</t>
  </si>
  <si>
    <t>916329</t>
  </si>
  <si>
    <t>DOPRAVNÍ ZÁBRANY Z2 S FÓLIÍ TŘ 2 - NÁJEMNÉ
Provizorní dopravní značení - kompletní
vč.patních desek, sloupků,  kontroly úplnosti během výstavby</t>
  </si>
  <si>
    <t>916342</t>
  </si>
  <si>
    <t>SMĚROV DESKY Z4 JEDNOSTR S FÓLIÍ TŘ 2 - MONTÁŽ S PŘESUNEM
Provizorní dopravní značení - kompletní</t>
  </si>
  <si>
    <t>krátkodobé značení při uzávěře sil. I/3 pro demolici
Z4a+Z4b
26+26=52,000 [A]
dlouhodobé značení během celé stavby
Z4a+Z4b+Z4c
48+116+1=165,000 [B]
Celkem: A+B=217,000 [C]</t>
  </si>
  <si>
    <t>916343</t>
  </si>
  <si>
    <t>SMĚROVACÍ DESKY Z4 JEDNOSTR S FÓLIÍ TŘ 2 - DEMONTÁŽ
Provizorní dopravní značení - kompletní</t>
  </si>
  <si>
    <t>916349</t>
  </si>
  <si>
    <t>SMĚROVACÍ DESKY Z4 JEDNOSTR S FÓLIÍ TŘ 2 - NÁJEMNÉ
Provizorní dopravní značení - kompletní
vč.patních desek, sloupků,  kontroly úplnosti během výstavby</t>
  </si>
  <si>
    <t>krátkodobé značení při uzávěře sil. I/3 pro demolici - předpoklad 2 dny
2*52=104,000 [A]
dlouhodobé značení během celé stavby - předpoklad 32 týdnů=224 dnů
224*165=36 960,000 [B]
Celkem: A+B=37 064,000 [C]</t>
  </si>
  <si>
    <t>916622</t>
  </si>
  <si>
    <t>VODÍCÍ STĚNY Z DÍLCŮ BETON - MONTÁŽ S PŘESUNEM</t>
  </si>
  <si>
    <t>dlouhodobé značení během celé stavby 
205=205,000 [A]</t>
  </si>
  <si>
    <t>916623</t>
  </si>
  <si>
    <t>VODÍCÍ STĚNY Z DÍLCŮ BETON - DEMONTÁŽ</t>
  </si>
  <si>
    <t>dlouhodobé značení během celé stavby
205=205,000 [A]</t>
  </si>
  <si>
    <t>916629</t>
  </si>
  <si>
    <t>VODÍCÍ STĚNY Z DÍLCŮ BETON - NÁJEMNÉ</t>
  </si>
  <si>
    <t xml:space="preserve">MDEN      </t>
  </si>
  <si>
    <t>dlouhodobé značení během celé stavby - předpoklad 32 týdnů=224 dnů
224*205=45 920,000 [A]</t>
  </si>
  <si>
    <t>SO 221</t>
  </si>
  <si>
    <t>Rekonstrukce mostu ev.č.1096-1</t>
  </si>
  <si>
    <t>221</t>
  </si>
  <si>
    <t>014102</t>
  </si>
  <si>
    <t>a</t>
  </si>
  <si>
    <t>POPLATKY ZA SKLÁDKU
zemina a kamenivo, kameny</t>
  </si>
  <si>
    <t xml:space="preserve">T         </t>
  </si>
  <si>
    <t>zemina 2,0*1385,808=2 771,616 [A]
kamenná dlažba 2,6*8,75*0,2/(0,2+0,15)=13,000 [B]
drn  2,0*0,2*438,5=175,400 [C]
podklad vozovky 1,8*16,695=30,051 [D]
Celkem: A+B+C+D=2 990,067 [E]</t>
  </si>
  <si>
    <t>b</t>
  </si>
  <si>
    <t>POPLATKY ZA SKLÁDKU
beton</t>
  </si>
  <si>
    <t>podklad vozovky   2,3*20,77=47,771 [F]
podklad kamen. skluzu   2,3*8,75*0,15/(0,2+0,15)=8,625 [C]
betonové konstrukce   2,3*59,16=136,068 [D]
vyrov. beton   2,3*36,166=83,182 [E]
Celkem: F+C+D+E=275,646 [G]</t>
  </si>
  <si>
    <t>c</t>
  </si>
  <si>
    <t>POPLATKY ZA SKLÁDKU
železobeton a předpj.beton</t>
  </si>
  <si>
    <t>železobeton 2,5*364,782=911,955 [A]</t>
  </si>
  <si>
    <t>d</t>
  </si>
  <si>
    <t>POPLATKY ZA SKLÁDKU
asfalt</t>
  </si>
  <si>
    <t>asfalt.vozovka   2,4*4,332=10,397 [A]</t>
  </si>
  <si>
    <t>014132</t>
  </si>
  <si>
    <t>POPLATKY ZA SKLÁDKU TYP S-NO (NEBEZPEČNÝ ODPAD)</t>
  </si>
  <si>
    <t>izolace
0,01*2,4*433,992=10,416 [A]</t>
  </si>
  <si>
    <t>OSTATNÍ POŽADAVKY - VYPRACOVÁNÍ DOKUMENTACE
stanovení zatížitelnosti</t>
  </si>
  <si>
    <t>029412</t>
  </si>
  <si>
    <t>OSTATNÍ POŽADAVKY - VYPRACOVÁNÍ MOSTNÍHO LISTU</t>
  </si>
  <si>
    <t>02953</t>
  </si>
  <si>
    <t>OSTATNÍ POŽADAVKY - HLAVNÍ MOSTNÍ PROHLÍDKA</t>
  </si>
  <si>
    <t>11130</t>
  </si>
  <si>
    <t>SEJMUTÍ DRNU
vč.odvozu na skládku a uložení</t>
  </si>
  <si>
    <t>20,0*(8,0+8,4)+13,0*(3,0+5,5)=438,500 [A]</t>
  </si>
  <si>
    <t>113138</t>
  </si>
  <si>
    <t>ODSTRANĚNÍ KRYTU VOZOVEK A CHODNÍKŮ S ASFALT POJIVEM, ODVOZ DO 20KM
vč.odvozu na skládku a uložení na skládku</t>
  </si>
  <si>
    <t>odhad - most - chodník
0,03*1,3*(2,54+51,6+1,4+55,54)=4,332 [A]</t>
  </si>
  <si>
    <t>113298</t>
  </si>
  <si>
    <t>ODSTRANĚNÍ ZPEVNĚNÝCH PLOCH, PŘÍKOPŮ A RIGOLŮ Z LOMOVÉHO KAMENE, ODVOZ DO 20KM
vč. odvozu na skládku a uložení, vč.podkladu</t>
  </si>
  <si>
    <t>skluzy - kámen 200mm + beton 150mm
1,0*(12,0+13,0)*0,35=8,750 [A]</t>
  </si>
  <si>
    <t>113328</t>
  </si>
  <si>
    <t>ODSTRAN PODKL VOZOVEK A CHODNÍKŮ Z KAMENIVA NESTMEL, ODVOZ DO 20KM
vč.odvozu na skládku a uložení na skládku</t>
  </si>
  <si>
    <t>mimo most - odhad tl.150mm
0,15*(5,8*((7,5+8,5)/2+2*1,0)+(2,0*(7,5+2*0,5)+(5,3-2,0)*(10,0+1,0)))=16,695 [A]</t>
  </si>
  <si>
    <t>113348</t>
  </si>
  <si>
    <t>ODSTRAN PODKL VOZOVEK A CHOD S CEM POJIVEM, ODVOZ DO 20KM
vč.odvozu na skládku a uložení na skládku</t>
  </si>
  <si>
    <t>mimo most - odhad tl.200mm
0,2*(5,8*((7,5+8,5)/2+2*0,5)+(2,0*(7,5+2*0,5)+(5,3-2,0)*(10,0+0,5)))=20,770 [A]</t>
  </si>
  <si>
    <t>113534</t>
  </si>
  <si>
    <t>ODSTRANĚNÍ CHODNÍKOVÝCH KAMENNÝCH OBRUBNÍKŮ, ODVOZ DO 5KM
vč.odvozu na místo určené investorem</t>
  </si>
  <si>
    <t>200/170mm - na mostě
2*55,54=111,080 [A]</t>
  </si>
  <si>
    <t>113728</t>
  </si>
  <si>
    <t>FRÉZOVÁNÍ VOZOVEK ASFALTOVÝCH, ODVOZ DO 20KM
vč.odvozu na místo podle pokynů objednatele - určeno ke druhotnému zpracování</t>
  </si>
  <si>
    <t>most - odhad tl.50mm
0,05*6,5*53,64=17,433 [A]
mimo most - odhad tl.40mm + 80mm + 80mm
0,04*(12,3*(7,5+12,6)/2+2,0*7,5+(15,3-2,0)*10,0-0,5*(4,0+6,5))
=10,655 [G]
0,08*(10,8*(7,5+11,0)/2+2,0*7,5+(10,3-2,0)*10,0)=15,832 [I]
0,08*(5,8*(7,5+8,5)/2+2,0*7,5+(5,3-2,0)*10,0)=7,552 [D]
Celkem: A+G+I+D=51,472 [J]</t>
  </si>
  <si>
    <t>113765</t>
  </si>
  <si>
    <t>FRÉZOVÁNÍ DRÁŽKY PRŮŘEZU DO 600MM2 V ASFALTOVÉ VOZOVCE</t>
  </si>
  <si>
    <t>v místě napojení na stávající komunikaci
12,6+10,0+13,3=35,900 [A]</t>
  </si>
  <si>
    <t>11525</t>
  </si>
  <si>
    <t>PŘEVEDENÍ VODY POTRUBÍM DN 600 NEBO ŽLABY R.O. DO 2,0M</t>
  </si>
  <si>
    <t>provizorní zatrubnění příkopu 
30,0=30,000 [A]</t>
  </si>
  <si>
    <t>125731</t>
  </si>
  <si>
    <t>VYKOPÁVKY ZE ZEMNÍKŮ A SKLÁDEK TŘ. I, ODVOZ DO 1KM
na meziskládce</t>
  </si>
  <si>
    <t>pro násyp 1538,992=1 538,992 [A]</t>
  </si>
  <si>
    <t>VYKOPÁVKY ZE ZEMNÍKŮ A SKLÁDEK TŘ. I, ODVOZ DO 20KM
na místo určené investorem (ke zpětnému použití)</t>
  </si>
  <si>
    <t>ochranný násyp na I/3 (viz pol. 17180.b)
0,5*20,0*(10,5+2*10,0)=305,000 [A]</t>
  </si>
  <si>
    <t>131731</t>
  </si>
  <si>
    <t>HLOUBENÍ JAM ZAPAŽ I NEPAŽ TŘ. I, ODVOZ DO 1KM
vč.čerpání vody a čerpacích jímek, vč.odvozu na meziskládku</t>
  </si>
  <si>
    <t>pro násyp (pol. 171101)    1538,992=1 538,992 [A]</t>
  </si>
  <si>
    <t>131738</t>
  </si>
  <si>
    <t>HLOUBENÍ JAM ZAPAŽ I NEPAŽ TŘ. I, ODVOZ DO 20KM
vč.čerpání vody a čerpacích jímek, vč.odvozu na skládku</t>
  </si>
  <si>
    <t>u op1
18,0*4,8*22,0=1 900,800 [A]
u op4
16,0*4,0*16,0=1 024,000 [B]
odpočet násypu (pol. 171 101)
-1538,992=-1 538,992 [C]
Celkem: A+B+C=1 385,808 [D]</t>
  </si>
  <si>
    <t>171101</t>
  </si>
  <si>
    <t>ULOŽENÍ SYPANINY DO NÁSYPŮ SE ZHUTNĚNÍM DO 95% PS</t>
  </si>
  <si>
    <t>vně křídel
op1
18,0*3,7*(22,0-9,8)=812,520 [A]
op4
16,0*4,0*(16,0-9,8)=396,800 [B]
zásyp základů
op1
(2,1*2,2+0,9*2,6+2,2*2,0)*9,8=111,328 [C]
op4
(2,1*7,0+1,8*0,6+2,6*2,5)*9,8=218,344 [D]
Celkem: A+B+C+D=1 538,992 [E]</t>
  </si>
  <si>
    <t>17120</t>
  </si>
  <si>
    <t>ULOŽENÍ SYPANINY DO NÁSYPŮ A NA SKLÁDKY BEZ ZHUTNĚNÍ
skládka a meziskládka</t>
  </si>
  <si>
    <t>skládka 1385,808=1 385,808 [A]
meziskládka 1538,992+305,0=1 843,992 [B]
Celkem: A+B=3 229,800 [C]</t>
  </si>
  <si>
    <t>ULOŽENÍ SYPANINY DO NÁSYPŮ Z NAKUPOVANÝCH MATERIÁLŮ
vč.dodání zeminy</t>
  </si>
  <si>
    <t>za opěrami (kromě přechod. klínů)
op1
(2,5*6,2+0,3*3,4)*9,8=161,896 [A]
op4
(2,5*4,9+0,3*3,4)*9,8=130,046 [B]
Celkem: A+B=291,942 [C]</t>
  </si>
  <si>
    <t>ochranný násyp na I/3 před bouráním NK mostu
0,5*20,0*(10,5+2*10,0)=305,000 [A]</t>
  </si>
  <si>
    <t>Základy</t>
  </si>
  <si>
    <t>21263</t>
  </si>
  <si>
    <t>TRATIVODY KOMPLET Z TRUB Z PLAST HMOT DN DO 150MM
kompletní DN150mm vč.podkladního betonu, vč. obsypu mezerovitým betonem a vč.vyústění a případ. výústního objektu</t>
  </si>
  <si>
    <t>2*15,0=30,000 [A]</t>
  </si>
  <si>
    <t>21341</t>
  </si>
  <si>
    <t>DRENÁŽNÍ VRSTVY Z PLASTBETONU (PLASTMALTY)
drenážní polymerní beton</t>
  </si>
  <si>
    <t>pod odvod. proužkem 
0,045*0,15*16,5=0,111 [E]
přípočet žeber u odvod. trubiček   6*0,035*0,4*0,5=0,042 [A]
0,045*9*0,6*0,4=0,097 [B]
přípočet žeber u odvodňovačů
0,045*2*(0,7*0,7-0,5*0,5)=0,022 [C]
Celkem: E+A+B+C=0,272 [F]</t>
  </si>
  <si>
    <t>DRENÁŽNÍ VRSTVY Z PLASTBETONU (PLASTMALTY)
vč. drenážního profilu</t>
  </si>
  <si>
    <t>0,045*0,75*11,2=0,378 [A]</t>
  </si>
  <si>
    <t>22594R</t>
  </si>
  <si>
    <t>ZÁPOROVÉ PAŽENÍ Z KOVU - zřízení a odstranění kompletní
pohledová plocha</t>
  </si>
  <si>
    <t>3,9*(19,1+14,4)+2,0*(4,0+3,1)=144,850 [A]</t>
  </si>
  <si>
    <t>227831</t>
  </si>
  <si>
    <t>MIKROPILOTY KOMPLET D DO 150MM NA POVRCHU
tr.108/16</t>
  </si>
  <si>
    <t>část pod základovou spárou
4,0*(6*12+3*12)=432,000 [A]
část nad základovou spárou, tj. do stávajících zbytků základů
0,8*(3*10+3*10)=48,000 [B]
Celkem: A+B=480,000 [C]</t>
  </si>
  <si>
    <t>26153</t>
  </si>
  <si>
    <t>VRTY PRO KOTVENÍ, INJEKTÁŽ A MIKROPILOTY NA POVRCHU TŘ. V D DO 150MM</t>
  </si>
  <si>
    <t>část nad základovou spárou, tj. do stávajících zbytků základů
0,8*(3*10+3*10)=48,000 [B]</t>
  </si>
  <si>
    <t>26173</t>
  </si>
  <si>
    <t>VRTY PRO KOTV, INJEKT, MIKROPIL NA POVR TŘ I A II D DO 150MM
pro mikropiloty</t>
  </si>
  <si>
    <t>odhad délky - část pod základovou spárou, předpoklad 40% tř.I a II a 60% tř. III a IV
0,4*4,0*(6*12+3*12)=172,800 [A]</t>
  </si>
  <si>
    <t>26183</t>
  </si>
  <si>
    <t>VRT PRO KOTV, INJEK, MIKROPIL NA POVR TŘ III A IV D DO 150MM
pro mikropiloty</t>
  </si>
  <si>
    <t>odhad délky - část pod základovou spárou, předpoklad 40% tř.I a II a 60% tř. III a IV
0,6*4,0*(6*12+3*12)=259,200 [A]</t>
  </si>
  <si>
    <t>272325R</t>
  </si>
  <si>
    <t>ZÁKLADY ZE ŽELEZOBETONU DO C335/45 (B37)
C35/45 XF4 vč.bednění, nátěru zasypaných ploch proti zemní vlhkosti vč.ochrany geotextilií, vč.výplně a těsnění prac. a dilat. spar</t>
  </si>
  <si>
    <t>o2
((2,97+2,2)/2*4,07-0,49*1,93/2-0,92*0,7/2-1,04*4,07/2+(1,5+1,39)/2*2,24)*12,0-0,8*2,6*9,6=110,190 [C]
o3
(4,10*1,96-0,14*0,57/2)*12,0-0,8*2,6*9,6
=75,985 [A]
Celkem: C+A=186,175 [D]</t>
  </si>
  <si>
    <t>272365</t>
  </si>
  <si>
    <t>VÝZTUŽ ZÁKLADŮ Z OCELI 10505, B500B</t>
  </si>
  <si>
    <t>odhad 180 kg/m3
0,18*186,175=33,512 [A]</t>
  </si>
  <si>
    <t>285391</t>
  </si>
  <si>
    <t>DODATEČNÉ KOTVENÍ VLEPENÍM BETONÁŘSKÉ VÝZTUŽE D DO 10MM DO VRTŮ</t>
  </si>
  <si>
    <t>pro spřažení desky na nosnících - 9ks/m2
10,1*23,0*9+0,3=2 091,000 [A]</t>
  </si>
  <si>
    <t>285392</t>
  </si>
  <si>
    <t>DODATEČNÉ KOTVENÍ VLEPENÍM BETONÁŘSKÉ VÝZTUŽE D DO 16MM DO VRTŮ</t>
  </si>
  <si>
    <t>pro spřažení základů se stávajícími základy
58*2=116,000 [A]</t>
  </si>
  <si>
    <t>285393</t>
  </si>
  <si>
    <t>DODATEČNÉ KOTVENÍ VLEPENÍM BETONÁŘSKÉ VÝZTUŽE D DO 20MM DO VRTŮ</t>
  </si>
  <si>
    <t>pro spřažení základů se stávajícími základy
173*2=346,000 [A]</t>
  </si>
  <si>
    <t>28999</t>
  </si>
  <si>
    <t>OPLÁŠTĚNÍ (ZPEVNĚNÍ) Z FÓLIE</t>
  </si>
  <si>
    <t>těsnící vrstva za opěrami
3,6*8,3*2=59,760 [A]</t>
  </si>
  <si>
    <t>Svislé konstrukce</t>
  </si>
  <si>
    <t>31717</t>
  </si>
  <si>
    <t>KOVOVÉ KONSTRUKCE PRO KOTVENÍ ŘÍMSY
po 1m na NK</t>
  </si>
  <si>
    <t xml:space="preserve">KG        </t>
  </si>
  <si>
    <t>odhad 6kg/kus 
2*50*6,0=600,000 [A]</t>
  </si>
  <si>
    <t>317326</t>
  </si>
  <si>
    <t>ŘÍMSY ZE ŽELEZOBETONU DO C40/50 (B50)
C35/45 XF4 vč.bednění,  vč.výplně a těsnění prac. a dilat. spar</t>
  </si>
  <si>
    <t>levá
(0,25*0,6+0,235*2,05)*59,10=37,336 [A]
pravá
(0,25*0,6+0,235*0,55)*59,10=16,504 [B]
Celkem: A+B=53,840 [C]</t>
  </si>
  <si>
    <t>317365</t>
  </si>
  <si>
    <t>VÝZTUŽ ŘÍMS Z OCELI 10505</t>
  </si>
  <si>
    <t>odhad 150 kg/m3
0,15*53,84=8,076 [A]</t>
  </si>
  <si>
    <t>333326</t>
  </si>
  <si>
    <t>MOSTNÍ OPĚRY A KŘÍDLA ZE ŽELEZOVÉHO BETONU DO C40/50 (B50)
C35/45 XF4 vč.bednění, nátěru zasypaných ploch proti zemní vlhkosti vč.ochrany geotextilií, vč.výplně a těsnění prac. a dilat. spar, vč.okapní žlabovky úlož.prahu, vč.letopočtu výstavby vlysem</t>
  </si>
  <si>
    <t>o1
2,04*2,10*9,4-0,6*0,28*7,0+0,5*(0,8+1,65)/2*2,4*2+0,275*4,5*(0,30+0,40)=42,900 [A]
o4
2,01*2,10*9,4-0,6*0,32*7,15+0,5*(0,8+1,5)/2*2,0*2+0,275*4,10*(0,4+0,39)=41,495 [B]
Celkem: A+B=84,395 [C]</t>
  </si>
  <si>
    <t>333365</t>
  </si>
  <si>
    <t>VÝZTUŽ MOSTNÍCH OPĚR A KŘÍDEL Z OCELI 10505, B500B
vč. ochranného epoxid.nátěru v rozsahu +-50mm od pracovní spáry</t>
  </si>
  <si>
    <t>odhad 180kg/m3
0,18*84,396=15,191 [A]</t>
  </si>
  <si>
    <t>334326</t>
  </si>
  <si>
    <t>MOSTNÍ PILÍŘE A STATIVA ZE ŽELEZOVÉHO BETONU DO C40/50 (B50)
C35/45 XF4 vč.bednění, nátěru zasypaných ploch proti zemní vlhkosti vč.ochrany geotextilií, vč.výplně a těsnění prac. a dilat. spar</t>
  </si>
  <si>
    <t>šikmé stojky
o2
(0,80+0,99)/2*6,14*9,81=53,909 [A]
o3
0,52*7,36*9,83=37,621 [B]
Celkem: A+B=91,530 [C]</t>
  </si>
  <si>
    <t>334336</t>
  </si>
  <si>
    <t>MOSTNÍ PILÍŘE A STATIVA Z PŘEDPJ BET DO C40/50 (B50)
C35/45 XF4 vč.bednění, nátěru zasypaných ploch proti zemní vlhkosti vč.ochrany geotextilií, vč.výplně a těsnění prac. a dilat. spar</t>
  </si>
  <si>
    <t>táhla
o1-o2
0,4*5,0*7,72=15,440 [A]
o3-o4
0,4*5,0*7,30=14,600 [B]
Celkem: A+B=30,040 [C]</t>
  </si>
  <si>
    <t>334365</t>
  </si>
  <si>
    <t>VÝZTUŽ MOSTNÍCH PILÍŘŮ A STATIV Z OCELI 10505, B500B</t>
  </si>
  <si>
    <t>odhad 220 kg/m3
0,22*(91,53+30,040)=26,745 [A]</t>
  </si>
  <si>
    <t>33437</t>
  </si>
  <si>
    <t>VÝZTUŽ MOST PILÍŘŮ A STATIV PŘEDPÍNACÍ</t>
  </si>
  <si>
    <t>příl.14
o1 - kabely T
0,387=0,387 [A]
o4 - kabely U
0,359=0,359 [B]
Celkem: A+B=0,746 [C]</t>
  </si>
  <si>
    <t>Vodorovné konstrukce</t>
  </si>
  <si>
    <t>420324</t>
  </si>
  <si>
    <t>PŘECHODOVÉ DESKY MOSTNÍCH OPĚR ZE ŽELEZOBETONU C25/30
C25/30 XF2 - vč.bednění, výplně a těsnění spar, nátěru zasypaných ploch proti zemní vlhkosti vč.ochrany geotextilií</t>
  </si>
  <si>
    <t>o1
(0,25*(4,0-0,53)+0,8*0,53+0,03*0,4/2)*7,0=9,083 [A]
o4
(0,25*(4,0-0,53)+0,8*0,53+0,07*0,4/2)*7,0=9,139 [B]
Celkem: A+B=18,222 [C]</t>
  </si>
  <si>
    <t>420365</t>
  </si>
  <si>
    <t>VÝZTUŽ PŘECHODOVÝCH DESEK MOSTNÍCH OPĚR Z OCELI 10505</t>
  </si>
  <si>
    <t>odhad 150kg/m3 0,15*18,222=2,733 [A]</t>
  </si>
  <si>
    <t>421137R</t>
  </si>
  <si>
    <t>MOSTNÍ NOSNÉ DESK KONST Z DÍLCŮ Z PŘEDPJ BET DO C90/105 (B60)
C90/105
vč.provizorních stojek použitých při montáži</t>
  </si>
  <si>
    <t>(8*0,6*0,7+0,15*(10,0-8*0,6))*23,0=95,220 [A]</t>
  </si>
  <si>
    <t>421326</t>
  </si>
  <si>
    <t>MOSTNÍ NOSNÉ DESKOVÉ KONSTRUKCE ZE ŽELEZOBETONU C35/45
C35/45 XF1</t>
  </si>
  <si>
    <t>spřahující deska
(0,2*10,1+0,07*0,8/2)*23,0=47,104 [A]</t>
  </si>
  <si>
    <t>421336</t>
  </si>
  <si>
    <t>MOSTNÍ NOSNÉ DESKOVÉ KONSTRUKCE Z PŘEDPJATÉHO BETONU C35/45
C35/45 XF1</t>
  </si>
  <si>
    <t>o1-o2
((0,91+1,66)/2*9,35+0,275*(10,1-9,35))*(16,10-1,0)+(0,71+0,15)*7*0,6*1,0=188,149 [A]
o3-o4
((0,91*9,35+0,275*(10,1-9,35))*(13,40-1,0))+(0,71+0,15)*7*0,6*1,0=111,675 [B]
Celkem: A+B=299,824 [C]</t>
  </si>
  <si>
    <t>421365</t>
  </si>
  <si>
    <t>VÝZTUŽ MOSTNÍ DESKOVÉ KONSTRUKCE Z OCELI 10505, B500B</t>
  </si>
  <si>
    <t>spřahující deska - odhad 150 kg/m3
0,15*47,104=7,066 [A]
předpjatá deska - odhad 180 kg/m3
0,18*296,212=53,318 [B]
Celkem: A+B=60,384 [C]</t>
  </si>
  <si>
    <t>42137</t>
  </si>
  <si>
    <t>VÝZTUŽ MOSTNÍ NOSNÉ DESKOVÉ KONSTR PŘEDPÍNACÍ</t>
  </si>
  <si>
    <t>příl. 14 - kabely "B" a "C"
18,192+2,164=20,356 [A]</t>
  </si>
  <si>
    <t>42815</t>
  </si>
  <si>
    <t>MOSTNÍ LOŽISKA Z ASFALT PÁSŮ</t>
  </si>
  <si>
    <t>pro přechodovou desku   
0,4*7,0+0,4*7,15=5,660 [A]</t>
  </si>
  <si>
    <t>431114</t>
  </si>
  <si>
    <t>SCHODIŠŤ KONSTR Z DÍLCŮ BETON DO C25/30 (B30)
C25/30-XF3</t>
  </si>
  <si>
    <t>revizní schodiště 
o1
0,18*0,6*41*0,75=3,321 [A]
o4
0,18*0,6*33*0,75=2,673 [B]
Celkem: A+B=5,994 [C]</t>
  </si>
  <si>
    <t>451312</t>
  </si>
  <si>
    <t>PODKLADNÍ A VÝPLŇOVÉ VRSTVY Z PROSTÉHO BETONU C12/15
C12/15-XO - podkladní beton</t>
  </si>
  <si>
    <t>pod přechod. deskami 
0,15*(3,5+0,7)*(7,2+7,35)=9,167 [A]
pod opěrami, táhly a základy
o1-o2
0,15*(2,6*10,4+5,6*6,9+6,6*12,6)=22,326 [B]
o3-o4
0,15*(2,6*10,4+5,6*6,7+4,5*12,6)=18,189 [C]
Celkem: A+B+C=49,682 [D]</t>
  </si>
  <si>
    <t>451314</t>
  </si>
  <si>
    <t>PODKLADNÍ A VÝPLŇOVÉ VRSTVY Z PROSTÉHO BETONU C25/30
C20/25n XF3</t>
  </si>
  <si>
    <t>revizní schodiště 
0,25*0,75*(5,71+5,82+6,15+5,38)*1,1=4,756 [A]
podesta
0,15*1,52*0,75=0,171 [B]
podklad dlažby
- zpevnění svahu u o1
0,15*(11,0*(2,81+2,93)+0,5*3,9*2)=10,056 [C]
- zpevnění svahu u o4
0,15*(11,0*11,1+0,5*3,7*2)=18,870 [D]
přechody říms
0,15*(5,0*(1,8+1,0+0,5)+3,0*0,9)=2,880 [E]
ukonč. skluzu u o2
0,15*(1,0*4,8)=0,720 [F]
Celkem: A+B+C+D+E+F=37,453 [G]</t>
  </si>
  <si>
    <t>45157</t>
  </si>
  <si>
    <t>PODKLADNÍ A VÝPLŇOVÉ VRSTVY Z KAMENIVA TĚŽENÉHO
štěrkopísek</t>
  </si>
  <si>
    <t>nad a pod těsnící vrstvou za opěrami 
 2*0,15*(3,6*8,3*2)=17,928 [A]</t>
  </si>
  <si>
    <t>45850</t>
  </si>
  <si>
    <t>VÝPLŇ ZA OPĚRAMI A ZDMI Z KAMENIVA</t>
  </si>
  <si>
    <t>přechodové klíny
o1
(1,0*3,4+1,0*0,7+0,3*0,6)*9,8=41,944 [A]
o4
(1,0*3,4+0,7*0,5+0,3*0,6)*9,8=38,514 [B]
Celkem: A+B=80,458 [C]</t>
  </si>
  <si>
    <t>465512</t>
  </si>
  <si>
    <t>DLAŽBY Z LOMOVÉHO KAMENE NA MC
kamenná dlažba tl.200mm (podkladního betonu tl.100mm vykázán samostatně)</t>
  </si>
  <si>
    <t>podesta
0,2*1,52*0,75=0,228 [B]
podklad dlažby
- zpevnění svahu u o1
0,2*(11,0*(2,81+2,93)+0,5*3,9*2)=13,408 [C]
- zpevnění svahu u o4
0,2*(11,0*11,1+0,5*3,7*2)=25,160 [D]
přechody říms
0,2*(5,0*(1,8+1,0+0,5)+3,0*0,9)=3,840 [E]
ukonč. skluzu u o2
0,2*(1,0*4,8)=0,960 [F]
Celkem: B+C+D+E+F=43,596 [G]</t>
  </si>
  <si>
    <t>56314</t>
  </si>
  <si>
    <t>VOZOVKOVÉ VRSTVY Z MECHANICKY ZPEVNĚNÉHO KAMENIVA TL. DO 200MM
MZK 0/32</t>
  </si>
  <si>
    <t>mimo most
tl.200mm
5,8*((7,5+8,5)/2+2*0,5)+(2,0*(7,5+2*0,5)+(5,3-2,0)*(10,0+0,5))=103,850 [A]</t>
  </si>
  <si>
    <t>56333</t>
  </si>
  <si>
    <t>VOZOVKOVÉ VRSTVY ZE ŠTĚRKODRTI TL. DO 150MM
ŠDA 0-32</t>
  </si>
  <si>
    <t>mimo most
tl.150mm
5,8*((7,5+8,5)/2+2*1,0)+(2,0*(7,5+2*0,5)+(5,3-2,0)*(10,0+1,0))=111,300 [A]</t>
  </si>
  <si>
    <t>572123</t>
  </si>
  <si>
    <t>INFILTRAČNÍ POSTŘIK Z EMULZE DO 1,0KG/M2
PI-E 0,60kg/m2</t>
  </si>
  <si>
    <t>pod VMT
94,40=94,400 [A]</t>
  </si>
  <si>
    <t>572213</t>
  </si>
  <si>
    <t>SPOJOVACÍ POSTŘIK Z EMULZE DO 0,5KG/M2
PS-EP 0,35kg/m2</t>
  </si>
  <si>
    <t>pod SMA a pod ACL 
649,265+197,90=847,165 [A]</t>
  </si>
  <si>
    <t>574D78</t>
  </si>
  <si>
    <t>ASFALTOVÝ BETON PRO LOŽNÍ VRSTVY MODIFIK ACL 22+, 22S TL. 80MM
ACL 22S modif.</t>
  </si>
  <si>
    <t>mimo most
10,8*(7,5+11,0)/2+2,0*7,5+(10,3-2,0)*10,0=197,900 [A]</t>
  </si>
  <si>
    <t>574J54</t>
  </si>
  <si>
    <t>ASFALTOVÝ KOBEREC MASTIXOVÝ MODIFIK SMA 11+, 11S TL. 40MM
SMA 11S modif.</t>
  </si>
  <si>
    <t>most vč. opěr
(7,5-0,5)*(50,50+2,10*2)=382,900 [A]
mimo most
12,3*(7,5+12,6)/2+2,0*7,5+(15,3-2,0)*10,0-0,5*(4,0+6,5)
=266,365 [B]
Celkem: A+B=649,265 [C]</t>
  </si>
  <si>
    <t>574M47</t>
  </si>
  <si>
    <t>PODKLADNÍ VRSTVY Z ASF SMĚSI S VMT NEMODIFIK ZRN 0/22 TL. 80MM</t>
  </si>
  <si>
    <t>mimo most
5,8*(7,5+8,5)/2+2,0*7,5+(5,3-2,0)*10,0=94,400 [A]</t>
  </si>
  <si>
    <t>575C33</t>
  </si>
  <si>
    <t>LITÝ ASFALT MA IV (OCHRANA MOSTNÍ IZOLACE) 11 TL. 30MM</t>
  </si>
  <si>
    <t>odvodňovací proužek - most s přesahem na část předmostí
0,5*(50,50+2,10*2+4,0+6,5)=32,600 [A]</t>
  </si>
  <si>
    <t>575C65</t>
  </si>
  <si>
    <t>LITÝ ASFALT MA IV (OCHRANA MOSTNÍ IZOLACE) 16 TL. 45MM</t>
  </si>
  <si>
    <t>most s přetažením na přechod. desku
7,5*(50,5+2,10*2+2*1,0)=425,250 [A]</t>
  </si>
  <si>
    <t>57641</t>
  </si>
  <si>
    <t>POSYP KAMENIVEM OBALOVANÝM 5KG/M2
2-4 kg/m2</t>
  </si>
  <si>
    <t>na SMA a na MA (kromě odvodňovacího proužku)  
649,265+425,25=1 074,515 [A]</t>
  </si>
  <si>
    <t>Přidružená stavební výroba</t>
  </si>
  <si>
    <t>711442</t>
  </si>
  <si>
    <t>IZOLACE MOSTOVEK CELOPLOŠNÁ ASFALTOVÝMI PÁSY S PEČETÍCÍ VRSTVOU
asfalt.pásy na kotevně impregnační nátěr, vč.přetažení 1000mm na přechodové desky</t>
  </si>
  <si>
    <t>10,1*(50,5+2,1*2)+1,0*(7,0+7,15)=566,620 [A]</t>
  </si>
  <si>
    <t>711502</t>
  </si>
  <si>
    <t>OCHRANA IZOLACE NA POVRCHU ASFALTOVÝMI PÁSY
ochrana izolace pod římsou asfaltovými pásy s kovovou vložkou</t>
  </si>
  <si>
    <t>(2,2+0,7)*(50,5+2,1*2)=158,630 [A]</t>
  </si>
  <si>
    <t>721164</t>
  </si>
  <si>
    <t>VNITŘNÍ KANALIZACE ZE SKLOLAM TRUB DN DO 200MM</t>
  </si>
  <si>
    <t>svody od odvodňovačů a odvod. trubiček mostní izolace
30,5+9,0=39,500 [A]</t>
  </si>
  <si>
    <t>78382</t>
  </si>
  <si>
    <t>NÁTĚRY BETON KONSTR TYP S2 (OS-B)</t>
  </si>
  <si>
    <t>kraje NK 
0,5*(50,5+2,1*2)*2+1,0*(7,0+7,15)=68,850 [A]</t>
  </si>
  <si>
    <t>78383</t>
  </si>
  <si>
    <t>NÁTĚRY BETON KONSTR TYP S4 (OS-C)</t>
  </si>
  <si>
    <t>římsy
(0,15+0,15)*59,1=17,730 [A]
(0,16+0,15)*59,1=18,321 [B]
Celkem: A+B=36,051 [C]</t>
  </si>
  <si>
    <t>9112B1</t>
  </si>
  <si>
    <t>ZÁBRADLÍ MOSTNÍ SE SVISLOU VÝPLNÍ - DODÁVKA A MONTÁŽ</t>
  </si>
  <si>
    <t>59,1=59,100 [A]</t>
  </si>
  <si>
    <t>9112B3</t>
  </si>
  <si>
    <t>ZÁBRADLÍ MOSTNÍ SE SVISLOU VÝPLNÍ - DEMONTÁŽ S PŘESUNEM
vč.odvozu na místo podle pokynů objednatele - ke druhotnému zpracování</t>
  </si>
  <si>
    <t>55,5*2=111,000 [A]</t>
  </si>
  <si>
    <t>9113B1</t>
  </si>
  <si>
    <t>SVODIDLO OCEL SILNIČ JEDNOSTR, ÚROVEŇ ZADRŽ H1 -DODÁVKA A MONTÁŽ</t>
  </si>
  <si>
    <t>28,0+12,0=40,000 [A]</t>
  </si>
  <si>
    <t>9113B2R</t>
  </si>
  <si>
    <t>SVODIDLO OCEL SILNIČ JEDNOSTR, ÚROVEŇ ZADRŽ H1 - přeberanění
přeberanění sloupků svodidel - množství značí délku úpravy</t>
  </si>
  <si>
    <t>napojení stáv. svodidla okružní křižovatky
2*15,0=30,000 [A]
napojení I/3 před mostem
15,0=15,000 [B]
Celkem: A+B=45,000 [C]</t>
  </si>
  <si>
    <t>9115C1</t>
  </si>
  <si>
    <t>SVODIDLO OCEL MOSTNÍ JEDNOSTR, ÚROVEŇ ZADRŽ H2 - DODÁVKA A MONTÁŽ
vč.PKO, kotvení vlepovanými kotvami přes patní desky, osazení do jemnozrnné plastmalty</t>
  </si>
  <si>
    <t>L římsa
60,0=60,000 [A]</t>
  </si>
  <si>
    <t>9117C1</t>
  </si>
  <si>
    <t>SVOD OCEL ZÁBRADEL ÚROVEŇ ZADRŽ H2 - DODÁVKA A MONTÁŽ
se svislou výplní, vč.PKO, kotvení vlepovanými kotvami přes patní desky, osazení do jemnozrnné plastmalty</t>
  </si>
  <si>
    <t>P římsa
60,0=60,000 [A]</t>
  </si>
  <si>
    <t>91238</t>
  </si>
  <si>
    <t>SMĚROVÉ SLOUPKY Z PLAST HMOT - NÁSTAVCE NA SVODIDLA VČETNĚ ODRAZNÉHO PÁSKU</t>
  </si>
  <si>
    <t>4+6=10,000 [A]</t>
  </si>
  <si>
    <t>912A8R</t>
  </si>
  <si>
    <t>BALISETY Z PLASTICKÝCH HMOT - demontáž, uložení, znovuosazení</t>
  </si>
  <si>
    <t>na I3 za mostem
4=4,000 [A]
na I3 před mostem
8=8,000 [B]
Celkem: A+B=12,000 [C]</t>
  </si>
  <si>
    <t>91345</t>
  </si>
  <si>
    <t>NIVELAČNÍ ZNAČKY KOVOVÉ
kompletní</t>
  </si>
  <si>
    <t>římsy 2*9=18,000 [A]
podpěry  2*4=8,000 [B]
Celkem: A+B=26,000 [C]</t>
  </si>
  <si>
    <t>91355</t>
  </si>
  <si>
    <t>EVIDENČNÍ ČÍSLO MOSTU
sejmutí stávajícího a zpětné osazení s případnou výměnou poškozených částí</t>
  </si>
  <si>
    <t>2=2,000 [A]</t>
  </si>
  <si>
    <t>914123</t>
  </si>
  <si>
    <t>DOPRAVNÍ ZNAČKY ZÁKLADNÍ VELIKOSTI OCELOVÉ FÓLIE TŘ 1 - DEMONTÁŽ
vč. odvozu na místo určené investorem</t>
  </si>
  <si>
    <t>stávající značky
2*2=4,000 [A]</t>
  </si>
  <si>
    <t>914913</t>
  </si>
  <si>
    <t>SLOUPKY A STOJKY DZ Z OCEL TRUBEK ZABETON DEMONTÁŽ
vč.odvozu na místo určené investorem</t>
  </si>
  <si>
    <t>915111</t>
  </si>
  <si>
    <t>VODOROVNÉ DOPRAVNÍ ZNAČENÍ BARVOU HLADKÉ - DODÁVKA A POKLÁDKA</t>
  </si>
  <si>
    <t>podélné vodící čáry 2*0,25*77,0=38,500 [A]</t>
  </si>
  <si>
    <t>915211</t>
  </si>
  <si>
    <t>VODOROVNÉ DOPRAVNÍ ZNAČENÍ PLASTEM HLADKÉ - DODÁVKA A POKLÁDKA</t>
  </si>
  <si>
    <t>917223</t>
  </si>
  <si>
    <t>SILNIČNÍ A CHODNÍKOVÉ OBRUBY Z BETONOVÝCH OBRUBNÍKŮ ŠÍŘ 100MM</t>
  </si>
  <si>
    <t>ohraničení dlažby a schodišť
5,0*3+1,3+1,0+0,3=17,600 [A]
2*(5,7+5,8+6,2+5,4+1,5)+(11,0+3,9)+(11,0+3,7)=78,800 [B]</t>
  </si>
  <si>
    <t>917224</t>
  </si>
  <si>
    <t>SILNIČNÍ A CHODNÍKOVÉ OBRUBY Z BETONOVÝCH OBRUBNÍKŮ ŠÍŘ 150MM</t>
  </si>
  <si>
    <t>ohraničení dlažby 5,0*4=20,000 [A]</t>
  </si>
  <si>
    <t>931314</t>
  </si>
  <si>
    <t>TĚSNĚNÍ DILATAČ SPAR ASF ZÁLIVKOU PRŮŘ DO 400MM2
odvod. proužek  - navázání na obrus</t>
  </si>
  <si>
    <t>50,5+2,1*2+4,0+6,5+2*0,5=66,200 [A]</t>
  </si>
  <si>
    <t>931315</t>
  </si>
  <si>
    <t>TĚSNĚNÍ DILATAČ SPAR ASF ZÁLIVKOU PRŮŘ DO 600MM2</t>
  </si>
  <si>
    <t>podél říms - nahoře 
59,1=59,100 [A]
v místě napojení na stáv. komunikaci
12,6+10,0+13,3=35,900 [B]
Celkem: A+B=95,000 [C]</t>
  </si>
  <si>
    <t>931316</t>
  </si>
  <si>
    <t>TĚSNĚNÍ DILATAČ SPAR ASF ZÁLIVKOU PRŮŘ DO 800MM2</t>
  </si>
  <si>
    <t>podél říms dole - na mostě
(50,5+2,1*2)*2=109,400 [A]</t>
  </si>
  <si>
    <t>93152</t>
  </si>
  <si>
    <t>MOSTNÍ ZÁVĚRY POVRCHOVÉ POSUN DO 100MM</t>
  </si>
  <si>
    <t>11,2*2=22,400 [A]</t>
  </si>
  <si>
    <t>935212</t>
  </si>
  <si>
    <t>PŘÍKOPOVÉ ŽLABY Z BETON TVÁRNIC ŠÍŘ DO 600MM DO BETONU TL 100MM</t>
  </si>
  <si>
    <t>11,0+12,0+3,0+10,0+9,0=45,000 [A]</t>
  </si>
  <si>
    <t>93639</t>
  </si>
  <si>
    <t>ZAÚSTĚNÍ SKLUZŮ (VČET DLAŽBY Z LOM KAMENE)</t>
  </si>
  <si>
    <t>"vývařiště"   2=2,000 [A]</t>
  </si>
  <si>
    <t>936533</t>
  </si>
  <si>
    <t>MOSTNÍ ODVODŇOVACÍ SOUPRAVA 500/500</t>
  </si>
  <si>
    <t>936541</t>
  </si>
  <si>
    <t>MOSTNÍ ODVODŇOVACÍ TRUBKA (POVRCHŮ IZOLACE) Z NEREZ OCELI</t>
  </si>
  <si>
    <t>6,0=6,000 [A]</t>
  </si>
  <si>
    <t>966158</t>
  </si>
  <si>
    <t>BOURÁNÍ KONSTRUKCÍ Z PROST BETONU S ODVOZEM DO 20KM
vč.odvozu na skládku a uložení na skládku</t>
  </si>
  <si>
    <t>stávající obetonování svahů - odhad tl.
0,2*9,4*(11,0+11,0)=41,360 [A]
podklad přechod. desky
0,1*5,0*6,7*2=6,700 [B]
výplň beton.říms
0,2*0,5*55,5*2=11,100 [C]
Celkem: A+B+C=59,160 [D]</t>
  </si>
  <si>
    <t>966168</t>
  </si>
  <si>
    <t>BOURÁNÍ KONSTRUKCÍ ZE ŽELEZOBETONU S ODVOZEM DO 20KM
vč.odvozu na skládku a uložení na skládku</t>
  </si>
  <si>
    <t>odhad
kce mostu vč.zmonolitněných nosníků
(3*1,0*1,7*0,8+0,15*(9,4-3*1,7))*53,64=253,449 [A]
0,4*8,5*1,33*3*2=27,132 [B]
0,3*8,75*0,6*3*2=9,450 [C]
odbourané části základů o2 a o3 v tl.200mm
2*(1,0*3,0*10,0-0,8*2,6*9,6)=20,064 [D]
římsy
(0,47*0,1+0,3*0,9)*55,5*2=35,187 [E]
přechod. desky
0,3*5,0*6,5*2=19,500 [F]
Celkem: A+B+C+D+E+F=364,782 [G]</t>
  </si>
  <si>
    <t>96787</t>
  </si>
  <si>
    <t>VYBOURÁNÍ MOSTNÍCH ODVODŇOVAČŮ
vč.odvozu na místo určené investorem</t>
  </si>
  <si>
    <t>97816</t>
  </si>
  <si>
    <t>ODSEKÁNÍ VRSTVY VYROVNÁVACÍHO BETONU NA MOSTECH
vč.odvozu na skládku a uložení</t>
  </si>
  <si>
    <t>vyrovnávací beton a cementová mazanina
(0,05*7,8+0,04*6,5)*(53,64+2*1,0)=36,166 [A]</t>
  </si>
  <si>
    <t>97817</t>
  </si>
  <si>
    <t>ODSTRANĚNÍ MOSTNÍ IZOLACE</t>
  </si>
  <si>
    <t>7,8*(53,64+2*1,0)=433,992 [A]</t>
  </si>
  <si>
    <t>SO 801</t>
  </si>
  <si>
    <t>Vegetační úpravy</t>
  </si>
  <si>
    <t>801</t>
  </si>
  <si>
    <t>11201</t>
  </si>
  <si>
    <t>KÁCENÍ STROMŮ D KMENE DO 0,5M S ODSTRANĚNÍM PAŘEZŮ
vč.odvozu použitelné dřevní hmoty ke zpracování, zbytek na skládku, vč.poplatku za uložení</t>
  </si>
  <si>
    <t>11204</t>
  </si>
  <si>
    <t>KÁCENÍ STROMŮ D KMENE DO 0,3M S ODSTRANĚNÍM PAŘEZŮ
vč.odvozu použitelné dřevní hmoty ke zpracování, zbytek na skládku, vč.poplatku za uložení</t>
  </si>
  <si>
    <t>184B13</t>
  </si>
  <si>
    <t>VYSAZOVÁNÍ STROMŮ LISTNATÝCH S BALEM OBVOD KMENE DO 12CM, PODCHOZÍ VÝŠ MIN 2,2M</t>
  </si>
  <si>
    <t>javor babyka
12=12,000 [A]</t>
  </si>
  <si>
    <t>184D16</t>
  </si>
  <si>
    <t>VYSAZOVÁNÍ STROMŮ JEHLIČNATÝCH S BALEM VÝŠKY KMENE PŘES 1,75M</t>
  </si>
  <si>
    <t>smrk ztepilý
1=1,000 [A]</t>
  </si>
  <si>
    <t>18600</t>
  </si>
  <si>
    <t>ZALÉVÁNÍ VODOU</t>
  </si>
  <si>
    <t>po výsadbě stromů
(12+1)*0,2=2,600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</si>
</sst>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23</v>
      </c>
      <c r="B11" s="7" t="s">
        <v>22</v>
      </c>
      <c r="C11" s="13">
        <f>'000'!I26</f>
      </c>
      <c r="D11" s="13">
        <f>'000'!P26</f>
      </c>
      <c r="E11" s="13">
        <f>C11+D11</f>
      </c>
    </row>
    <row r="12" spans="1:5" ht="12.75" customHeight="1">
      <c r="A12" s="7" t="s">
        <v>77</v>
      </c>
      <c r="B12" s="7" t="s">
        <v>76</v>
      </c>
      <c r="C12" s="13">
        <f>'181'!I84</f>
      </c>
      <c r="D12" s="13">
        <f>'181'!P84</f>
      </c>
      <c r="E12" s="13">
        <f>C12+D12</f>
      </c>
    </row>
    <row r="13" spans="1:5" ht="12.75" customHeight="1">
      <c r="A13" s="7" t="s">
        <v>175</v>
      </c>
      <c r="B13" s="7" t="s">
        <v>174</v>
      </c>
      <c r="C13" s="13">
        <f>'221'!I241</f>
      </c>
      <c r="D13" s="13">
        <f>'221'!P241</f>
      </c>
      <c r="E13" s="13">
        <f>C13+D13</f>
      </c>
    </row>
    <row r="14" spans="1:5" ht="12.75" customHeight="1">
      <c r="A14" s="7" t="s">
        <v>490</v>
      </c>
      <c r="B14" s="7" t="s">
        <v>489</v>
      </c>
      <c r="C14" s="13">
        <f>'801'!I22</f>
      </c>
      <c r="D14" s="13">
        <f>'801'!P22</f>
      </c>
      <c r="E14" s="13">
        <f>C14+D14</f>
      </c>
    </row>
  </sheetData>
  <sheetProtection formatColumns="0"/>
  <hyperlinks>
    <hyperlink ref="A11" location="#'000'!A1" tooltip="Odkaz na stranku objektu [000]" display="000"/>
    <hyperlink ref="A12" location="#'181'!A1" tooltip="Odkaz na stranku objektu [181]" display="181"/>
    <hyperlink ref="A13" location="#'221'!A1" tooltip="Odkaz na stranku objektu [221]" display="221"/>
    <hyperlink ref="A14" location="#'801'!A1" tooltip="Odkaz na stranku objektu [801]" display="8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45</v>
      </c>
      <c r="D11" s="9"/>
      <c r="E11" s="9" t="s">
        <v>44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50</v>
      </c>
      <c r="G12" s="10">
        <v>1</v>
      </c>
      <c r="H12" s="14"/>
      <c r="I12" s="13">
        <f>ROUND((H12*G12),2)</f>
      </c>
      <c r="O12">
        <f>rekapitulace!H8</f>
      </c>
      <c r="P12">
        <f>ROUND(O12/100*I12,2)</f>
      </c>
    </row>
    <row r="13" spans="1:16" ht="12.75">
      <c r="A13" s="7">
        <v>2</v>
      </c>
      <c r="B13" s="7" t="s">
        <v>46</v>
      </c>
      <c r="C13" s="7" t="s">
        <v>51</v>
      </c>
      <c r="D13" s="7" t="s">
        <v>48</v>
      </c>
      <c r="E13" s="7" t="s">
        <v>52</v>
      </c>
      <c r="F13" s="7" t="s">
        <v>50</v>
      </c>
      <c r="G13" s="10">
        <v>1</v>
      </c>
      <c r="H13" s="14"/>
      <c r="I13" s="13">
        <f>ROUND((H13*G13),2)</f>
      </c>
      <c r="O13">
        <f>rekapitulace!H8</f>
      </c>
      <c r="P13">
        <f>ROUND(O13/100*I13,2)</f>
      </c>
    </row>
    <row r="14" spans="1:16" ht="12.75">
      <c r="A14" s="7">
        <v>3</v>
      </c>
      <c r="B14" s="7" t="s">
        <v>46</v>
      </c>
      <c r="C14" s="7" t="s">
        <v>53</v>
      </c>
      <c r="D14" s="7" t="s">
        <v>48</v>
      </c>
      <c r="E14" s="7" t="s">
        <v>54</v>
      </c>
      <c r="F14" s="7" t="s">
        <v>50</v>
      </c>
      <c r="G14" s="10">
        <v>1</v>
      </c>
      <c r="H14" s="14"/>
      <c r="I14" s="13">
        <f>ROUND((H14*G14),2)</f>
      </c>
      <c r="O14">
        <f>rekapitulace!H8</f>
      </c>
      <c r="P14">
        <f>ROUND(O14/100*I14,2)</f>
      </c>
    </row>
    <row r="15" spans="1:16" ht="12.75">
      <c r="A15" s="7">
        <v>4</v>
      </c>
      <c r="B15" s="7" t="s">
        <v>46</v>
      </c>
      <c r="C15" s="7" t="s">
        <v>55</v>
      </c>
      <c r="D15" s="7" t="s">
        <v>48</v>
      </c>
      <c r="E15" s="7" t="s">
        <v>56</v>
      </c>
      <c r="F15" s="7" t="s">
        <v>57</v>
      </c>
      <c r="G15" s="10">
        <v>1</v>
      </c>
      <c r="H15" s="14"/>
      <c r="I15" s="13">
        <f>ROUND((H15*G15),2)</f>
      </c>
      <c r="O15">
        <f>rekapitulace!H8</f>
      </c>
      <c r="P15">
        <f>ROUND(O15/100*I15,2)</f>
      </c>
    </row>
    <row r="16" spans="1:16" ht="12.75">
      <c r="A16" s="7">
        <v>5</v>
      </c>
      <c r="B16" s="7" t="s">
        <v>46</v>
      </c>
      <c r="C16" s="7" t="s">
        <v>58</v>
      </c>
      <c r="D16" s="7" t="s">
        <v>48</v>
      </c>
      <c r="E16" s="7" t="s">
        <v>59</v>
      </c>
      <c r="F16" s="7" t="s">
        <v>50</v>
      </c>
      <c r="G16" s="10">
        <v>1</v>
      </c>
      <c r="H16" s="14"/>
      <c r="I16" s="13">
        <f>ROUND((H16*G16),2)</f>
      </c>
      <c r="O16">
        <f>rekapitulace!H8</f>
      </c>
      <c r="P16">
        <f>ROUND(O16/100*I16,2)</f>
      </c>
    </row>
    <row r="17" spans="1:16" ht="12.75">
      <c r="A17" s="7">
        <v>6</v>
      </c>
      <c r="B17" s="7" t="s">
        <v>46</v>
      </c>
      <c r="C17" s="7" t="s">
        <v>60</v>
      </c>
      <c r="D17" s="7" t="s">
        <v>48</v>
      </c>
      <c r="E17" s="7" t="s">
        <v>61</v>
      </c>
      <c r="F17" s="7" t="s">
        <v>50</v>
      </c>
      <c r="G17" s="10">
        <v>1</v>
      </c>
      <c r="H17" s="14"/>
      <c r="I17" s="13">
        <f>ROUND((H17*G17),2)</f>
      </c>
      <c r="O17">
        <f>rekapitulace!H8</f>
      </c>
      <c r="P17">
        <f>ROUND(O17/100*I17,2)</f>
      </c>
    </row>
    <row r="18" spans="1:16" ht="12.75">
      <c r="A18" s="7">
        <v>7</v>
      </c>
      <c r="B18" s="7" t="s">
        <v>46</v>
      </c>
      <c r="C18" s="7" t="s">
        <v>62</v>
      </c>
      <c r="D18" s="7" t="s">
        <v>48</v>
      </c>
      <c r="E18" s="7" t="s">
        <v>63</v>
      </c>
      <c r="F18" s="7" t="s">
        <v>50</v>
      </c>
      <c r="G18" s="10">
        <v>1</v>
      </c>
      <c r="H18" s="14"/>
      <c r="I18" s="13">
        <f>ROUND((H18*G18),2)</f>
      </c>
      <c r="O18">
        <f>rekapitulace!H8</f>
      </c>
      <c r="P18">
        <f>ROUND(O18/100*I18,2)</f>
      </c>
    </row>
    <row r="19" spans="1:16" ht="12.75">
      <c r="A19" s="7">
        <v>8</v>
      </c>
      <c r="B19" s="7" t="s">
        <v>46</v>
      </c>
      <c r="C19" s="7" t="s">
        <v>64</v>
      </c>
      <c r="D19" s="7" t="s">
        <v>48</v>
      </c>
      <c r="E19" s="7" t="s">
        <v>65</v>
      </c>
      <c r="F19" s="7" t="s">
        <v>50</v>
      </c>
      <c r="G19" s="10">
        <v>1</v>
      </c>
      <c r="H19" s="14"/>
      <c r="I19" s="13">
        <f>ROUND((H19*G19),2)</f>
      </c>
      <c r="O19">
        <f>rekapitulace!H8</f>
      </c>
      <c r="P19">
        <f>ROUND(O19/100*I19,2)</f>
      </c>
    </row>
    <row r="20" spans="1:16" ht="12.75">
      <c r="A20" s="7">
        <v>9</v>
      </c>
      <c r="B20" s="7" t="s">
        <v>46</v>
      </c>
      <c r="C20" s="7" t="s">
        <v>66</v>
      </c>
      <c r="D20" s="7" t="s">
        <v>48</v>
      </c>
      <c r="E20" s="7" t="s">
        <v>67</v>
      </c>
      <c r="F20" s="7" t="s">
        <v>50</v>
      </c>
      <c r="G20" s="10">
        <v>1</v>
      </c>
      <c r="H20" s="14"/>
      <c r="I20" s="13">
        <f>ROUND((H20*G20),2)</f>
      </c>
      <c r="O20">
        <f>rekapitulace!H8</f>
      </c>
      <c r="P20">
        <f>ROUND(O20/100*I20,2)</f>
      </c>
    </row>
    <row r="21" spans="1:16" ht="12.75">
      <c r="A21" s="7">
        <v>10</v>
      </c>
      <c r="B21" s="7" t="s">
        <v>46</v>
      </c>
      <c r="C21" s="7" t="s">
        <v>68</v>
      </c>
      <c r="D21" s="7" t="s">
        <v>48</v>
      </c>
      <c r="E21" s="7" t="s">
        <v>69</v>
      </c>
      <c r="F21" s="7" t="s">
        <v>50</v>
      </c>
      <c r="G21" s="10">
        <v>1</v>
      </c>
      <c r="H21" s="14"/>
      <c r="I21" s="13">
        <f>ROUND((H21*G21),2)</f>
      </c>
      <c r="O21">
        <f>rekapitulace!H8</f>
      </c>
      <c r="P21">
        <f>ROUND(O21/100*I21,2)</f>
      </c>
    </row>
    <row r="22" spans="1:16" ht="12.75">
      <c r="A22" s="7">
        <v>11</v>
      </c>
      <c r="B22" s="7" t="s">
        <v>46</v>
      </c>
      <c r="C22" s="7" t="s">
        <v>70</v>
      </c>
      <c r="D22" s="7" t="s">
        <v>48</v>
      </c>
      <c r="E22" s="7" t="s">
        <v>71</v>
      </c>
      <c r="F22" s="7" t="s">
        <v>57</v>
      </c>
      <c r="G22" s="10">
        <v>2</v>
      </c>
      <c r="H22" s="14"/>
      <c r="I22" s="13">
        <f>ROUND((H22*G22),2)</f>
      </c>
      <c r="O22">
        <f>rekapitulace!H8</f>
      </c>
      <c r="P22">
        <f>ROUND(O22/100*I22,2)</f>
      </c>
    </row>
    <row r="23" spans="1:16" ht="12.75">
      <c r="A23" s="7">
        <v>12</v>
      </c>
      <c r="B23" s="7" t="s">
        <v>46</v>
      </c>
      <c r="C23" s="7" t="s">
        <v>72</v>
      </c>
      <c r="D23" s="7" t="s">
        <v>48</v>
      </c>
      <c r="E23" s="7" t="s">
        <v>73</v>
      </c>
      <c r="F23" s="7" t="s">
        <v>50</v>
      </c>
      <c r="G23" s="10">
        <v>1</v>
      </c>
      <c r="H23" s="14"/>
      <c r="I23" s="13">
        <f>ROUND((H23*G23),2)</f>
      </c>
      <c r="O23">
        <f>rekapitulace!H8</f>
      </c>
      <c r="P23">
        <f>ROUND(O23/100*I23,2)</f>
      </c>
    </row>
    <row r="24" spans="1:16" ht="12.75" customHeight="1">
      <c r="A24" s="15"/>
      <c r="B24" s="15"/>
      <c r="C24" s="15" t="s">
        <v>45</v>
      </c>
      <c r="D24" s="15"/>
      <c r="E24" s="15" t="s">
        <v>44</v>
      </c>
      <c r="F24" s="15"/>
      <c r="G24" s="15"/>
      <c r="H24" s="15"/>
      <c r="I24" s="15">
        <f>SUM(I12:I23)</f>
      </c>
      <c r="P24">
        <f>SUM(P12:P23)</f>
      </c>
    </row>
    <row r="26" spans="1:16" ht="12.75" customHeight="1">
      <c r="A26" s="15"/>
      <c r="B26" s="15"/>
      <c r="C26" s="15"/>
      <c r="D26" s="15"/>
      <c r="E26" s="15" t="s">
        <v>74</v>
      </c>
      <c r="F26" s="15"/>
      <c r="G26" s="15"/>
      <c r="H26" s="15"/>
      <c r="I26" s="15">
        <f>+I24</f>
      </c>
      <c r="P26">
        <f>+P24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75</v>
      </c>
      <c r="D5" s="5"/>
      <c r="E5" s="5" t="s">
        <v>76</v>
      </c>
    </row>
    <row r="6" spans="1:5" ht="12.75" customHeight="1">
      <c r="A6" t="s">
        <v>18</v>
      </c>
      <c r="C6" s="5" t="s">
        <v>77</v>
      </c>
      <c r="D6" s="5"/>
      <c r="E6" s="5" t="s">
        <v>76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25</v>
      </c>
      <c r="D11" s="9"/>
      <c r="E11" s="9" t="s">
        <v>78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79</v>
      </c>
      <c r="D12" s="7" t="s">
        <v>48</v>
      </c>
      <c r="E12" s="7" t="s">
        <v>80</v>
      </c>
      <c r="F12" s="7" t="s">
        <v>81</v>
      </c>
      <c r="G12" s="10">
        <v>15</v>
      </c>
      <c r="H12" s="14"/>
      <c r="I12" s="13">
        <f>ROUND((H12*G12),2)</f>
      </c>
      <c r="O12">
        <f>rekapitulace!H8</f>
      </c>
      <c r="P12">
        <f>ROUND(O12/100*I12,2)</f>
      </c>
    </row>
    <row r="13" ht="63.75">
      <c r="E13" s="16" t="s">
        <v>82</v>
      </c>
    </row>
    <row r="14" spans="1:16" ht="12.75">
      <c r="A14" s="7">
        <v>2</v>
      </c>
      <c r="B14" s="7" t="s">
        <v>46</v>
      </c>
      <c r="C14" s="7" t="s">
        <v>83</v>
      </c>
      <c r="D14" s="7" t="s">
        <v>48</v>
      </c>
      <c r="E14" s="7" t="s">
        <v>84</v>
      </c>
      <c r="F14" s="7" t="s">
        <v>81</v>
      </c>
      <c r="G14" s="10">
        <v>15</v>
      </c>
      <c r="H14" s="14"/>
      <c r="I14" s="13">
        <f>ROUND((H14*G14),2)</f>
      </c>
      <c r="O14">
        <f>rekapitulace!H8</f>
      </c>
      <c r="P14">
        <f>ROUND(O14/100*I14,2)</f>
      </c>
    </row>
    <row r="15" ht="63.75">
      <c r="E15" s="16" t="s">
        <v>82</v>
      </c>
    </row>
    <row r="16" spans="1:16" ht="12.75" customHeight="1">
      <c r="A16" s="15"/>
      <c r="B16" s="15"/>
      <c r="C16" s="15" t="s">
        <v>25</v>
      </c>
      <c r="D16" s="15"/>
      <c r="E16" s="15" t="s">
        <v>78</v>
      </c>
      <c r="F16" s="15"/>
      <c r="G16" s="15"/>
      <c r="H16" s="15"/>
      <c r="I16" s="15">
        <f>SUM(I12:I15)</f>
      </c>
      <c r="P16">
        <f>SUM(P12:P15)</f>
      </c>
    </row>
    <row r="18" spans="1:9" ht="12.75" customHeight="1">
      <c r="A18" s="9"/>
      <c r="B18" s="9"/>
      <c r="C18" s="9" t="s">
        <v>39</v>
      </c>
      <c r="D18" s="9"/>
      <c r="E18" s="9" t="s">
        <v>85</v>
      </c>
      <c r="F18" s="9"/>
      <c r="G18" s="11"/>
      <c r="H18" s="9"/>
      <c r="I18" s="11"/>
    </row>
    <row r="19" spans="1:16" ht="12.75">
      <c r="A19" s="7">
        <v>3</v>
      </c>
      <c r="B19" s="7" t="s">
        <v>86</v>
      </c>
      <c r="C19" s="7" t="s">
        <v>87</v>
      </c>
      <c r="D19" s="7" t="s">
        <v>48</v>
      </c>
      <c r="E19" s="7" t="s">
        <v>88</v>
      </c>
      <c r="F19" s="7" t="s">
        <v>81</v>
      </c>
      <c r="G19" s="10">
        <v>137.8</v>
      </c>
      <c r="H19" s="14"/>
      <c r="I19" s="13">
        <f>ROUND((H19*G19),2)</f>
      </c>
      <c r="O19">
        <f>rekapitulace!H8</f>
      </c>
      <c r="P19">
        <f>ROUND(O19/100*I19,2)</f>
      </c>
    </row>
    <row r="20" ht="165.75">
      <c r="E20" s="16" t="s">
        <v>89</v>
      </c>
    </row>
    <row r="21" spans="1:16" ht="12.75" customHeight="1">
      <c r="A21" s="15"/>
      <c r="B21" s="15"/>
      <c r="C21" s="15" t="s">
        <v>39</v>
      </c>
      <c r="D21" s="15"/>
      <c r="E21" s="15" t="s">
        <v>85</v>
      </c>
      <c r="F21" s="15"/>
      <c r="G21" s="15"/>
      <c r="H21" s="15"/>
      <c r="I21" s="15">
        <f>SUM(I19:I20)</f>
      </c>
      <c r="P21">
        <f>SUM(P19:P20)</f>
      </c>
    </row>
    <row r="23" spans="1:9" ht="12.75" customHeight="1">
      <c r="A23" s="9"/>
      <c r="B23" s="9"/>
      <c r="C23" s="9" t="s">
        <v>43</v>
      </c>
      <c r="D23" s="9"/>
      <c r="E23" s="9" t="s">
        <v>90</v>
      </c>
      <c r="F23" s="9"/>
      <c r="G23" s="11"/>
      <c r="H23" s="9"/>
      <c r="I23" s="11"/>
    </row>
    <row r="24" spans="1:16" ht="12.75">
      <c r="A24" s="7">
        <v>4</v>
      </c>
      <c r="B24" s="7" t="s">
        <v>46</v>
      </c>
      <c r="C24" s="7" t="s">
        <v>91</v>
      </c>
      <c r="D24" s="7" t="s">
        <v>48</v>
      </c>
      <c r="E24" s="7" t="s">
        <v>92</v>
      </c>
      <c r="F24" s="7" t="s">
        <v>93</v>
      </c>
      <c r="G24" s="10">
        <v>120</v>
      </c>
      <c r="H24" s="14"/>
      <c r="I24" s="13">
        <f>ROUND((H24*G24),2)</f>
      </c>
      <c r="O24">
        <f>rekapitulace!H8</f>
      </c>
      <c r="P24">
        <f>ROUND(O24/100*I24,2)</f>
      </c>
    </row>
    <row r="25" ht="102">
      <c r="E25" s="16" t="s">
        <v>94</v>
      </c>
    </row>
    <row r="26" spans="1:16" ht="12.75">
      <c r="A26" s="7">
        <v>5</v>
      </c>
      <c r="B26" s="7" t="s">
        <v>46</v>
      </c>
      <c r="C26" s="7" t="s">
        <v>95</v>
      </c>
      <c r="D26" s="7" t="s">
        <v>48</v>
      </c>
      <c r="E26" s="7" t="s">
        <v>96</v>
      </c>
      <c r="F26" s="7" t="s">
        <v>93</v>
      </c>
      <c r="G26" s="10">
        <v>120</v>
      </c>
      <c r="H26" s="14"/>
      <c r="I26" s="13">
        <f>ROUND((H26*G26),2)</f>
      </c>
      <c r="O26">
        <f>rekapitulace!H8</f>
      </c>
      <c r="P26">
        <f>ROUND(O26/100*I26,2)</f>
      </c>
    </row>
    <row r="27" ht="102">
      <c r="E27" s="16" t="s">
        <v>94</v>
      </c>
    </row>
    <row r="28" spans="1:16" ht="12.75">
      <c r="A28" s="7">
        <v>6</v>
      </c>
      <c r="B28" s="7" t="s">
        <v>46</v>
      </c>
      <c r="C28" s="7" t="s">
        <v>97</v>
      </c>
      <c r="D28" s="7" t="s">
        <v>48</v>
      </c>
      <c r="E28" s="7" t="s">
        <v>98</v>
      </c>
      <c r="F28" s="7" t="s">
        <v>57</v>
      </c>
      <c r="G28" s="10">
        <v>20</v>
      </c>
      <c r="H28" s="14"/>
      <c r="I28" s="13">
        <f>ROUND((H28*G28),2)</f>
      </c>
      <c r="O28">
        <f>rekapitulace!H8</f>
      </c>
      <c r="P28">
        <f>ROUND(O28/100*I28,2)</f>
      </c>
    </row>
    <row r="29" ht="38.25">
      <c r="E29" s="16" t="s">
        <v>99</v>
      </c>
    </row>
    <row r="30" spans="1:16" ht="12.75">
      <c r="A30" s="7">
        <v>7</v>
      </c>
      <c r="B30" s="7" t="s">
        <v>46</v>
      </c>
      <c r="C30" s="7" t="s">
        <v>100</v>
      </c>
      <c r="D30" s="7" t="s">
        <v>48</v>
      </c>
      <c r="E30" s="7" t="s">
        <v>101</v>
      </c>
      <c r="F30" s="7" t="s">
        <v>57</v>
      </c>
      <c r="G30" s="10">
        <v>117</v>
      </c>
      <c r="H30" s="14"/>
      <c r="I30" s="13">
        <f>ROUND((H30*G30),2)</f>
      </c>
      <c r="O30">
        <f>rekapitulace!H8</f>
      </c>
      <c r="P30">
        <f>ROUND(O30/100*I30,2)</f>
      </c>
    </row>
    <row r="31" ht="395.25">
      <c r="E31" s="16" t="s">
        <v>102</v>
      </c>
    </row>
    <row r="32" spans="1:16" ht="12.75">
      <c r="A32" s="7">
        <v>8</v>
      </c>
      <c r="B32" s="7" t="s">
        <v>46</v>
      </c>
      <c r="C32" s="7" t="s">
        <v>103</v>
      </c>
      <c r="D32" s="7" t="s">
        <v>48</v>
      </c>
      <c r="E32" s="7" t="s">
        <v>104</v>
      </c>
      <c r="F32" s="7" t="s">
        <v>57</v>
      </c>
      <c r="G32" s="10">
        <v>117</v>
      </c>
      <c r="H32" s="14"/>
      <c r="I32" s="13">
        <f>ROUND((H32*G32),2)</f>
      </c>
      <c r="O32">
        <f>rekapitulace!H8</f>
      </c>
      <c r="P32">
        <f>ROUND(O32/100*I32,2)</f>
      </c>
    </row>
    <row r="33" ht="395.25">
      <c r="E33" s="16" t="s">
        <v>102</v>
      </c>
    </row>
    <row r="34" spans="1:16" ht="12.75">
      <c r="A34" s="7">
        <v>9</v>
      </c>
      <c r="B34" s="7" t="s">
        <v>46</v>
      </c>
      <c r="C34" s="7" t="s">
        <v>105</v>
      </c>
      <c r="D34" s="7" t="s">
        <v>48</v>
      </c>
      <c r="E34" s="7" t="s">
        <v>106</v>
      </c>
      <c r="F34" s="7" t="s">
        <v>107</v>
      </c>
      <c r="G34" s="10">
        <v>9114</v>
      </c>
      <c r="H34" s="14"/>
      <c r="I34" s="13">
        <f>ROUND((H34*G34),2)</f>
      </c>
      <c r="O34">
        <f>rekapitulace!H8</f>
      </c>
      <c r="P34">
        <f>ROUND(O34/100*I34,2)</f>
      </c>
    </row>
    <row r="35" ht="331.5">
      <c r="E35" s="16" t="s">
        <v>108</v>
      </c>
    </row>
    <row r="36" spans="1:16" ht="12.75">
      <c r="A36" s="7">
        <v>10</v>
      </c>
      <c r="B36" s="7" t="s">
        <v>46</v>
      </c>
      <c r="C36" s="7" t="s">
        <v>109</v>
      </c>
      <c r="D36" s="7" t="s">
        <v>48</v>
      </c>
      <c r="E36" s="7" t="s">
        <v>110</v>
      </c>
      <c r="F36" s="7" t="s">
        <v>57</v>
      </c>
      <c r="G36" s="10">
        <v>14</v>
      </c>
      <c r="H36" s="14"/>
      <c r="I36" s="13">
        <f>ROUND((H36*G36),2)</f>
      </c>
      <c r="O36">
        <f>rekapitulace!H8</f>
      </c>
      <c r="P36">
        <f>ROUND(O36/100*I36,2)</f>
      </c>
    </row>
    <row r="37" ht="293.25">
      <c r="E37" s="16" t="s">
        <v>111</v>
      </c>
    </row>
    <row r="38" spans="1:16" ht="12.75">
      <c r="A38" s="7">
        <v>11</v>
      </c>
      <c r="B38" s="7" t="s">
        <v>46</v>
      </c>
      <c r="C38" s="7" t="s">
        <v>112</v>
      </c>
      <c r="D38" s="7" t="s">
        <v>48</v>
      </c>
      <c r="E38" s="7" t="s">
        <v>113</v>
      </c>
      <c r="F38" s="7" t="s">
        <v>57</v>
      </c>
      <c r="G38" s="10">
        <v>14</v>
      </c>
      <c r="H38" s="14"/>
      <c r="I38" s="13">
        <f>ROUND((H38*G38),2)</f>
      </c>
      <c r="O38">
        <f>rekapitulace!H8</f>
      </c>
      <c r="P38">
        <f>ROUND(O38/100*I38,2)</f>
      </c>
    </row>
    <row r="39" ht="293.25">
      <c r="E39" s="16" t="s">
        <v>111</v>
      </c>
    </row>
    <row r="40" spans="1:16" ht="12.75">
      <c r="A40" s="7">
        <v>12</v>
      </c>
      <c r="B40" s="7" t="s">
        <v>46</v>
      </c>
      <c r="C40" s="7" t="s">
        <v>114</v>
      </c>
      <c r="D40" s="7" t="s">
        <v>48</v>
      </c>
      <c r="E40" s="7" t="s">
        <v>115</v>
      </c>
      <c r="F40" s="7" t="s">
        <v>107</v>
      </c>
      <c r="G40" s="10">
        <v>1360</v>
      </c>
      <c r="H40" s="14"/>
      <c r="I40" s="13">
        <f>ROUND((H40*G40),2)</f>
      </c>
      <c r="O40">
        <f>rekapitulace!H8</f>
      </c>
      <c r="P40">
        <f>ROUND(O40/100*I40,2)</f>
      </c>
    </row>
    <row r="41" ht="331.5">
      <c r="E41" s="16" t="s">
        <v>116</v>
      </c>
    </row>
    <row r="42" spans="1:16" ht="12.75">
      <c r="A42" s="7">
        <v>13</v>
      </c>
      <c r="B42" s="7" t="s">
        <v>46</v>
      </c>
      <c r="C42" s="7" t="s">
        <v>117</v>
      </c>
      <c r="D42" s="7" t="s">
        <v>48</v>
      </c>
      <c r="E42" s="7" t="s">
        <v>118</v>
      </c>
      <c r="F42" s="7" t="s">
        <v>119</v>
      </c>
      <c r="G42" s="10">
        <v>213.5</v>
      </c>
      <c r="H42" s="14"/>
      <c r="I42" s="13">
        <f>ROUND((H42*G42),2)</f>
      </c>
      <c r="O42">
        <f>rekapitulace!H8</f>
      </c>
      <c r="P42">
        <f>ROUND(O42/100*I42,2)</f>
      </c>
    </row>
    <row r="43" ht="344.25">
      <c r="E43" s="16" t="s">
        <v>120</v>
      </c>
    </row>
    <row r="44" spans="1:16" ht="12.75">
      <c r="A44" s="7">
        <v>14</v>
      </c>
      <c r="B44" s="7" t="s">
        <v>46</v>
      </c>
      <c r="C44" s="7" t="s">
        <v>121</v>
      </c>
      <c r="D44" s="7" t="s">
        <v>48</v>
      </c>
      <c r="E44" s="7" t="s">
        <v>122</v>
      </c>
      <c r="F44" s="7" t="s">
        <v>119</v>
      </c>
      <c r="G44" s="10">
        <v>213.5</v>
      </c>
      <c r="H44" s="14"/>
      <c r="I44" s="13">
        <f>ROUND((H44*G44),2)</f>
      </c>
      <c r="O44">
        <f>rekapitulace!H8</f>
      </c>
      <c r="P44">
        <f>ROUND(O44/100*I44,2)</f>
      </c>
    </row>
    <row r="45" ht="344.25">
      <c r="E45" s="16" t="s">
        <v>120</v>
      </c>
    </row>
    <row r="46" spans="1:16" ht="12.75">
      <c r="A46" s="7">
        <v>15</v>
      </c>
      <c r="B46" s="7" t="s">
        <v>46</v>
      </c>
      <c r="C46" s="7" t="s">
        <v>123</v>
      </c>
      <c r="D46" s="7" t="s">
        <v>48</v>
      </c>
      <c r="E46" s="7" t="s">
        <v>124</v>
      </c>
      <c r="F46" s="7" t="s">
        <v>57</v>
      </c>
      <c r="G46" s="10">
        <v>2</v>
      </c>
      <c r="H46" s="14"/>
      <c r="I46" s="13">
        <f>ROUND((H46*G46),2)</f>
      </c>
      <c r="O46">
        <f>rekapitulace!H8</f>
      </c>
      <c r="P46">
        <f>ROUND(O46/100*I46,2)</f>
      </c>
    </row>
    <row r="47" ht="102">
      <c r="E47" s="16" t="s">
        <v>125</v>
      </c>
    </row>
    <row r="48" spans="1:16" ht="12.75">
      <c r="A48" s="7">
        <v>16</v>
      </c>
      <c r="B48" s="7" t="s">
        <v>46</v>
      </c>
      <c r="C48" s="7" t="s">
        <v>126</v>
      </c>
      <c r="D48" s="7" t="s">
        <v>48</v>
      </c>
      <c r="E48" s="7" t="s">
        <v>127</v>
      </c>
      <c r="F48" s="7" t="s">
        <v>57</v>
      </c>
      <c r="G48" s="10">
        <v>2</v>
      </c>
      <c r="H48" s="14"/>
      <c r="I48" s="13">
        <f>ROUND((H48*G48),2)</f>
      </c>
      <c r="O48">
        <f>rekapitulace!H8</f>
      </c>
      <c r="P48">
        <f>ROUND(O48/100*I48,2)</f>
      </c>
    </row>
    <row r="49" ht="102">
      <c r="E49" s="16" t="s">
        <v>128</v>
      </c>
    </row>
    <row r="50" spans="1:16" ht="12.75">
      <c r="A50" s="7">
        <v>17</v>
      </c>
      <c r="B50" s="7" t="s">
        <v>46</v>
      </c>
      <c r="C50" s="7" t="s">
        <v>129</v>
      </c>
      <c r="D50" s="7" t="s">
        <v>48</v>
      </c>
      <c r="E50" s="7" t="s">
        <v>130</v>
      </c>
      <c r="F50" s="7" t="s">
        <v>107</v>
      </c>
      <c r="G50" s="10">
        <v>448</v>
      </c>
      <c r="H50" s="14"/>
      <c r="I50" s="13">
        <f>ROUND((H50*G50),2)</f>
      </c>
      <c r="O50">
        <f>rekapitulace!H8</f>
      </c>
      <c r="P50">
        <f>ROUND(O50/100*I50,2)</f>
      </c>
    </row>
    <row r="51" ht="140.25">
      <c r="E51" s="16" t="s">
        <v>131</v>
      </c>
    </row>
    <row r="52" spans="1:16" ht="12.75">
      <c r="A52" s="7">
        <v>18</v>
      </c>
      <c r="B52" s="7" t="s">
        <v>46</v>
      </c>
      <c r="C52" s="7" t="s">
        <v>132</v>
      </c>
      <c r="D52" s="7" t="s">
        <v>48</v>
      </c>
      <c r="E52" s="7" t="s">
        <v>133</v>
      </c>
      <c r="F52" s="7" t="s">
        <v>57</v>
      </c>
      <c r="G52" s="10">
        <v>8</v>
      </c>
      <c r="H52" s="14"/>
      <c r="I52" s="13">
        <f>ROUND((H52*G52),2)</f>
      </c>
      <c r="O52">
        <f>rekapitulace!H8</f>
      </c>
      <c r="P52">
        <f>ROUND(O52/100*I52,2)</f>
      </c>
    </row>
    <row r="53" ht="267.75">
      <c r="E53" s="16" t="s">
        <v>134</v>
      </c>
    </row>
    <row r="54" spans="1:16" ht="12.75">
      <c r="A54" s="7">
        <v>19</v>
      </c>
      <c r="B54" s="7" t="s">
        <v>46</v>
      </c>
      <c r="C54" s="7" t="s">
        <v>135</v>
      </c>
      <c r="D54" s="7" t="s">
        <v>48</v>
      </c>
      <c r="E54" s="7" t="s">
        <v>136</v>
      </c>
      <c r="F54" s="7" t="s">
        <v>57</v>
      </c>
      <c r="G54" s="10">
        <v>8</v>
      </c>
      <c r="H54" s="14"/>
      <c r="I54" s="13">
        <f>ROUND((H54*G54),2)</f>
      </c>
      <c r="O54">
        <f>rekapitulace!H8</f>
      </c>
      <c r="P54">
        <f>ROUND(O54/100*I54,2)</f>
      </c>
    </row>
    <row r="55" ht="267.75">
      <c r="E55" s="16" t="s">
        <v>134</v>
      </c>
    </row>
    <row r="56" spans="1:16" ht="12.75">
      <c r="A56" s="7">
        <v>20</v>
      </c>
      <c r="B56" s="7" t="s">
        <v>46</v>
      </c>
      <c r="C56" s="7" t="s">
        <v>137</v>
      </c>
      <c r="D56" s="7" t="s">
        <v>48</v>
      </c>
      <c r="E56" s="7" t="s">
        <v>138</v>
      </c>
      <c r="F56" s="7" t="s">
        <v>107</v>
      </c>
      <c r="G56" s="10">
        <v>1348</v>
      </c>
      <c r="H56" s="14"/>
      <c r="I56" s="13">
        <f>ROUND((H56*G56),2)</f>
      </c>
      <c r="O56">
        <f>rekapitulace!H8</f>
      </c>
      <c r="P56">
        <f>ROUND(O56/100*I56,2)</f>
      </c>
    </row>
    <row r="57" ht="331.5">
      <c r="E57" s="16" t="s">
        <v>139</v>
      </c>
    </row>
    <row r="58" spans="1:16" ht="12.75">
      <c r="A58" s="7">
        <v>21</v>
      </c>
      <c r="B58" s="7" t="s">
        <v>46</v>
      </c>
      <c r="C58" s="7" t="s">
        <v>140</v>
      </c>
      <c r="D58" s="7" t="s">
        <v>48</v>
      </c>
      <c r="E58" s="7" t="s">
        <v>141</v>
      </c>
      <c r="F58" s="7" t="s">
        <v>57</v>
      </c>
      <c r="G58" s="10">
        <v>6</v>
      </c>
      <c r="H58" s="14"/>
      <c r="I58" s="13">
        <f>ROUND((H58*G58),2)</f>
      </c>
      <c r="O58">
        <f>rekapitulace!H8</f>
      </c>
      <c r="P58">
        <f>ROUND(O58/100*I58,2)</f>
      </c>
    </row>
    <row r="59" ht="255">
      <c r="E59" s="16" t="s">
        <v>142</v>
      </c>
    </row>
    <row r="60" spans="1:16" ht="12.75">
      <c r="A60" s="7">
        <v>22</v>
      </c>
      <c r="B60" s="7" t="s">
        <v>46</v>
      </c>
      <c r="C60" s="7" t="s">
        <v>143</v>
      </c>
      <c r="D60" s="7" t="s">
        <v>48</v>
      </c>
      <c r="E60" s="7" t="s">
        <v>144</v>
      </c>
      <c r="F60" s="7" t="s">
        <v>57</v>
      </c>
      <c r="G60" s="10">
        <v>6</v>
      </c>
      <c r="H60" s="14"/>
      <c r="I60" s="13">
        <f>ROUND((H60*G60),2)</f>
      </c>
      <c r="O60">
        <f>rekapitulace!H8</f>
      </c>
      <c r="P60">
        <f>ROUND(O60/100*I60,2)</f>
      </c>
    </row>
    <row r="61" ht="255">
      <c r="E61" s="16" t="s">
        <v>142</v>
      </c>
    </row>
    <row r="62" spans="1:16" ht="12.75">
      <c r="A62" s="7">
        <v>23</v>
      </c>
      <c r="B62" s="7" t="s">
        <v>46</v>
      </c>
      <c r="C62" s="7" t="s">
        <v>145</v>
      </c>
      <c r="D62" s="7" t="s">
        <v>48</v>
      </c>
      <c r="E62" s="7" t="s">
        <v>146</v>
      </c>
      <c r="F62" s="7" t="s">
        <v>107</v>
      </c>
      <c r="G62" s="10">
        <v>900</v>
      </c>
      <c r="H62" s="14"/>
      <c r="I62" s="13">
        <f>ROUND((H62*G62),2)</f>
      </c>
      <c r="O62">
        <f>rekapitulace!H8</f>
      </c>
      <c r="P62">
        <f>ROUND(O62/100*I62,2)</f>
      </c>
    </row>
    <row r="63" ht="306">
      <c r="E63" s="16" t="s">
        <v>147</v>
      </c>
    </row>
    <row r="64" spans="1:16" ht="12.75">
      <c r="A64" s="7">
        <v>24</v>
      </c>
      <c r="B64" s="7" t="s">
        <v>46</v>
      </c>
      <c r="C64" s="7" t="s">
        <v>148</v>
      </c>
      <c r="D64" s="7" t="s">
        <v>48</v>
      </c>
      <c r="E64" s="7" t="s">
        <v>149</v>
      </c>
      <c r="F64" s="7" t="s">
        <v>57</v>
      </c>
      <c r="G64" s="10">
        <v>2</v>
      </c>
      <c r="H64" s="14"/>
      <c r="I64" s="13">
        <f>ROUND((H64*G64),2)</f>
      </c>
      <c r="O64">
        <f>rekapitulace!H8</f>
      </c>
      <c r="P64">
        <f>ROUND(O64/100*I64,2)</f>
      </c>
    </row>
    <row r="65" ht="89.25">
      <c r="E65" s="16" t="s">
        <v>150</v>
      </c>
    </row>
    <row r="66" spans="1:16" ht="12.75">
      <c r="A66" s="7">
        <v>25</v>
      </c>
      <c r="B66" s="7" t="s">
        <v>46</v>
      </c>
      <c r="C66" s="7" t="s">
        <v>151</v>
      </c>
      <c r="D66" s="7" t="s">
        <v>48</v>
      </c>
      <c r="E66" s="7" t="s">
        <v>152</v>
      </c>
      <c r="F66" s="7" t="s">
        <v>57</v>
      </c>
      <c r="G66" s="10">
        <v>2</v>
      </c>
      <c r="H66" s="14"/>
      <c r="I66" s="13">
        <f>ROUND((H66*G66),2)</f>
      </c>
      <c r="O66">
        <f>rekapitulace!H8</f>
      </c>
      <c r="P66">
        <f>ROUND(O66/100*I66,2)</f>
      </c>
    </row>
    <row r="67" ht="89.25">
      <c r="E67" s="16" t="s">
        <v>150</v>
      </c>
    </row>
    <row r="68" spans="1:16" ht="12.75">
      <c r="A68" s="7">
        <v>26</v>
      </c>
      <c r="B68" s="7" t="s">
        <v>46</v>
      </c>
      <c r="C68" s="7" t="s">
        <v>153</v>
      </c>
      <c r="D68" s="7" t="s">
        <v>48</v>
      </c>
      <c r="E68" s="7" t="s">
        <v>154</v>
      </c>
      <c r="F68" s="7" t="s">
        <v>107</v>
      </c>
      <c r="G68" s="10">
        <v>448</v>
      </c>
      <c r="H68" s="14"/>
      <c r="I68" s="13">
        <f>ROUND((H68*G68),2)</f>
      </c>
      <c r="O68">
        <f>rekapitulace!H8</f>
      </c>
      <c r="P68">
        <f>ROUND(O68/100*I68,2)</f>
      </c>
    </row>
    <row r="69" ht="140.25">
      <c r="E69" s="16" t="s">
        <v>131</v>
      </c>
    </row>
    <row r="70" spans="1:16" ht="12.75">
      <c r="A70" s="7">
        <v>27</v>
      </c>
      <c r="B70" s="7" t="s">
        <v>46</v>
      </c>
      <c r="C70" s="7" t="s">
        <v>155</v>
      </c>
      <c r="D70" s="7" t="s">
        <v>48</v>
      </c>
      <c r="E70" s="7" t="s">
        <v>156</v>
      </c>
      <c r="F70" s="7" t="s">
        <v>57</v>
      </c>
      <c r="G70" s="10">
        <v>217</v>
      </c>
      <c r="H70" s="14"/>
      <c r="I70" s="13">
        <f>ROUND((H70*G70),2)</f>
      </c>
      <c r="O70">
        <f>rekapitulace!H8</f>
      </c>
      <c r="P70">
        <f>ROUND(O70/100*I70,2)</f>
      </c>
    </row>
    <row r="71" ht="280.5">
      <c r="E71" s="16" t="s">
        <v>157</v>
      </c>
    </row>
    <row r="72" spans="1:16" ht="12.75">
      <c r="A72" s="7">
        <v>28</v>
      </c>
      <c r="B72" s="7" t="s">
        <v>46</v>
      </c>
      <c r="C72" s="7" t="s">
        <v>158</v>
      </c>
      <c r="D72" s="7" t="s">
        <v>48</v>
      </c>
      <c r="E72" s="7" t="s">
        <v>159</v>
      </c>
      <c r="F72" s="7" t="s">
        <v>57</v>
      </c>
      <c r="G72" s="10">
        <v>217</v>
      </c>
      <c r="H72" s="14"/>
      <c r="I72" s="13">
        <f>ROUND((H72*G72),2)</f>
      </c>
      <c r="O72">
        <f>rekapitulace!H8</f>
      </c>
      <c r="P72">
        <f>ROUND(O72/100*I72,2)</f>
      </c>
    </row>
    <row r="73" ht="280.5">
      <c r="E73" s="16" t="s">
        <v>157</v>
      </c>
    </row>
    <row r="74" spans="1:16" ht="12.75">
      <c r="A74" s="7">
        <v>29</v>
      </c>
      <c r="B74" s="7" t="s">
        <v>46</v>
      </c>
      <c r="C74" s="7" t="s">
        <v>160</v>
      </c>
      <c r="D74" s="7" t="s">
        <v>48</v>
      </c>
      <c r="E74" s="7" t="s">
        <v>161</v>
      </c>
      <c r="F74" s="7" t="s">
        <v>107</v>
      </c>
      <c r="G74" s="10">
        <v>37064</v>
      </c>
      <c r="H74" s="14"/>
      <c r="I74" s="13">
        <f>ROUND((H74*G74),2)</f>
      </c>
      <c r="O74">
        <f>rekapitulace!H8</f>
      </c>
      <c r="P74">
        <f>ROUND(O74/100*I74,2)</f>
      </c>
    </row>
    <row r="75" ht="344.25">
      <c r="E75" s="16" t="s">
        <v>162</v>
      </c>
    </row>
    <row r="76" spans="1:16" ht="12.75">
      <c r="A76" s="7">
        <v>30</v>
      </c>
      <c r="B76" s="7" t="s">
        <v>46</v>
      </c>
      <c r="C76" s="7" t="s">
        <v>163</v>
      </c>
      <c r="D76" s="7" t="s">
        <v>48</v>
      </c>
      <c r="E76" s="7" t="s">
        <v>164</v>
      </c>
      <c r="F76" s="7" t="s">
        <v>93</v>
      </c>
      <c r="G76" s="10">
        <v>205</v>
      </c>
      <c r="H76" s="14"/>
      <c r="I76" s="13">
        <f>ROUND((H76*G76),2)</f>
      </c>
      <c r="O76">
        <f>rekapitulace!H8</f>
      </c>
      <c r="P76">
        <f>ROUND(O76/100*I76,2)</f>
      </c>
    </row>
    <row r="77" ht="89.25">
      <c r="E77" s="16" t="s">
        <v>165</v>
      </c>
    </row>
    <row r="78" spans="1:16" ht="12.75">
      <c r="A78" s="7">
        <v>31</v>
      </c>
      <c r="B78" s="7" t="s">
        <v>46</v>
      </c>
      <c r="C78" s="7" t="s">
        <v>166</v>
      </c>
      <c r="D78" s="7" t="s">
        <v>48</v>
      </c>
      <c r="E78" s="7" t="s">
        <v>167</v>
      </c>
      <c r="F78" s="7" t="s">
        <v>93</v>
      </c>
      <c r="G78" s="10">
        <v>205</v>
      </c>
      <c r="H78" s="14"/>
      <c r="I78" s="13">
        <f>ROUND((H78*G78),2)</f>
      </c>
      <c r="O78">
        <f>rekapitulace!H8</f>
      </c>
      <c r="P78">
        <f>ROUND(O78/100*I78,2)</f>
      </c>
    </row>
    <row r="79" ht="89.25">
      <c r="E79" s="16" t="s">
        <v>168</v>
      </c>
    </row>
    <row r="80" spans="1:16" ht="12.75">
      <c r="A80" s="7">
        <v>32</v>
      </c>
      <c r="B80" s="7" t="s">
        <v>46</v>
      </c>
      <c r="C80" s="7" t="s">
        <v>169</v>
      </c>
      <c r="D80" s="7" t="s">
        <v>48</v>
      </c>
      <c r="E80" s="7" t="s">
        <v>170</v>
      </c>
      <c r="F80" s="7" t="s">
        <v>171</v>
      </c>
      <c r="G80" s="10">
        <v>45920</v>
      </c>
      <c r="H80" s="14"/>
      <c r="I80" s="13">
        <f>ROUND((H80*G80),2)</f>
      </c>
      <c r="O80">
        <f>rekapitulace!H8</f>
      </c>
      <c r="P80">
        <f>ROUND(O80/100*I80,2)</f>
      </c>
    </row>
    <row r="81" ht="165.75">
      <c r="E81" s="16" t="s">
        <v>172</v>
      </c>
    </row>
    <row r="82" spans="1:16" ht="12.75" customHeight="1">
      <c r="A82" s="15"/>
      <c r="B82" s="15"/>
      <c r="C82" s="15" t="s">
        <v>43</v>
      </c>
      <c r="D82" s="15"/>
      <c r="E82" s="15" t="s">
        <v>90</v>
      </c>
      <c r="F82" s="15"/>
      <c r="G82" s="15"/>
      <c r="H82" s="15"/>
      <c r="I82" s="15">
        <f>SUM(I24:I81)</f>
      </c>
      <c r="P82">
        <f>SUM(P24:P81)</f>
      </c>
    </row>
    <row r="84" spans="1:16" ht="12.75" customHeight="1">
      <c r="A84" s="15"/>
      <c r="B84" s="15"/>
      <c r="C84" s="15"/>
      <c r="D84" s="15"/>
      <c r="E84" s="15" t="s">
        <v>74</v>
      </c>
      <c r="F84" s="15"/>
      <c r="G84" s="15"/>
      <c r="H84" s="15"/>
      <c r="I84" s="15">
        <f>+I16+I21+I82</f>
      </c>
      <c r="P84">
        <f>+P16+P21+P82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173</v>
      </c>
      <c r="D5" s="5"/>
      <c r="E5" s="5" t="s">
        <v>174</v>
      </c>
    </row>
    <row r="6" spans="1:5" ht="12.75" customHeight="1">
      <c r="A6" t="s">
        <v>18</v>
      </c>
      <c r="C6" s="5" t="s">
        <v>175</v>
      </c>
      <c r="D6" s="5"/>
      <c r="E6" s="5" t="s">
        <v>174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45</v>
      </c>
      <c r="D11" s="9"/>
      <c r="E11" s="9" t="s">
        <v>44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176</v>
      </c>
      <c r="D12" s="7" t="s">
        <v>177</v>
      </c>
      <c r="E12" s="7" t="s">
        <v>178</v>
      </c>
      <c r="F12" s="7" t="s">
        <v>179</v>
      </c>
      <c r="G12" s="10">
        <v>2990.067</v>
      </c>
      <c r="H12" s="14"/>
      <c r="I12" s="13">
        <f>ROUND((H12*G12),2)</f>
      </c>
      <c r="O12">
        <f>rekapitulace!H8</f>
      </c>
      <c r="P12">
        <f>ROUND(O12/100*I12,2)</f>
      </c>
    </row>
    <row r="13" ht="331.5">
      <c r="E13" s="16" t="s">
        <v>180</v>
      </c>
    </row>
    <row r="14" spans="1:16" ht="12.75">
      <c r="A14" s="7">
        <v>2</v>
      </c>
      <c r="B14" s="7" t="s">
        <v>46</v>
      </c>
      <c r="C14" s="7" t="s">
        <v>176</v>
      </c>
      <c r="D14" s="7" t="s">
        <v>181</v>
      </c>
      <c r="E14" s="7" t="s">
        <v>182</v>
      </c>
      <c r="F14" s="7" t="s">
        <v>179</v>
      </c>
      <c r="G14" s="10">
        <v>275.646</v>
      </c>
      <c r="H14" s="14"/>
      <c r="I14" s="13">
        <f>ROUND((H14*G14),2)</f>
      </c>
      <c r="O14">
        <f>rekapitulace!H8</f>
      </c>
      <c r="P14">
        <f>ROUND(O14/100*I14,2)</f>
      </c>
    </row>
    <row r="15" ht="357">
      <c r="E15" s="16" t="s">
        <v>183</v>
      </c>
    </row>
    <row r="16" spans="1:16" ht="12.75">
      <c r="A16" s="7">
        <v>3</v>
      </c>
      <c r="B16" s="7" t="s">
        <v>46</v>
      </c>
      <c r="C16" s="7" t="s">
        <v>176</v>
      </c>
      <c r="D16" s="7" t="s">
        <v>184</v>
      </c>
      <c r="E16" s="7" t="s">
        <v>185</v>
      </c>
      <c r="F16" s="7" t="s">
        <v>179</v>
      </c>
      <c r="G16" s="10">
        <v>911.955</v>
      </c>
      <c r="H16" s="14"/>
      <c r="I16" s="13">
        <f>ROUND((H16*G16),2)</f>
      </c>
      <c r="O16">
        <f>rekapitulace!H8</f>
      </c>
      <c r="P16">
        <f>ROUND(O16/100*I16,2)</f>
      </c>
    </row>
    <row r="17" ht="63.75">
      <c r="E17" s="16" t="s">
        <v>186</v>
      </c>
    </row>
    <row r="18" spans="1:16" ht="12.75">
      <c r="A18" s="7">
        <v>4</v>
      </c>
      <c r="B18" s="7" t="s">
        <v>46</v>
      </c>
      <c r="C18" s="7" t="s">
        <v>176</v>
      </c>
      <c r="D18" s="7" t="s">
        <v>187</v>
      </c>
      <c r="E18" s="7" t="s">
        <v>188</v>
      </c>
      <c r="F18" s="7" t="s">
        <v>179</v>
      </c>
      <c r="G18" s="10">
        <v>10.397</v>
      </c>
      <c r="H18" s="14"/>
      <c r="I18" s="13">
        <f>ROUND((H18*G18),2)</f>
      </c>
      <c r="O18">
        <f>rekapitulace!H8</f>
      </c>
      <c r="P18">
        <f>ROUND(O18/100*I18,2)</f>
      </c>
    </row>
    <row r="19" ht="63.75">
      <c r="E19" s="16" t="s">
        <v>189</v>
      </c>
    </row>
    <row r="20" spans="1:16" ht="12.75">
      <c r="A20" s="7">
        <v>5</v>
      </c>
      <c r="B20" s="7" t="s">
        <v>46</v>
      </c>
      <c r="C20" s="7" t="s">
        <v>190</v>
      </c>
      <c r="D20" s="7" t="s">
        <v>48</v>
      </c>
      <c r="E20" s="7" t="s">
        <v>191</v>
      </c>
      <c r="F20" s="7" t="s">
        <v>179</v>
      </c>
      <c r="G20" s="10">
        <v>10.416</v>
      </c>
      <c r="H20" s="14"/>
      <c r="I20" s="13">
        <f>ROUND((H20*G20),2)</f>
      </c>
      <c r="O20">
        <f>rekapitulace!H8</f>
      </c>
      <c r="P20">
        <f>ROUND(O20/100*I20,2)</f>
      </c>
    </row>
    <row r="21" ht="63.75">
      <c r="E21" s="16" t="s">
        <v>192</v>
      </c>
    </row>
    <row r="22" spans="1:16" ht="12.75">
      <c r="A22" s="7">
        <v>6</v>
      </c>
      <c r="B22" s="7" t="s">
        <v>46</v>
      </c>
      <c r="C22" s="7" t="s">
        <v>58</v>
      </c>
      <c r="D22" s="7" t="s">
        <v>177</v>
      </c>
      <c r="E22" s="7" t="s">
        <v>193</v>
      </c>
      <c r="F22" s="7" t="s">
        <v>50</v>
      </c>
      <c r="G22" s="10">
        <v>1</v>
      </c>
      <c r="H22" s="14"/>
      <c r="I22" s="13">
        <f>ROUND((H22*G22),2)</f>
      </c>
      <c r="O22">
        <f>rekapitulace!H8</f>
      </c>
      <c r="P22">
        <f>ROUND(O22/100*I22,2)</f>
      </c>
    </row>
    <row r="23" spans="1:16" ht="12.75">
      <c r="A23" s="7">
        <v>7</v>
      </c>
      <c r="B23" s="7" t="s">
        <v>46</v>
      </c>
      <c r="C23" s="7" t="s">
        <v>194</v>
      </c>
      <c r="D23" s="7" t="s">
        <v>48</v>
      </c>
      <c r="E23" s="7" t="s">
        <v>195</v>
      </c>
      <c r="F23" s="7" t="s">
        <v>50</v>
      </c>
      <c r="G23" s="10">
        <v>1</v>
      </c>
      <c r="H23" s="14"/>
      <c r="I23" s="13">
        <f>ROUND((H23*G23),2)</f>
      </c>
      <c r="O23">
        <f>rekapitulace!H8</f>
      </c>
      <c r="P23">
        <f>ROUND(O23/100*I23,2)</f>
      </c>
    </row>
    <row r="24" spans="1:16" ht="12.75">
      <c r="A24" s="7">
        <v>8</v>
      </c>
      <c r="B24" s="7" t="s">
        <v>46</v>
      </c>
      <c r="C24" s="7" t="s">
        <v>196</v>
      </c>
      <c r="D24" s="7" t="s">
        <v>48</v>
      </c>
      <c r="E24" s="7" t="s">
        <v>197</v>
      </c>
      <c r="F24" s="7" t="s">
        <v>50</v>
      </c>
      <c r="G24" s="10">
        <v>1</v>
      </c>
      <c r="H24" s="14"/>
      <c r="I24" s="13">
        <f>ROUND((H24*G24),2)</f>
      </c>
      <c r="O24">
        <f>rekapitulace!H8</f>
      </c>
      <c r="P24">
        <f>ROUND(O24/100*I24,2)</f>
      </c>
    </row>
    <row r="25" spans="1:16" ht="12.75" customHeight="1">
      <c r="A25" s="15"/>
      <c r="B25" s="15"/>
      <c r="C25" s="15" t="s">
        <v>45</v>
      </c>
      <c r="D25" s="15"/>
      <c r="E25" s="15" t="s">
        <v>44</v>
      </c>
      <c r="F25" s="15"/>
      <c r="G25" s="15"/>
      <c r="H25" s="15"/>
      <c r="I25" s="15">
        <f>SUM(I12:I24)</f>
      </c>
      <c r="P25">
        <f>SUM(P12:P24)</f>
      </c>
    </row>
    <row r="27" spans="1:9" ht="12.75" customHeight="1">
      <c r="A27" s="9"/>
      <c r="B27" s="9"/>
      <c r="C27" s="9" t="s">
        <v>25</v>
      </c>
      <c r="D27" s="9"/>
      <c r="E27" s="9" t="s">
        <v>78</v>
      </c>
      <c r="F27" s="9"/>
      <c r="G27" s="11"/>
      <c r="H27" s="9"/>
      <c r="I27" s="11"/>
    </row>
    <row r="28" spans="1:16" ht="12.75">
      <c r="A28" s="7">
        <v>9</v>
      </c>
      <c r="B28" s="7" t="s">
        <v>46</v>
      </c>
      <c r="C28" s="7" t="s">
        <v>198</v>
      </c>
      <c r="D28" s="7" t="s">
        <v>48</v>
      </c>
      <c r="E28" s="7" t="s">
        <v>199</v>
      </c>
      <c r="F28" s="7" t="s">
        <v>119</v>
      </c>
      <c r="G28" s="10">
        <v>438.5</v>
      </c>
      <c r="H28" s="14"/>
      <c r="I28" s="13">
        <f>ROUND((H28*G28),2)</f>
      </c>
      <c r="O28">
        <f>rekapitulace!H8</f>
      </c>
      <c r="P28">
        <f>ROUND(O28/100*I28,2)</f>
      </c>
    </row>
    <row r="29" ht="63.75">
      <c r="E29" s="16" t="s">
        <v>200</v>
      </c>
    </row>
    <row r="30" spans="1:16" ht="12.75">
      <c r="A30" s="7">
        <v>10</v>
      </c>
      <c r="B30" s="7" t="s">
        <v>46</v>
      </c>
      <c r="C30" s="7" t="s">
        <v>201</v>
      </c>
      <c r="D30" s="7" t="s">
        <v>48</v>
      </c>
      <c r="E30" s="7" t="s">
        <v>202</v>
      </c>
      <c r="F30" s="7" t="s">
        <v>81</v>
      </c>
      <c r="G30" s="10">
        <v>4.332</v>
      </c>
      <c r="H30" s="14"/>
      <c r="I30" s="13">
        <f>ROUND((H30*G30),2)</f>
      </c>
      <c r="O30">
        <f>rekapitulace!H8</f>
      </c>
      <c r="P30">
        <f>ROUND(O30/100*I30,2)</f>
      </c>
    </row>
    <row r="31" ht="102">
      <c r="E31" s="16" t="s">
        <v>203</v>
      </c>
    </row>
    <row r="32" spans="1:16" ht="12.75">
      <c r="A32" s="7">
        <v>11</v>
      </c>
      <c r="B32" s="7" t="s">
        <v>46</v>
      </c>
      <c r="C32" s="7" t="s">
        <v>204</v>
      </c>
      <c r="D32" s="7" t="s">
        <v>48</v>
      </c>
      <c r="E32" s="7" t="s">
        <v>205</v>
      </c>
      <c r="F32" s="7" t="s">
        <v>81</v>
      </c>
      <c r="G32" s="10">
        <v>8.75</v>
      </c>
      <c r="H32" s="14"/>
      <c r="I32" s="13">
        <f>ROUND((H32*G32),2)</f>
      </c>
      <c r="O32">
        <f>rekapitulace!H8</f>
      </c>
      <c r="P32">
        <f>ROUND(O32/100*I32,2)</f>
      </c>
    </row>
    <row r="33" ht="114.75">
      <c r="E33" s="16" t="s">
        <v>206</v>
      </c>
    </row>
    <row r="34" spans="1:16" ht="12.75">
      <c r="A34" s="7">
        <v>12</v>
      </c>
      <c r="B34" s="7" t="s">
        <v>46</v>
      </c>
      <c r="C34" s="7" t="s">
        <v>207</v>
      </c>
      <c r="D34" s="7" t="s">
        <v>48</v>
      </c>
      <c r="E34" s="7" t="s">
        <v>208</v>
      </c>
      <c r="F34" s="7" t="s">
        <v>81</v>
      </c>
      <c r="G34" s="10">
        <v>16.695</v>
      </c>
      <c r="H34" s="14"/>
      <c r="I34" s="13">
        <f>ROUND((H34*G34),2)</f>
      </c>
      <c r="O34">
        <f>rekapitulace!H8</f>
      </c>
      <c r="P34">
        <f>ROUND(O34/100*I34,2)</f>
      </c>
    </row>
    <row r="35" ht="165.75">
      <c r="E35" s="16" t="s">
        <v>209</v>
      </c>
    </row>
    <row r="36" spans="1:16" ht="12.75">
      <c r="A36" s="7">
        <v>13</v>
      </c>
      <c r="B36" s="7" t="s">
        <v>46</v>
      </c>
      <c r="C36" s="7" t="s">
        <v>210</v>
      </c>
      <c r="D36" s="7" t="s">
        <v>48</v>
      </c>
      <c r="E36" s="7" t="s">
        <v>211</v>
      </c>
      <c r="F36" s="7" t="s">
        <v>81</v>
      </c>
      <c r="G36" s="10">
        <v>20.77</v>
      </c>
      <c r="H36" s="14"/>
      <c r="I36" s="13">
        <f>ROUND((H36*G36),2)</f>
      </c>
      <c r="O36">
        <f>rekapitulace!H8</f>
      </c>
      <c r="P36">
        <f>ROUND(O36/100*I36,2)</f>
      </c>
    </row>
    <row r="37" ht="165.75">
      <c r="E37" s="16" t="s">
        <v>212</v>
      </c>
    </row>
    <row r="38" spans="1:16" ht="12.75">
      <c r="A38" s="7">
        <v>14</v>
      </c>
      <c r="B38" s="7" t="s">
        <v>46</v>
      </c>
      <c r="C38" s="7" t="s">
        <v>213</v>
      </c>
      <c r="D38" s="7" t="s">
        <v>48</v>
      </c>
      <c r="E38" s="7" t="s">
        <v>214</v>
      </c>
      <c r="F38" s="7" t="s">
        <v>93</v>
      </c>
      <c r="G38" s="10">
        <v>111.08</v>
      </c>
      <c r="H38" s="14"/>
      <c r="I38" s="13">
        <f>ROUND((H38*G38),2)</f>
      </c>
      <c r="O38">
        <f>rekapitulace!H8</f>
      </c>
      <c r="P38">
        <f>ROUND(O38/100*I38,2)</f>
      </c>
    </row>
    <row r="39" ht="76.5">
      <c r="E39" s="16" t="s">
        <v>215</v>
      </c>
    </row>
    <row r="40" spans="1:16" ht="12.75">
      <c r="A40" s="7">
        <v>15</v>
      </c>
      <c r="B40" s="7" t="s">
        <v>46</v>
      </c>
      <c r="C40" s="7" t="s">
        <v>216</v>
      </c>
      <c r="D40" s="7" t="s">
        <v>48</v>
      </c>
      <c r="E40" s="7" t="s">
        <v>217</v>
      </c>
      <c r="F40" s="7" t="s">
        <v>81</v>
      </c>
      <c r="G40" s="10">
        <v>51.472</v>
      </c>
      <c r="H40" s="14"/>
      <c r="I40" s="13">
        <f>ROUND((H40*G40),2)</f>
      </c>
      <c r="O40">
        <f>rekapitulace!H8</f>
      </c>
      <c r="P40">
        <f>ROUND(O40/100*I40,2)</f>
      </c>
    </row>
    <row r="41" ht="409.5">
      <c r="E41" s="16" t="s">
        <v>218</v>
      </c>
    </row>
    <row r="42" spans="1:16" ht="12.75">
      <c r="A42" s="7">
        <v>16</v>
      </c>
      <c r="B42" s="7" t="s">
        <v>46</v>
      </c>
      <c r="C42" s="7" t="s">
        <v>219</v>
      </c>
      <c r="D42" s="7" t="s">
        <v>48</v>
      </c>
      <c r="E42" s="7" t="s">
        <v>220</v>
      </c>
      <c r="F42" s="7" t="s">
        <v>93</v>
      </c>
      <c r="G42" s="10">
        <v>35.9</v>
      </c>
      <c r="H42" s="14"/>
      <c r="I42" s="13">
        <f>ROUND((H42*G42),2)</f>
      </c>
      <c r="O42">
        <f>rekapitulace!H8</f>
      </c>
      <c r="P42">
        <f>ROUND(O42/100*I42,2)</f>
      </c>
    </row>
    <row r="43" ht="114.75">
      <c r="E43" s="16" t="s">
        <v>221</v>
      </c>
    </row>
    <row r="44" spans="1:16" ht="12.75">
      <c r="A44" s="7">
        <v>17</v>
      </c>
      <c r="B44" s="7" t="s">
        <v>46</v>
      </c>
      <c r="C44" s="7" t="s">
        <v>222</v>
      </c>
      <c r="D44" s="7" t="s">
        <v>48</v>
      </c>
      <c r="E44" s="7" t="s">
        <v>223</v>
      </c>
      <c r="F44" s="7" t="s">
        <v>93</v>
      </c>
      <c r="G44" s="10">
        <v>30</v>
      </c>
      <c r="H44" s="14"/>
      <c r="I44" s="13">
        <f>ROUND((H44*G44),2)</f>
      </c>
      <c r="O44">
        <f>rekapitulace!H8</f>
      </c>
      <c r="P44">
        <f>ROUND(O44/100*I44,2)</f>
      </c>
    </row>
    <row r="45" ht="63.75">
      <c r="E45" s="16" t="s">
        <v>224</v>
      </c>
    </row>
    <row r="46" spans="1:16" ht="12.75">
      <c r="A46" s="7">
        <v>18</v>
      </c>
      <c r="B46" s="7" t="s">
        <v>46</v>
      </c>
      <c r="C46" s="7" t="s">
        <v>225</v>
      </c>
      <c r="D46" s="7" t="s">
        <v>48</v>
      </c>
      <c r="E46" s="7" t="s">
        <v>226</v>
      </c>
      <c r="F46" s="7" t="s">
        <v>81</v>
      </c>
      <c r="G46" s="10">
        <v>1538.992</v>
      </c>
      <c r="H46" s="14"/>
      <c r="I46" s="13">
        <f>ROUND((H46*G46),2)</f>
      </c>
      <c r="O46">
        <f>rekapitulace!H8</f>
      </c>
      <c r="P46">
        <f>ROUND(O46/100*I46,2)</f>
      </c>
    </row>
    <row r="47" ht="63.75">
      <c r="E47" s="16" t="s">
        <v>227</v>
      </c>
    </row>
    <row r="48" spans="1:16" ht="12.75">
      <c r="A48" s="7">
        <v>19</v>
      </c>
      <c r="B48" s="7" t="s">
        <v>46</v>
      </c>
      <c r="C48" s="7" t="s">
        <v>79</v>
      </c>
      <c r="D48" s="7" t="s">
        <v>48</v>
      </c>
      <c r="E48" s="7" t="s">
        <v>228</v>
      </c>
      <c r="F48" s="7" t="s">
        <v>81</v>
      </c>
      <c r="G48" s="10">
        <v>305</v>
      </c>
      <c r="H48" s="14"/>
      <c r="I48" s="13">
        <f>ROUND((H48*G48),2)</f>
      </c>
      <c r="O48">
        <f>rekapitulace!H8</f>
      </c>
      <c r="P48">
        <f>ROUND(O48/100*I48,2)</f>
      </c>
    </row>
    <row r="49" ht="114.75">
      <c r="E49" s="16" t="s">
        <v>229</v>
      </c>
    </row>
    <row r="50" spans="1:16" ht="12.75">
      <c r="A50" s="7">
        <v>20</v>
      </c>
      <c r="B50" s="7" t="s">
        <v>46</v>
      </c>
      <c r="C50" s="7" t="s">
        <v>230</v>
      </c>
      <c r="D50" s="7" t="s">
        <v>48</v>
      </c>
      <c r="E50" s="7" t="s">
        <v>231</v>
      </c>
      <c r="F50" s="7" t="s">
        <v>81</v>
      </c>
      <c r="G50" s="10">
        <v>1538.992</v>
      </c>
      <c r="H50" s="14"/>
      <c r="I50" s="13">
        <f>ROUND((H50*G50),2)</f>
      </c>
      <c r="O50">
        <f>rekapitulace!H8</f>
      </c>
      <c r="P50">
        <f>ROUND(O50/100*I50,2)</f>
      </c>
    </row>
    <row r="51" ht="89.25">
      <c r="E51" s="16" t="s">
        <v>232</v>
      </c>
    </row>
    <row r="52" spans="1:16" ht="12.75">
      <c r="A52" s="7">
        <v>21</v>
      </c>
      <c r="B52" s="7" t="s">
        <v>46</v>
      </c>
      <c r="C52" s="7" t="s">
        <v>233</v>
      </c>
      <c r="D52" s="7" t="s">
        <v>48</v>
      </c>
      <c r="E52" s="7" t="s">
        <v>234</v>
      </c>
      <c r="F52" s="7" t="s">
        <v>81</v>
      </c>
      <c r="G52" s="10">
        <v>1385.808</v>
      </c>
      <c r="H52" s="14"/>
      <c r="I52" s="13">
        <f>ROUND((H52*G52),2)</f>
      </c>
      <c r="O52">
        <f>rekapitulace!H8</f>
      </c>
      <c r="P52">
        <f>ROUND(O52/100*I52,2)</f>
      </c>
    </row>
    <row r="53" ht="293.25">
      <c r="E53" s="16" t="s">
        <v>235</v>
      </c>
    </row>
    <row r="54" spans="1:16" ht="12.75">
      <c r="A54" s="7">
        <v>22</v>
      </c>
      <c r="B54" s="7" t="s">
        <v>46</v>
      </c>
      <c r="C54" s="7" t="s">
        <v>236</v>
      </c>
      <c r="D54" s="7" t="s">
        <v>48</v>
      </c>
      <c r="E54" s="7" t="s">
        <v>237</v>
      </c>
      <c r="F54" s="7" t="s">
        <v>81</v>
      </c>
      <c r="G54" s="10">
        <v>1538.992</v>
      </c>
      <c r="H54" s="14"/>
      <c r="I54" s="13">
        <f>ROUND((H54*G54),2)</f>
      </c>
      <c r="O54">
        <f>rekapitulace!H8</f>
      </c>
      <c r="P54">
        <f>ROUND(O54/100*I54,2)</f>
      </c>
    </row>
    <row r="55" ht="382.5">
      <c r="E55" s="16" t="s">
        <v>238</v>
      </c>
    </row>
    <row r="56" spans="1:16" ht="12.75">
      <c r="A56" s="7">
        <v>23</v>
      </c>
      <c r="B56" s="7" t="s">
        <v>46</v>
      </c>
      <c r="C56" s="7" t="s">
        <v>239</v>
      </c>
      <c r="D56" s="7" t="s">
        <v>48</v>
      </c>
      <c r="E56" s="7" t="s">
        <v>240</v>
      </c>
      <c r="F56" s="7" t="s">
        <v>81</v>
      </c>
      <c r="G56" s="10">
        <v>2923.808</v>
      </c>
      <c r="H56" s="14"/>
      <c r="I56" s="13">
        <f>ROUND((H56*G56),2)</f>
      </c>
      <c r="O56">
        <f>rekapitulace!H8</f>
      </c>
      <c r="P56">
        <f>ROUND(O56/100*I56,2)</f>
      </c>
    </row>
    <row r="57" ht="191.25">
      <c r="E57" s="16" t="s">
        <v>241</v>
      </c>
    </row>
    <row r="58" spans="1:16" ht="12.75">
      <c r="A58" s="7">
        <v>24</v>
      </c>
      <c r="B58" s="7" t="s">
        <v>46</v>
      </c>
      <c r="C58" s="7" t="s">
        <v>83</v>
      </c>
      <c r="D58" s="7" t="s">
        <v>177</v>
      </c>
      <c r="E58" s="7" t="s">
        <v>242</v>
      </c>
      <c r="F58" s="7" t="s">
        <v>81</v>
      </c>
      <c r="G58" s="10">
        <v>291.942</v>
      </c>
      <c r="H58" s="14"/>
      <c r="I58" s="13">
        <f>ROUND((H58*G58),2)</f>
      </c>
      <c r="O58">
        <f>rekapitulace!H8</f>
      </c>
      <c r="P58">
        <f>ROUND(O58/100*I58,2)</f>
      </c>
    </row>
    <row r="59" ht="229.5">
      <c r="E59" s="16" t="s">
        <v>243</v>
      </c>
    </row>
    <row r="60" spans="1:16" ht="12.75">
      <c r="A60" s="7">
        <v>25</v>
      </c>
      <c r="B60" s="7" t="s">
        <v>46</v>
      </c>
      <c r="C60" s="7" t="s">
        <v>83</v>
      </c>
      <c r="D60" s="7" t="s">
        <v>181</v>
      </c>
      <c r="E60" s="7" t="s">
        <v>242</v>
      </c>
      <c r="F60" s="7" t="s">
        <v>81</v>
      </c>
      <c r="G60" s="10">
        <v>305</v>
      </c>
      <c r="H60" s="14"/>
      <c r="I60" s="13">
        <f>ROUND((H60*G60),2)</f>
      </c>
      <c r="O60">
        <f>rekapitulace!H8</f>
      </c>
      <c r="P60">
        <f>ROUND(O60/100*I60,2)</f>
      </c>
    </row>
    <row r="61" ht="114.75">
      <c r="E61" s="16" t="s">
        <v>244</v>
      </c>
    </row>
    <row r="62" spans="1:16" ht="12.75" customHeight="1">
      <c r="A62" s="15"/>
      <c r="B62" s="15"/>
      <c r="C62" s="15" t="s">
        <v>25</v>
      </c>
      <c r="D62" s="15"/>
      <c r="E62" s="15" t="s">
        <v>78</v>
      </c>
      <c r="F62" s="15"/>
      <c r="G62" s="15"/>
      <c r="H62" s="15"/>
      <c r="I62" s="15">
        <f>SUM(I28:I61)</f>
      </c>
      <c r="P62">
        <f>SUM(P28:P61)</f>
      </c>
    </row>
    <row r="64" spans="1:9" ht="12.75" customHeight="1">
      <c r="A64" s="9"/>
      <c r="B64" s="9"/>
      <c r="C64" s="9" t="s">
        <v>36</v>
      </c>
      <c r="D64" s="9"/>
      <c r="E64" s="9" t="s">
        <v>245</v>
      </c>
      <c r="F64" s="9"/>
      <c r="G64" s="11"/>
      <c r="H64" s="9"/>
      <c r="I64" s="11"/>
    </row>
    <row r="65" spans="1:16" ht="12.75">
      <c r="A65" s="7">
        <v>26</v>
      </c>
      <c r="B65" s="7" t="s">
        <v>46</v>
      </c>
      <c r="C65" s="7" t="s">
        <v>246</v>
      </c>
      <c r="D65" s="7" t="s">
        <v>48</v>
      </c>
      <c r="E65" s="7" t="s">
        <v>247</v>
      </c>
      <c r="F65" s="7" t="s">
        <v>93</v>
      </c>
      <c r="G65" s="10">
        <v>30</v>
      </c>
      <c r="H65" s="14"/>
      <c r="I65" s="13">
        <f>ROUND((H65*G65),2)</f>
      </c>
      <c r="O65">
        <f>rekapitulace!H8</f>
      </c>
      <c r="P65">
        <f>ROUND(O65/100*I65,2)</f>
      </c>
    </row>
    <row r="66" ht="25.5">
      <c r="E66" s="16" t="s">
        <v>248</v>
      </c>
    </row>
    <row r="67" spans="1:16" ht="12.75">
      <c r="A67" s="7">
        <v>27</v>
      </c>
      <c r="B67" s="7" t="s">
        <v>46</v>
      </c>
      <c r="C67" s="7" t="s">
        <v>249</v>
      </c>
      <c r="D67" s="7" t="s">
        <v>48</v>
      </c>
      <c r="E67" s="7" t="s">
        <v>250</v>
      </c>
      <c r="F67" s="7" t="s">
        <v>81</v>
      </c>
      <c r="G67" s="10">
        <v>0.272</v>
      </c>
      <c r="H67" s="14"/>
      <c r="I67" s="13">
        <f>ROUND((H67*G67),2)</f>
      </c>
      <c r="O67">
        <f>rekapitulace!H8</f>
      </c>
      <c r="P67">
        <f>ROUND(O67/100*I67,2)</f>
      </c>
    </row>
    <row r="68" ht="369.75">
      <c r="E68" s="16" t="s">
        <v>251</v>
      </c>
    </row>
    <row r="69" spans="1:16" ht="12.75">
      <c r="A69" s="7">
        <v>28</v>
      </c>
      <c r="B69" s="7" t="s">
        <v>46</v>
      </c>
      <c r="C69" s="7" t="s">
        <v>249</v>
      </c>
      <c r="D69" s="7" t="s">
        <v>177</v>
      </c>
      <c r="E69" s="7" t="s">
        <v>252</v>
      </c>
      <c r="F69" s="7" t="s">
        <v>81</v>
      </c>
      <c r="G69" s="10">
        <v>0.378</v>
      </c>
      <c r="H69" s="14"/>
      <c r="I69" s="13">
        <f>ROUND((H69*G69),2)</f>
      </c>
      <c r="O69">
        <f>rekapitulace!H8</f>
      </c>
      <c r="P69">
        <f>ROUND(O69/100*I69,2)</f>
      </c>
    </row>
    <row r="70" ht="38.25">
      <c r="E70" s="16" t="s">
        <v>253</v>
      </c>
    </row>
    <row r="71" spans="1:16" ht="12.75">
      <c r="A71" s="7">
        <v>29</v>
      </c>
      <c r="B71" s="7" t="s">
        <v>48</v>
      </c>
      <c r="C71" s="7" t="s">
        <v>254</v>
      </c>
      <c r="D71" s="7" t="s">
        <v>48</v>
      </c>
      <c r="E71" s="7" t="s">
        <v>255</v>
      </c>
      <c r="F71" s="7" t="s">
        <v>119</v>
      </c>
      <c r="G71" s="10">
        <v>144.85</v>
      </c>
      <c r="H71" s="14"/>
      <c r="I71" s="13">
        <f>ROUND((H71*G71),2)</f>
      </c>
      <c r="O71">
        <f>rekapitulace!H8</f>
      </c>
      <c r="P71">
        <f>ROUND(O71/100*I71,2)</f>
      </c>
    </row>
    <row r="72" ht="63.75">
      <c r="E72" s="16" t="s">
        <v>256</v>
      </c>
    </row>
    <row r="73" spans="1:16" ht="12.75">
      <c r="A73" s="7">
        <v>30</v>
      </c>
      <c r="B73" s="7" t="s">
        <v>46</v>
      </c>
      <c r="C73" s="7" t="s">
        <v>257</v>
      </c>
      <c r="D73" s="7" t="s">
        <v>48</v>
      </c>
      <c r="E73" s="7" t="s">
        <v>258</v>
      </c>
      <c r="F73" s="7" t="s">
        <v>93</v>
      </c>
      <c r="G73" s="10">
        <v>480</v>
      </c>
      <c r="H73" s="14"/>
      <c r="I73" s="13">
        <f>ROUND((H73*G73),2)</f>
      </c>
      <c r="O73">
        <f>rekapitulace!H8</f>
      </c>
      <c r="P73">
        <f>ROUND(O73/100*I73,2)</f>
      </c>
    </row>
    <row r="74" ht="255">
      <c r="E74" s="16" t="s">
        <v>259</v>
      </c>
    </row>
    <row r="75" spans="1:16" ht="12.75">
      <c r="A75" s="7">
        <v>31</v>
      </c>
      <c r="B75" s="7" t="s">
        <v>46</v>
      </c>
      <c r="C75" s="7" t="s">
        <v>260</v>
      </c>
      <c r="D75" s="7" t="s">
        <v>48</v>
      </c>
      <c r="E75" s="7" t="s">
        <v>261</v>
      </c>
      <c r="F75" s="7" t="s">
        <v>93</v>
      </c>
      <c r="G75" s="10">
        <v>48</v>
      </c>
      <c r="H75" s="14"/>
      <c r="I75" s="13">
        <f>ROUND((H75*G75),2)</f>
      </c>
      <c r="O75">
        <f>rekapitulace!H8</f>
      </c>
      <c r="P75">
        <f>ROUND(O75/100*I75,2)</f>
      </c>
    </row>
    <row r="76" ht="127.5">
      <c r="E76" s="16" t="s">
        <v>262</v>
      </c>
    </row>
    <row r="77" spans="1:16" ht="12.75">
      <c r="A77" s="7">
        <v>32</v>
      </c>
      <c r="B77" s="7" t="s">
        <v>46</v>
      </c>
      <c r="C77" s="7" t="s">
        <v>263</v>
      </c>
      <c r="D77" s="7" t="s">
        <v>48</v>
      </c>
      <c r="E77" s="7" t="s">
        <v>264</v>
      </c>
      <c r="F77" s="7" t="s">
        <v>93</v>
      </c>
      <c r="G77" s="10">
        <v>172.8</v>
      </c>
      <c r="H77" s="14"/>
      <c r="I77" s="13">
        <f>ROUND((H77*G77),2)</f>
      </c>
      <c r="O77">
        <f>rekapitulace!H8</f>
      </c>
      <c r="P77">
        <f>ROUND(O77/100*I77,2)</f>
      </c>
    </row>
    <row r="78" ht="165.75">
      <c r="E78" s="16" t="s">
        <v>265</v>
      </c>
    </row>
    <row r="79" spans="1:16" ht="12.75">
      <c r="A79" s="7">
        <v>33</v>
      </c>
      <c r="B79" s="7" t="s">
        <v>46</v>
      </c>
      <c r="C79" s="7" t="s">
        <v>266</v>
      </c>
      <c r="D79" s="7" t="s">
        <v>48</v>
      </c>
      <c r="E79" s="7" t="s">
        <v>267</v>
      </c>
      <c r="F79" s="7" t="s">
        <v>93</v>
      </c>
      <c r="G79" s="10">
        <v>259.2</v>
      </c>
      <c r="H79" s="14"/>
      <c r="I79" s="13">
        <f>ROUND((H79*G79),2)</f>
      </c>
      <c r="O79">
        <f>rekapitulace!H8</f>
      </c>
      <c r="P79">
        <f>ROUND(O79/100*I79,2)</f>
      </c>
    </row>
    <row r="80" ht="165.75">
      <c r="E80" s="16" t="s">
        <v>268</v>
      </c>
    </row>
    <row r="81" spans="1:16" ht="12.75">
      <c r="A81" s="7">
        <v>34</v>
      </c>
      <c r="B81" s="7" t="s">
        <v>48</v>
      </c>
      <c r="C81" s="7" t="s">
        <v>269</v>
      </c>
      <c r="D81" s="7" t="s">
        <v>48</v>
      </c>
      <c r="E81" s="7" t="s">
        <v>270</v>
      </c>
      <c r="F81" s="7" t="s">
        <v>81</v>
      </c>
      <c r="G81" s="10">
        <v>186.175</v>
      </c>
      <c r="H81" s="14"/>
      <c r="I81" s="13">
        <f>ROUND((H81*G81),2)</f>
      </c>
      <c r="O81">
        <f>rekapitulace!H8</f>
      </c>
      <c r="P81">
        <f>ROUND(O81/100*I81,2)</f>
      </c>
    </row>
    <row r="82" ht="318.75">
      <c r="E82" s="16" t="s">
        <v>271</v>
      </c>
    </row>
    <row r="83" spans="1:16" ht="12.75">
      <c r="A83" s="7">
        <v>35</v>
      </c>
      <c r="B83" s="7" t="s">
        <v>46</v>
      </c>
      <c r="C83" s="7" t="s">
        <v>272</v>
      </c>
      <c r="D83" s="7" t="s">
        <v>48</v>
      </c>
      <c r="E83" s="7" t="s">
        <v>273</v>
      </c>
      <c r="F83" s="7" t="s">
        <v>179</v>
      </c>
      <c r="G83" s="10">
        <v>33.512</v>
      </c>
      <c r="H83" s="14"/>
      <c r="I83" s="13">
        <f>ROUND((H83*G83),2)</f>
      </c>
      <c r="O83">
        <f>rekapitulace!H8</f>
      </c>
      <c r="P83">
        <f>ROUND(O83/100*I83,2)</f>
      </c>
    </row>
    <row r="84" ht="76.5">
      <c r="E84" s="16" t="s">
        <v>274</v>
      </c>
    </row>
    <row r="85" spans="1:16" ht="12.75">
      <c r="A85" s="7">
        <v>36</v>
      </c>
      <c r="B85" s="7" t="s">
        <v>46</v>
      </c>
      <c r="C85" s="7" t="s">
        <v>275</v>
      </c>
      <c r="D85" s="7" t="s">
        <v>48</v>
      </c>
      <c r="E85" s="7" t="s">
        <v>276</v>
      </c>
      <c r="F85" s="7" t="s">
        <v>57</v>
      </c>
      <c r="G85" s="10">
        <v>2091</v>
      </c>
      <c r="H85" s="14"/>
      <c r="I85" s="13">
        <f>ROUND((H85*G85),2)</f>
      </c>
      <c r="O85">
        <f>rekapitulace!H8</f>
      </c>
      <c r="P85">
        <f>ROUND(O85/100*I85,2)</f>
      </c>
    </row>
    <row r="86" ht="114.75">
      <c r="E86" s="16" t="s">
        <v>277</v>
      </c>
    </row>
    <row r="87" spans="1:16" ht="12.75">
      <c r="A87" s="7">
        <v>37</v>
      </c>
      <c r="B87" s="7" t="s">
        <v>46</v>
      </c>
      <c r="C87" s="7" t="s">
        <v>278</v>
      </c>
      <c r="D87" s="7" t="s">
        <v>48</v>
      </c>
      <c r="E87" s="7" t="s">
        <v>279</v>
      </c>
      <c r="F87" s="7" t="s">
        <v>57</v>
      </c>
      <c r="G87" s="10">
        <v>116</v>
      </c>
      <c r="H87" s="14"/>
      <c r="I87" s="13">
        <f>ROUND((H87*G87),2)</f>
      </c>
      <c r="O87">
        <f>rekapitulace!H8</f>
      </c>
      <c r="P87">
        <f>ROUND(O87/100*I87,2)</f>
      </c>
    </row>
    <row r="88" ht="102">
      <c r="E88" s="16" t="s">
        <v>280</v>
      </c>
    </row>
    <row r="89" spans="1:16" ht="12.75">
      <c r="A89" s="7">
        <v>38</v>
      </c>
      <c r="B89" s="7" t="s">
        <v>46</v>
      </c>
      <c r="C89" s="7" t="s">
        <v>281</v>
      </c>
      <c r="D89" s="7" t="s">
        <v>48</v>
      </c>
      <c r="E89" s="7" t="s">
        <v>282</v>
      </c>
      <c r="F89" s="7" t="s">
        <v>57</v>
      </c>
      <c r="G89" s="10">
        <v>346</v>
      </c>
      <c r="H89" s="14"/>
      <c r="I89" s="13">
        <f>ROUND((H89*G89),2)</f>
      </c>
      <c r="O89">
        <f>rekapitulace!H8</f>
      </c>
      <c r="P89">
        <f>ROUND(O89/100*I89,2)</f>
      </c>
    </row>
    <row r="90" ht="102">
      <c r="E90" s="16" t="s">
        <v>283</v>
      </c>
    </row>
    <row r="91" spans="1:16" ht="12.75">
      <c r="A91" s="7">
        <v>39</v>
      </c>
      <c r="B91" s="7" t="s">
        <v>46</v>
      </c>
      <c r="C91" s="7" t="s">
        <v>284</v>
      </c>
      <c r="D91" s="7" t="s">
        <v>48</v>
      </c>
      <c r="E91" s="7" t="s">
        <v>285</v>
      </c>
      <c r="F91" s="7" t="s">
        <v>119</v>
      </c>
      <c r="G91" s="10">
        <v>59.76</v>
      </c>
      <c r="H91" s="14"/>
      <c r="I91" s="13">
        <f>ROUND((H91*G91),2)</f>
      </c>
      <c r="O91">
        <f>rekapitulace!H8</f>
      </c>
      <c r="P91">
        <f>ROUND(O91/100*I91,2)</f>
      </c>
    </row>
    <row r="92" ht="76.5">
      <c r="E92" s="16" t="s">
        <v>286</v>
      </c>
    </row>
    <row r="93" spans="1:16" ht="12.75" customHeight="1">
      <c r="A93" s="15"/>
      <c r="B93" s="15"/>
      <c r="C93" s="15" t="s">
        <v>36</v>
      </c>
      <c r="D93" s="15"/>
      <c r="E93" s="15" t="s">
        <v>245</v>
      </c>
      <c r="F93" s="15"/>
      <c r="G93" s="15"/>
      <c r="H93" s="15"/>
      <c r="I93" s="15">
        <f>SUM(I65:I92)</f>
      </c>
      <c r="P93">
        <f>SUM(P65:P92)</f>
      </c>
    </row>
    <row r="95" spans="1:9" ht="12.75" customHeight="1">
      <c r="A95" s="9"/>
      <c r="B95" s="9"/>
      <c r="C95" s="9" t="s">
        <v>37</v>
      </c>
      <c r="D95" s="9"/>
      <c r="E95" s="9" t="s">
        <v>287</v>
      </c>
      <c r="F95" s="9"/>
      <c r="G95" s="11"/>
      <c r="H95" s="9"/>
      <c r="I95" s="11"/>
    </row>
    <row r="96" spans="1:16" ht="12.75">
      <c r="A96" s="7">
        <v>40</v>
      </c>
      <c r="B96" s="7" t="s">
        <v>46</v>
      </c>
      <c r="C96" s="7" t="s">
        <v>288</v>
      </c>
      <c r="D96" s="7" t="s">
        <v>48</v>
      </c>
      <c r="E96" s="7" t="s">
        <v>289</v>
      </c>
      <c r="F96" s="7" t="s">
        <v>290</v>
      </c>
      <c r="G96" s="10">
        <v>600</v>
      </c>
      <c r="H96" s="14"/>
      <c r="I96" s="13">
        <f>ROUND((H96*G96),2)</f>
      </c>
      <c r="O96">
        <f>rekapitulace!H8</f>
      </c>
      <c r="P96">
        <f>ROUND(O96/100*I96,2)</f>
      </c>
    </row>
    <row r="97" ht="63.75">
      <c r="E97" s="16" t="s">
        <v>291</v>
      </c>
    </row>
    <row r="98" spans="1:16" ht="12.75">
      <c r="A98" s="7">
        <v>41</v>
      </c>
      <c r="B98" s="7" t="s">
        <v>46</v>
      </c>
      <c r="C98" s="7" t="s">
        <v>292</v>
      </c>
      <c r="D98" s="7" t="s">
        <v>48</v>
      </c>
      <c r="E98" s="7" t="s">
        <v>293</v>
      </c>
      <c r="F98" s="7" t="s">
        <v>81</v>
      </c>
      <c r="G98" s="10">
        <v>53.84</v>
      </c>
      <c r="H98" s="14"/>
      <c r="I98" s="13">
        <f>ROUND((H98*G98),2)</f>
      </c>
      <c r="O98">
        <f>rekapitulace!H8</f>
      </c>
      <c r="P98">
        <f>ROUND(O98/100*I98,2)</f>
      </c>
    </row>
    <row r="99" ht="191.25">
      <c r="E99" s="16" t="s">
        <v>294</v>
      </c>
    </row>
    <row r="100" spans="1:16" ht="12.75">
      <c r="A100" s="7">
        <v>42</v>
      </c>
      <c r="B100" s="7" t="s">
        <v>46</v>
      </c>
      <c r="C100" s="7" t="s">
        <v>295</v>
      </c>
      <c r="D100" s="7" t="s">
        <v>48</v>
      </c>
      <c r="E100" s="7" t="s">
        <v>296</v>
      </c>
      <c r="F100" s="7" t="s">
        <v>179</v>
      </c>
      <c r="G100" s="10">
        <v>8.076</v>
      </c>
      <c r="H100" s="14"/>
      <c r="I100" s="13">
        <f>ROUND((H100*G100),2)</f>
      </c>
      <c r="O100">
        <f>rekapitulace!H8</f>
      </c>
      <c r="P100">
        <f>ROUND(O100/100*I100,2)</f>
      </c>
    </row>
    <row r="101" ht="76.5">
      <c r="E101" s="16" t="s">
        <v>297</v>
      </c>
    </row>
    <row r="102" spans="1:16" ht="12.75">
      <c r="A102" s="7">
        <v>43</v>
      </c>
      <c r="B102" s="7" t="s">
        <v>46</v>
      </c>
      <c r="C102" s="7" t="s">
        <v>298</v>
      </c>
      <c r="D102" s="7" t="s">
        <v>48</v>
      </c>
      <c r="E102" s="7" t="s">
        <v>299</v>
      </c>
      <c r="F102" s="7" t="s">
        <v>81</v>
      </c>
      <c r="G102" s="10">
        <v>84.395</v>
      </c>
      <c r="H102" s="14"/>
      <c r="I102" s="13">
        <f>ROUND((H102*G102),2)</f>
      </c>
      <c r="O102">
        <f>rekapitulace!H8</f>
      </c>
      <c r="P102">
        <f>ROUND(O102/100*I102,2)</f>
      </c>
    </row>
    <row r="103" ht="318.75">
      <c r="E103" s="16" t="s">
        <v>300</v>
      </c>
    </row>
    <row r="104" spans="1:16" ht="12.75">
      <c r="A104" s="7">
        <v>44</v>
      </c>
      <c r="B104" s="7" t="s">
        <v>46</v>
      </c>
      <c r="C104" s="7" t="s">
        <v>301</v>
      </c>
      <c r="D104" s="7" t="s">
        <v>48</v>
      </c>
      <c r="E104" s="7" t="s">
        <v>302</v>
      </c>
      <c r="F104" s="7" t="s">
        <v>179</v>
      </c>
      <c r="G104" s="10">
        <v>15.191</v>
      </c>
      <c r="H104" s="14"/>
      <c r="I104" s="13">
        <f>ROUND((H104*G104),2)</f>
      </c>
      <c r="O104">
        <f>rekapitulace!H8</f>
      </c>
      <c r="P104">
        <f>ROUND(O104/100*I104,2)</f>
      </c>
    </row>
    <row r="105" ht="63.75">
      <c r="E105" s="16" t="s">
        <v>303</v>
      </c>
    </row>
    <row r="106" spans="1:16" ht="12.75">
      <c r="A106" s="7">
        <v>45</v>
      </c>
      <c r="B106" s="7" t="s">
        <v>46</v>
      </c>
      <c r="C106" s="7" t="s">
        <v>304</v>
      </c>
      <c r="D106" s="7" t="s">
        <v>48</v>
      </c>
      <c r="E106" s="7" t="s">
        <v>305</v>
      </c>
      <c r="F106" s="7" t="s">
        <v>81</v>
      </c>
      <c r="G106" s="10">
        <v>91.53</v>
      </c>
      <c r="H106" s="14"/>
      <c r="I106" s="13">
        <f>ROUND((H106*G106),2)</f>
      </c>
      <c r="O106">
        <f>rekapitulace!H8</f>
      </c>
      <c r="P106">
        <f>ROUND(O106/100*I106,2)</f>
      </c>
    </row>
    <row r="107" ht="191.25">
      <c r="E107" s="16" t="s">
        <v>306</v>
      </c>
    </row>
    <row r="108" spans="1:16" ht="12.75">
      <c r="A108" s="7">
        <v>46</v>
      </c>
      <c r="B108" s="7" t="s">
        <v>46</v>
      </c>
      <c r="C108" s="7" t="s">
        <v>307</v>
      </c>
      <c r="D108" s="7" t="s">
        <v>48</v>
      </c>
      <c r="E108" s="7" t="s">
        <v>308</v>
      </c>
      <c r="F108" s="7" t="s">
        <v>81</v>
      </c>
      <c r="G108" s="10">
        <v>30.04</v>
      </c>
      <c r="H108" s="14"/>
      <c r="I108" s="13">
        <f>ROUND((H108*G108),2)</f>
      </c>
      <c r="O108">
        <f>rekapitulace!H8</f>
      </c>
      <c r="P108">
        <f>ROUND(O108/100*I108,2)</f>
      </c>
    </row>
    <row r="109" ht="153">
      <c r="E109" s="16" t="s">
        <v>309</v>
      </c>
    </row>
    <row r="110" spans="1:16" ht="12.75">
      <c r="A110" s="7">
        <v>47</v>
      </c>
      <c r="B110" s="7" t="s">
        <v>46</v>
      </c>
      <c r="C110" s="7" t="s">
        <v>310</v>
      </c>
      <c r="D110" s="7" t="s">
        <v>48</v>
      </c>
      <c r="E110" s="7" t="s">
        <v>311</v>
      </c>
      <c r="F110" s="7" t="s">
        <v>179</v>
      </c>
      <c r="G110" s="10">
        <v>26.745</v>
      </c>
      <c r="H110" s="14"/>
      <c r="I110" s="13">
        <f>ROUND((H110*G110),2)</f>
      </c>
      <c r="O110">
        <f>rekapitulace!H8</f>
      </c>
      <c r="P110">
        <f>ROUND(O110/100*I110,2)</f>
      </c>
    </row>
    <row r="111" ht="89.25">
      <c r="E111" s="16" t="s">
        <v>312</v>
      </c>
    </row>
    <row r="112" spans="1:16" ht="12.75">
      <c r="A112" s="7">
        <v>48</v>
      </c>
      <c r="B112" s="7" t="s">
        <v>46</v>
      </c>
      <c r="C112" s="7" t="s">
        <v>313</v>
      </c>
      <c r="D112" s="7" t="s">
        <v>48</v>
      </c>
      <c r="E112" s="7" t="s">
        <v>314</v>
      </c>
      <c r="F112" s="7" t="s">
        <v>179</v>
      </c>
      <c r="G112" s="10">
        <v>0.746</v>
      </c>
      <c r="H112" s="14"/>
      <c r="I112" s="13">
        <f>ROUND((H112*G112),2)</f>
      </c>
      <c r="O112">
        <f>rekapitulace!H8</f>
      </c>
      <c r="P112">
        <f>ROUND(O112/100*I112,2)</f>
      </c>
    </row>
    <row r="113" ht="153">
      <c r="E113" s="16" t="s">
        <v>315</v>
      </c>
    </row>
    <row r="114" spans="1:16" ht="12.75" customHeight="1">
      <c r="A114" s="15"/>
      <c r="B114" s="15"/>
      <c r="C114" s="15" t="s">
        <v>37</v>
      </c>
      <c r="D114" s="15"/>
      <c r="E114" s="15" t="s">
        <v>287</v>
      </c>
      <c r="F114" s="15"/>
      <c r="G114" s="15"/>
      <c r="H114" s="15"/>
      <c r="I114" s="15">
        <f>SUM(I96:I113)</f>
      </c>
      <c r="P114">
        <f>SUM(P96:P113)</f>
      </c>
    </row>
    <row r="116" spans="1:9" ht="12.75" customHeight="1">
      <c r="A116" s="9"/>
      <c r="B116" s="9"/>
      <c r="C116" s="9" t="s">
        <v>38</v>
      </c>
      <c r="D116" s="9"/>
      <c r="E116" s="9" t="s">
        <v>316</v>
      </c>
      <c r="F116" s="9"/>
      <c r="G116" s="11"/>
      <c r="H116" s="9"/>
      <c r="I116" s="11"/>
    </row>
    <row r="117" spans="1:16" ht="12.75">
      <c r="A117" s="7">
        <v>49</v>
      </c>
      <c r="B117" s="7" t="s">
        <v>46</v>
      </c>
      <c r="C117" s="7" t="s">
        <v>317</v>
      </c>
      <c r="D117" s="7" t="s">
        <v>48</v>
      </c>
      <c r="E117" s="7" t="s">
        <v>318</v>
      </c>
      <c r="F117" s="7" t="s">
        <v>81</v>
      </c>
      <c r="G117" s="10">
        <v>18.222</v>
      </c>
      <c r="H117" s="14"/>
      <c r="I117" s="13">
        <f>ROUND((H117*G117),2)</f>
      </c>
      <c r="O117">
        <f>rekapitulace!H8</f>
      </c>
      <c r="P117">
        <f>ROUND(O117/100*I117,2)</f>
      </c>
    </row>
    <row r="118" ht="216.75">
      <c r="E118" s="16" t="s">
        <v>319</v>
      </c>
    </row>
    <row r="119" spans="1:16" ht="12.75">
      <c r="A119" s="7">
        <v>50</v>
      </c>
      <c r="B119" s="7" t="s">
        <v>46</v>
      </c>
      <c r="C119" s="7" t="s">
        <v>320</v>
      </c>
      <c r="D119" s="7" t="s">
        <v>48</v>
      </c>
      <c r="E119" s="7" t="s">
        <v>321</v>
      </c>
      <c r="F119" s="7" t="s">
        <v>179</v>
      </c>
      <c r="G119" s="10">
        <v>2.733</v>
      </c>
      <c r="H119" s="14"/>
      <c r="I119" s="13">
        <f>ROUND((H119*G119),2)</f>
      </c>
      <c r="O119">
        <f>rekapitulace!H8</f>
      </c>
      <c r="P119">
        <f>ROUND(O119/100*I119,2)</f>
      </c>
    </row>
    <row r="120" ht="63.75">
      <c r="E120" s="16" t="s">
        <v>322</v>
      </c>
    </row>
    <row r="121" spans="1:16" ht="12.75">
      <c r="A121" s="7">
        <v>51</v>
      </c>
      <c r="B121" s="7" t="s">
        <v>46</v>
      </c>
      <c r="C121" s="7" t="s">
        <v>323</v>
      </c>
      <c r="D121" s="7" t="s">
        <v>48</v>
      </c>
      <c r="E121" s="7" t="s">
        <v>324</v>
      </c>
      <c r="F121" s="7" t="s">
        <v>81</v>
      </c>
      <c r="G121" s="10">
        <v>95.22</v>
      </c>
      <c r="H121" s="14"/>
      <c r="I121" s="13">
        <f>ROUND((H121*G121),2)</f>
      </c>
      <c r="O121">
        <f>rekapitulace!H8</f>
      </c>
      <c r="P121">
        <f>ROUND(O121/100*I121,2)</f>
      </c>
    </row>
    <row r="122" ht="76.5">
      <c r="E122" s="16" t="s">
        <v>325</v>
      </c>
    </row>
    <row r="123" spans="1:16" ht="12.75">
      <c r="A123" s="7">
        <v>52</v>
      </c>
      <c r="B123" s="7" t="s">
        <v>46</v>
      </c>
      <c r="C123" s="7" t="s">
        <v>326</v>
      </c>
      <c r="D123" s="7" t="s">
        <v>48</v>
      </c>
      <c r="E123" s="7" t="s">
        <v>327</v>
      </c>
      <c r="F123" s="7" t="s">
        <v>81</v>
      </c>
      <c r="G123" s="10">
        <v>47.104</v>
      </c>
      <c r="H123" s="14"/>
      <c r="I123" s="13">
        <f>ROUND((H123*G123),2)</f>
      </c>
      <c r="O123">
        <f>rekapitulace!H8</f>
      </c>
      <c r="P123">
        <f>ROUND(O123/100*I123,2)</f>
      </c>
    </row>
    <row r="124" ht="76.5">
      <c r="E124" s="16" t="s">
        <v>328</v>
      </c>
    </row>
    <row r="125" spans="1:16" ht="12.75">
      <c r="A125" s="7">
        <v>53</v>
      </c>
      <c r="B125" s="7" t="s">
        <v>46</v>
      </c>
      <c r="C125" s="7" t="s">
        <v>329</v>
      </c>
      <c r="D125" s="7" t="s">
        <v>48</v>
      </c>
      <c r="E125" s="7" t="s">
        <v>330</v>
      </c>
      <c r="F125" s="7" t="s">
        <v>81</v>
      </c>
      <c r="G125" s="10">
        <v>299.824</v>
      </c>
      <c r="H125" s="14"/>
      <c r="I125" s="13">
        <f>ROUND((H125*G125),2)</f>
      </c>
      <c r="O125">
        <f>rekapitulace!H8</f>
      </c>
      <c r="P125">
        <f>ROUND(O125/100*I125,2)</f>
      </c>
    </row>
    <row r="126" ht="331.5">
      <c r="E126" s="16" t="s">
        <v>331</v>
      </c>
    </row>
    <row r="127" spans="1:16" ht="12.75">
      <c r="A127" s="7">
        <v>54</v>
      </c>
      <c r="B127" s="7" t="s">
        <v>46</v>
      </c>
      <c r="C127" s="7" t="s">
        <v>332</v>
      </c>
      <c r="D127" s="7" t="s">
        <v>48</v>
      </c>
      <c r="E127" s="7" t="s">
        <v>333</v>
      </c>
      <c r="F127" s="7" t="s">
        <v>179</v>
      </c>
      <c r="G127" s="10">
        <v>60.384</v>
      </c>
      <c r="H127" s="14"/>
      <c r="I127" s="13">
        <f>ROUND((H127*G127),2)</f>
      </c>
      <c r="O127">
        <f>rekapitulace!H8</f>
      </c>
      <c r="P127">
        <f>ROUND(O127/100*I127,2)</f>
      </c>
    </row>
    <row r="128" ht="242.25">
      <c r="E128" s="16" t="s">
        <v>334</v>
      </c>
    </row>
    <row r="129" spans="1:16" ht="12.75">
      <c r="A129" s="7">
        <v>55</v>
      </c>
      <c r="B129" s="7" t="s">
        <v>46</v>
      </c>
      <c r="C129" s="7" t="s">
        <v>335</v>
      </c>
      <c r="D129" s="7" t="s">
        <v>48</v>
      </c>
      <c r="E129" s="7" t="s">
        <v>336</v>
      </c>
      <c r="F129" s="7" t="s">
        <v>179</v>
      </c>
      <c r="G129" s="10">
        <v>20.356</v>
      </c>
      <c r="H129" s="14"/>
      <c r="I129" s="13">
        <f>ROUND((H129*G129),2)</f>
      </c>
      <c r="O129">
        <f>rekapitulace!H8</f>
      </c>
      <c r="P129">
        <f>ROUND(O129/100*I129,2)</f>
      </c>
    </row>
    <row r="130" ht="76.5">
      <c r="E130" s="16" t="s">
        <v>337</v>
      </c>
    </row>
    <row r="131" spans="1:16" ht="12.75">
      <c r="A131" s="7">
        <v>56</v>
      </c>
      <c r="B131" s="7" t="s">
        <v>46</v>
      </c>
      <c r="C131" s="7" t="s">
        <v>338</v>
      </c>
      <c r="D131" s="7" t="s">
        <v>48</v>
      </c>
      <c r="E131" s="7" t="s">
        <v>339</v>
      </c>
      <c r="F131" s="7" t="s">
        <v>119</v>
      </c>
      <c r="G131" s="10">
        <v>5.66</v>
      </c>
      <c r="H131" s="14"/>
      <c r="I131" s="13">
        <f>ROUND((H131*G131),2)</f>
      </c>
      <c r="O131">
        <f>rekapitulace!H8</f>
      </c>
      <c r="P131">
        <f>ROUND(O131/100*I131,2)</f>
      </c>
    </row>
    <row r="132" ht="89.25">
      <c r="E132" s="16" t="s">
        <v>340</v>
      </c>
    </row>
    <row r="133" spans="1:16" ht="12.75">
      <c r="A133" s="7">
        <v>57</v>
      </c>
      <c r="B133" s="7" t="s">
        <v>46</v>
      </c>
      <c r="C133" s="7" t="s">
        <v>341</v>
      </c>
      <c r="D133" s="7" t="s">
        <v>48</v>
      </c>
      <c r="E133" s="7" t="s">
        <v>342</v>
      </c>
      <c r="F133" s="7" t="s">
        <v>81</v>
      </c>
      <c r="G133" s="10">
        <v>5.994</v>
      </c>
      <c r="H133" s="14"/>
      <c r="I133" s="13">
        <f>ROUND((H133*G133),2)</f>
      </c>
      <c r="O133">
        <f>rekapitulace!H8</f>
      </c>
      <c r="P133">
        <f>ROUND(O133/100*I133,2)</f>
      </c>
    </row>
    <row r="134" ht="178.5">
      <c r="E134" s="16" t="s">
        <v>343</v>
      </c>
    </row>
    <row r="135" spans="1:16" ht="12.75">
      <c r="A135" s="7">
        <v>58</v>
      </c>
      <c r="B135" s="7" t="s">
        <v>46</v>
      </c>
      <c r="C135" s="7" t="s">
        <v>344</v>
      </c>
      <c r="D135" s="7" t="s">
        <v>48</v>
      </c>
      <c r="E135" s="7" t="s">
        <v>345</v>
      </c>
      <c r="F135" s="7" t="s">
        <v>81</v>
      </c>
      <c r="G135" s="10">
        <v>49.682</v>
      </c>
      <c r="H135" s="14"/>
      <c r="I135" s="13">
        <f>ROUND((H135*G135),2)</f>
      </c>
      <c r="O135">
        <f>rekapitulace!H8</f>
      </c>
      <c r="P135">
        <f>ROUND(O135/100*I135,2)</f>
      </c>
    </row>
    <row r="136" ht="331.5">
      <c r="E136" s="16" t="s">
        <v>346</v>
      </c>
    </row>
    <row r="137" spans="1:16" ht="12.75">
      <c r="A137" s="7">
        <v>59</v>
      </c>
      <c r="B137" s="7" t="s">
        <v>46</v>
      </c>
      <c r="C137" s="7" t="s">
        <v>347</v>
      </c>
      <c r="D137" s="7" t="s">
        <v>48</v>
      </c>
      <c r="E137" s="7" t="s">
        <v>348</v>
      </c>
      <c r="F137" s="7" t="s">
        <v>81</v>
      </c>
      <c r="G137" s="10">
        <v>37.453</v>
      </c>
      <c r="H137" s="14"/>
      <c r="I137" s="13">
        <f>ROUND((H137*G137),2)</f>
      </c>
      <c r="O137">
        <f>rekapitulace!H8</f>
      </c>
      <c r="P137">
        <f>ROUND(O137/100*I137,2)</f>
      </c>
    </row>
    <row r="138" ht="409.5">
      <c r="E138" s="16" t="s">
        <v>349</v>
      </c>
    </row>
    <row r="139" spans="1:16" ht="12.75">
      <c r="A139" s="7">
        <v>60</v>
      </c>
      <c r="B139" s="7" t="s">
        <v>46</v>
      </c>
      <c r="C139" s="7" t="s">
        <v>350</v>
      </c>
      <c r="D139" s="7" t="s">
        <v>48</v>
      </c>
      <c r="E139" s="7" t="s">
        <v>351</v>
      </c>
      <c r="F139" s="7" t="s">
        <v>81</v>
      </c>
      <c r="G139" s="10">
        <v>17.928</v>
      </c>
      <c r="H139" s="14"/>
      <c r="I139" s="13">
        <f>ROUND((H139*G139),2)</f>
      </c>
      <c r="O139">
        <f>rekapitulace!H8</f>
      </c>
      <c r="P139">
        <f>ROUND(O139/100*I139,2)</f>
      </c>
    </row>
    <row r="140" ht="114.75">
      <c r="E140" s="16" t="s">
        <v>352</v>
      </c>
    </row>
    <row r="141" spans="1:16" ht="12.75">
      <c r="A141" s="7">
        <v>61</v>
      </c>
      <c r="B141" s="7" t="s">
        <v>46</v>
      </c>
      <c r="C141" s="7" t="s">
        <v>353</v>
      </c>
      <c r="D141" s="7" t="s">
        <v>48</v>
      </c>
      <c r="E141" s="7" t="s">
        <v>354</v>
      </c>
      <c r="F141" s="7" t="s">
        <v>81</v>
      </c>
      <c r="G141" s="10">
        <v>80.458</v>
      </c>
      <c r="H141" s="14"/>
      <c r="I141" s="13">
        <f>ROUND((H141*G141),2)</f>
      </c>
      <c r="O141">
        <f>rekapitulace!H8</f>
      </c>
      <c r="P141">
        <f>ROUND(O141/100*I141,2)</f>
      </c>
    </row>
    <row r="142" ht="216.75">
      <c r="E142" s="16" t="s">
        <v>355</v>
      </c>
    </row>
    <row r="143" spans="1:16" ht="12.75">
      <c r="A143" s="7">
        <v>62</v>
      </c>
      <c r="B143" s="7" t="s">
        <v>46</v>
      </c>
      <c r="C143" s="7" t="s">
        <v>356</v>
      </c>
      <c r="D143" s="7" t="s">
        <v>48</v>
      </c>
      <c r="E143" s="7" t="s">
        <v>357</v>
      </c>
      <c r="F143" s="7" t="s">
        <v>81</v>
      </c>
      <c r="G143" s="10">
        <v>43.596</v>
      </c>
      <c r="H143" s="14"/>
      <c r="I143" s="13">
        <f>ROUND((H143*G143),2)</f>
      </c>
      <c r="O143">
        <f>rekapitulace!H8</f>
      </c>
      <c r="P143">
        <f>ROUND(O143/100*I143,2)</f>
      </c>
    </row>
    <row r="144" ht="409.5">
      <c r="E144" s="16" t="s">
        <v>358</v>
      </c>
    </row>
    <row r="145" spans="1:16" ht="12.75" customHeight="1">
      <c r="A145" s="15"/>
      <c r="B145" s="15"/>
      <c r="C145" s="15" t="s">
        <v>38</v>
      </c>
      <c r="D145" s="15"/>
      <c r="E145" s="15" t="s">
        <v>316</v>
      </c>
      <c r="F145" s="15"/>
      <c r="G145" s="15"/>
      <c r="H145" s="15"/>
      <c r="I145" s="15">
        <f>SUM(I117:I144)</f>
      </c>
      <c r="P145">
        <f>SUM(P117:P144)</f>
      </c>
    </row>
    <row r="147" spans="1:9" ht="12.75" customHeight="1">
      <c r="A147" s="9"/>
      <c r="B147" s="9"/>
      <c r="C147" s="9" t="s">
        <v>39</v>
      </c>
      <c r="D147" s="9"/>
      <c r="E147" s="9" t="s">
        <v>85</v>
      </c>
      <c r="F147" s="9"/>
      <c r="G147" s="11"/>
      <c r="H147" s="9"/>
      <c r="I147" s="11"/>
    </row>
    <row r="148" spans="1:16" ht="12.75">
      <c r="A148" s="7">
        <v>63</v>
      </c>
      <c r="B148" s="7" t="s">
        <v>46</v>
      </c>
      <c r="C148" s="7" t="s">
        <v>359</v>
      </c>
      <c r="D148" s="7" t="s">
        <v>48</v>
      </c>
      <c r="E148" s="7" t="s">
        <v>360</v>
      </c>
      <c r="F148" s="7" t="s">
        <v>119</v>
      </c>
      <c r="G148" s="10">
        <v>103.85</v>
      </c>
      <c r="H148" s="14"/>
      <c r="I148" s="13">
        <f>ROUND((H148*G148),2)</f>
      </c>
      <c r="O148">
        <f>rekapitulace!H8</f>
      </c>
      <c r="P148">
        <f>ROUND(O148/100*I148,2)</f>
      </c>
    </row>
    <row r="149" ht="153">
      <c r="E149" s="16" t="s">
        <v>361</v>
      </c>
    </row>
    <row r="150" spans="1:16" ht="12.75">
      <c r="A150" s="7">
        <v>64</v>
      </c>
      <c r="B150" s="7" t="s">
        <v>46</v>
      </c>
      <c r="C150" s="7" t="s">
        <v>362</v>
      </c>
      <c r="D150" s="7" t="s">
        <v>48</v>
      </c>
      <c r="E150" s="7" t="s">
        <v>363</v>
      </c>
      <c r="F150" s="7" t="s">
        <v>119</v>
      </c>
      <c r="G150" s="10">
        <v>111.3</v>
      </c>
      <c r="H150" s="14"/>
      <c r="I150" s="13">
        <f>ROUND((H150*G150),2)</f>
      </c>
      <c r="O150">
        <f>rekapitulace!H8</f>
      </c>
      <c r="P150">
        <f>ROUND(O150/100*I150,2)</f>
      </c>
    </row>
    <row r="151" ht="153">
      <c r="E151" s="16" t="s">
        <v>364</v>
      </c>
    </row>
    <row r="152" spans="1:16" ht="12.75">
      <c r="A152" s="7">
        <v>65</v>
      </c>
      <c r="B152" s="7" t="s">
        <v>46</v>
      </c>
      <c r="C152" s="7" t="s">
        <v>365</v>
      </c>
      <c r="D152" s="7" t="s">
        <v>48</v>
      </c>
      <c r="E152" s="7" t="s">
        <v>366</v>
      </c>
      <c r="F152" s="7" t="s">
        <v>119</v>
      </c>
      <c r="G152" s="10">
        <v>94.4</v>
      </c>
      <c r="H152" s="14"/>
      <c r="I152" s="13">
        <f>ROUND((H152*G152),2)</f>
      </c>
      <c r="O152">
        <f>rekapitulace!H8</f>
      </c>
      <c r="P152">
        <f>ROUND(O152/100*I152,2)</f>
      </c>
    </row>
    <row r="153" ht="38.25">
      <c r="E153" s="16" t="s">
        <v>367</v>
      </c>
    </row>
    <row r="154" spans="1:16" ht="12.75">
      <c r="A154" s="7">
        <v>66</v>
      </c>
      <c r="B154" s="7" t="s">
        <v>46</v>
      </c>
      <c r="C154" s="7" t="s">
        <v>368</v>
      </c>
      <c r="D154" s="7" t="s">
        <v>48</v>
      </c>
      <c r="E154" s="7" t="s">
        <v>369</v>
      </c>
      <c r="F154" s="7" t="s">
        <v>119</v>
      </c>
      <c r="G154" s="10">
        <v>847.165</v>
      </c>
      <c r="H154" s="14"/>
      <c r="I154" s="13">
        <f>ROUND((H154*G154),2)</f>
      </c>
      <c r="O154">
        <f>rekapitulace!H8</f>
      </c>
      <c r="P154">
        <f>ROUND(O154/100*I154,2)</f>
      </c>
    </row>
    <row r="155" ht="89.25">
      <c r="E155" s="16" t="s">
        <v>370</v>
      </c>
    </row>
    <row r="156" spans="1:16" ht="12.75">
      <c r="A156" s="7">
        <v>67</v>
      </c>
      <c r="B156" s="7" t="s">
        <v>46</v>
      </c>
      <c r="C156" s="7" t="s">
        <v>371</v>
      </c>
      <c r="D156" s="7" t="s">
        <v>48</v>
      </c>
      <c r="E156" s="7" t="s">
        <v>372</v>
      </c>
      <c r="F156" s="7" t="s">
        <v>119</v>
      </c>
      <c r="G156" s="10">
        <v>197.9</v>
      </c>
      <c r="H156" s="14"/>
      <c r="I156" s="13">
        <f>ROUND((H156*G156),2)</f>
      </c>
      <c r="O156">
        <f>rekapitulace!H8</f>
      </c>
      <c r="P156">
        <f>ROUND(O156/100*I156,2)</f>
      </c>
    </row>
    <row r="157" ht="114.75">
      <c r="E157" s="16" t="s">
        <v>373</v>
      </c>
    </row>
    <row r="158" spans="1:16" ht="12.75">
      <c r="A158" s="7">
        <v>68</v>
      </c>
      <c r="B158" s="7" t="s">
        <v>46</v>
      </c>
      <c r="C158" s="7" t="s">
        <v>374</v>
      </c>
      <c r="D158" s="7" t="s">
        <v>48</v>
      </c>
      <c r="E158" s="7" t="s">
        <v>375</v>
      </c>
      <c r="F158" s="7" t="s">
        <v>119</v>
      </c>
      <c r="G158" s="10">
        <v>649.265</v>
      </c>
      <c r="H158" s="14"/>
      <c r="I158" s="13">
        <f>ROUND((H158*G158),2)</f>
      </c>
      <c r="O158">
        <f>rekapitulace!H8</f>
      </c>
      <c r="P158">
        <f>ROUND(O158/100*I158,2)</f>
      </c>
    </row>
    <row r="159" ht="267.75">
      <c r="E159" s="16" t="s">
        <v>376</v>
      </c>
    </row>
    <row r="160" spans="1:16" ht="12.75">
      <c r="A160" s="7">
        <v>69</v>
      </c>
      <c r="B160" s="7" t="s">
        <v>86</v>
      </c>
      <c r="C160" s="7" t="s">
        <v>377</v>
      </c>
      <c r="D160" s="7" t="s">
        <v>48</v>
      </c>
      <c r="E160" s="7" t="s">
        <v>378</v>
      </c>
      <c r="F160" s="7" t="s">
        <v>119</v>
      </c>
      <c r="G160" s="10">
        <v>94.4</v>
      </c>
      <c r="H160" s="14"/>
      <c r="I160" s="13">
        <f>ROUND((H160*G160),2)</f>
      </c>
      <c r="O160">
        <f>rekapitulace!H8</f>
      </c>
      <c r="P160">
        <f>ROUND(O160/100*I160,2)</f>
      </c>
    </row>
    <row r="161" ht="114.75">
      <c r="E161" s="16" t="s">
        <v>379</v>
      </c>
    </row>
    <row r="162" spans="1:16" ht="12.75">
      <c r="A162" s="7">
        <v>70</v>
      </c>
      <c r="B162" s="7" t="s">
        <v>46</v>
      </c>
      <c r="C162" s="7" t="s">
        <v>380</v>
      </c>
      <c r="D162" s="7" t="s">
        <v>48</v>
      </c>
      <c r="E162" s="7" t="s">
        <v>381</v>
      </c>
      <c r="F162" s="7" t="s">
        <v>119</v>
      </c>
      <c r="G162" s="10">
        <v>32.6</v>
      </c>
      <c r="H162" s="14"/>
      <c r="I162" s="13">
        <f>ROUND((H162*G162),2)</f>
      </c>
      <c r="O162">
        <f>rekapitulace!H8</f>
      </c>
      <c r="P162">
        <f>ROUND(O162/100*I162,2)</f>
      </c>
    </row>
    <row r="163" ht="153">
      <c r="E163" s="16" t="s">
        <v>382</v>
      </c>
    </row>
    <row r="164" spans="1:16" ht="12.75">
      <c r="A164" s="7">
        <v>71</v>
      </c>
      <c r="B164" s="7" t="s">
        <v>46</v>
      </c>
      <c r="C164" s="7" t="s">
        <v>383</v>
      </c>
      <c r="D164" s="7" t="s">
        <v>48</v>
      </c>
      <c r="E164" s="7" t="s">
        <v>384</v>
      </c>
      <c r="F164" s="7" t="s">
        <v>119</v>
      </c>
      <c r="G164" s="10">
        <v>425.25</v>
      </c>
      <c r="H164" s="14"/>
      <c r="I164" s="13">
        <f>ROUND((H164*G164),2)</f>
      </c>
      <c r="O164">
        <f>rekapitulace!H8</f>
      </c>
      <c r="P164">
        <f>ROUND(O164/100*I164,2)</f>
      </c>
    </row>
    <row r="165" ht="114.75">
      <c r="E165" s="16" t="s">
        <v>385</v>
      </c>
    </row>
    <row r="166" spans="1:16" ht="12.75">
      <c r="A166" s="7">
        <v>72</v>
      </c>
      <c r="B166" s="7" t="s">
        <v>46</v>
      </c>
      <c r="C166" s="7" t="s">
        <v>386</v>
      </c>
      <c r="D166" s="7" t="s">
        <v>48</v>
      </c>
      <c r="E166" s="7" t="s">
        <v>387</v>
      </c>
      <c r="F166" s="7" t="s">
        <v>119</v>
      </c>
      <c r="G166" s="10">
        <v>1074.515</v>
      </c>
      <c r="H166" s="14"/>
      <c r="I166" s="13">
        <f>ROUND((H166*G166),2)</f>
      </c>
      <c r="O166">
        <f>rekapitulace!H8</f>
      </c>
      <c r="P166">
        <f>ROUND(O166/100*I166,2)</f>
      </c>
    </row>
    <row r="167" ht="127.5">
      <c r="E167" s="16" t="s">
        <v>388</v>
      </c>
    </row>
    <row r="168" spans="1:16" ht="12.75" customHeight="1">
      <c r="A168" s="15"/>
      <c r="B168" s="15"/>
      <c r="C168" s="15" t="s">
        <v>39</v>
      </c>
      <c r="D168" s="15"/>
      <c r="E168" s="15" t="s">
        <v>85</v>
      </c>
      <c r="F168" s="15"/>
      <c r="G168" s="15"/>
      <c r="H168" s="15"/>
      <c r="I168" s="15">
        <f>SUM(I148:I167)</f>
      </c>
      <c r="P168">
        <f>SUM(P148:P167)</f>
      </c>
    </row>
    <row r="170" spans="1:9" ht="12.75" customHeight="1">
      <c r="A170" s="9"/>
      <c r="B170" s="9"/>
      <c r="C170" s="9" t="s">
        <v>41</v>
      </c>
      <c r="D170" s="9"/>
      <c r="E170" s="9" t="s">
        <v>389</v>
      </c>
      <c r="F170" s="9"/>
      <c r="G170" s="11"/>
      <c r="H170" s="9"/>
      <c r="I170" s="11"/>
    </row>
    <row r="171" spans="1:16" ht="12.75">
      <c r="A171" s="7">
        <v>73</v>
      </c>
      <c r="B171" s="7" t="s">
        <v>46</v>
      </c>
      <c r="C171" s="7" t="s">
        <v>390</v>
      </c>
      <c r="D171" s="7" t="s">
        <v>48</v>
      </c>
      <c r="E171" s="7" t="s">
        <v>391</v>
      </c>
      <c r="F171" s="7" t="s">
        <v>119</v>
      </c>
      <c r="G171" s="10">
        <v>566.62</v>
      </c>
      <c r="H171" s="14"/>
      <c r="I171" s="13">
        <f>ROUND((H171*G171),2)</f>
      </c>
      <c r="O171">
        <f>rekapitulace!H8</f>
      </c>
      <c r="P171">
        <f>ROUND(O171/100*I171,2)</f>
      </c>
    </row>
    <row r="172" ht="63.75">
      <c r="E172" s="16" t="s">
        <v>392</v>
      </c>
    </row>
    <row r="173" spans="1:16" ht="12.75">
      <c r="A173" s="7">
        <v>74</v>
      </c>
      <c r="B173" s="7" t="s">
        <v>46</v>
      </c>
      <c r="C173" s="7" t="s">
        <v>393</v>
      </c>
      <c r="D173" s="7" t="s">
        <v>48</v>
      </c>
      <c r="E173" s="7" t="s">
        <v>394</v>
      </c>
      <c r="F173" s="7" t="s">
        <v>119</v>
      </c>
      <c r="G173" s="10">
        <v>158.63</v>
      </c>
      <c r="H173" s="14"/>
      <c r="I173" s="13">
        <f>ROUND((H173*G173),2)</f>
      </c>
      <c r="O173">
        <f>rekapitulace!H8</f>
      </c>
      <c r="P173">
        <f>ROUND(O173/100*I173,2)</f>
      </c>
    </row>
    <row r="174" ht="51">
      <c r="E174" s="16" t="s">
        <v>395</v>
      </c>
    </row>
    <row r="175" spans="1:16" ht="12.75">
      <c r="A175" s="7">
        <v>75</v>
      </c>
      <c r="B175" s="7" t="s">
        <v>46</v>
      </c>
      <c r="C175" s="7" t="s">
        <v>396</v>
      </c>
      <c r="D175" s="7" t="s">
        <v>48</v>
      </c>
      <c r="E175" s="7" t="s">
        <v>397</v>
      </c>
      <c r="F175" s="7" t="s">
        <v>93</v>
      </c>
      <c r="G175" s="10">
        <v>39.5</v>
      </c>
      <c r="H175" s="14"/>
      <c r="I175" s="13">
        <f>ROUND((H175*G175),2)</f>
      </c>
      <c r="O175">
        <f>rekapitulace!H8</f>
      </c>
      <c r="P175">
        <f>ROUND(O175/100*I175,2)</f>
      </c>
    </row>
    <row r="176" ht="127.5">
      <c r="E176" s="16" t="s">
        <v>398</v>
      </c>
    </row>
    <row r="177" spans="1:16" ht="12.75">
      <c r="A177" s="7">
        <v>76</v>
      </c>
      <c r="B177" s="7" t="s">
        <v>46</v>
      </c>
      <c r="C177" s="7" t="s">
        <v>399</v>
      </c>
      <c r="D177" s="7" t="s">
        <v>48</v>
      </c>
      <c r="E177" s="7" t="s">
        <v>400</v>
      </c>
      <c r="F177" s="7" t="s">
        <v>119</v>
      </c>
      <c r="G177" s="10">
        <v>68.85</v>
      </c>
      <c r="H177" s="14"/>
      <c r="I177" s="13">
        <f>ROUND((H177*G177),2)</f>
      </c>
      <c r="O177">
        <f>rekapitulace!H8</f>
      </c>
      <c r="P177">
        <f>ROUND(O177/100*I177,2)</f>
      </c>
    </row>
    <row r="178" ht="76.5">
      <c r="E178" s="16" t="s">
        <v>401</v>
      </c>
    </row>
    <row r="179" spans="1:16" ht="12.75">
      <c r="A179" s="7">
        <v>77</v>
      </c>
      <c r="B179" s="7" t="s">
        <v>46</v>
      </c>
      <c r="C179" s="7" t="s">
        <v>402</v>
      </c>
      <c r="D179" s="7" t="s">
        <v>48</v>
      </c>
      <c r="E179" s="7" t="s">
        <v>403</v>
      </c>
      <c r="F179" s="7" t="s">
        <v>119</v>
      </c>
      <c r="G179" s="10">
        <v>36.051</v>
      </c>
      <c r="H179" s="14"/>
      <c r="I179" s="13">
        <f>ROUND((H179*G179),2)</f>
      </c>
      <c r="O179">
        <f>rekapitulace!H8</f>
      </c>
      <c r="P179">
        <f>ROUND(O179/100*I179,2)</f>
      </c>
    </row>
    <row r="180" ht="127.5">
      <c r="E180" s="16" t="s">
        <v>404</v>
      </c>
    </row>
    <row r="181" spans="1:16" ht="12.75" customHeight="1">
      <c r="A181" s="15"/>
      <c r="B181" s="15"/>
      <c r="C181" s="15" t="s">
        <v>41</v>
      </c>
      <c r="D181" s="15"/>
      <c r="E181" s="15" t="s">
        <v>389</v>
      </c>
      <c r="F181" s="15"/>
      <c r="G181" s="15"/>
      <c r="H181" s="15"/>
      <c r="I181" s="15">
        <f>SUM(I171:I180)</f>
      </c>
      <c r="P181">
        <f>SUM(P171:P180)</f>
      </c>
    </row>
    <row r="183" spans="1:9" ht="12.75" customHeight="1">
      <c r="A183" s="9"/>
      <c r="B183" s="9"/>
      <c r="C183" s="9" t="s">
        <v>43</v>
      </c>
      <c r="D183" s="9"/>
      <c r="E183" s="9" t="s">
        <v>90</v>
      </c>
      <c r="F183" s="9"/>
      <c r="G183" s="11"/>
      <c r="H183" s="9"/>
      <c r="I183" s="11"/>
    </row>
    <row r="184" spans="1:16" ht="12.75">
      <c r="A184" s="7">
        <v>78</v>
      </c>
      <c r="B184" s="7" t="s">
        <v>46</v>
      </c>
      <c r="C184" s="7" t="s">
        <v>405</v>
      </c>
      <c r="D184" s="7" t="s">
        <v>48</v>
      </c>
      <c r="E184" s="7" t="s">
        <v>406</v>
      </c>
      <c r="F184" s="7" t="s">
        <v>93</v>
      </c>
      <c r="G184" s="10">
        <v>59.1</v>
      </c>
      <c r="H184" s="14"/>
      <c r="I184" s="13">
        <f>ROUND((H184*G184),2)</f>
      </c>
      <c r="O184">
        <f>rekapitulace!H8</f>
      </c>
      <c r="P184">
        <f>ROUND(O184/100*I184,2)</f>
      </c>
    </row>
    <row r="185" ht="25.5">
      <c r="E185" s="16" t="s">
        <v>407</v>
      </c>
    </row>
    <row r="186" spans="1:16" ht="12.75">
      <c r="A186" s="7">
        <v>79</v>
      </c>
      <c r="B186" s="7" t="s">
        <v>46</v>
      </c>
      <c r="C186" s="7" t="s">
        <v>408</v>
      </c>
      <c r="D186" s="7" t="s">
        <v>48</v>
      </c>
      <c r="E186" s="7" t="s">
        <v>409</v>
      </c>
      <c r="F186" s="7" t="s">
        <v>93</v>
      </c>
      <c r="G186" s="10">
        <v>111</v>
      </c>
      <c r="H186" s="14"/>
      <c r="I186" s="13">
        <f>ROUND((H186*G186),2)</f>
      </c>
      <c r="O186">
        <f>rekapitulace!H8</f>
      </c>
      <c r="P186">
        <f>ROUND(O186/100*I186,2)</f>
      </c>
    </row>
    <row r="187" ht="25.5">
      <c r="E187" s="16" t="s">
        <v>410</v>
      </c>
    </row>
    <row r="188" spans="1:16" ht="12.75">
      <c r="A188" s="7">
        <v>80</v>
      </c>
      <c r="B188" s="7" t="s">
        <v>46</v>
      </c>
      <c r="C188" s="7" t="s">
        <v>411</v>
      </c>
      <c r="D188" s="7" t="s">
        <v>48</v>
      </c>
      <c r="E188" s="7" t="s">
        <v>412</v>
      </c>
      <c r="F188" s="7" t="s">
        <v>93</v>
      </c>
      <c r="G188" s="10">
        <v>40</v>
      </c>
      <c r="H188" s="14"/>
      <c r="I188" s="13">
        <f>ROUND((H188*G188),2)</f>
      </c>
      <c r="O188">
        <f>rekapitulace!H8</f>
      </c>
      <c r="P188">
        <f>ROUND(O188/100*I188,2)</f>
      </c>
    </row>
    <row r="189" ht="38.25">
      <c r="E189" s="16" t="s">
        <v>413</v>
      </c>
    </row>
    <row r="190" spans="1:16" ht="12.75">
      <c r="A190" s="7">
        <v>81</v>
      </c>
      <c r="B190" s="7" t="s">
        <v>48</v>
      </c>
      <c r="C190" s="7" t="s">
        <v>414</v>
      </c>
      <c r="D190" s="7" t="s">
        <v>48</v>
      </c>
      <c r="E190" s="7" t="s">
        <v>415</v>
      </c>
      <c r="F190" s="7" t="s">
        <v>93</v>
      </c>
      <c r="G190" s="10">
        <v>45</v>
      </c>
      <c r="H190" s="14"/>
      <c r="I190" s="13">
        <f>ROUND((H190*G190),2)</f>
      </c>
      <c r="O190">
        <f>rekapitulace!H8</f>
      </c>
      <c r="P190">
        <f>ROUND(O190/100*I190,2)</f>
      </c>
    </row>
    <row r="191" ht="191.25">
      <c r="E191" s="16" t="s">
        <v>416</v>
      </c>
    </row>
    <row r="192" spans="1:16" ht="12.75">
      <c r="A192" s="7">
        <v>82</v>
      </c>
      <c r="B192" s="7" t="s">
        <v>46</v>
      </c>
      <c r="C192" s="7" t="s">
        <v>417</v>
      </c>
      <c r="D192" s="7" t="s">
        <v>48</v>
      </c>
      <c r="E192" s="7" t="s">
        <v>418</v>
      </c>
      <c r="F192" s="7" t="s">
        <v>93</v>
      </c>
      <c r="G192" s="10">
        <v>60</v>
      </c>
      <c r="H192" s="14"/>
      <c r="I192" s="13">
        <f>ROUND((H192*G192),2)</f>
      </c>
      <c r="O192">
        <f>rekapitulace!H8</f>
      </c>
      <c r="P192">
        <f>ROUND(O192/100*I192,2)</f>
      </c>
    </row>
    <row r="193" ht="38.25">
      <c r="E193" s="16" t="s">
        <v>419</v>
      </c>
    </row>
    <row r="194" spans="1:16" ht="12.75">
      <c r="A194" s="7">
        <v>83</v>
      </c>
      <c r="B194" s="7" t="s">
        <v>46</v>
      </c>
      <c r="C194" s="7" t="s">
        <v>420</v>
      </c>
      <c r="D194" s="7" t="s">
        <v>48</v>
      </c>
      <c r="E194" s="7" t="s">
        <v>421</v>
      </c>
      <c r="F194" s="7" t="s">
        <v>93</v>
      </c>
      <c r="G194" s="10">
        <v>60</v>
      </c>
      <c r="H194" s="14"/>
      <c r="I194" s="13">
        <f>ROUND((H194*G194),2)</f>
      </c>
      <c r="O194">
        <f>rekapitulace!H8</f>
      </c>
      <c r="P194">
        <f>ROUND(O194/100*I194,2)</f>
      </c>
    </row>
    <row r="195" ht="38.25">
      <c r="E195" s="16" t="s">
        <v>422</v>
      </c>
    </row>
    <row r="196" spans="1:16" ht="12.75">
      <c r="A196" s="7">
        <v>84</v>
      </c>
      <c r="B196" s="7" t="s">
        <v>46</v>
      </c>
      <c r="C196" s="7" t="s">
        <v>423</v>
      </c>
      <c r="D196" s="7" t="s">
        <v>48</v>
      </c>
      <c r="E196" s="7" t="s">
        <v>424</v>
      </c>
      <c r="F196" s="7" t="s">
        <v>57</v>
      </c>
      <c r="G196" s="10">
        <v>10</v>
      </c>
      <c r="H196" s="14"/>
      <c r="I196" s="13">
        <f>ROUND((H196*G196),2)</f>
      </c>
      <c r="O196">
        <f>rekapitulace!H8</f>
      </c>
      <c r="P196">
        <f>ROUND(O196/100*I196,2)</f>
      </c>
    </row>
    <row r="197" ht="25.5">
      <c r="E197" s="16" t="s">
        <v>425</v>
      </c>
    </row>
    <row r="198" spans="1:16" ht="12.75">
      <c r="A198" s="7">
        <v>85</v>
      </c>
      <c r="B198" s="7" t="s">
        <v>48</v>
      </c>
      <c r="C198" s="7" t="s">
        <v>426</v>
      </c>
      <c r="D198" s="7" t="s">
        <v>48</v>
      </c>
      <c r="E198" s="7" t="s">
        <v>427</v>
      </c>
      <c r="F198" s="7" t="s">
        <v>57</v>
      </c>
      <c r="G198" s="10">
        <v>12</v>
      </c>
      <c r="H198" s="14"/>
      <c r="I198" s="13">
        <f>ROUND((H198*G198),2)</f>
      </c>
      <c r="O198">
        <f>rekapitulace!H8</f>
      </c>
      <c r="P198">
        <f>ROUND(O198/100*I198,2)</f>
      </c>
    </row>
    <row r="199" ht="140.25">
      <c r="E199" s="16" t="s">
        <v>428</v>
      </c>
    </row>
    <row r="200" spans="1:16" ht="12.75">
      <c r="A200" s="7">
        <v>86</v>
      </c>
      <c r="B200" s="7" t="s">
        <v>46</v>
      </c>
      <c r="C200" s="7" t="s">
        <v>429</v>
      </c>
      <c r="D200" s="7" t="s">
        <v>48</v>
      </c>
      <c r="E200" s="7" t="s">
        <v>430</v>
      </c>
      <c r="F200" s="7" t="s">
        <v>57</v>
      </c>
      <c r="G200" s="10">
        <v>26</v>
      </c>
      <c r="H200" s="14"/>
      <c r="I200" s="13">
        <f>ROUND((H200*G200),2)</f>
      </c>
      <c r="O200">
        <f>rekapitulace!H8</f>
      </c>
      <c r="P200">
        <f>ROUND(O200/100*I200,2)</f>
      </c>
    </row>
    <row r="201" ht="114.75">
      <c r="E201" s="16" t="s">
        <v>431</v>
      </c>
    </row>
    <row r="202" spans="1:16" ht="12.75">
      <c r="A202" s="7">
        <v>87</v>
      </c>
      <c r="B202" s="7" t="s">
        <v>46</v>
      </c>
      <c r="C202" s="7" t="s">
        <v>432</v>
      </c>
      <c r="D202" s="7" t="s">
        <v>48</v>
      </c>
      <c r="E202" s="7" t="s">
        <v>433</v>
      </c>
      <c r="F202" s="7" t="s">
        <v>57</v>
      </c>
      <c r="G202" s="10">
        <v>2</v>
      </c>
      <c r="H202" s="14"/>
      <c r="I202" s="13">
        <f>ROUND((H202*G202),2)</f>
      </c>
      <c r="O202">
        <f>rekapitulace!H8</f>
      </c>
      <c r="P202">
        <f>ROUND(O202/100*I202,2)</f>
      </c>
    </row>
    <row r="203" ht="25.5">
      <c r="E203" s="16" t="s">
        <v>434</v>
      </c>
    </row>
    <row r="204" spans="1:16" ht="12.75">
      <c r="A204" s="7">
        <v>88</v>
      </c>
      <c r="B204" s="7" t="s">
        <v>46</v>
      </c>
      <c r="C204" s="7" t="s">
        <v>435</v>
      </c>
      <c r="D204" s="7" t="s">
        <v>48</v>
      </c>
      <c r="E204" s="7" t="s">
        <v>436</v>
      </c>
      <c r="F204" s="7" t="s">
        <v>57</v>
      </c>
      <c r="G204" s="10">
        <v>4</v>
      </c>
      <c r="H204" s="14"/>
      <c r="I204" s="13">
        <f>ROUND((H204*G204),2)</f>
      </c>
      <c r="O204">
        <f>rekapitulace!H8</f>
      </c>
      <c r="P204">
        <f>ROUND(O204/100*I204,2)</f>
      </c>
    </row>
    <row r="205" ht="51">
      <c r="E205" s="16" t="s">
        <v>437</v>
      </c>
    </row>
    <row r="206" spans="1:16" ht="12.75">
      <c r="A206" s="7">
        <v>89</v>
      </c>
      <c r="B206" s="7" t="s">
        <v>46</v>
      </c>
      <c r="C206" s="7" t="s">
        <v>438</v>
      </c>
      <c r="D206" s="7" t="s">
        <v>48</v>
      </c>
      <c r="E206" s="7" t="s">
        <v>439</v>
      </c>
      <c r="F206" s="7" t="s">
        <v>57</v>
      </c>
      <c r="G206" s="10">
        <v>2</v>
      </c>
      <c r="H206" s="14"/>
      <c r="I206" s="13">
        <f>ROUND((H206*G206),2)</f>
      </c>
      <c r="O206">
        <f>rekapitulace!H8</f>
      </c>
      <c r="P206">
        <f>ROUND(O206/100*I206,2)</f>
      </c>
    </row>
    <row r="207" spans="1:16" ht="12.75">
      <c r="A207" s="7">
        <v>90</v>
      </c>
      <c r="B207" s="7" t="s">
        <v>46</v>
      </c>
      <c r="C207" s="7" t="s">
        <v>440</v>
      </c>
      <c r="D207" s="7" t="s">
        <v>48</v>
      </c>
      <c r="E207" s="7" t="s">
        <v>441</v>
      </c>
      <c r="F207" s="7" t="s">
        <v>119</v>
      </c>
      <c r="G207" s="10">
        <v>38.5</v>
      </c>
      <c r="H207" s="14"/>
      <c r="I207" s="13">
        <f>ROUND((H207*G207),2)</f>
      </c>
      <c r="O207">
        <f>rekapitulace!H8</f>
      </c>
      <c r="P207">
        <f>ROUND(O207/100*I207,2)</f>
      </c>
    </row>
    <row r="208" ht="76.5">
      <c r="E208" s="16" t="s">
        <v>442</v>
      </c>
    </row>
    <row r="209" spans="1:16" ht="12.75">
      <c r="A209" s="7">
        <v>91</v>
      </c>
      <c r="B209" s="7" t="s">
        <v>46</v>
      </c>
      <c r="C209" s="7" t="s">
        <v>443</v>
      </c>
      <c r="D209" s="7" t="s">
        <v>48</v>
      </c>
      <c r="E209" s="7" t="s">
        <v>444</v>
      </c>
      <c r="F209" s="7" t="s">
        <v>119</v>
      </c>
      <c r="G209" s="10">
        <v>38.5</v>
      </c>
      <c r="H209" s="14"/>
      <c r="I209" s="13">
        <f>ROUND((H209*G209),2)</f>
      </c>
      <c r="O209">
        <f>rekapitulace!H8</f>
      </c>
      <c r="P209">
        <f>ROUND(O209/100*I209,2)</f>
      </c>
    </row>
    <row r="210" ht="76.5">
      <c r="E210" s="16" t="s">
        <v>442</v>
      </c>
    </row>
    <row r="211" spans="1:16" ht="12.75">
      <c r="A211" s="7">
        <v>92</v>
      </c>
      <c r="B211" s="7" t="s">
        <v>46</v>
      </c>
      <c r="C211" s="7" t="s">
        <v>445</v>
      </c>
      <c r="D211" s="7" t="s">
        <v>48</v>
      </c>
      <c r="E211" s="7" t="s">
        <v>446</v>
      </c>
      <c r="F211" s="7" t="s">
        <v>93</v>
      </c>
      <c r="G211" s="10">
        <v>78.8</v>
      </c>
      <c r="H211" s="14"/>
      <c r="I211" s="13">
        <f>ROUND((H211*G211),2)</f>
      </c>
      <c r="O211">
        <f>rekapitulace!H8</f>
      </c>
      <c r="P211">
        <f>ROUND(O211/100*I211,2)</f>
      </c>
    </row>
    <row r="212" ht="178.5">
      <c r="E212" s="16" t="s">
        <v>447</v>
      </c>
    </row>
    <row r="213" spans="1:16" ht="12.75">
      <c r="A213" s="7">
        <v>93</v>
      </c>
      <c r="B213" s="7" t="s">
        <v>46</v>
      </c>
      <c r="C213" s="7" t="s">
        <v>448</v>
      </c>
      <c r="D213" s="7" t="s">
        <v>48</v>
      </c>
      <c r="E213" s="7" t="s">
        <v>449</v>
      </c>
      <c r="F213" s="7" t="s">
        <v>93</v>
      </c>
      <c r="G213" s="10">
        <v>20</v>
      </c>
      <c r="H213" s="14"/>
      <c r="I213" s="13">
        <f>ROUND((H213*G213),2)</f>
      </c>
      <c r="O213">
        <f>rekapitulace!H8</f>
      </c>
      <c r="P213">
        <f>ROUND(O213/100*I213,2)</f>
      </c>
    </row>
    <row r="214" ht="51">
      <c r="E214" s="16" t="s">
        <v>450</v>
      </c>
    </row>
    <row r="215" spans="1:16" ht="12.75">
      <c r="A215" s="7">
        <v>94</v>
      </c>
      <c r="B215" s="7" t="s">
        <v>46</v>
      </c>
      <c r="C215" s="7" t="s">
        <v>451</v>
      </c>
      <c r="D215" s="7" t="s">
        <v>48</v>
      </c>
      <c r="E215" s="7" t="s">
        <v>452</v>
      </c>
      <c r="F215" s="7" t="s">
        <v>93</v>
      </c>
      <c r="G215" s="10">
        <v>66.2</v>
      </c>
      <c r="H215" s="14"/>
      <c r="I215" s="13">
        <f>ROUND((H215*G215),2)</f>
      </c>
      <c r="O215">
        <f>rekapitulace!H8</f>
      </c>
      <c r="P215">
        <f>ROUND(O215/100*I215,2)</f>
      </c>
    </row>
    <row r="216" ht="51">
      <c r="E216" s="16" t="s">
        <v>453</v>
      </c>
    </row>
    <row r="217" spans="1:16" ht="12.75">
      <c r="A217" s="7">
        <v>95</v>
      </c>
      <c r="B217" s="7" t="s">
        <v>46</v>
      </c>
      <c r="C217" s="7" t="s">
        <v>454</v>
      </c>
      <c r="D217" s="7" t="s">
        <v>48</v>
      </c>
      <c r="E217" s="7" t="s">
        <v>455</v>
      </c>
      <c r="F217" s="7" t="s">
        <v>93</v>
      </c>
      <c r="G217" s="10">
        <v>95</v>
      </c>
      <c r="H217" s="14"/>
      <c r="I217" s="13">
        <f>ROUND((H217*G217),2)</f>
      </c>
      <c r="O217">
        <f>rekapitulace!H8</f>
      </c>
      <c r="P217">
        <f>ROUND(O217/100*I217,2)</f>
      </c>
    </row>
    <row r="218" ht="204">
      <c r="E218" s="16" t="s">
        <v>456</v>
      </c>
    </row>
    <row r="219" spans="1:16" ht="12.75">
      <c r="A219" s="7">
        <v>96</v>
      </c>
      <c r="B219" s="7" t="s">
        <v>46</v>
      </c>
      <c r="C219" s="7" t="s">
        <v>457</v>
      </c>
      <c r="D219" s="7" t="s">
        <v>48</v>
      </c>
      <c r="E219" s="7" t="s">
        <v>458</v>
      </c>
      <c r="F219" s="7" t="s">
        <v>93</v>
      </c>
      <c r="G219" s="10">
        <v>109.4</v>
      </c>
      <c r="H219" s="14"/>
      <c r="I219" s="13">
        <f>ROUND((H219*G219),2)</f>
      </c>
      <c r="O219">
        <f>rekapitulace!H8</f>
      </c>
      <c r="P219">
        <f>ROUND(O219/100*I219,2)</f>
      </c>
    </row>
    <row r="220" ht="76.5">
      <c r="E220" s="16" t="s">
        <v>459</v>
      </c>
    </row>
    <row r="221" spans="1:16" ht="12.75">
      <c r="A221" s="7">
        <v>97</v>
      </c>
      <c r="B221" s="7" t="s">
        <v>86</v>
      </c>
      <c r="C221" s="7" t="s">
        <v>460</v>
      </c>
      <c r="D221" s="7" t="s">
        <v>48</v>
      </c>
      <c r="E221" s="7" t="s">
        <v>461</v>
      </c>
      <c r="F221" s="7" t="s">
        <v>93</v>
      </c>
      <c r="G221" s="10">
        <v>22.4</v>
      </c>
      <c r="H221" s="14"/>
      <c r="I221" s="13">
        <f>ROUND((H221*G221),2)</f>
      </c>
      <c r="O221">
        <f>rekapitulace!H8</f>
      </c>
      <c r="P221">
        <f>ROUND(O221/100*I221,2)</f>
      </c>
    </row>
    <row r="222" ht="25.5">
      <c r="E222" s="16" t="s">
        <v>462</v>
      </c>
    </row>
    <row r="223" spans="1:16" ht="12.75">
      <c r="A223" s="7">
        <v>98</v>
      </c>
      <c r="B223" s="7" t="s">
        <v>46</v>
      </c>
      <c r="C223" s="7" t="s">
        <v>463</v>
      </c>
      <c r="D223" s="7" t="s">
        <v>48</v>
      </c>
      <c r="E223" s="7" t="s">
        <v>464</v>
      </c>
      <c r="F223" s="7" t="s">
        <v>93</v>
      </c>
      <c r="G223" s="10">
        <v>45</v>
      </c>
      <c r="H223" s="14"/>
      <c r="I223" s="13">
        <f>ROUND((H223*G223),2)</f>
      </c>
      <c r="O223">
        <f>rekapitulace!H8</f>
      </c>
      <c r="P223">
        <f>ROUND(O223/100*I223,2)</f>
      </c>
    </row>
    <row r="224" ht="51">
      <c r="E224" s="16" t="s">
        <v>465</v>
      </c>
    </row>
    <row r="225" spans="1:16" ht="12.75">
      <c r="A225" s="7">
        <v>99</v>
      </c>
      <c r="B225" s="7" t="s">
        <v>46</v>
      </c>
      <c r="C225" s="7" t="s">
        <v>466</v>
      </c>
      <c r="D225" s="7" t="s">
        <v>48</v>
      </c>
      <c r="E225" s="7" t="s">
        <v>467</v>
      </c>
      <c r="F225" s="7" t="s">
        <v>57</v>
      </c>
      <c r="G225" s="10">
        <v>2</v>
      </c>
      <c r="H225" s="14"/>
      <c r="I225" s="13">
        <f>ROUND((H225*G225),2)</f>
      </c>
      <c r="O225">
        <f>rekapitulace!H8</f>
      </c>
      <c r="P225">
        <f>ROUND(O225/100*I225,2)</f>
      </c>
    </row>
    <row r="226" ht="38.25">
      <c r="E226" s="16" t="s">
        <v>468</v>
      </c>
    </row>
    <row r="227" spans="1:16" ht="12.75">
      <c r="A227" s="7">
        <v>100</v>
      </c>
      <c r="B227" s="7" t="s">
        <v>46</v>
      </c>
      <c r="C227" s="7" t="s">
        <v>469</v>
      </c>
      <c r="D227" s="7" t="s">
        <v>48</v>
      </c>
      <c r="E227" s="7" t="s">
        <v>470</v>
      </c>
      <c r="F227" s="7" t="s">
        <v>57</v>
      </c>
      <c r="G227" s="10">
        <v>2</v>
      </c>
      <c r="H227" s="14"/>
      <c r="I227" s="13">
        <f>ROUND((H227*G227),2)</f>
      </c>
      <c r="O227">
        <f>rekapitulace!H8</f>
      </c>
      <c r="P227">
        <f>ROUND(O227/100*I227,2)</f>
      </c>
    </row>
    <row r="228" spans="1:16" ht="12.75">
      <c r="A228" s="7">
        <v>101</v>
      </c>
      <c r="B228" s="7" t="s">
        <v>46</v>
      </c>
      <c r="C228" s="7" t="s">
        <v>471</v>
      </c>
      <c r="D228" s="7" t="s">
        <v>48</v>
      </c>
      <c r="E228" s="7" t="s">
        <v>472</v>
      </c>
      <c r="F228" s="7" t="s">
        <v>57</v>
      </c>
      <c r="G228" s="10">
        <v>6</v>
      </c>
      <c r="H228" s="14"/>
      <c r="I228" s="13">
        <f>ROUND((H228*G228),2)</f>
      </c>
      <c r="O228">
        <f>rekapitulace!H8</f>
      </c>
      <c r="P228">
        <f>ROUND(O228/100*I228,2)</f>
      </c>
    </row>
    <row r="229" ht="25.5">
      <c r="E229" s="16" t="s">
        <v>473</v>
      </c>
    </row>
    <row r="230" spans="1:16" ht="12.75">
      <c r="A230" s="7">
        <v>102</v>
      </c>
      <c r="B230" s="7" t="s">
        <v>46</v>
      </c>
      <c r="C230" s="7" t="s">
        <v>474</v>
      </c>
      <c r="D230" s="7" t="s">
        <v>48</v>
      </c>
      <c r="E230" s="7" t="s">
        <v>475</v>
      </c>
      <c r="F230" s="7" t="s">
        <v>81</v>
      </c>
      <c r="G230" s="10">
        <v>59.16</v>
      </c>
      <c r="H230" s="14"/>
      <c r="I230" s="13">
        <f>ROUND((H230*G230),2)</f>
      </c>
      <c r="O230">
        <f>rekapitulace!H8</f>
      </c>
      <c r="P230">
        <f>ROUND(O230/100*I230,2)</f>
      </c>
    </row>
    <row r="231" ht="293.25">
      <c r="E231" s="16" t="s">
        <v>476</v>
      </c>
    </row>
    <row r="232" spans="1:16" ht="12.75">
      <c r="A232" s="7">
        <v>103</v>
      </c>
      <c r="B232" s="7" t="s">
        <v>46</v>
      </c>
      <c r="C232" s="7" t="s">
        <v>477</v>
      </c>
      <c r="D232" s="7" t="s">
        <v>48</v>
      </c>
      <c r="E232" s="7" t="s">
        <v>478</v>
      </c>
      <c r="F232" s="7" t="s">
        <v>81</v>
      </c>
      <c r="G232" s="10">
        <v>364.782</v>
      </c>
      <c r="H232" s="14"/>
      <c r="I232" s="13">
        <f>ROUND((H232*G232),2)</f>
      </c>
      <c r="O232">
        <f>rekapitulace!H8</f>
      </c>
      <c r="P232">
        <f>ROUND(O232/100*I232,2)</f>
      </c>
    </row>
    <row r="233" ht="409.5">
      <c r="E233" s="16" t="s">
        <v>479</v>
      </c>
    </row>
    <row r="234" spans="1:16" ht="12.75">
      <c r="A234" s="7">
        <v>104</v>
      </c>
      <c r="B234" s="7" t="s">
        <v>46</v>
      </c>
      <c r="C234" s="7" t="s">
        <v>480</v>
      </c>
      <c r="D234" s="7" t="s">
        <v>48</v>
      </c>
      <c r="E234" s="7" t="s">
        <v>481</v>
      </c>
      <c r="F234" s="7" t="s">
        <v>57</v>
      </c>
      <c r="G234" s="10">
        <v>2</v>
      </c>
      <c r="H234" s="14"/>
      <c r="I234" s="13">
        <f>ROUND((H234*G234),2)</f>
      </c>
      <c r="O234">
        <f>rekapitulace!H8</f>
      </c>
      <c r="P234">
        <f>ROUND(O234/100*I234,2)</f>
      </c>
    </row>
    <row r="235" spans="1:16" ht="12.75">
      <c r="A235" s="7">
        <v>105</v>
      </c>
      <c r="B235" s="7" t="s">
        <v>46</v>
      </c>
      <c r="C235" s="7" t="s">
        <v>482</v>
      </c>
      <c r="D235" s="7" t="s">
        <v>48</v>
      </c>
      <c r="E235" s="7" t="s">
        <v>483</v>
      </c>
      <c r="F235" s="7" t="s">
        <v>81</v>
      </c>
      <c r="G235" s="10">
        <v>36.166</v>
      </c>
      <c r="H235" s="14"/>
      <c r="I235" s="13">
        <f>ROUND((H235*G235),2)</f>
      </c>
      <c r="O235">
        <f>rekapitulace!H8</f>
      </c>
      <c r="P235">
        <f>ROUND(O235/100*I235,2)</f>
      </c>
    </row>
    <row r="236" ht="127.5">
      <c r="E236" s="16" t="s">
        <v>484</v>
      </c>
    </row>
    <row r="237" spans="1:16" ht="12.75">
      <c r="A237" s="7">
        <v>106</v>
      </c>
      <c r="B237" s="7" t="s">
        <v>46</v>
      </c>
      <c r="C237" s="7" t="s">
        <v>485</v>
      </c>
      <c r="D237" s="7" t="s">
        <v>48</v>
      </c>
      <c r="E237" s="7" t="s">
        <v>486</v>
      </c>
      <c r="F237" s="7" t="s">
        <v>119</v>
      </c>
      <c r="G237" s="10">
        <v>433.992</v>
      </c>
      <c r="H237" s="14"/>
      <c r="I237" s="13">
        <f>ROUND((H237*G237),2)</f>
      </c>
      <c r="O237">
        <f>rekapitulace!H8</f>
      </c>
      <c r="P237">
        <f>ROUND(O237/100*I237,2)</f>
      </c>
    </row>
    <row r="238" ht="51">
      <c r="E238" s="16" t="s">
        <v>487</v>
      </c>
    </row>
    <row r="239" spans="1:16" ht="12.75" customHeight="1">
      <c r="A239" s="15"/>
      <c r="B239" s="15"/>
      <c r="C239" s="15" t="s">
        <v>43</v>
      </c>
      <c r="D239" s="15"/>
      <c r="E239" s="15" t="s">
        <v>90</v>
      </c>
      <c r="F239" s="15"/>
      <c r="G239" s="15"/>
      <c r="H239" s="15"/>
      <c r="I239" s="15">
        <f>SUM(I184:I238)</f>
      </c>
      <c r="P239">
        <f>SUM(P184:P238)</f>
      </c>
    </row>
    <row r="241" spans="1:16" ht="12.75" customHeight="1">
      <c r="A241" s="15"/>
      <c r="B241" s="15"/>
      <c r="C241" s="15"/>
      <c r="D241" s="15"/>
      <c r="E241" s="15" t="s">
        <v>74</v>
      </c>
      <c r="F241" s="15"/>
      <c r="G241" s="15"/>
      <c r="H241" s="15"/>
      <c r="I241" s="15">
        <f>+I25+I62+I93+I114+I145+I168+I181+I239</f>
      </c>
      <c r="P241">
        <f>+P25+P62+P93+P114+P145+P168+P181+P239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488</v>
      </c>
      <c r="D5" s="5"/>
      <c r="E5" s="5" t="s">
        <v>489</v>
      </c>
    </row>
    <row r="6" spans="1:5" ht="12.75" customHeight="1">
      <c r="A6" t="s">
        <v>18</v>
      </c>
      <c r="C6" s="5" t="s">
        <v>490</v>
      </c>
      <c r="D6" s="5"/>
      <c r="E6" s="5" t="s">
        <v>489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25</v>
      </c>
      <c r="D11" s="9"/>
      <c r="E11" s="9" t="s">
        <v>78</v>
      </c>
      <c r="F11" s="9"/>
      <c r="G11" s="11"/>
      <c r="H11" s="9"/>
      <c r="I11" s="11"/>
    </row>
    <row r="12" spans="1:16" ht="12.75">
      <c r="A12" s="7">
        <v>1</v>
      </c>
      <c r="B12" s="7" t="s">
        <v>46</v>
      </c>
      <c r="C12" s="7" t="s">
        <v>491</v>
      </c>
      <c r="D12" s="7" t="s">
        <v>48</v>
      </c>
      <c r="E12" s="7" t="s">
        <v>492</v>
      </c>
      <c r="F12" s="7" t="s">
        <v>57</v>
      </c>
      <c r="G12" s="10">
        <v>8</v>
      </c>
      <c r="H12" s="14"/>
      <c r="I12" s="13">
        <f>ROUND((H12*G12),2)</f>
      </c>
      <c r="O12">
        <f>rekapitulace!H8</f>
      </c>
      <c r="P12">
        <f>ROUND(O12/100*I12,2)</f>
      </c>
    </row>
    <row r="13" spans="1:16" ht="12.75">
      <c r="A13" s="7">
        <v>2</v>
      </c>
      <c r="B13" s="7" t="s">
        <v>46</v>
      </c>
      <c r="C13" s="7" t="s">
        <v>493</v>
      </c>
      <c r="D13" s="7" t="s">
        <v>48</v>
      </c>
      <c r="E13" s="7" t="s">
        <v>494</v>
      </c>
      <c r="F13" s="7" t="s">
        <v>57</v>
      </c>
      <c r="G13" s="10">
        <v>5</v>
      </c>
      <c r="H13" s="14"/>
      <c r="I13" s="13">
        <f>ROUND((H13*G13),2)</f>
      </c>
      <c r="O13">
        <f>rekapitulace!H8</f>
      </c>
      <c r="P13">
        <f>ROUND(O13/100*I13,2)</f>
      </c>
    </row>
    <row r="14" spans="1:16" ht="12.75">
      <c r="A14" s="7">
        <v>3</v>
      </c>
      <c r="B14" s="7" t="s">
        <v>46</v>
      </c>
      <c r="C14" s="7" t="s">
        <v>495</v>
      </c>
      <c r="D14" s="7" t="s">
        <v>48</v>
      </c>
      <c r="E14" s="7" t="s">
        <v>496</v>
      </c>
      <c r="F14" s="7" t="s">
        <v>57</v>
      </c>
      <c r="G14" s="10">
        <v>12</v>
      </c>
      <c r="H14" s="14"/>
      <c r="I14" s="13">
        <f>ROUND((H14*G14),2)</f>
      </c>
      <c r="O14">
        <f>rekapitulace!H8</f>
      </c>
      <c r="P14">
        <f>ROUND(O14/100*I14,2)</f>
      </c>
    </row>
    <row r="15" ht="51">
      <c r="E15" s="16" t="s">
        <v>497</v>
      </c>
    </row>
    <row r="16" spans="1:16" ht="12.75">
      <c r="A16" s="7">
        <v>4</v>
      </c>
      <c r="B16" s="7" t="s">
        <v>46</v>
      </c>
      <c r="C16" s="7" t="s">
        <v>498</v>
      </c>
      <c r="D16" s="7" t="s">
        <v>48</v>
      </c>
      <c r="E16" s="7" t="s">
        <v>499</v>
      </c>
      <c r="F16" s="7" t="s">
        <v>57</v>
      </c>
      <c r="G16" s="10">
        <v>1</v>
      </c>
      <c r="H16" s="14"/>
      <c r="I16" s="13">
        <f>ROUND((H16*G16),2)</f>
      </c>
      <c r="O16">
        <f>rekapitulace!H8</f>
      </c>
      <c r="P16">
        <f>ROUND(O16/100*I16,2)</f>
      </c>
    </row>
    <row r="17" ht="51">
      <c r="E17" s="16" t="s">
        <v>500</v>
      </c>
    </row>
    <row r="18" spans="1:16" ht="12.75">
      <c r="A18" s="7">
        <v>5</v>
      </c>
      <c r="B18" s="7" t="s">
        <v>46</v>
      </c>
      <c r="C18" s="7" t="s">
        <v>501</v>
      </c>
      <c r="D18" s="7" t="s">
        <v>48</v>
      </c>
      <c r="E18" s="7" t="s">
        <v>502</v>
      </c>
      <c r="F18" s="7" t="s">
        <v>81</v>
      </c>
      <c r="G18" s="10">
        <v>2.6</v>
      </c>
      <c r="H18" s="14"/>
      <c r="I18" s="13">
        <f>ROUND((H18*G18),2)</f>
      </c>
      <c r="O18">
        <f>rekapitulace!H8</f>
      </c>
      <c r="P18">
        <f>ROUND(O18/100*I18,2)</f>
      </c>
    </row>
    <row r="19" ht="76.5">
      <c r="E19" s="16" t="s">
        <v>503</v>
      </c>
    </row>
    <row r="20" spans="1:16" ht="12.75" customHeight="1">
      <c r="A20" s="15"/>
      <c r="B20" s="15"/>
      <c r="C20" s="15" t="s">
        <v>25</v>
      </c>
      <c r="D20" s="15"/>
      <c r="E20" s="15" t="s">
        <v>78</v>
      </c>
      <c r="F20" s="15"/>
      <c r="G20" s="15"/>
      <c r="H20" s="15"/>
      <c r="I20" s="15">
        <f>SUM(I12:I19)</f>
      </c>
      <c r="P20">
        <f>SUM(P12:P19)</f>
      </c>
    </row>
    <row r="22" spans="1:16" ht="12.75" customHeight="1">
      <c r="A22" s="15"/>
      <c r="B22" s="15"/>
      <c r="C22" s="15"/>
      <c r="D22" s="15"/>
      <c r="E22" s="15" t="s">
        <v>74</v>
      </c>
      <c r="F22" s="15"/>
      <c r="G22" s="15"/>
      <c r="H22" s="15"/>
      <c r="I22" s="15">
        <f>+I20</f>
      </c>
      <c r="P22">
        <f>+P20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