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4180" activeTab="1"/>
  </bookViews>
  <sheets>
    <sheet name="1. Krycí list rozpočtu" sheetId="1" r:id="rId1"/>
    <sheet name="položkový rozpočet" sheetId="2" r:id="rId2"/>
  </sheets>
  <definedNames>
    <definedName name="_xlnm.Print_Titles" localSheetId="0">'1. Krycí list rozpočtu'!$1:$3</definedName>
  </definedNames>
  <calcPr fullCalcOnLoad="1"/>
</workbook>
</file>

<file path=xl/sharedStrings.xml><?xml version="1.0" encoding="utf-8"?>
<sst xmlns="http://schemas.openxmlformats.org/spreadsheetml/2006/main" count="555" uniqueCount="228">
  <si>
    <t>KRYCÍ LIST ROZPOČTU</t>
  </si>
  <si>
    <t>Název stavby</t>
  </si>
  <si>
    <t>Střešní krytina Hostomice - Zátor</t>
  </si>
  <si>
    <t>JKSO</t>
  </si>
  <si>
    <t>Název objektu</t>
  </si>
  <si>
    <t>EČO</t>
  </si>
  <si>
    <t xml:space="preserve">   </t>
  </si>
  <si>
    <t>Místo</t>
  </si>
  <si>
    <t>Hostomice Zátor</t>
  </si>
  <si>
    <t>IČO</t>
  </si>
  <si>
    <t>DIČ</t>
  </si>
  <si>
    <t>Objednatel</t>
  </si>
  <si>
    <t>Projektant</t>
  </si>
  <si>
    <t>Zhotovitel</t>
  </si>
  <si>
    <t>Zpracoval</t>
  </si>
  <si>
    <t>Ing. Ondřej Baloun</t>
  </si>
  <si>
    <t>Rozpočet číslo</t>
  </si>
  <si>
    <t>Dne</t>
  </si>
  <si>
    <t>CZ-CPV</t>
  </si>
  <si>
    <t>21.09.2023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</si>
  <si>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</si>
  <si>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</si>
  <si>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</si>
  <si>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</si>
  <si>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</si>
  <si>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</si>
  <si>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</si>
  <si>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</si>
  <si>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</si>
  <si>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</si>
  <si>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</si>
  <si>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</si>
  <si>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</si>
  <si>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</si>
  <si>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</si>
  <si>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</si>
  <si>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</si>
  <si>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</si>
  <si>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</si>
  <si>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</si>
  <si>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</si>
  <si>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</si>
  <si>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</si>
  <si>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</si>
  <si>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</si>
  <si>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</si>
  <si>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</si>
  <si>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</si>
  <si>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</si>
  <si>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</si>
  <si>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</si>
  <si>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</si>
  <si>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</si>
  <si>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</si>
  <si>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</si>
  <si>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</si>
  <si>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</si>
  <si>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</si>
  <si>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</si>
  <si>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</si>
  <si>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</si>
  <si>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</si>
  <si>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</si>
  <si>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</si>
  <si>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</si>
  <si>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</si>
  <si>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</si>
  <si>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</si>
  <si>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</si>
  <si>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</si>
  <si>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</si>
  <si>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</si>
  <si>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</si>
  <si>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</si>
  <si>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</si>
  <si>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</si>
  <si>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</si>
  <si>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</si>
  <si>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</si>
  <si>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</si>
  <si>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</si>
  <si>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</si>
  <si>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</si>
  <si>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</si>
  <si>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</si>
  <si>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</si>
  <si>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</si>
  <si>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</si>
  <si>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</si>
  <si>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</si>
  <si>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</si>
  <si>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</si>
  <si>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</si>
  <si>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vlast.</t>
  </si>
  <si>
    <t>CS ÚRS 2023 01</t>
  </si>
  <si>
    <t>m2</t>
  </si>
  <si>
    <t>Demontáž krytiny keramické drážkové, sklonu do 30° na sucho do suti</t>
  </si>
  <si>
    <t>765111801</t>
  </si>
  <si>
    <t>K</t>
  </si>
  <si>
    <t>oc</t>
  </si>
  <si>
    <t xml:space="preserve">    &gt;4</t>
  </si>
  <si>
    <t xml:space="preserve"> </t>
  </si>
  <si>
    <t>Demontáž bednění a laťování laťování střech sklonu do 60° se všemi nadstřešními konstrukcemi, z latí průřezové plochy do 25 cm2 při osové vzdálenosti přes 0,22 do 0,50 m</t>
  </si>
  <si>
    <t>762342812</t>
  </si>
  <si>
    <t>Bourání konstrukcí</t>
  </si>
  <si>
    <t>96</t>
  </si>
  <si>
    <t xml:space="preserve">   &gt;3</t>
  </si>
  <si>
    <t>t</t>
  </si>
  <si>
    <t>Přesun hmot pro krytiny skládané stanovený z hmotnosti přesunovaného materiálu vodorovná dopravní vzdálenost do 50 m na objektech výšky přes 6 do 12 m</t>
  </si>
  <si>
    <t>998765102</t>
  </si>
  <si>
    <t>VRN</t>
  </si>
  <si>
    <t>Poplatek za uložení stavebního odpadu na recyklační skládce (skládkovné) z tašek a keramických výrobků zatříděného do Katalogu odpadů pod kódem 17 01 03</t>
  </si>
  <si>
    <t>997013867</t>
  </si>
  <si>
    <t>Odvoz suti a vybouraných hmot na skládku nebo meziskládku se složením, na vzdálenost Příplatek k ceně za každý další i započatý 1 km přes 1 km</t>
  </si>
  <si>
    <t>997013509</t>
  </si>
  <si>
    <t>Odvoz suti a vybouraných hmot na skládku nebo meziskládku se složením, na vzdálenost do 1 km</t>
  </si>
  <si>
    <t>997013501</t>
  </si>
  <si>
    <t>Zařízení staveniště</t>
  </si>
  <si>
    <t>030001000</t>
  </si>
  <si>
    <t>X</t>
  </si>
  <si>
    <t>…</t>
  </si>
  <si>
    <t>Mimostaveništní doprava materiálů</t>
  </si>
  <si>
    <t>065002000</t>
  </si>
  <si>
    <t>nájem za den řadového trubkového lehkého lešení s podlahami do 200kg/m2 š 0,6-0,9m do v 25m</t>
  </si>
  <si>
    <t>95250101</t>
  </si>
  <si>
    <t>M</t>
  </si>
  <si>
    <t>pc</t>
  </si>
  <si>
    <t>Demontáž lešení řadového trubkového lehkého pracovního s podlahami s provozním zatížením tř. 3 do 200 kg/m2 šířky tř. W06 od 0,6 do 0,9 m, výšky přes 10 do 25 m</t>
  </si>
  <si>
    <t>941111812</t>
  </si>
  <si>
    <t>Montáž lešení řadového trubkového lehkého pracovního s podlahami s provozním zatížením tř. 3 do 200 kg/m2 šířky tř. W06 od 0,6 do 0,9 m, výšky přes 10 do 25 m</t>
  </si>
  <si>
    <t>941111112</t>
  </si>
  <si>
    <t>Zabezpečení staveniště</t>
  </si>
  <si>
    <t>034002000</t>
  </si>
  <si>
    <t>Ostatní konstrukce a práce, bourání</t>
  </si>
  <si>
    <t xml:space="preserve">  &gt;2</t>
  </si>
  <si>
    <t>Montáž pojistné hydroizolační nebo parotěsné fólie kladené ve sklonu přes 20° volně na krokve</t>
  </si>
  <si>
    <t>765191011</t>
  </si>
  <si>
    <t>m</t>
  </si>
  <si>
    <t>Montáž krytiny betonové okapové hrany s větrací mřížkou</t>
  </si>
  <si>
    <t>765121202</t>
  </si>
  <si>
    <t>Betonpres</t>
  </si>
  <si>
    <t>kus</t>
  </si>
  <si>
    <t>Střešní výlez Betonpres 600 x 600 mm</t>
  </si>
  <si>
    <t>BTP.38200581</t>
  </si>
  <si>
    <t>Montáž střešních doplňků krytiny keramické střešního výlezu plochy jednotlivě přes 0,25 m2</t>
  </si>
  <si>
    <t>765115302</t>
  </si>
  <si>
    <t>Montáž střešních doplňků krytiny keramické držáku hromosvodu na tašku</t>
  </si>
  <si>
    <t>765115251</t>
  </si>
  <si>
    <t>PREFA Alu</t>
  </si>
  <si>
    <t>svitkový plech pro falcování PREFALZ 0,7 x 1000 mm, hladký, standardní barva</t>
  </si>
  <si>
    <t>PFA.30102</t>
  </si>
  <si>
    <t>BMI Bramac</t>
  </si>
  <si>
    <t>role</t>
  </si>
  <si>
    <t>Figaroll PLUS - větr.pás hřeb./nároží tmavohnědá 5m</t>
  </si>
  <si>
    <t>BRM.35720</t>
  </si>
  <si>
    <t>m3</t>
  </si>
  <si>
    <t>řezivo jehličnaté lať 30x50mm</t>
  </si>
  <si>
    <t>60514103</t>
  </si>
  <si>
    <t>Isover</t>
  </si>
  <si>
    <t>TYVEK SOFT Antireflex, 50 000 × 1500mm, role 75 m², kontaktní pojistná hydroizolace určená pro šikmé střechy s přímým dotykem tepelné izolace.</t>
  </si>
  <si>
    <t>ISV.5450208022185</t>
  </si>
  <si>
    <t>Těsnící klín úžlabí PE- samolepící-1ks/1bm (tep. odol. 90°C) Černá (RAL 9005)</t>
  </si>
  <si>
    <t>BTP.38200360</t>
  </si>
  <si>
    <t>plech úžlabní z Pz plechu s povrchovou úpravou rš 500mm</t>
  </si>
  <si>
    <t>55345009</t>
  </si>
  <si>
    <t>lišta závětrná z poplastovaného plechu (PVC-P) rš 300mm</t>
  </si>
  <si>
    <t>55344502</t>
  </si>
  <si>
    <t>pás plastový okapní ochranný a větrací šířky 100mm</t>
  </si>
  <si>
    <t>59660022</t>
  </si>
  <si>
    <t>Větrací mřížka 1m</t>
  </si>
  <si>
    <t>BRM.32684</t>
  </si>
  <si>
    <t>ukončení dolní zateplená fasáda tl tepelné izolace 200mm (okapnice, zakládací profil) lakovaný Pz plech tl 0,5-0,63mm</t>
  </si>
  <si>
    <t>13814056</t>
  </si>
  <si>
    <t>DEK</t>
  </si>
  <si>
    <t>Příchytka hřebenáče DEK pro Tondach TH</t>
  </si>
  <si>
    <t>DEK.1225433054</t>
  </si>
  <si>
    <t>ukončení hřebenáče nárožní dlouhé k hřebenáči drážkovému š 210mm režná</t>
  </si>
  <si>
    <t>59660001</t>
  </si>
  <si>
    <t>hřebenáč křížový Y krytina betonová barevná s povrchovou úpravou</t>
  </si>
  <si>
    <t>59244353</t>
  </si>
  <si>
    <t>hřebenáč rozdělovací valbový k polodrážkovému hřebenáči š 180mm režný</t>
  </si>
  <si>
    <t>59660896</t>
  </si>
  <si>
    <t>taška ražená drážková engoba velkoformátová (do 12 ks/m2) základní</t>
  </si>
  <si>
    <t>59660719</t>
  </si>
  <si>
    <t>Montáž krytiny keramické sklonu do 30° drážkové na sucho, počet kusů přes 12 do 13 ks/m2</t>
  </si>
  <si>
    <t>765111016</t>
  </si>
  <si>
    <t>Montáž žlabu podokapního půlkruhového žlabu</t>
  </si>
  <si>
    <t>764501103</t>
  </si>
  <si>
    <t>Oplechování střešních prvků z pozinkovaného plechu střešního výlezu rozměru 600 x 600 mm, střechy s krytinou skládanou nebo plechovou</t>
  </si>
  <si>
    <t>764213452</t>
  </si>
  <si>
    <t>Montáž oplechování střešních prvků úžlabí, šířky přes 700 do 1000 mm</t>
  </si>
  <si>
    <t>764201172</t>
  </si>
  <si>
    <t>Montáž oplechování střešních prvků nároží větraného včetně větrací mřížky</t>
  </si>
  <si>
    <t>764201136</t>
  </si>
  <si>
    <t>Montáž nadstřešních konstrukcí střešních vikýřů z hraněného řeziva, sedlových, průřezové plochy přes 144 do 224 cm2</t>
  </si>
  <si>
    <t>762353330</t>
  </si>
  <si>
    <t>Montáž laťování střech jednoduchých sklonu do 60° při osové vzdálenosti latí přes 150 do 360 mm</t>
  </si>
  <si>
    <t>762342214</t>
  </si>
  <si>
    <t>Impregnace řeziva máčením proti dřevokaznému hmyzu a houbám, třída ohrožení 1 a 2 (dřevo v interiéru)</t>
  </si>
  <si>
    <t>762083111</t>
  </si>
  <si>
    <t>Montáž hromosvodného vedení svodových vodičů s podpěrami, průměru do 10 mm</t>
  </si>
  <si>
    <t>210220101</t>
  </si>
  <si>
    <t>Zastřešení</t>
  </si>
  <si>
    <t>44</t>
  </si>
  <si>
    <t>Vodorovné konstrukce</t>
  </si>
  <si>
    <t>Práce a dodávky HSV</t>
  </si>
  <si>
    <t xml:space="preserve"> 1</t>
  </si>
  <si>
    <t>Výrobce</t>
  </si>
  <si>
    <t>Dodavatel</t>
  </si>
  <si>
    <t>TD</t>
  </si>
  <si>
    <t>Nh celkem</t>
  </si>
  <si>
    <t>Suť celkem</t>
  </si>
  <si>
    <t>Hmotnost celkem</t>
  </si>
  <si>
    <t>Cenová soustava</t>
  </si>
  <si>
    <t>Celková cena</t>
  </si>
  <si>
    <t>Index ceny</t>
  </si>
  <si>
    <t>J. cena indexovaná</t>
  </si>
  <si>
    <t>Množství</t>
  </si>
  <si>
    <t>MJ</t>
  </si>
  <si>
    <t>Plný popis</t>
  </si>
  <si>
    <t>Kód položky</t>
  </si>
  <si>
    <t>Typ položky</t>
  </si>
  <si>
    <t>TV</t>
  </si>
  <si>
    <t>ČP</t>
  </si>
  <si>
    <t>TC</t>
  </si>
  <si>
    <t>Úroveň</t>
  </si>
  <si>
    <t>P</t>
  </si>
  <si>
    <t>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</si>
</sst>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0;\-###0"/>
    <numFmt numFmtId="167" formatCode="0.00%;\-0.00%"/>
    <numFmt numFmtId="168" formatCode="###0.0;\-###0.0"/>
    <numFmt numFmtId="169" formatCode="#,##0.000"/>
    <numFmt numFmtId="170" formatCode="#,##0;#,##0;"/>
    <numFmt numFmtId="171" formatCode="#,##0.00_ ;\-#,##0.00\ "/>
  </numFmts>
  <fonts count="62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b/>
      <sz val="8"/>
      <color indexed="18"/>
      <name val="Tahoma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sz val="8"/>
      <color indexed="21"/>
      <name val="Tahoma"/>
      <family val="2"/>
    </font>
    <font>
      <sz val="8"/>
      <color indexed="30"/>
      <name val="Tahoma"/>
      <family val="2"/>
    </font>
    <font>
      <b/>
      <sz val="8"/>
      <color indexed="5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Tahoma"/>
      <family val="2"/>
    </font>
    <font>
      <b/>
      <sz val="8"/>
      <color rgb="FF000080"/>
      <name val="Tahoma"/>
      <family val="2"/>
    </font>
    <font>
      <b/>
      <sz val="8"/>
      <color rgb="FF000000"/>
      <name val="Tahoma"/>
      <family val="2"/>
    </font>
    <font>
      <b/>
      <sz val="8"/>
      <color rgb="FFFF0000"/>
      <name val="Tahoma"/>
      <family val="2"/>
    </font>
    <font>
      <sz val="8"/>
      <color rgb="FF008080"/>
      <name val="Tahoma"/>
      <family val="2"/>
    </font>
    <font>
      <sz val="8"/>
      <color rgb="FF0065CE"/>
      <name val="Tahoma"/>
      <family val="2"/>
    </font>
    <font>
      <b/>
      <sz val="8"/>
      <color rgb="FFFF8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medium">
        <color indexed="8"/>
      </top>
      <bottom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8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9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166" fontId="1" fillId="0" borderId="40" xfId="0" applyNumberFormat="1" applyFont="1" applyBorder="1" applyAlignment="1" applyProtection="1">
      <alignment horizontal="right" vertical="center"/>
      <protection/>
    </xf>
    <xf numFmtId="37" fontId="9" fillId="0" borderId="41" xfId="0" applyNumberFormat="1" applyFont="1" applyBorder="1" applyAlignment="1" applyProtection="1">
      <alignment horizontal="right" vertical="center"/>
      <protection/>
    </xf>
    <xf numFmtId="39" fontId="9" fillId="0" borderId="42" xfId="0" applyNumberFormat="1" applyFont="1" applyBorder="1" applyAlignment="1" applyProtection="1">
      <alignment horizontal="right" vertical="center"/>
      <protection/>
    </xf>
    <xf numFmtId="166" fontId="1" fillId="0" borderId="41" xfId="0" applyNumberFormat="1" applyFont="1" applyBorder="1" applyAlignment="1" applyProtection="1">
      <alignment horizontal="right" vertical="center"/>
      <protection/>
    </xf>
    <xf numFmtId="166" fontId="1" fillId="0" borderId="42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37" fontId="9" fillId="0" borderId="16" xfId="0" applyNumberFormat="1" applyFont="1" applyBorder="1" applyAlignment="1" applyProtection="1">
      <alignment horizontal="right" vertical="center"/>
      <protection/>
    </xf>
    <xf numFmtId="39" fontId="9" fillId="0" borderId="40" xfId="0" applyNumberFormat="1" applyFont="1" applyBorder="1" applyAlignment="1" applyProtection="1">
      <alignment horizontal="right" vertical="center"/>
      <protection/>
    </xf>
    <xf numFmtId="166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39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39" fontId="1" fillId="0" borderId="48" xfId="0" applyNumberFormat="1" applyFont="1" applyBorder="1" applyAlignment="1" applyProtection="1">
      <alignment horizontal="right" vertical="center"/>
      <protection/>
    </xf>
    <xf numFmtId="166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37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39" fontId="9" fillId="0" borderId="31" xfId="0" applyNumberFormat="1" applyFont="1" applyBorder="1" applyAlignment="1" applyProtection="1">
      <alignment horizontal="right" vertical="center"/>
      <protection/>
    </xf>
    <xf numFmtId="37" fontId="1" fillId="0" borderId="31" xfId="0" applyNumberFormat="1" applyFont="1" applyBorder="1" applyAlignment="1" applyProtection="1">
      <alignment horizontal="right" vertical="center"/>
      <protection/>
    </xf>
    <xf numFmtId="166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9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39" fontId="9" fillId="0" borderId="32" xfId="0" applyNumberFormat="1" applyFont="1" applyBorder="1" applyAlignment="1" applyProtection="1">
      <alignment horizontal="right" vertical="center"/>
      <protection/>
    </xf>
    <xf numFmtId="166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39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8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39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2" fontId="5" fillId="0" borderId="40" xfId="0" applyNumberFormat="1" applyFont="1" applyBorder="1" applyAlignment="1">
      <alignment horizontal="left" vertical="center"/>
    </xf>
    <xf numFmtId="39" fontId="12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39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39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38" fillId="0" borderId="0" xfId="45" applyFont="1">
      <alignment/>
      <protection/>
    </xf>
    <xf numFmtId="49" fontId="55" fillId="33" borderId="64" xfId="45" applyNumberFormat="1" applyFont="1" applyFill="1" applyBorder="1" applyAlignment="1" applyProtection="1">
      <alignment horizontal="left" vertical="center" readingOrder="1"/>
      <protection/>
    </xf>
    <xf numFmtId="169" fontId="55" fillId="33" borderId="64" xfId="45" applyNumberFormat="1" applyFont="1" applyFill="1" applyBorder="1" applyAlignment="1" applyProtection="1">
      <alignment horizontal="right" vertical="center" readingOrder="1"/>
      <protection/>
    </xf>
    <xf numFmtId="49" fontId="55" fillId="22" borderId="64" xfId="45" applyNumberFormat="1" applyFont="1" applyFill="1" applyBorder="1" applyAlignment="1" applyProtection="1">
      <alignment horizontal="left" vertical="center" readingOrder="1"/>
      <protection/>
    </xf>
    <xf numFmtId="4" fontId="55" fillId="22" borderId="64" xfId="45" applyNumberFormat="1" applyFont="1" applyFill="1" applyBorder="1" applyAlignment="1" applyProtection="1">
      <alignment horizontal="right" vertical="center" readingOrder="1"/>
      <protection/>
    </xf>
    <xf numFmtId="169" fontId="55" fillId="22" borderId="64" xfId="45" applyNumberFormat="1" applyFont="1" applyFill="1" applyBorder="1" applyAlignment="1" applyProtection="1">
      <alignment horizontal="right" vertical="center" readingOrder="1"/>
      <protection/>
    </xf>
    <xf numFmtId="49" fontId="55" fillId="22" borderId="64" xfId="45" applyNumberFormat="1" applyFont="1" applyFill="1" applyBorder="1" applyAlignment="1" applyProtection="1">
      <alignment horizontal="left" vertical="top" wrapText="1" shrinkToFit="1" readingOrder="1"/>
      <protection/>
    </xf>
    <xf numFmtId="49" fontId="55" fillId="33" borderId="64" xfId="45" applyNumberFormat="1" applyFont="1" applyFill="1" applyBorder="1" applyAlignment="1" applyProtection="1">
      <alignment horizontal="center" vertical="center" readingOrder="1"/>
      <protection/>
    </xf>
    <xf numFmtId="3" fontId="55" fillId="22" borderId="64" xfId="45" applyNumberFormat="1" applyFont="1" applyFill="1" applyBorder="1" applyAlignment="1" applyProtection="1">
      <alignment horizontal="right" vertical="center" readingOrder="1"/>
      <protection/>
    </xf>
    <xf numFmtId="49" fontId="56" fillId="33" borderId="64" xfId="45" applyNumberFormat="1" applyFont="1" applyFill="1" applyBorder="1" applyAlignment="1" applyProtection="1">
      <alignment horizontal="center" vertical="center" readingOrder="1"/>
      <protection/>
    </xf>
    <xf numFmtId="0" fontId="55" fillId="33" borderId="64" xfId="45" applyNumberFormat="1" applyFont="1" applyFill="1" applyBorder="1" applyAlignment="1" applyProtection="1">
      <alignment horizontal="left" vertical="center" readingOrder="1"/>
      <protection/>
    </xf>
    <xf numFmtId="0" fontId="55" fillId="22" borderId="64" xfId="45" applyNumberFormat="1" applyFont="1" applyFill="1" applyBorder="1" applyAlignment="1" applyProtection="1">
      <alignment horizontal="right" vertical="center" readingOrder="1"/>
      <protection/>
    </xf>
    <xf numFmtId="0" fontId="57" fillId="33" borderId="64" xfId="45" applyNumberFormat="1" applyFont="1" applyFill="1" applyBorder="1" applyAlignment="1" applyProtection="1">
      <alignment horizontal="left" vertical="center" readingOrder="1"/>
      <protection/>
    </xf>
    <xf numFmtId="49" fontId="57" fillId="33" borderId="64" xfId="45" applyNumberFormat="1" applyFont="1" applyFill="1" applyBorder="1" applyAlignment="1" applyProtection="1">
      <alignment horizontal="left" vertical="center" readingOrder="1"/>
      <protection/>
    </xf>
    <xf numFmtId="169" fontId="57" fillId="33" borderId="64" xfId="45" applyNumberFormat="1" applyFont="1" applyFill="1" applyBorder="1" applyAlignment="1" applyProtection="1">
      <alignment horizontal="right" vertical="center" readingOrder="1"/>
      <protection/>
    </xf>
    <xf numFmtId="4" fontId="57" fillId="33" borderId="64" xfId="45" applyNumberFormat="1" applyFont="1" applyFill="1" applyBorder="1" applyAlignment="1" applyProtection="1">
      <alignment horizontal="right" vertical="center" readingOrder="1"/>
      <protection/>
    </xf>
    <xf numFmtId="169" fontId="58" fillId="22" borderId="64" xfId="45" applyNumberFormat="1" applyFont="1" applyFill="1" applyBorder="1" applyAlignment="1" applyProtection="1">
      <alignment horizontal="right" vertical="center" readingOrder="1"/>
      <protection/>
    </xf>
    <xf numFmtId="49" fontId="57" fillId="22" borderId="64" xfId="45" applyNumberFormat="1" applyFont="1" applyFill="1" applyBorder="1" applyAlignment="1" applyProtection="1">
      <alignment horizontal="left" vertical="center" readingOrder="1"/>
      <protection/>
    </xf>
    <xf numFmtId="49" fontId="57" fillId="33" borderId="64" xfId="45" applyNumberFormat="1" applyFont="1" applyFill="1" applyBorder="1" applyAlignment="1" applyProtection="1">
      <alignment horizontal="left" vertical="top" wrapText="1" shrinkToFit="1" readingOrder="1"/>
      <protection/>
    </xf>
    <xf numFmtId="49" fontId="57" fillId="33" borderId="64" xfId="45" applyNumberFormat="1" applyFont="1" applyFill="1" applyBorder="1" applyAlignment="1" applyProtection="1">
      <alignment horizontal="center" vertical="center" readingOrder="1"/>
      <protection/>
    </xf>
    <xf numFmtId="170" fontId="57" fillId="33" borderId="64" xfId="45" applyNumberFormat="1" applyFont="1" applyFill="1" applyBorder="1" applyAlignment="1" applyProtection="1">
      <alignment horizontal="right" vertical="center" readingOrder="1"/>
      <protection/>
    </xf>
    <xf numFmtId="0" fontId="57" fillId="22" borderId="64" xfId="45" applyNumberFormat="1" applyFont="1" applyFill="1" applyBorder="1" applyAlignment="1" applyProtection="1">
      <alignment horizontal="right" vertical="center" readingOrder="1"/>
      <protection/>
    </xf>
    <xf numFmtId="169" fontId="59" fillId="22" borderId="64" xfId="45" applyNumberFormat="1" applyFont="1" applyFill="1" applyBorder="1" applyAlignment="1" applyProtection="1">
      <alignment horizontal="right" vertical="center" readingOrder="1"/>
      <protection/>
    </xf>
    <xf numFmtId="4" fontId="13" fillId="22" borderId="64" xfId="45" applyNumberFormat="1" applyFont="1" applyFill="1" applyBorder="1" applyAlignment="1" applyProtection="1">
      <alignment horizontal="right" vertical="center" readingOrder="1"/>
      <protection/>
    </xf>
    <xf numFmtId="49" fontId="60" fillId="22" borderId="64" xfId="45" applyNumberFormat="1" applyFont="1" applyFill="1" applyBorder="1" applyAlignment="1" applyProtection="1">
      <alignment horizontal="left" vertical="top" wrapText="1" shrinkToFit="1" readingOrder="1"/>
      <protection/>
    </xf>
    <xf numFmtId="49" fontId="61" fillId="33" borderId="64" xfId="45" applyNumberFormat="1" applyFont="1" applyFill="1" applyBorder="1" applyAlignment="1" applyProtection="1">
      <alignment horizontal="center" vertical="center" readingOrder="1"/>
      <protection/>
    </xf>
    <xf numFmtId="169" fontId="13" fillId="22" borderId="64" xfId="45" applyNumberFormat="1" applyFont="1" applyFill="1" applyBorder="1" applyAlignment="1" applyProtection="1">
      <alignment horizontal="right" vertical="center" readingOrder="1"/>
      <protection/>
    </xf>
    <xf numFmtId="4" fontId="59" fillId="22" borderId="64" xfId="45" applyNumberFormat="1" applyFont="1" applyFill="1" applyBorder="1" applyAlignment="1" applyProtection="1">
      <alignment horizontal="right" vertical="center" readingOrder="1"/>
      <protection/>
    </xf>
    <xf numFmtId="49" fontId="55" fillId="34" borderId="64" xfId="45" applyNumberFormat="1" applyFont="1" applyFill="1" applyBorder="1" applyAlignment="1" applyProtection="1">
      <alignment horizontal="center" vertical="center" wrapText="1" shrinkToFit="1" readingOrder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39" fontId="5" fillId="0" borderId="59" xfId="0" applyNumberFormat="1" applyFont="1" applyBorder="1" applyAlignment="1">
      <alignment horizontal="right" vertical="center"/>
    </xf>
    <xf numFmtId="39" fontId="5" fillId="0" borderId="58" xfId="0" applyNumberFormat="1" applyFont="1" applyBorder="1" applyAlignment="1">
      <alignment horizontal="right" vertical="center"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="150" zoomScaleNormal="150" zoomScalePageLayoutView="0" workbookViewId="0" topLeftCell="A1">
      <pane ySplit="3" topLeftCell="A87" activePane="bottomLeft" state="frozen"/>
      <selection pane="topLeft" activeCell="A1" sqref="A1"/>
      <selection pane="bottomLeft" activeCell="R35" sqref="R35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66015625" style="2" customWidth="1"/>
    <col min="4" max="4" width="11" style="2" customWidth="1"/>
    <col min="5" max="5" width="15.66015625" style="2" customWidth="1"/>
    <col min="6" max="6" width="0.4921875" style="2" customWidth="1"/>
    <col min="7" max="7" width="3.16015625" style="2" customWidth="1"/>
    <col min="8" max="8" width="3" style="2" customWidth="1"/>
    <col min="9" max="9" width="12.160156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660156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182" t="s">
        <v>2</v>
      </c>
      <c r="F5" s="183"/>
      <c r="G5" s="183"/>
      <c r="H5" s="183"/>
      <c r="I5" s="183"/>
      <c r="J5" s="183"/>
      <c r="K5" s="183"/>
      <c r="L5" s="184"/>
      <c r="M5" s="17"/>
      <c r="N5" s="17"/>
      <c r="O5" s="179" t="s">
        <v>3</v>
      </c>
      <c r="P5" s="179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185"/>
      <c r="F6" s="186"/>
      <c r="G6" s="186"/>
      <c r="H6" s="186"/>
      <c r="I6" s="186"/>
      <c r="J6" s="186"/>
      <c r="K6" s="186"/>
      <c r="L6" s="187"/>
      <c r="M6" s="17"/>
      <c r="N6" s="17"/>
      <c r="O6" s="179" t="s">
        <v>5</v>
      </c>
      <c r="P6" s="179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188" t="s">
        <v>6</v>
      </c>
      <c r="F7" s="189"/>
      <c r="G7" s="189"/>
      <c r="H7" s="189"/>
      <c r="I7" s="189"/>
      <c r="J7" s="189"/>
      <c r="K7" s="189"/>
      <c r="L7" s="190"/>
      <c r="M7" s="17"/>
      <c r="N7" s="17"/>
      <c r="O7" s="179" t="s">
        <v>7</v>
      </c>
      <c r="P7" s="179"/>
      <c r="Q7" s="22" t="s">
        <v>8</v>
      </c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9" t="s">
        <v>9</v>
      </c>
      <c r="P8" s="179"/>
      <c r="Q8" s="17" t="s">
        <v>10</v>
      </c>
      <c r="R8" s="17"/>
      <c r="S8" s="20"/>
    </row>
    <row r="9" spans="1:19" s="2" customFormat="1" ht="24.75" customHeight="1">
      <c r="A9" s="16"/>
      <c r="B9" s="17" t="s">
        <v>11</v>
      </c>
      <c r="C9" s="17"/>
      <c r="D9" s="17"/>
      <c r="E9" s="191" t="s">
        <v>6</v>
      </c>
      <c r="F9" s="192"/>
      <c r="G9" s="192"/>
      <c r="H9" s="192"/>
      <c r="I9" s="192"/>
      <c r="J9" s="192"/>
      <c r="K9" s="192"/>
      <c r="L9" s="193"/>
      <c r="M9" s="17"/>
      <c r="N9" s="17"/>
      <c r="O9" s="180"/>
      <c r="P9" s="181"/>
      <c r="Q9" s="24"/>
      <c r="R9" s="25"/>
      <c r="S9" s="20"/>
    </row>
    <row r="10" spans="1:19" s="2" customFormat="1" ht="24.75" customHeight="1">
      <c r="A10" s="16"/>
      <c r="B10" s="17" t="s">
        <v>12</v>
      </c>
      <c r="C10" s="17"/>
      <c r="D10" s="17"/>
      <c r="E10" s="194" t="s">
        <v>6</v>
      </c>
      <c r="F10" s="195"/>
      <c r="G10" s="195"/>
      <c r="H10" s="195"/>
      <c r="I10" s="195"/>
      <c r="J10" s="195"/>
      <c r="K10" s="195"/>
      <c r="L10" s="196"/>
      <c r="M10" s="17"/>
      <c r="N10" s="17"/>
      <c r="O10" s="180"/>
      <c r="P10" s="181"/>
      <c r="Q10" s="24"/>
      <c r="R10" s="25"/>
      <c r="S10" s="20"/>
    </row>
    <row r="11" spans="1:19" s="2" customFormat="1" ht="24.75" customHeight="1">
      <c r="A11" s="16"/>
      <c r="B11" s="17" t="s">
        <v>13</v>
      </c>
      <c r="C11" s="17"/>
      <c r="D11" s="17"/>
      <c r="E11" s="194" t="s">
        <v>6</v>
      </c>
      <c r="F11" s="195"/>
      <c r="G11" s="195"/>
      <c r="H11" s="195"/>
      <c r="I11" s="195"/>
      <c r="J11" s="195"/>
      <c r="K11" s="195"/>
      <c r="L11" s="196"/>
      <c r="M11" s="17"/>
      <c r="N11" s="17"/>
      <c r="O11" s="180"/>
      <c r="P11" s="181"/>
      <c r="Q11" s="24"/>
      <c r="R11" s="25"/>
      <c r="S11" s="20"/>
    </row>
    <row r="12" spans="1:19" s="2" customFormat="1" ht="24.75" customHeight="1">
      <c r="A12" s="16"/>
      <c r="B12" s="17" t="s">
        <v>14</v>
      </c>
      <c r="C12" s="17"/>
      <c r="D12" s="17"/>
      <c r="E12" s="176" t="s">
        <v>15</v>
      </c>
      <c r="F12" s="177"/>
      <c r="G12" s="177"/>
      <c r="H12" s="177"/>
      <c r="I12" s="177"/>
      <c r="J12" s="177"/>
      <c r="K12" s="177"/>
      <c r="L12" s="178"/>
      <c r="M12" s="17"/>
      <c r="N12" s="17"/>
      <c r="O12" s="172"/>
      <c r="P12" s="173"/>
      <c r="Q12" s="172"/>
      <c r="R12" s="173"/>
      <c r="S12" s="20"/>
    </row>
    <row r="13" spans="1:19" s="2" customFormat="1" ht="12.75" customHeight="1">
      <c r="A13" s="27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8"/>
      <c r="S13" s="30"/>
    </row>
    <row r="14" spans="1:19" s="2" customFormat="1" ht="18.75" customHeight="1">
      <c r="A14" s="16"/>
      <c r="B14" s="17"/>
      <c r="C14" s="17"/>
      <c r="D14" s="17"/>
      <c r="E14" s="31" t="s">
        <v>16</v>
      </c>
      <c r="F14" s="17"/>
      <c r="G14" s="17"/>
      <c r="H14" s="17"/>
      <c r="I14" s="31" t="s">
        <v>17</v>
      </c>
      <c r="J14" s="17"/>
      <c r="K14" s="17"/>
      <c r="L14" s="17"/>
      <c r="M14" s="17"/>
      <c r="N14" s="17"/>
      <c r="O14" s="179" t="s">
        <v>18</v>
      </c>
      <c r="P14" s="179"/>
      <c r="Q14" s="18"/>
      <c r="R14" s="32"/>
      <c r="S14" s="20"/>
    </row>
    <row r="15" spans="1:19" s="2" customFormat="1" ht="18.75" customHeight="1">
      <c r="A15" s="16"/>
      <c r="B15" s="17"/>
      <c r="C15" s="17"/>
      <c r="D15" s="17"/>
      <c r="E15" s="33"/>
      <c r="F15" s="17"/>
      <c r="G15" s="31"/>
      <c r="H15" s="17"/>
      <c r="I15" s="26" t="s">
        <v>19</v>
      </c>
      <c r="J15" s="17"/>
      <c r="K15" s="17"/>
      <c r="L15" s="17"/>
      <c r="M15" s="17"/>
      <c r="N15" s="17"/>
      <c r="O15" s="179" t="s">
        <v>20</v>
      </c>
      <c r="P15" s="179"/>
      <c r="Q15" s="22"/>
      <c r="R15" s="34"/>
      <c r="S15" s="20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7"/>
      <c r="P16" s="36"/>
      <c r="Q16" s="36"/>
      <c r="R16" s="36"/>
      <c r="S16" s="37"/>
    </row>
    <row r="17" spans="1:19" s="2" customFormat="1" ht="20.25" customHeight="1">
      <c r="A17" s="38"/>
      <c r="B17" s="39"/>
      <c r="C17" s="39"/>
      <c r="D17" s="39"/>
      <c r="E17" s="40" t="s">
        <v>21</v>
      </c>
      <c r="F17" s="39"/>
      <c r="G17" s="39"/>
      <c r="H17" s="39"/>
      <c r="I17" s="39"/>
      <c r="J17" s="39"/>
      <c r="K17" s="39"/>
      <c r="L17" s="39"/>
      <c r="M17" s="39"/>
      <c r="N17" s="39"/>
      <c r="O17" s="14"/>
      <c r="P17" s="39"/>
      <c r="Q17" s="39"/>
      <c r="R17" s="39"/>
      <c r="S17" s="41"/>
    </row>
    <row r="18" spans="1:19" s="2" customFormat="1" ht="21.75" customHeight="1">
      <c r="A18" s="42" t="s">
        <v>22</v>
      </c>
      <c r="B18" s="43"/>
      <c r="C18" s="43"/>
      <c r="D18" s="44"/>
      <c r="E18" s="45" t="s">
        <v>23</v>
      </c>
      <c r="F18" s="44"/>
      <c r="G18" s="45" t="s">
        <v>24</v>
      </c>
      <c r="H18" s="43"/>
      <c r="I18" s="44"/>
      <c r="J18" s="45" t="s">
        <v>25</v>
      </c>
      <c r="K18" s="43"/>
      <c r="L18" s="45" t="s">
        <v>26</v>
      </c>
      <c r="M18" s="43"/>
      <c r="N18" s="43"/>
      <c r="O18" s="43"/>
      <c r="P18" s="44"/>
      <c r="Q18" s="45" t="s">
        <v>27</v>
      </c>
      <c r="R18" s="43"/>
      <c r="S18" s="46"/>
    </row>
    <row r="19" spans="1:19" s="2" customFormat="1" ht="19.5" customHeight="1">
      <c r="A19" s="47"/>
      <c r="B19" s="48"/>
      <c r="C19" s="48"/>
      <c r="D19" s="49">
        <v>0</v>
      </c>
      <c r="E19" s="50">
        <v>0</v>
      </c>
      <c r="F19" s="51"/>
      <c r="G19" s="52"/>
      <c r="H19" s="48"/>
      <c r="I19" s="49">
        <v>0</v>
      </c>
      <c r="J19" s="50">
        <v>0</v>
      </c>
      <c r="K19" s="53"/>
      <c r="L19" s="52"/>
      <c r="M19" s="48"/>
      <c r="N19" s="48"/>
      <c r="O19" s="54"/>
      <c r="P19" s="49">
        <v>0</v>
      </c>
      <c r="Q19" s="52"/>
      <c r="R19" s="55">
        <v>0</v>
      </c>
      <c r="S19" s="56"/>
    </row>
    <row r="20" spans="1:19" s="2" customFormat="1" ht="20.25" customHeight="1">
      <c r="A20" s="38"/>
      <c r="B20" s="39"/>
      <c r="C20" s="39"/>
      <c r="D20" s="39"/>
      <c r="E20" s="40" t="s">
        <v>28</v>
      </c>
      <c r="F20" s="39"/>
      <c r="G20" s="39"/>
      <c r="H20" s="39"/>
      <c r="I20" s="39"/>
      <c r="J20" s="57" t="s">
        <v>29</v>
      </c>
      <c r="K20" s="39"/>
      <c r="L20" s="39"/>
      <c r="M20" s="39"/>
      <c r="N20" s="39"/>
      <c r="O20" s="36"/>
      <c r="P20" s="39"/>
      <c r="Q20" s="39"/>
      <c r="R20" s="39"/>
      <c r="S20" s="41"/>
    </row>
    <row r="21" spans="1:19" s="2" customFormat="1" ht="19.5" customHeight="1">
      <c r="A21" s="58" t="s">
        <v>30</v>
      </c>
      <c r="B21" s="59"/>
      <c r="C21" s="60" t="s">
        <v>31</v>
      </c>
      <c r="D21" s="61"/>
      <c r="E21" s="61"/>
      <c r="F21" s="62"/>
      <c r="G21" s="58" t="s">
        <v>32</v>
      </c>
      <c r="H21" s="63"/>
      <c r="I21" s="60" t="s">
        <v>33</v>
      </c>
      <c r="J21" s="61"/>
      <c r="K21" s="61"/>
      <c r="L21" s="58" t="s">
        <v>34</v>
      </c>
      <c r="M21" s="63"/>
      <c r="N21" s="60" t="s">
        <v>35</v>
      </c>
      <c r="O21" s="64"/>
      <c r="P21" s="61"/>
      <c r="Q21" s="61"/>
      <c r="R21" s="61"/>
      <c r="S21" s="62"/>
    </row>
    <row r="22" spans="1:19" s="2" customFormat="1" ht="19.5" customHeight="1">
      <c r="A22" s="65" t="s">
        <v>36</v>
      </c>
      <c r="B22" s="66" t="s">
        <v>37</v>
      </c>
      <c r="C22" s="67"/>
      <c r="D22" s="68" t="s">
        <v>38</v>
      </c>
      <c r="E22" s="69">
        <f>'položkový rozpočet'!N2</f>
        <v>0</v>
      </c>
      <c r="F22" s="70"/>
      <c r="G22" s="65" t="s">
        <v>39</v>
      </c>
      <c r="H22" s="71" t="s">
        <v>40</v>
      </c>
      <c r="I22" s="72"/>
      <c r="J22" s="73">
        <v>0</v>
      </c>
      <c r="K22" s="74"/>
      <c r="L22" s="65" t="s">
        <v>41</v>
      </c>
      <c r="M22" s="75" t="s">
        <v>42</v>
      </c>
      <c r="N22" s="76"/>
      <c r="O22" s="76"/>
      <c r="P22" s="76"/>
      <c r="Q22" s="77"/>
      <c r="R22" s="69">
        <v>0</v>
      </c>
      <c r="S22" s="70"/>
    </row>
    <row r="23" spans="1:19" s="2" customFormat="1" ht="19.5" customHeight="1">
      <c r="A23" s="65" t="s">
        <v>43</v>
      </c>
      <c r="B23" s="78"/>
      <c r="C23" s="79"/>
      <c r="D23" s="68" t="s">
        <v>44</v>
      </c>
      <c r="E23" s="69">
        <v>0</v>
      </c>
      <c r="F23" s="70"/>
      <c r="G23" s="65" t="s">
        <v>45</v>
      </c>
      <c r="H23" s="17" t="s">
        <v>46</v>
      </c>
      <c r="I23" s="72"/>
      <c r="J23" s="73">
        <v>0</v>
      </c>
      <c r="K23" s="74"/>
      <c r="L23" s="65" t="s">
        <v>47</v>
      </c>
      <c r="M23" s="75" t="s">
        <v>48</v>
      </c>
      <c r="N23" s="76"/>
      <c r="O23" s="17"/>
      <c r="P23" s="76"/>
      <c r="Q23" s="77"/>
      <c r="R23" s="69">
        <v>0</v>
      </c>
      <c r="S23" s="70"/>
    </row>
    <row r="24" spans="1:19" s="2" customFormat="1" ht="19.5" customHeight="1">
      <c r="A24" s="65" t="s">
        <v>49</v>
      </c>
      <c r="B24" s="66" t="s">
        <v>50</v>
      </c>
      <c r="C24" s="67"/>
      <c r="D24" s="68" t="s">
        <v>38</v>
      </c>
      <c r="E24" s="69">
        <v>0</v>
      </c>
      <c r="F24" s="70"/>
      <c r="G24" s="65" t="s">
        <v>51</v>
      </c>
      <c r="H24" s="71" t="s">
        <v>52</v>
      </c>
      <c r="I24" s="72"/>
      <c r="J24" s="73">
        <v>0</v>
      </c>
      <c r="K24" s="74"/>
      <c r="L24" s="65" t="s">
        <v>53</v>
      </c>
      <c r="M24" s="75" t="s">
        <v>54</v>
      </c>
      <c r="N24" s="76"/>
      <c r="O24" s="76"/>
      <c r="P24" s="76"/>
      <c r="Q24" s="77"/>
      <c r="R24" s="69">
        <v>0</v>
      </c>
      <c r="S24" s="70"/>
    </row>
    <row r="25" spans="1:19" s="2" customFormat="1" ht="19.5" customHeight="1">
      <c r="A25" s="65" t="s">
        <v>55</v>
      </c>
      <c r="B25" s="78"/>
      <c r="C25" s="79"/>
      <c r="D25" s="68" t="s">
        <v>44</v>
      </c>
      <c r="E25" s="69">
        <v>0</v>
      </c>
      <c r="F25" s="70"/>
      <c r="G25" s="65" t="s">
        <v>56</v>
      </c>
      <c r="H25" s="71"/>
      <c r="I25" s="72"/>
      <c r="J25" s="73">
        <v>0</v>
      </c>
      <c r="K25" s="74"/>
      <c r="L25" s="65" t="s">
        <v>57</v>
      </c>
      <c r="M25" s="75" t="s">
        <v>58</v>
      </c>
      <c r="N25" s="76"/>
      <c r="O25" s="17"/>
      <c r="P25" s="76"/>
      <c r="Q25" s="77"/>
      <c r="R25" s="69">
        <v>0</v>
      </c>
      <c r="S25" s="70"/>
    </row>
    <row r="26" spans="1:19" s="2" customFormat="1" ht="19.5" customHeight="1">
      <c r="A26" s="65" t="s">
        <v>59</v>
      </c>
      <c r="B26" s="66" t="s">
        <v>60</v>
      </c>
      <c r="C26" s="67"/>
      <c r="D26" s="68" t="s">
        <v>38</v>
      </c>
      <c r="E26" s="69">
        <v>0</v>
      </c>
      <c r="F26" s="70"/>
      <c r="G26" s="80"/>
      <c r="H26" s="76"/>
      <c r="I26" s="72"/>
      <c r="J26" s="81"/>
      <c r="K26" s="74"/>
      <c r="L26" s="65" t="s">
        <v>61</v>
      </c>
      <c r="M26" s="75" t="s">
        <v>62</v>
      </c>
      <c r="N26" s="76"/>
      <c r="O26" s="76"/>
      <c r="P26" s="76"/>
      <c r="Q26" s="77"/>
      <c r="R26" s="69">
        <v>0</v>
      </c>
      <c r="S26" s="70"/>
    </row>
    <row r="27" spans="1:19" s="2" customFormat="1" ht="19.5" customHeight="1">
      <c r="A27" s="65" t="s">
        <v>63</v>
      </c>
      <c r="B27" s="78"/>
      <c r="C27" s="79"/>
      <c r="D27" s="68" t="s">
        <v>44</v>
      </c>
      <c r="E27" s="69">
        <v>0</v>
      </c>
      <c r="F27" s="70"/>
      <c r="G27" s="80"/>
      <c r="H27" s="76"/>
      <c r="I27" s="72"/>
      <c r="J27" s="81"/>
      <c r="K27" s="74"/>
      <c r="L27" s="65" t="s">
        <v>64</v>
      </c>
      <c r="M27" s="71" t="s">
        <v>65</v>
      </c>
      <c r="N27" s="76"/>
      <c r="O27" s="17"/>
      <c r="P27" s="76"/>
      <c r="Q27" s="72"/>
      <c r="R27" s="69">
        <v>0</v>
      </c>
      <c r="S27" s="70"/>
    </row>
    <row r="28" spans="1:19" s="2" customFormat="1" ht="19.5" customHeight="1">
      <c r="A28" s="65" t="s">
        <v>66</v>
      </c>
      <c r="B28" s="82" t="s">
        <v>67</v>
      </c>
      <c r="C28" s="76"/>
      <c r="D28" s="72"/>
      <c r="E28" s="83">
        <f>E22</f>
        <v>0</v>
      </c>
      <c r="F28" s="41"/>
      <c r="G28" s="65" t="s">
        <v>68</v>
      </c>
      <c r="H28" s="82" t="s">
        <v>69</v>
      </c>
      <c r="I28" s="72"/>
      <c r="J28" s="84"/>
      <c r="K28" s="85"/>
      <c r="L28" s="65" t="s">
        <v>70</v>
      </c>
      <c r="M28" s="82" t="s">
        <v>71</v>
      </c>
      <c r="N28" s="76"/>
      <c r="O28" s="76"/>
      <c r="P28" s="76"/>
      <c r="Q28" s="72"/>
      <c r="R28" s="83">
        <v>0</v>
      </c>
      <c r="S28" s="41"/>
    </row>
    <row r="29" spans="1:19" s="2" customFormat="1" ht="19.5" customHeight="1">
      <c r="A29" s="86" t="s">
        <v>72</v>
      </c>
      <c r="B29" s="87" t="s">
        <v>73</v>
      </c>
      <c r="C29" s="88"/>
      <c r="D29" s="89"/>
      <c r="E29" s="90">
        <v>0</v>
      </c>
      <c r="F29" s="91"/>
      <c r="G29" s="86" t="s">
        <v>74</v>
      </c>
      <c r="H29" s="87" t="s">
        <v>75</v>
      </c>
      <c r="I29" s="89"/>
      <c r="J29" s="92">
        <v>0</v>
      </c>
      <c r="K29" s="93"/>
      <c r="L29" s="86" t="s">
        <v>76</v>
      </c>
      <c r="M29" s="87" t="s">
        <v>77</v>
      </c>
      <c r="N29" s="88"/>
      <c r="O29" s="36"/>
      <c r="P29" s="88"/>
      <c r="Q29" s="89"/>
      <c r="R29" s="90">
        <v>0</v>
      </c>
      <c r="S29" s="91"/>
    </row>
    <row r="30" spans="1:19" s="2" customFormat="1" ht="19.5" customHeight="1">
      <c r="A30" s="94"/>
      <c r="B30" s="95"/>
      <c r="C30" s="96" t="s">
        <v>78</v>
      </c>
      <c r="D30" s="97"/>
      <c r="E30" s="97"/>
      <c r="F30" s="97"/>
      <c r="G30" s="97"/>
      <c r="H30" s="97"/>
      <c r="I30" s="97"/>
      <c r="J30" s="97"/>
      <c r="K30" s="97"/>
      <c r="L30" s="58" t="s">
        <v>79</v>
      </c>
      <c r="M30" s="98"/>
      <c r="N30" s="61" t="s">
        <v>80</v>
      </c>
      <c r="O30" s="99"/>
      <c r="P30" s="99"/>
      <c r="Q30" s="99"/>
      <c r="R30" s="100">
        <f>E28</f>
        <v>0</v>
      </c>
      <c r="S30" s="101"/>
    </row>
    <row r="31" spans="1:19" s="2" customFormat="1" ht="14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2"/>
      <c r="M31" s="103" t="s">
        <v>81</v>
      </c>
      <c r="N31" s="104"/>
      <c r="O31" s="105" t="s">
        <v>82</v>
      </c>
      <c r="P31" s="104"/>
      <c r="Q31" s="105" t="s">
        <v>83</v>
      </c>
      <c r="R31" s="105" t="s">
        <v>84</v>
      </c>
      <c r="S31" s="106"/>
    </row>
    <row r="32" spans="1:19" s="2" customFormat="1" ht="12.75" customHeight="1">
      <c r="A32" s="107"/>
      <c r="B32" s="1"/>
      <c r="C32" s="1"/>
      <c r="D32" s="1"/>
      <c r="E32" s="1"/>
      <c r="F32" s="1"/>
      <c r="G32" s="1"/>
      <c r="H32" s="1"/>
      <c r="I32" s="1"/>
      <c r="J32" s="1"/>
      <c r="K32" s="1"/>
      <c r="L32" s="108"/>
      <c r="M32" s="109" t="s">
        <v>85</v>
      </c>
      <c r="N32" s="110"/>
      <c r="O32" s="111">
        <v>15</v>
      </c>
      <c r="P32" s="174">
        <f>R30</f>
        <v>0</v>
      </c>
      <c r="Q32" s="174"/>
      <c r="R32" s="112">
        <f>P32*0.15</f>
        <v>0</v>
      </c>
      <c r="S32" s="113"/>
    </row>
    <row r="33" spans="1:19" s="2" customFormat="1" ht="12.75" customHeight="1">
      <c r="A33" s="107"/>
      <c r="B33" s="1"/>
      <c r="C33" s="1"/>
      <c r="D33" s="1"/>
      <c r="E33" s="1"/>
      <c r="F33" s="1"/>
      <c r="G33" s="1"/>
      <c r="H33" s="1"/>
      <c r="I33" s="1"/>
      <c r="J33" s="1"/>
      <c r="K33" s="1"/>
      <c r="L33" s="108"/>
      <c r="M33" s="114" t="s">
        <v>86</v>
      </c>
      <c r="N33" s="115"/>
      <c r="O33" s="116">
        <v>21</v>
      </c>
      <c r="P33" s="175">
        <v>0</v>
      </c>
      <c r="Q33" s="175"/>
      <c r="R33" s="117">
        <v>0</v>
      </c>
      <c r="S33" s="118"/>
    </row>
    <row r="34" spans="1:19" s="2" customFormat="1" ht="19.5" customHeight="1">
      <c r="A34" s="107"/>
      <c r="B34" s="1"/>
      <c r="C34" s="1"/>
      <c r="D34" s="1"/>
      <c r="E34" s="1"/>
      <c r="F34" s="1"/>
      <c r="G34" s="1"/>
      <c r="H34" s="1"/>
      <c r="I34" s="1"/>
      <c r="J34" s="1"/>
      <c r="K34" s="1"/>
      <c r="L34" s="119"/>
      <c r="M34" s="120" t="s">
        <v>87</v>
      </c>
      <c r="N34" s="121"/>
      <c r="O34" s="122"/>
      <c r="P34" s="121"/>
      <c r="Q34" s="123"/>
      <c r="R34" s="124">
        <f>P32+R32</f>
        <v>0</v>
      </c>
      <c r="S34" s="125"/>
    </row>
    <row r="35" spans="1:19" s="2" customFormat="1" ht="19.5" customHeight="1">
      <c r="A35" s="107"/>
      <c r="B35" s="1"/>
      <c r="C35" s="1"/>
      <c r="D35" s="1"/>
      <c r="E35" s="1"/>
      <c r="F35" s="1"/>
      <c r="G35" s="1"/>
      <c r="H35" s="1"/>
      <c r="I35" s="1"/>
      <c r="J35" s="1"/>
      <c r="K35" s="1"/>
      <c r="L35" s="126" t="s">
        <v>88</v>
      </c>
      <c r="M35" s="127"/>
      <c r="N35" s="128" t="s">
        <v>89</v>
      </c>
      <c r="O35" s="129"/>
      <c r="P35" s="127"/>
      <c r="Q35" s="127"/>
      <c r="R35" s="127"/>
      <c r="S35" s="130"/>
    </row>
    <row r="36" spans="1:19" s="2" customFormat="1" ht="14.25" customHeight="1">
      <c r="A36" s="107"/>
      <c r="B36" s="1"/>
      <c r="C36" s="1"/>
      <c r="D36" s="1"/>
      <c r="E36" s="1"/>
      <c r="F36" s="1"/>
      <c r="G36" s="1"/>
      <c r="H36" s="1"/>
      <c r="I36" s="1"/>
      <c r="J36" s="1"/>
      <c r="K36" s="1"/>
      <c r="L36" s="131"/>
      <c r="M36" s="132" t="s">
        <v>90</v>
      </c>
      <c r="N36" s="133"/>
      <c r="O36" s="133"/>
      <c r="P36" s="133"/>
      <c r="Q36" s="133"/>
      <c r="R36" s="134">
        <v>0</v>
      </c>
      <c r="S36" s="135"/>
    </row>
    <row r="37" spans="1:19" s="2" customFormat="1" ht="14.25" customHeight="1">
      <c r="A37" s="107"/>
      <c r="B37" s="1"/>
      <c r="C37" s="1"/>
      <c r="D37" s="1"/>
      <c r="E37" s="1"/>
      <c r="F37" s="1"/>
      <c r="G37" s="1"/>
      <c r="H37" s="1"/>
      <c r="I37" s="1"/>
      <c r="J37" s="1"/>
      <c r="K37" s="1"/>
      <c r="L37" s="131"/>
      <c r="M37" s="132" t="s">
        <v>91</v>
      </c>
      <c r="N37" s="133"/>
      <c r="O37" s="133"/>
      <c r="P37" s="133"/>
      <c r="Q37" s="133"/>
      <c r="R37" s="134">
        <v>0</v>
      </c>
      <c r="S37" s="135"/>
    </row>
    <row r="38" spans="1:19" s="2" customFormat="1" ht="14.25" customHeight="1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8"/>
      <c r="M38" s="139" t="s">
        <v>92</v>
      </c>
      <c r="N38" s="140"/>
      <c r="O38" s="140"/>
      <c r="P38" s="140"/>
      <c r="Q38" s="140"/>
      <c r="R38" s="141">
        <v>0</v>
      </c>
      <c r="S38" s="142"/>
    </row>
  </sheetData>
  <sheetProtection/>
  <mergeCells count="20"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94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47"/>
  <sheetViews>
    <sheetView showGridLines="0" tabSelected="1" zoomScale="140" zoomScaleNormal="140" zoomScalePageLayoutView="0" workbookViewId="0" topLeftCell="I42">
      <selection activeCell="L48" sqref="L48"/>
    </sheetView>
  </sheetViews>
  <sheetFormatPr defaultColWidth="9.33203125" defaultRowHeight="10.5"/>
  <cols>
    <col min="1" max="1" width="5" style="143" customWidth="1"/>
    <col min="2" max="2" width="3.66015625" style="143" customWidth="1"/>
    <col min="3" max="3" width="7.16015625" style="143" customWidth="1"/>
    <col min="4" max="5" width="5.16015625" style="143" customWidth="1"/>
    <col min="6" max="6" width="5" style="143" customWidth="1"/>
    <col min="7" max="7" width="9.5" style="143" customWidth="1"/>
    <col min="8" max="8" width="16" style="143" customWidth="1"/>
    <col min="9" max="9" width="58.66015625" style="143" customWidth="1"/>
    <col min="10" max="10" width="5.16015625" style="143" customWidth="1"/>
    <col min="11" max="11" width="12.5" style="143" customWidth="1"/>
    <col min="12" max="12" width="14.66015625" style="143" customWidth="1"/>
    <col min="13" max="13" width="9" style="143" customWidth="1"/>
    <col min="14" max="14" width="16.5" style="143" customWidth="1"/>
    <col min="15" max="15" width="18.16015625" style="143" customWidth="1"/>
    <col min="16" max="18" width="12.5" style="143" customWidth="1"/>
    <col min="19" max="19" width="6.66015625" style="143" customWidth="1"/>
    <col min="20" max="20" width="26.16015625" style="143" customWidth="1"/>
    <col min="21" max="21" width="20" style="143" customWidth="1"/>
    <col min="22" max="16384" width="9.16015625" style="143" customWidth="1"/>
  </cols>
  <sheetData>
    <row r="1" spans="1:21" ht="29.25" customHeight="1">
      <c r="A1" s="171" t="s">
        <v>227</v>
      </c>
      <c r="B1" s="171" t="s">
        <v>226</v>
      </c>
      <c r="C1" s="171" t="s">
        <v>225</v>
      </c>
      <c r="D1" s="171" t="s">
        <v>224</v>
      </c>
      <c r="E1" s="171" t="s">
        <v>223</v>
      </c>
      <c r="F1" s="171" t="s">
        <v>222</v>
      </c>
      <c r="G1" s="171" t="s">
        <v>221</v>
      </c>
      <c r="H1" s="171" t="s">
        <v>220</v>
      </c>
      <c r="I1" s="171" t="s">
        <v>219</v>
      </c>
      <c r="J1" s="171" t="s">
        <v>218</v>
      </c>
      <c r="K1" s="171" t="s">
        <v>217</v>
      </c>
      <c r="L1" s="171" t="s">
        <v>216</v>
      </c>
      <c r="M1" s="171" t="s">
        <v>215</v>
      </c>
      <c r="N1" s="171" t="s">
        <v>214</v>
      </c>
      <c r="O1" s="171" t="s">
        <v>213</v>
      </c>
      <c r="P1" s="171" t="s">
        <v>212</v>
      </c>
      <c r="Q1" s="171" t="s">
        <v>211</v>
      </c>
      <c r="R1" s="171" t="s">
        <v>210</v>
      </c>
      <c r="S1" s="171" t="s">
        <v>209</v>
      </c>
      <c r="T1" s="171" t="s">
        <v>208</v>
      </c>
      <c r="U1" s="171" t="s">
        <v>207</v>
      </c>
    </row>
    <row r="2" spans="1:21" ht="17.25" customHeight="1">
      <c r="A2" s="164" t="s">
        <v>101</v>
      </c>
      <c r="B2" s="156"/>
      <c r="C2" s="155" t="s">
        <v>206</v>
      </c>
      <c r="D2" s="162"/>
      <c r="E2" s="163">
        <v>0</v>
      </c>
      <c r="F2" s="162" t="s">
        <v>79</v>
      </c>
      <c r="G2" s="156"/>
      <c r="H2" s="156" t="s">
        <v>37</v>
      </c>
      <c r="I2" s="161" t="s">
        <v>205</v>
      </c>
      <c r="J2" s="160"/>
      <c r="K2" s="159"/>
      <c r="L2" s="158"/>
      <c r="M2" s="157"/>
      <c r="N2" s="158">
        <f>N3+N34</f>
        <v>0</v>
      </c>
      <c r="O2" s="155"/>
      <c r="P2" s="157">
        <v>30.64692</v>
      </c>
      <c r="Q2" s="157">
        <v>28.215</v>
      </c>
      <c r="R2" s="157">
        <v>1521.0223449999999</v>
      </c>
      <c r="S2" s="156"/>
      <c r="T2" s="156"/>
      <c r="U2" s="155"/>
    </row>
    <row r="3" spans="1:21" ht="17.25" customHeight="1">
      <c r="A3" s="164" t="s">
        <v>101</v>
      </c>
      <c r="B3" s="156"/>
      <c r="C3" s="155" t="s">
        <v>134</v>
      </c>
      <c r="D3" s="162"/>
      <c r="E3" s="163">
        <v>0</v>
      </c>
      <c r="F3" s="162" t="s">
        <v>79</v>
      </c>
      <c r="G3" s="156"/>
      <c r="H3" s="156" t="s">
        <v>55</v>
      </c>
      <c r="I3" s="161" t="s">
        <v>204</v>
      </c>
      <c r="J3" s="160"/>
      <c r="K3" s="159"/>
      <c r="L3" s="158"/>
      <c r="M3" s="157"/>
      <c r="N3" s="158">
        <f>N4</f>
        <v>0</v>
      </c>
      <c r="O3" s="155"/>
      <c r="P3" s="157">
        <v>30.64692</v>
      </c>
      <c r="Q3" s="157">
        <v>0</v>
      </c>
      <c r="R3" s="157">
        <v>1115.026</v>
      </c>
      <c r="S3" s="156"/>
      <c r="T3" s="156"/>
      <c r="U3" s="155"/>
    </row>
    <row r="4" spans="1:21" ht="17.25" customHeight="1">
      <c r="A4" s="164" t="s">
        <v>101</v>
      </c>
      <c r="B4" s="156"/>
      <c r="C4" s="155" t="s">
        <v>106</v>
      </c>
      <c r="D4" s="162"/>
      <c r="E4" s="163">
        <v>0</v>
      </c>
      <c r="F4" s="162" t="s">
        <v>79</v>
      </c>
      <c r="G4" s="156"/>
      <c r="H4" s="156" t="s">
        <v>203</v>
      </c>
      <c r="I4" s="161" t="s">
        <v>202</v>
      </c>
      <c r="J4" s="160"/>
      <c r="K4" s="159"/>
      <c r="L4" s="158"/>
      <c r="M4" s="157"/>
      <c r="N4" s="158">
        <f>N5+N6+N7+N8+N9+N10+N11+N12+N13+N14+N15+N16+N17+N18+N19+N20+N21+N22+N23+N24+N25+N26+N27+N28+N29+N30+N31+N32+N33</f>
        <v>0</v>
      </c>
      <c r="O4" s="155"/>
      <c r="P4" s="157">
        <v>30.64692</v>
      </c>
      <c r="Q4" s="157">
        <v>0</v>
      </c>
      <c r="R4" s="157">
        <v>1115.026</v>
      </c>
      <c r="S4" s="156"/>
      <c r="T4" s="156"/>
      <c r="U4" s="155"/>
    </row>
    <row r="5" spans="1:21" ht="26.25" customHeight="1">
      <c r="A5" s="154" t="s">
        <v>101</v>
      </c>
      <c r="B5" s="144"/>
      <c r="C5" s="153" t="s">
        <v>100</v>
      </c>
      <c r="D5" s="152" t="s">
        <v>99</v>
      </c>
      <c r="E5" s="151">
        <v>28</v>
      </c>
      <c r="F5" s="150" t="s">
        <v>98</v>
      </c>
      <c r="G5" s="144" t="s">
        <v>37</v>
      </c>
      <c r="H5" s="144" t="s">
        <v>201</v>
      </c>
      <c r="I5" s="149" t="s">
        <v>200</v>
      </c>
      <c r="J5" s="146" t="s">
        <v>137</v>
      </c>
      <c r="K5" s="148">
        <v>150</v>
      </c>
      <c r="L5" s="170">
        <v>0</v>
      </c>
      <c r="M5" s="148">
        <v>1</v>
      </c>
      <c r="N5" s="147">
        <f aca="true" t="shared" si="0" ref="N5:N33">K5*L5*M5</f>
        <v>0</v>
      </c>
      <c r="O5" s="146" t="s">
        <v>94</v>
      </c>
      <c r="P5" s="145">
        <v>0</v>
      </c>
      <c r="Q5" s="145">
        <v>0</v>
      </c>
      <c r="R5" s="145">
        <v>74.55</v>
      </c>
      <c r="S5" s="144" t="s">
        <v>93</v>
      </c>
      <c r="T5" s="144"/>
      <c r="U5" s="144"/>
    </row>
    <row r="6" spans="1:21" ht="26.25" customHeight="1">
      <c r="A6" s="154" t="s">
        <v>101</v>
      </c>
      <c r="B6" s="144"/>
      <c r="C6" s="153" t="s">
        <v>100</v>
      </c>
      <c r="D6" s="152" t="s">
        <v>99</v>
      </c>
      <c r="E6" s="151">
        <v>20</v>
      </c>
      <c r="F6" s="150" t="s">
        <v>98</v>
      </c>
      <c r="G6" s="144" t="s">
        <v>37</v>
      </c>
      <c r="H6" s="144" t="s">
        <v>199</v>
      </c>
      <c r="I6" s="149" t="s">
        <v>198</v>
      </c>
      <c r="J6" s="146" t="s">
        <v>155</v>
      </c>
      <c r="K6" s="148">
        <v>60</v>
      </c>
      <c r="L6" s="147">
        <v>0</v>
      </c>
      <c r="M6" s="148">
        <v>1</v>
      </c>
      <c r="N6" s="147">
        <f t="shared" si="0"/>
        <v>0</v>
      </c>
      <c r="O6" s="146" t="s">
        <v>94</v>
      </c>
      <c r="P6" s="145">
        <v>0.0732</v>
      </c>
      <c r="Q6" s="145">
        <v>0</v>
      </c>
      <c r="R6" s="145">
        <v>93.6</v>
      </c>
      <c r="S6" s="144" t="s">
        <v>93</v>
      </c>
      <c r="T6" s="144"/>
      <c r="U6" s="144"/>
    </row>
    <row r="7" spans="1:21" ht="26.25" customHeight="1">
      <c r="A7" s="154" t="s">
        <v>101</v>
      </c>
      <c r="B7" s="144"/>
      <c r="C7" s="153" t="s">
        <v>100</v>
      </c>
      <c r="D7" s="152" t="s">
        <v>99</v>
      </c>
      <c r="E7" s="151">
        <v>22</v>
      </c>
      <c r="F7" s="150" t="s">
        <v>98</v>
      </c>
      <c r="G7" s="144" t="s">
        <v>37</v>
      </c>
      <c r="H7" s="144" t="s">
        <v>197</v>
      </c>
      <c r="I7" s="149" t="s">
        <v>196</v>
      </c>
      <c r="J7" s="146" t="s">
        <v>95</v>
      </c>
      <c r="K7" s="148">
        <v>570</v>
      </c>
      <c r="L7" s="170">
        <v>0</v>
      </c>
      <c r="M7" s="148">
        <v>1</v>
      </c>
      <c r="N7" s="147">
        <f t="shared" si="0"/>
        <v>0</v>
      </c>
      <c r="O7" s="146" t="s">
        <v>94</v>
      </c>
      <c r="P7" s="145">
        <v>0</v>
      </c>
      <c r="Q7" s="145">
        <v>0</v>
      </c>
      <c r="R7" s="145">
        <v>76.95</v>
      </c>
      <c r="S7" s="144" t="s">
        <v>93</v>
      </c>
      <c r="T7" s="144"/>
      <c r="U7" s="144"/>
    </row>
    <row r="8" spans="1:21" ht="26.25" customHeight="1">
      <c r="A8" s="154" t="s">
        <v>101</v>
      </c>
      <c r="B8" s="144"/>
      <c r="C8" s="153" t="s">
        <v>100</v>
      </c>
      <c r="D8" s="152" t="s">
        <v>99</v>
      </c>
      <c r="E8" s="151">
        <v>29</v>
      </c>
      <c r="F8" s="150" t="s">
        <v>98</v>
      </c>
      <c r="G8" s="144" t="s">
        <v>37</v>
      </c>
      <c r="H8" s="144" t="s">
        <v>195</v>
      </c>
      <c r="I8" s="149" t="s">
        <v>194</v>
      </c>
      <c r="J8" s="146" t="s">
        <v>137</v>
      </c>
      <c r="K8" s="148">
        <v>570</v>
      </c>
      <c r="L8" s="170">
        <v>0</v>
      </c>
      <c r="M8" s="148">
        <v>1</v>
      </c>
      <c r="N8" s="147">
        <f t="shared" si="0"/>
        <v>0</v>
      </c>
      <c r="O8" s="146" t="s">
        <v>94</v>
      </c>
      <c r="P8" s="145">
        <v>0</v>
      </c>
      <c r="Q8" s="145">
        <v>0</v>
      </c>
      <c r="R8" s="145">
        <v>339.72</v>
      </c>
      <c r="S8" s="144" t="s">
        <v>93</v>
      </c>
      <c r="T8" s="144"/>
      <c r="U8" s="144"/>
    </row>
    <row r="9" spans="1:21" ht="26.25" customHeight="1">
      <c r="A9" s="154" t="s">
        <v>101</v>
      </c>
      <c r="B9" s="144"/>
      <c r="C9" s="153" t="s">
        <v>100</v>
      </c>
      <c r="D9" s="152" t="s">
        <v>99</v>
      </c>
      <c r="E9" s="151">
        <v>26</v>
      </c>
      <c r="F9" s="150" t="s">
        <v>98</v>
      </c>
      <c r="G9" s="144" t="s">
        <v>37</v>
      </c>
      <c r="H9" s="144" t="s">
        <v>193</v>
      </c>
      <c r="I9" s="149" t="s">
        <v>192</v>
      </c>
      <c r="J9" s="146" t="s">
        <v>137</v>
      </c>
      <c r="K9" s="148">
        <v>116</v>
      </c>
      <c r="L9" s="170">
        <v>0</v>
      </c>
      <c r="M9" s="148">
        <v>1</v>
      </c>
      <c r="N9" s="147">
        <f t="shared" si="0"/>
        <v>0</v>
      </c>
      <c r="O9" s="146" t="s">
        <v>94</v>
      </c>
      <c r="P9" s="145">
        <v>0</v>
      </c>
      <c r="Q9" s="145">
        <v>0</v>
      </c>
      <c r="R9" s="145">
        <v>72.616</v>
      </c>
      <c r="S9" s="144" t="s">
        <v>93</v>
      </c>
      <c r="T9" s="144"/>
      <c r="U9" s="144"/>
    </row>
    <row r="10" spans="1:21" ht="26.25" customHeight="1">
      <c r="A10" s="154" t="s">
        <v>101</v>
      </c>
      <c r="B10" s="144"/>
      <c r="C10" s="153" t="s">
        <v>100</v>
      </c>
      <c r="D10" s="152" t="s">
        <v>99</v>
      </c>
      <c r="E10" s="151">
        <v>25</v>
      </c>
      <c r="F10" s="150" t="s">
        <v>98</v>
      </c>
      <c r="G10" s="144" t="s">
        <v>37</v>
      </c>
      <c r="H10" s="144" t="s">
        <v>191</v>
      </c>
      <c r="I10" s="149" t="s">
        <v>190</v>
      </c>
      <c r="J10" s="146" t="s">
        <v>137</v>
      </c>
      <c r="K10" s="148">
        <v>80</v>
      </c>
      <c r="L10" s="170">
        <v>0</v>
      </c>
      <c r="M10" s="148">
        <v>1</v>
      </c>
      <c r="N10" s="147">
        <f t="shared" si="0"/>
        <v>0</v>
      </c>
      <c r="O10" s="146" t="s">
        <v>94</v>
      </c>
      <c r="P10" s="145">
        <v>0</v>
      </c>
      <c r="Q10" s="145">
        <v>0</v>
      </c>
      <c r="R10" s="145">
        <v>32.8</v>
      </c>
      <c r="S10" s="144" t="s">
        <v>93</v>
      </c>
      <c r="T10" s="144"/>
      <c r="U10" s="144"/>
    </row>
    <row r="11" spans="1:21" ht="35.25" customHeight="1">
      <c r="A11" s="154" t="s">
        <v>101</v>
      </c>
      <c r="B11" s="144"/>
      <c r="C11" s="153" t="s">
        <v>100</v>
      </c>
      <c r="D11" s="152" t="s">
        <v>99</v>
      </c>
      <c r="E11" s="151">
        <v>32</v>
      </c>
      <c r="F11" s="150" t="s">
        <v>98</v>
      </c>
      <c r="G11" s="144" t="s">
        <v>37</v>
      </c>
      <c r="H11" s="144" t="s">
        <v>189</v>
      </c>
      <c r="I11" s="149" t="s">
        <v>188</v>
      </c>
      <c r="J11" s="146" t="s">
        <v>141</v>
      </c>
      <c r="K11" s="148">
        <v>2</v>
      </c>
      <c r="L11" s="147">
        <v>0</v>
      </c>
      <c r="M11" s="148">
        <v>1</v>
      </c>
      <c r="N11" s="147">
        <f t="shared" si="0"/>
        <v>0</v>
      </c>
      <c r="O11" s="146" t="s">
        <v>94</v>
      </c>
      <c r="P11" s="145">
        <v>0.01804</v>
      </c>
      <c r="Q11" s="145">
        <v>0</v>
      </c>
      <c r="R11" s="145">
        <v>0.99</v>
      </c>
      <c r="S11" s="144" t="s">
        <v>93</v>
      </c>
      <c r="T11" s="144"/>
      <c r="U11" s="144"/>
    </row>
    <row r="12" spans="1:21" ht="17.25" customHeight="1">
      <c r="A12" s="154" t="s">
        <v>101</v>
      </c>
      <c r="B12" s="144"/>
      <c r="C12" s="153" t="s">
        <v>100</v>
      </c>
      <c r="D12" s="152" t="s">
        <v>99</v>
      </c>
      <c r="E12" s="151">
        <v>24</v>
      </c>
      <c r="F12" s="150" t="s">
        <v>98</v>
      </c>
      <c r="G12" s="144" t="s">
        <v>37</v>
      </c>
      <c r="H12" s="144" t="s">
        <v>187</v>
      </c>
      <c r="I12" s="149" t="s">
        <v>186</v>
      </c>
      <c r="J12" s="146" t="s">
        <v>137</v>
      </c>
      <c r="K12" s="148">
        <v>288</v>
      </c>
      <c r="L12" s="170">
        <v>0</v>
      </c>
      <c r="M12" s="148">
        <v>1</v>
      </c>
      <c r="N12" s="147">
        <f t="shared" si="0"/>
        <v>0</v>
      </c>
      <c r="O12" s="146" t="s">
        <v>94</v>
      </c>
      <c r="P12" s="145">
        <v>0</v>
      </c>
      <c r="Q12" s="145">
        <v>0</v>
      </c>
      <c r="R12" s="145">
        <v>70.56</v>
      </c>
      <c r="S12" s="144" t="s">
        <v>93</v>
      </c>
      <c r="T12" s="144"/>
      <c r="U12" s="144"/>
    </row>
    <row r="13" spans="1:21" ht="26.25" customHeight="1">
      <c r="A13" s="154" t="s">
        <v>101</v>
      </c>
      <c r="B13" s="144"/>
      <c r="C13" s="153" t="s">
        <v>100</v>
      </c>
      <c r="D13" s="152" t="s">
        <v>99</v>
      </c>
      <c r="E13" s="151">
        <v>3</v>
      </c>
      <c r="F13" s="150" t="s">
        <v>98</v>
      </c>
      <c r="G13" s="144" t="s">
        <v>37</v>
      </c>
      <c r="H13" s="144" t="s">
        <v>185</v>
      </c>
      <c r="I13" s="149" t="s">
        <v>184</v>
      </c>
      <c r="J13" s="146" t="s">
        <v>95</v>
      </c>
      <c r="K13" s="148">
        <v>570</v>
      </c>
      <c r="L13" s="170">
        <v>0</v>
      </c>
      <c r="M13" s="148">
        <v>1</v>
      </c>
      <c r="N13" s="147">
        <f t="shared" si="0"/>
        <v>0</v>
      </c>
      <c r="O13" s="146" t="s">
        <v>94</v>
      </c>
      <c r="P13" s="145">
        <v>0</v>
      </c>
      <c r="Q13" s="145">
        <v>0</v>
      </c>
      <c r="R13" s="145">
        <v>258.78</v>
      </c>
      <c r="S13" s="144" t="s">
        <v>93</v>
      </c>
      <c r="T13" s="144"/>
      <c r="U13" s="144"/>
    </row>
    <row r="14" spans="1:21" ht="26.25" customHeight="1">
      <c r="A14" s="154" t="s">
        <v>101</v>
      </c>
      <c r="B14" s="144"/>
      <c r="C14" s="153" t="s">
        <v>100</v>
      </c>
      <c r="D14" s="168" t="s">
        <v>126</v>
      </c>
      <c r="E14" s="151">
        <v>4</v>
      </c>
      <c r="F14" s="150" t="s">
        <v>125</v>
      </c>
      <c r="G14" s="144" t="s">
        <v>37</v>
      </c>
      <c r="H14" s="144" t="s">
        <v>183</v>
      </c>
      <c r="I14" s="167" t="s">
        <v>182</v>
      </c>
      <c r="J14" s="146" t="s">
        <v>141</v>
      </c>
      <c r="K14" s="148">
        <v>6800</v>
      </c>
      <c r="L14" s="147">
        <v>0</v>
      </c>
      <c r="M14" s="148">
        <v>1</v>
      </c>
      <c r="N14" s="147">
        <f t="shared" si="0"/>
        <v>0</v>
      </c>
      <c r="O14" s="146" t="s">
        <v>94</v>
      </c>
      <c r="P14" s="145">
        <v>24.48</v>
      </c>
      <c r="Q14" s="145"/>
      <c r="R14" s="145"/>
      <c r="S14" s="144" t="s">
        <v>93</v>
      </c>
      <c r="T14" s="144"/>
      <c r="U14" s="144"/>
    </row>
    <row r="15" spans="1:21" ht="26.25" customHeight="1">
      <c r="A15" s="154" t="s">
        <v>101</v>
      </c>
      <c r="B15" s="144"/>
      <c r="C15" s="153" t="s">
        <v>100</v>
      </c>
      <c r="D15" s="168" t="s">
        <v>126</v>
      </c>
      <c r="E15" s="151">
        <v>6</v>
      </c>
      <c r="F15" s="150" t="s">
        <v>125</v>
      </c>
      <c r="G15" s="144" t="s">
        <v>37</v>
      </c>
      <c r="H15" s="144" t="s">
        <v>181</v>
      </c>
      <c r="I15" s="167" t="s">
        <v>180</v>
      </c>
      <c r="J15" s="146" t="s">
        <v>141</v>
      </c>
      <c r="K15" s="148">
        <v>200</v>
      </c>
      <c r="L15" s="147">
        <v>0</v>
      </c>
      <c r="M15" s="148">
        <v>1</v>
      </c>
      <c r="N15" s="147">
        <f t="shared" si="0"/>
        <v>0</v>
      </c>
      <c r="O15" s="146" t="s">
        <v>94</v>
      </c>
      <c r="P15" s="145">
        <v>0.4</v>
      </c>
      <c r="Q15" s="145"/>
      <c r="R15" s="145"/>
      <c r="S15" s="144" t="s">
        <v>93</v>
      </c>
      <c r="T15" s="144"/>
      <c r="U15" s="144"/>
    </row>
    <row r="16" spans="1:21" ht="26.25" customHeight="1">
      <c r="A16" s="154" t="s">
        <v>101</v>
      </c>
      <c r="B16" s="144"/>
      <c r="C16" s="153" t="s">
        <v>100</v>
      </c>
      <c r="D16" s="168" t="s">
        <v>126</v>
      </c>
      <c r="E16" s="151">
        <v>7</v>
      </c>
      <c r="F16" s="150" t="s">
        <v>125</v>
      </c>
      <c r="G16" s="144" t="s">
        <v>37</v>
      </c>
      <c r="H16" s="144" t="s">
        <v>179</v>
      </c>
      <c r="I16" s="167" t="s">
        <v>178</v>
      </c>
      <c r="J16" s="146" t="s">
        <v>141</v>
      </c>
      <c r="K16" s="148">
        <v>8</v>
      </c>
      <c r="L16" s="147">
        <v>0</v>
      </c>
      <c r="M16" s="148">
        <v>1</v>
      </c>
      <c r="N16" s="147">
        <f t="shared" si="0"/>
        <v>0</v>
      </c>
      <c r="O16" s="146" t="s">
        <v>94</v>
      </c>
      <c r="P16" s="145">
        <v>0.06</v>
      </c>
      <c r="Q16" s="145"/>
      <c r="R16" s="145"/>
      <c r="S16" s="144" t="s">
        <v>93</v>
      </c>
      <c r="T16" s="144"/>
      <c r="U16" s="144"/>
    </row>
    <row r="17" spans="1:21" ht="26.25" customHeight="1">
      <c r="A17" s="154" t="s">
        <v>101</v>
      </c>
      <c r="B17" s="144"/>
      <c r="C17" s="153" t="s">
        <v>100</v>
      </c>
      <c r="D17" s="168" t="s">
        <v>126</v>
      </c>
      <c r="E17" s="151">
        <v>8</v>
      </c>
      <c r="F17" s="150" t="s">
        <v>125</v>
      </c>
      <c r="G17" s="144" t="s">
        <v>37</v>
      </c>
      <c r="H17" s="144" t="s">
        <v>177</v>
      </c>
      <c r="I17" s="167" t="s">
        <v>176</v>
      </c>
      <c r="J17" s="146" t="s">
        <v>141</v>
      </c>
      <c r="K17" s="148">
        <v>18</v>
      </c>
      <c r="L17" s="147">
        <v>0</v>
      </c>
      <c r="M17" s="148">
        <v>1</v>
      </c>
      <c r="N17" s="147">
        <f t="shared" si="0"/>
        <v>0</v>
      </c>
      <c r="O17" s="146" t="s">
        <v>94</v>
      </c>
      <c r="P17" s="145">
        <v>0.0594</v>
      </c>
      <c r="Q17" s="145"/>
      <c r="R17" s="145"/>
      <c r="S17" s="144" t="s">
        <v>93</v>
      </c>
      <c r="T17" s="144"/>
      <c r="U17" s="144"/>
    </row>
    <row r="18" spans="1:21" ht="17.25" customHeight="1">
      <c r="A18" s="154" t="s">
        <v>101</v>
      </c>
      <c r="B18" s="144"/>
      <c r="C18" s="153" t="s">
        <v>100</v>
      </c>
      <c r="D18" s="168" t="s">
        <v>126</v>
      </c>
      <c r="E18" s="151">
        <v>9</v>
      </c>
      <c r="F18" s="150" t="s">
        <v>125</v>
      </c>
      <c r="G18" s="144" t="s">
        <v>37</v>
      </c>
      <c r="H18" s="144" t="s">
        <v>175</v>
      </c>
      <c r="I18" s="167" t="s">
        <v>174</v>
      </c>
      <c r="J18" s="146" t="s">
        <v>141</v>
      </c>
      <c r="K18" s="148">
        <v>250</v>
      </c>
      <c r="L18" s="147">
        <v>0</v>
      </c>
      <c r="M18" s="148">
        <v>1</v>
      </c>
      <c r="N18" s="147">
        <f t="shared" si="0"/>
        <v>0</v>
      </c>
      <c r="O18" s="146"/>
      <c r="P18" s="145">
        <v>0.0025</v>
      </c>
      <c r="Q18" s="145"/>
      <c r="R18" s="145"/>
      <c r="S18" s="144" t="s">
        <v>93</v>
      </c>
      <c r="T18" s="144"/>
      <c r="U18" s="144" t="s">
        <v>173</v>
      </c>
    </row>
    <row r="19" spans="1:21" ht="26.25" customHeight="1">
      <c r="A19" s="154" t="s">
        <v>101</v>
      </c>
      <c r="B19" s="144"/>
      <c r="C19" s="153" t="s">
        <v>100</v>
      </c>
      <c r="D19" s="168" t="s">
        <v>126</v>
      </c>
      <c r="E19" s="151">
        <v>10</v>
      </c>
      <c r="F19" s="150" t="s">
        <v>125</v>
      </c>
      <c r="G19" s="144" t="s">
        <v>37</v>
      </c>
      <c r="H19" s="144" t="s">
        <v>172</v>
      </c>
      <c r="I19" s="167" t="s">
        <v>171</v>
      </c>
      <c r="J19" s="146" t="s">
        <v>137</v>
      </c>
      <c r="K19" s="148">
        <v>150</v>
      </c>
      <c r="L19" s="147">
        <v>0</v>
      </c>
      <c r="M19" s="148">
        <v>1</v>
      </c>
      <c r="N19" s="147">
        <f t="shared" si="0"/>
        <v>0</v>
      </c>
      <c r="O19" s="146" t="s">
        <v>94</v>
      </c>
      <c r="P19" s="145">
        <v>0.4875</v>
      </c>
      <c r="Q19" s="145"/>
      <c r="R19" s="145"/>
      <c r="S19" s="144" t="s">
        <v>93</v>
      </c>
      <c r="T19" s="144"/>
      <c r="U19" s="144"/>
    </row>
    <row r="20" spans="1:21" ht="17.25" customHeight="1">
      <c r="A20" s="154" t="s">
        <v>101</v>
      </c>
      <c r="B20" s="144"/>
      <c r="C20" s="153" t="s">
        <v>100</v>
      </c>
      <c r="D20" s="168" t="s">
        <v>126</v>
      </c>
      <c r="E20" s="151">
        <v>11</v>
      </c>
      <c r="F20" s="150" t="s">
        <v>125</v>
      </c>
      <c r="G20" s="144" t="s">
        <v>37</v>
      </c>
      <c r="H20" s="144" t="s">
        <v>170</v>
      </c>
      <c r="I20" s="167" t="s">
        <v>169</v>
      </c>
      <c r="J20" s="146" t="s">
        <v>141</v>
      </c>
      <c r="K20" s="148">
        <v>150</v>
      </c>
      <c r="L20" s="147">
        <v>0</v>
      </c>
      <c r="M20" s="148">
        <v>1</v>
      </c>
      <c r="N20" s="147">
        <f t="shared" si="0"/>
        <v>0</v>
      </c>
      <c r="O20" s="146"/>
      <c r="P20" s="145">
        <v>0.03</v>
      </c>
      <c r="Q20" s="145"/>
      <c r="R20" s="145"/>
      <c r="S20" s="144" t="s">
        <v>93</v>
      </c>
      <c r="T20" s="144"/>
      <c r="U20" s="144" t="s">
        <v>151</v>
      </c>
    </row>
    <row r="21" spans="1:21" ht="17.25" customHeight="1">
      <c r="A21" s="154" t="s">
        <v>101</v>
      </c>
      <c r="B21" s="144"/>
      <c r="C21" s="153" t="s">
        <v>100</v>
      </c>
      <c r="D21" s="168" t="s">
        <v>126</v>
      </c>
      <c r="E21" s="151">
        <v>12</v>
      </c>
      <c r="F21" s="150" t="s">
        <v>125</v>
      </c>
      <c r="G21" s="144" t="s">
        <v>37</v>
      </c>
      <c r="H21" s="144" t="s">
        <v>168</v>
      </c>
      <c r="I21" s="167" t="s">
        <v>167</v>
      </c>
      <c r="J21" s="146" t="s">
        <v>137</v>
      </c>
      <c r="K21" s="148">
        <v>30</v>
      </c>
      <c r="L21" s="147">
        <v>0</v>
      </c>
      <c r="M21" s="148">
        <v>1</v>
      </c>
      <c r="N21" s="147">
        <f t="shared" si="0"/>
        <v>0</v>
      </c>
      <c r="O21" s="146" t="s">
        <v>94</v>
      </c>
      <c r="P21" s="145">
        <v>0.003</v>
      </c>
      <c r="Q21" s="145"/>
      <c r="R21" s="145"/>
      <c r="S21" s="144" t="s">
        <v>93</v>
      </c>
      <c r="T21" s="144"/>
      <c r="U21" s="144"/>
    </row>
    <row r="22" spans="1:21" ht="17.25" customHeight="1">
      <c r="A22" s="154" t="s">
        <v>101</v>
      </c>
      <c r="B22" s="144"/>
      <c r="C22" s="153" t="s">
        <v>100</v>
      </c>
      <c r="D22" s="168" t="s">
        <v>126</v>
      </c>
      <c r="E22" s="151">
        <v>13</v>
      </c>
      <c r="F22" s="150" t="s">
        <v>125</v>
      </c>
      <c r="G22" s="144" t="s">
        <v>37</v>
      </c>
      <c r="H22" s="144" t="s">
        <v>166</v>
      </c>
      <c r="I22" s="167" t="s">
        <v>165</v>
      </c>
      <c r="J22" s="146" t="s">
        <v>137</v>
      </c>
      <c r="K22" s="148">
        <v>112</v>
      </c>
      <c r="L22" s="147">
        <v>0</v>
      </c>
      <c r="M22" s="148">
        <v>1</v>
      </c>
      <c r="N22" s="147">
        <f t="shared" si="0"/>
        <v>0</v>
      </c>
      <c r="O22" s="146" t="s">
        <v>94</v>
      </c>
      <c r="P22" s="145">
        <v>0.168</v>
      </c>
      <c r="Q22" s="145"/>
      <c r="R22" s="145"/>
      <c r="S22" s="144" t="s">
        <v>93</v>
      </c>
      <c r="T22" s="144"/>
      <c r="U22" s="144"/>
    </row>
    <row r="23" spans="1:21" ht="17.25" customHeight="1">
      <c r="A23" s="154" t="s">
        <v>101</v>
      </c>
      <c r="B23" s="144"/>
      <c r="C23" s="153" t="s">
        <v>100</v>
      </c>
      <c r="D23" s="168" t="s">
        <v>126</v>
      </c>
      <c r="E23" s="151">
        <v>14</v>
      </c>
      <c r="F23" s="150" t="s">
        <v>125</v>
      </c>
      <c r="G23" s="144" t="s">
        <v>37</v>
      </c>
      <c r="H23" s="144" t="s">
        <v>164</v>
      </c>
      <c r="I23" s="167" t="s">
        <v>163</v>
      </c>
      <c r="J23" s="146" t="s">
        <v>137</v>
      </c>
      <c r="K23" s="148">
        <v>80</v>
      </c>
      <c r="L23" s="147">
        <v>0</v>
      </c>
      <c r="M23" s="148">
        <v>1</v>
      </c>
      <c r="N23" s="147">
        <f t="shared" si="0"/>
        <v>0</v>
      </c>
      <c r="O23" s="146" t="s">
        <v>94</v>
      </c>
      <c r="P23" s="145">
        <v>0.104</v>
      </c>
      <c r="Q23" s="145"/>
      <c r="R23" s="145"/>
      <c r="S23" s="144" t="s">
        <v>93</v>
      </c>
      <c r="T23" s="144"/>
      <c r="U23" s="144"/>
    </row>
    <row r="24" spans="1:21" ht="26.25" customHeight="1">
      <c r="A24" s="154" t="s">
        <v>101</v>
      </c>
      <c r="B24" s="144"/>
      <c r="C24" s="153" t="s">
        <v>100</v>
      </c>
      <c r="D24" s="168" t="s">
        <v>126</v>
      </c>
      <c r="E24" s="151">
        <v>15</v>
      </c>
      <c r="F24" s="150" t="s">
        <v>125</v>
      </c>
      <c r="G24" s="144" t="s">
        <v>37</v>
      </c>
      <c r="H24" s="144" t="s">
        <v>162</v>
      </c>
      <c r="I24" s="167" t="s">
        <v>161</v>
      </c>
      <c r="J24" s="146" t="s">
        <v>141</v>
      </c>
      <c r="K24" s="148">
        <v>80</v>
      </c>
      <c r="L24" s="147">
        <v>0</v>
      </c>
      <c r="M24" s="148">
        <v>1</v>
      </c>
      <c r="N24" s="147">
        <f t="shared" si="0"/>
        <v>0</v>
      </c>
      <c r="O24" s="146"/>
      <c r="P24" s="145">
        <v>0.0024</v>
      </c>
      <c r="Q24" s="145"/>
      <c r="R24" s="145"/>
      <c r="S24" s="144" t="s">
        <v>93</v>
      </c>
      <c r="T24" s="144"/>
      <c r="U24" s="144" t="s">
        <v>140</v>
      </c>
    </row>
    <row r="25" spans="1:21" ht="35.25" customHeight="1">
      <c r="A25" s="154" t="s">
        <v>101</v>
      </c>
      <c r="B25" s="144"/>
      <c r="C25" s="153" t="s">
        <v>100</v>
      </c>
      <c r="D25" s="168" t="s">
        <v>126</v>
      </c>
      <c r="E25" s="151">
        <v>16</v>
      </c>
      <c r="F25" s="150" t="s">
        <v>125</v>
      </c>
      <c r="G25" s="144" t="s">
        <v>37</v>
      </c>
      <c r="H25" s="144" t="s">
        <v>160</v>
      </c>
      <c r="I25" s="167" t="s">
        <v>159</v>
      </c>
      <c r="J25" s="146" t="s">
        <v>95</v>
      </c>
      <c r="K25" s="148">
        <v>600</v>
      </c>
      <c r="L25" s="147">
        <v>0</v>
      </c>
      <c r="M25" s="148">
        <v>1</v>
      </c>
      <c r="N25" s="147">
        <f t="shared" si="0"/>
        <v>0</v>
      </c>
      <c r="O25" s="146"/>
      <c r="P25" s="145">
        <v>0.036</v>
      </c>
      <c r="Q25" s="145"/>
      <c r="R25" s="145"/>
      <c r="S25" s="144" t="s">
        <v>93</v>
      </c>
      <c r="T25" s="144"/>
      <c r="U25" s="144" t="s">
        <v>158</v>
      </c>
    </row>
    <row r="26" spans="1:21" ht="17.25" customHeight="1">
      <c r="A26" s="154" t="s">
        <v>101</v>
      </c>
      <c r="B26" s="144"/>
      <c r="C26" s="153" t="s">
        <v>100</v>
      </c>
      <c r="D26" s="168" t="s">
        <v>126</v>
      </c>
      <c r="E26" s="151">
        <v>17</v>
      </c>
      <c r="F26" s="150" t="s">
        <v>125</v>
      </c>
      <c r="G26" s="144" t="s">
        <v>37</v>
      </c>
      <c r="H26" s="144" t="s">
        <v>157</v>
      </c>
      <c r="I26" s="167" t="s">
        <v>156</v>
      </c>
      <c r="J26" s="146" t="s">
        <v>155</v>
      </c>
      <c r="K26" s="148">
        <v>8.24</v>
      </c>
      <c r="L26" s="147">
        <v>0</v>
      </c>
      <c r="M26" s="148">
        <v>1</v>
      </c>
      <c r="N26" s="147">
        <f t="shared" si="0"/>
        <v>0</v>
      </c>
      <c r="O26" s="146" t="s">
        <v>94</v>
      </c>
      <c r="P26" s="145">
        <v>4.532</v>
      </c>
      <c r="Q26" s="145"/>
      <c r="R26" s="145"/>
      <c r="S26" s="144" t="s">
        <v>93</v>
      </c>
      <c r="T26" s="144"/>
      <c r="U26" s="144"/>
    </row>
    <row r="27" spans="1:21" ht="17.25" customHeight="1">
      <c r="A27" s="154" t="s">
        <v>101</v>
      </c>
      <c r="B27" s="144"/>
      <c r="C27" s="153" t="s">
        <v>100</v>
      </c>
      <c r="D27" s="168" t="s">
        <v>126</v>
      </c>
      <c r="E27" s="151">
        <v>18</v>
      </c>
      <c r="F27" s="150" t="s">
        <v>125</v>
      </c>
      <c r="G27" s="144" t="s">
        <v>37</v>
      </c>
      <c r="H27" s="144" t="s">
        <v>154</v>
      </c>
      <c r="I27" s="167" t="s">
        <v>153</v>
      </c>
      <c r="J27" s="146" t="s">
        <v>152</v>
      </c>
      <c r="K27" s="148">
        <v>22</v>
      </c>
      <c r="L27" s="147">
        <v>0</v>
      </c>
      <c r="M27" s="148">
        <v>1</v>
      </c>
      <c r="N27" s="147">
        <f t="shared" si="0"/>
        <v>0</v>
      </c>
      <c r="O27" s="146"/>
      <c r="P27" s="145">
        <v>0.044</v>
      </c>
      <c r="Q27" s="145"/>
      <c r="R27" s="145"/>
      <c r="S27" s="144" t="s">
        <v>93</v>
      </c>
      <c r="T27" s="144"/>
      <c r="U27" s="144" t="s">
        <v>151</v>
      </c>
    </row>
    <row r="28" spans="1:21" ht="26.25" customHeight="1">
      <c r="A28" s="154" t="s">
        <v>101</v>
      </c>
      <c r="B28" s="144"/>
      <c r="C28" s="153" t="s">
        <v>100</v>
      </c>
      <c r="D28" s="168" t="s">
        <v>126</v>
      </c>
      <c r="E28" s="151">
        <v>19</v>
      </c>
      <c r="F28" s="150" t="s">
        <v>125</v>
      </c>
      <c r="G28" s="144" t="s">
        <v>37</v>
      </c>
      <c r="H28" s="144" t="s">
        <v>150</v>
      </c>
      <c r="I28" s="167" t="s">
        <v>149</v>
      </c>
      <c r="J28" s="146" t="s">
        <v>95</v>
      </c>
      <c r="K28" s="148">
        <v>60</v>
      </c>
      <c r="L28" s="147">
        <v>0</v>
      </c>
      <c r="M28" s="148">
        <v>1</v>
      </c>
      <c r="N28" s="147">
        <f t="shared" si="0"/>
        <v>0</v>
      </c>
      <c r="O28" s="146"/>
      <c r="P28" s="145">
        <v>0.114</v>
      </c>
      <c r="Q28" s="145"/>
      <c r="R28" s="145"/>
      <c r="S28" s="144" t="s">
        <v>93</v>
      </c>
      <c r="T28" s="144"/>
      <c r="U28" s="144" t="s">
        <v>148</v>
      </c>
    </row>
    <row r="29" spans="1:21" ht="26.25" customHeight="1">
      <c r="A29" s="154" t="s">
        <v>101</v>
      </c>
      <c r="B29" s="144"/>
      <c r="C29" s="153" t="s">
        <v>100</v>
      </c>
      <c r="D29" s="152" t="s">
        <v>99</v>
      </c>
      <c r="E29" s="151">
        <v>27</v>
      </c>
      <c r="F29" s="150" t="s">
        <v>98</v>
      </c>
      <c r="G29" s="144" t="s">
        <v>37</v>
      </c>
      <c r="H29" s="144" t="s">
        <v>147</v>
      </c>
      <c r="I29" s="149" t="s">
        <v>146</v>
      </c>
      <c r="J29" s="146" t="s">
        <v>141</v>
      </c>
      <c r="K29" s="148">
        <v>200</v>
      </c>
      <c r="L29" s="170">
        <v>0</v>
      </c>
      <c r="M29" s="148">
        <v>1</v>
      </c>
      <c r="N29" s="147">
        <f t="shared" si="0"/>
        <v>0</v>
      </c>
      <c r="O29" s="146" t="s">
        <v>94</v>
      </c>
      <c r="P29" s="145">
        <v>0</v>
      </c>
      <c r="Q29" s="145">
        <v>0</v>
      </c>
      <c r="R29" s="145">
        <v>13.4</v>
      </c>
      <c r="S29" s="144" t="s">
        <v>93</v>
      </c>
      <c r="T29" s="144"/>
      <c r="U29" s="144"/>
    </row>
    <row r="30" spans="1:21" ht="26.25" customHeight="1">
      <c r="A30" s="154" t="s">
        <v>101</v>
      </c>
      <c r="B30" s="144"/>
      <c r="C30" s="153" t="s">
        <v>100</v>
      </c>
      <c r="D30" s="152" t="s">
        <v>99</v>
      </c>
      <c r="E30" s="151">
        <v>33</v>
      </c>
      <c r="F30" s="150" t="s">
        <v>98</v>
      </c>
      <c r="G30" s="144" t="s">
        <v>37</v>
      </c>
      <c r="H30" s="144" t="s">
        <v>145</v>
      </c>
      <c r="I30" s="149" t="s">
        <v>144</v>
      </c>
      <c r="J30" s="146" t="s">
        <v>141</v>
      </c>
      <c r="K30" s="148">
        <v>2</v>
      </c>
      <c r="L30" s="170">
        <v>0</v>
      </c>
      <c r="M30" s="148">
        <v>1</v>
      </c>
      <c r="N30" s="147">
        <f t="shared" si="0"/>
        <v>0</v>
      </c>
      <c r="O30" s="146" t="s">
        <v>94</v>
      </c>
      <c r="P30" s="145">
        <v>0</v>
      </c>
      <c r="Q30" s="145">
        <v>0</v>
      </c>
      <c r="R30" s="145">
        <v>1.872</v>
      </c>
      <c r="S30" s="144" t="s">
        <v>93</v>
      </c>
      <c r="T30" s="144"/>
      <c r="U30" s="144"/>
    </row>
    <row r="31" spans="1:21" ht="17.25" customHeight="1">
      <c r="A31" s="154" t="s">
        <v>101</v>
      </c>
      <c r="B31" s="144"/>
      <c r="C31" s="153" t="s">
        <v>100</v>
      </c>
      <c r="D31" s="168" t="s">
        <v>126</v>
      </c>
      <c r="E31" s="151">
        <v>34</v>
      </c>
      <c r="F31" s="150" t="s">
        <v>125</v>
      </c>
      <c r="G31" s="144" t="s">
        <v>37</v>
      </c>
      <c r="H31" s="144" t="s">
        <v>143</v>
      </c>
      <c r="I31" s="167" t="s">
        <v>142</v>
      </c>
      <c r="J31" s="146" t="s">
        <v>141</v>
      </c>
      <c r="K31" s="148">
        <v>2</v>
      </c>
      <c r="L31" s="147">
        <v>0</v>
      </c>
      <c r="M31" s="148">
        <v>1</v>
      </c>
      <c r="N31" s="147">
        <f t="shared" si="0"/>
        <v>0</v>
      </c>
      <c r="O31" s="146"/>
      <c r="P31" s="145">
        <v>0.03</v>
      </c>
      <c r="Q31" s="145"/>
      <c r="R31" s="145"/>
      <c r="S31" s="144" t="s">
        <v>93</v>
      </c>
      <c r="T31" s="144"/>
      <c r="U31" s="144" t="s">
        <v>140</v>
      </c>
    </row>
    <row r="32" spans="1:21" ht="17.25" customHeight="1">
      <c r="A32" s="154" t="s">
        <v>101</v>
      </c>
      <c r="B32" s="144"/>
      <c r="C32" s="153" t="s">
        <v>100</v>
      </c>
      <c r="D32" s="152" t="s">
        <v>99</v>
      </c>
      <c r="E32" s="151">
        <v>23</v>
      </c>
      <c r="F32" s="150" t="s">
        <v>98</v>
      </c>
      <c r="G32" s="144" t="s">
        <v>37</v>
      </c>
      <c r="H32" s="144" t="s">
        <v>139</v>
      </c>
      <c r="I32" s="149" t="s">
        <v>138</v>
      </c>
      <c r="J32" s="146" t="s">
        <v>137</v>
      </c>
      <c r="K32" s="148">
        <v>288</v>
      </c>
      <c r="L32" s="170">
        <v>0</v>
      </c>
      <c r="M32" s="148">
        <v>1</v>
      </c>
      <c r="N32" s="147">
        <f t="shared" si="0"/>
        <v>0</v>
      </c>
      <c r="O32" s="146" t="s">
        <v>94</v>
      </c>
      <c r="P32" s="145">
        <v>0.00288</v>
      </c>
      <c r="Q32" s="145">
        <v>0</v>
      </c>
      <c r="R32" s="145">
        <v>36.288</v>
      </c>
      <c r="S32" s="144" t="s">
        <v>93</v>
      </c>
      <c r="T32" s="144"/>
      <c r="U32" s="144"/>
    </row>
    <row r="33" spans="1:21" ht="26.25" customHeight="1">
      <c r="A33" s="154" t="s">
        <v>101</v>
      </c>
      <c r="B33" s="144"/>
      <c r="C33" s="153" t="s">
        <v>100</v>
      </c>
      <c r="D33" s="152" t="s">
        <v>99</v>
      </c>
      <c r="E33" s="151">
        <v>21</v>
      </c>
      <c r="F33" s="150" t="s">
        <v>98</v>
      </c>
      <c r="G33" s="144" t="s">
        <v>37</v>
      </c>
      <c r="H33" s="144" t="s">
        <v>136</v>
      </c>
      <c r="I33" s="149" t="s">
        <v>135</v>
      </c>
      <c r="J33" s="146" t="s">
        <v>95</v>
      </c>
      <c r="K33" s="148">
        <v>572</v>
      </c>
      <c r="L33" s="170">
        <v>0</v>
      </c>
      <c r="M33" s="148">
        <v>1</v>
      </c>
      <c r="N33" s="147">
        <f t="shared" si="0"/>
        <v>0</v>
      </c>
      <c r="O33" s="146" t="s">
        <v>94</v>
      </c>
      <c r="P33" s="145">
        <v>0</v>
      </c>
      <c r="Q33" s="145">
        <v>0</v>
      </c>
      <c r="R33" s="145">
        <v>42.9</v>
      </c>
      <c r="S33" s="144" t="s">
        <v>93</v>
      </c>
      <c r="T33" s="144"/>
      <c r="U33" s="144"/>
    </row>
    <row r="34" spans="1:21" ht="17.25" customHeight="1">
      <c r="A34" s="164" t="s">
        <v>101</v>
      </c>
      <c r="B34" s="156"/>
      <c r="C34" s="155" t="s">
        <v>134</v>
      </c>
      <c r="D34" s="162"/>
      <c r="E34" s="163">
        <v>0</v>
      </c>
      <c r="F34" s="162" t="s">
        <v>79</v>
      </c>
      <c r="G34" s="156"/>
      <c r="H34" s="156" t="s">
        <v>45</v>
      </c>
      <c r="I34" s="161" t="s">
        <v>133</v>
      </c>
      <c r="J34" s="160"/>
      <c r="K34" s="159"/>
      <c r="L34" s="158"/>
      <c r="M34" s="157"/>
      <c r="N34" s="158">
        <f>N35+N36+N37+N38+N39+N40+N41+N42+N43+N44</f>
        <v>0</v>
      </c>
      <c r="O34" s="155"/>
      <c r="P34" s="157">
        <v>0</v>
      </c>
      <c r="Q34" s="157">
        <v>28.215</v>
      </c>
      <c r="R34" s="157">
        <v>405.996345</v>
      </c>
      <c r="S34" s="156"/>
      <c r="T34" s="156"/>
      <c r="U34" s="155"/>
    </row>
    <row r="35" spans="1:21" ht="17.25" customHeight="1">
      <c r="A35" s="154" t="s">
        <v>101</v>
      </c>
      <c r="B35" s="144"/>
      <c r="C35" s="153" t="s">
        <v>106</v>
      </c>
      <c r="D35" s="152" t="s">
        <v>99</v>
      </c>
      <c r="E35" s="151">
        <v>39</v>
      </c>
      <c r="F35" s="150" t="s">
        <v>98</v>
      </c>
      <c r="G35" s="144" t="s">
        <v>110</v>
      </c>
      <c r="H35" s="144" t="s">
        <v>132</v>
      </c>
      <c r="I35" s="149" t="s">
        <v>131</v>
      </c>
      <c r="J35" s="146" t="s">
        <v>120</v>
      </c>
      <c r="K35" s="169">
        <v>1</v>
      </c>
      <c r="L35" s="166">
        <v>0</v>
      </c>
      <c r="M35" s="148">
        <v>1</v>
      </c>
      <c r="N35" s="147">
        <f aca="true" t="shared" si="1" ref="N35:N44">M35*L35*K35</f>
        <v>0</v>
      </c>
      <c r="O35" s="146" t="s">
        <v>94</v>
      </c>
      <c r="P35" s="145">
        <v>0</v>
      </c>
      <c r="Q35" s="145">
        <v>0</v>
      </c>
      <c r="R35" s="145">
        <v>0</v>
      </c>
      <c r="S35" s="144" t="s">
        <v>93</v>
      </c>
      <c r="T35" s="144"/>
      <c r="U35" s="144"/>
    </row>
    <row r="36" spans="1:21" ht="35.25" customHeight="1">
      <c r="A36" s="154" t="s">
        <v>101</v>
      </c>
      <c r="B36" s="144"/>
      <c r="C36" s="153" t="s">
        <v>106</v>
      </c>
      <c r="D36" s="152" t="s">
        <v>99</v>
      </c>
      <c r="E36" s="151">
        <v>35</v>
      </c>
      <c r="F36" s="150" t="s">
        <v>98</v>
      </c>
      <c r="G36" s="144" t="s">
        <v>37</v>
      </c>
      <c r="H36" s="144" t="s">
        <v>130</v>
      </c>
      <c r="I36" s="149" t="s">
        <v>129</v>
      </c>
      <c r="J36" s="146" t="s">
        <v>95</v>
      </c>
      <c r="K36" s="148">
        <v>684</v>
      </c>
      <c r="L36" s="147">
        <v>0</v>
      </c>
      <c r="M36" s="148">
        <v>1</v>
      </c>
      <c r="N36" s="147">
        <f t="shared" si="1"/>
        <v>0</v>
      </c>
      <c r="O36" s="146" t="s">
        <v>94</v>
      </c>
      <c r="P36" s="145">
        <v>0</v>
      </c>
      <c r="Q36" s="145">
        <v>0</v>
      </c>
      <c r="R36" s="145">
        <v>101.232</v>
      </c>
      <c r="S36" s="144" t="s">
        <v>93</v>
      </c>
      <c r="T36" s="144"/>
      <c r="U36" s="144"/>
    </row>
    <row r="37" spans="1:21" ht="35.25" customHeight="1">
      <c r="A37" s="154" t="s">
        <v>101</v>
      </c>
      <c r="B37" s="144"/>
      <c r="C37" s="153" t="s">
        <v>106</v>
      </c>
      <c r="D37" s="152" t="s">
        <v>99</v>
      </c>
      <c r="E37" s="151">
        <v>36</v>
      </c>
      <c r="F37" s="150" t="s">
        <v>98</v>
      </c>
      <c r="G37" s="144" t="s">
        <v>37</v>
      </c>
      <c r="H37" s="144" t="s">
        <v>128</v>
      </c>
      <c r="I37" s="149" t="s">
        <v>127</v>
      </c>
      <c r="J37" s="146" t="s">
        <v>95</v>
      </c>
      <c r="K37" s="148">
        <v>684</v>
      </c>
      <c r="L37" s="147">
        <v>0</v>
      </c>
      <c r="M37" s="148">
        <v>1</v>
      </c>
      <c r="N37" s="147">
        <f t="shared" si="1"/>
        <v>0</v>
      </c>
      <c r="O37" s="146" t="s">
        <v>94</v>
      </c>
      <c r="P37" s="145">
        <v>0</v>
      </c>
      <c r="Q37" s="145">
        <v>0</v>
      </c>
      <c r="R37" s="145">
        <v>62.244</v>
      </c>
      <c r="S37" s="144" t="s">
        <v>93</v>
      </c>
      <c r="T37" s="144"/>
      <c r="U37" s="144"/>
    </row>
    <row r="38" spans="1:21" ht="26.25" customHeight="1">
      <c r="A38" s="154" t="s">
        <v>101</v>
      </c>
      <c r="B38" s="144"/>
      <c r="C38" s="153" t="s">
        <v>106</v>
      </c>
      <c r="D38" s="168" t="s">
        <v>126</v>
      </c>
      <c r="E38" s="151">
        <v>37</v>
      </c>
      <c r="F38" s="150" t="s">
        <v>125</v>
      </c>
      <c r="G38" s="144" t="s">
        <v>37</v>
      </c>
      <c r="H38" s="144" t="s">
        <v>124</v>
      </c>
      <c r="I38" s="167" t="s">
        <v>123</v>
      </c>
      <c r="J38" s="146" t="s">
        <v>95</v>
      </c>
      <c r="K38" s="148">
        <v>41040</v>
      </c>
      <c r="L38" s="147">
        <v>0</v>
      </c>
      <c r="M38" s="148">
        <v>1</v>
      </c>
      <c r="N38" s="147">
        <f t="shared" si="1"/>
        <v>0</v>
      </c>
      <c r="O38" s="146" t="s">
        <v>94</v>
      </c>
      <c r="P38" s="145">
        <v>0</v>
      </c>
      <c r="Q38" s="145"/>
      <c r="R38" s="145"/>
      <c r="S38" s="144" t="s">
        <v>93</v>
      </c>
      <c r="T38" s="144"/>
      <c r="U38" s="144"/>
    </row>
    <row r="39" spans="1:21" ht="17.25" customHeight="1">
      <c r="A39" s="154" t="s">
        <v>119</v>
      </c>
      <c r="B39" s="144"/>
      <c r="C39" s="153" t="s">
        <v>106</v>
      </c>
      <c r="D39" s="152" t="s">
        <v>99</v>
      </c>
      <c r="E39" s="151">
        <v>31</v>
      </c>
      <c r="F39" s="150" t="s">
        <v>98</v>
      </c>
      <c r="G39" s="144" t="s">
        <v>110</v>
      </c>
      <c r="H39" s="144" t="s">
        <v>122</v>
      </c>
      <c r="I39" s="149" t="s">
        <v>121</v>
      </c>
      <c r="J39" s="146" t="s">
        <v>120</v>
      </c>
      <c r="K39" s="148">
        <v>570</v>
      </c>
      <c r="L39" s="166">
        <v>0</v>
      </c>
      <c r="M39" s="148">
        <v>1</v>
      </c>
      <c r="N39" s="147">
        <f t="shared" si="1"/>
        <v>0</v>
      </c>
      <c r="O39" s="146" t="s">
        <v>94</v>
      </c>
      <c r="P39" s="145">
        <v>0</v>
      </c>
      <c r="Q39" s="145">
        <v>0</v>
      </c>
      <c r="R39" s="145">
        <v>0</v>
      </c>
      <c r="S39" s="144" t="s">
        <v>93</v>
      </c>
      <c r="T39" s="144"/>
      <c r="U39" s="144"/>
    </row>
    <row r="40" spans="1:21" ht="17.25" customHeight="1">
      <c r="A40" s="154" t="s">
        <v>119</v>
      </c>
      <c r="B40" s="144"/>
      <c r="C40" s="153" t="s">
        <v>106</v>
      </c>
      <c r="D40" s="152" t="s">
        <v>99</v>
      </c>
      <c r="E40" s="151">
        <v>30</v>
      </c>
      <c r="F40" s="150" t="s">
        <v>98</v>
      </c>
      <c r="G40" s="144" t="s">
        <v>110</v>
      </c>
      <c r="H40" s="144" t="s">
        <v>118</v>
      </c>
      <c r="I40" s="149" t="s">
        <v>117</v>
      </c>
      <c r="J40" s="146"/>
      <c r="K40" s="148">
        <v>570</v>
      </c>
      <c r="L40" s="166">
        <v>0</v>
      </c>
      <c r="M40" s="148">
        <v>1</v>
      </c>
      <c r="N40" s="147">
        <f t="shared" si="1"/>
        <v>0</v>
      </c>
      <c r="O40" s="146" t="s">
        <v>94</v>
      </c>
      <c r="P40" s="145">
        <v>0</v>
      </c>
      <c r="Q40" s="145">
        <v>0</v>
      </c>
      <c r="R40" s="145">
        <v>0</v>
      </c>
      <c r="S40" s="144" t="s">
        <v>93</v>
      </c>
      <c r="T40" s="144"/>
      <c r="U40" s="144"/>
    </row>
    <row r="41" spans="1:21" ht="26.25" customHeight="1">
      <c r="A41" s="154" t="s">
        <v>101</v>
      </c>
      <c r="B41" s="144"/>
      <c r="C41" s="153" t="s">
        <v>106</v>
      </c>
      <c r="D41" s="152" t="s">
        <v>99</v>
      </c>
      <c r="E41" s="151">
        <v>41</v>
      </c>
      <c r="F41" s="150" t="s">
        <v>98</v>
      </c>
      <c r="G41" s="144" t="s">
        <v>110</v>
      </c>
      <c r="H41" s="144" t="s">
        <v>116</v>
      </c>
      <c r="I41" s="149" t="s">
        <v>115</v>
      </c>
      <c r="J41" s="146" t="s">
        <v>107</v>
      </c>
      <c r="K41" s="165">
        <v>28.215</v>
      </c>
      <c r="L41" s="147">
        <v>0</v>
      </c>
      <c r="M41" s="148">
        <v>1</v>
      </c>
      <c r="N41" s="147">
        <f t="shared" si="1"/>
        <v>0</v>
      </c>
      <c r="O41" s="146" t="s">
        <v>94</v>
      </c>
      <c r="P41" s="145">
        <v>0</v>
      </c>
      <c r="Q41" s="145">
        <v>0</v>
      </c>
      <c r="R41" s="145">
        <v>3.526875</v>
      </c>
      <c r="S41" s="144" t="s">
        <v>93</v>
      </c>
      <c r="T41" s="144"/>
      <c r="U41" s="144"/>
    </row>
    <row r="42" spans="1:21" ht="35.25" customHeight="1">
      <c r="A42" s="154" t="s">
        <v>101</v>
      </c>
      <c r="B42" s="144"/>
      <c r="C42" s="153" t="s">
        <v>106</v>
      </c>
      <c r="D42" s="152" t="s">
        <v>99</v>
      </c>
      <c r="E42" s="151">
        <v>42</v>
      </c>
      <c r="F42" s="150" t="s">
        <v>98</v>
      </c>
      <c r="G42" s="144" t="s">
        <v>110</v>
      </c>
      <c r="H42" s="144" t="s">
        <v>114</v>
      </c>
      <c r="I42" s="149" t="s">
        <v>113</v>
      </c>
      <c r="J42" s="146" t="s">
        <v>107</v>
      </c>
      <c r="K42" s="165">
        <v>564.3</v>
      </c>
      <c r="L42" s="147">
        <v>0</v>
      </c>
      <c r="M42" s="148">
        <v>1</v>
      </c>
      <c r="N42" s="147">
        <f t="shared" si="1"/>
        <v>0</v>
      </c>
      <c r="O42" s="146" t="s">
        <v>94</v>
      </c>
      <c r="P42" s="145">
        <v>0</v>
      </c>
      <c r="Q42" s="145">
        <v>0</v>
      </c>
      <c r="R42" s="145">
        <v>3.3858</v>
      </c>
      <c r="S42" s="144" t="s">
        <v>93</v>
      </c>
      <c r="T42" s="144"/>
      <c r="U42" s="144"/>
    </row>
    <row r="43" spans="1:21" ht="35.25" customHeight="1">
      <c r="A43" s="154" t="s">
        <v>101</v>
      </c>
      <c r="B43" s="144"/>
      <c r="C43" s="153" t="s">
        <v>106</v>
      </c>
      <c r="D43" s="152" t="s">
        <v>99</v>
      </c>
      <c r="E43" s="151">
        <v>40</v>
      </c>
      <c r="F43" s="150" t="s">
        <v>98</v>
      </c>
      <c r="G43" s="144" t="s">
        <v>110</v>
      </c>
      <c r="H43" s="144" t="s">
        <v>112</v>
      </c>
      <c r="I43" s="149" t="s">
        <v>111</v>
      </c>
      <c r="J43" s="146" t="s">
        <v>107</v>
      </c>
      <c r="K43" s="148">
        <v>28.23</v>
      </c>
      <c r="L43" s="147">
        <v>0</v>
      </c>
      <c r="M43" s="148">
        <v>1</v>
      </c>
      <c r="N43" s="147">
        <f t="shared" si="1"/>
        <v>0</v>
      </c>
      <c r="O43" s="146" t="s">
        <v>94</v>
      </c>
      <c r="P43" s="145">
        <v>0</v>
      </c>
      <c r="Q43" s="145">
        <v>0</v>
      </c>
      <c r="R43" s="145">
        <v>0</v>
      </c>
      <c r="S43" s="144" t="s">
        <v>93</v>
      </c>
      <c r="T43" s="144"/>
      <c r="U43" s="144"/>
    </row>
    <row r="44" spans="1:21" ht="35.25" customHeight="1">
      <c r="A44" s="154" t="s">
        <v>101</v>
      </c>
      <c r="B44" s="144"/>
      <c r="C44" s="153" t="s">
        <v>106</v>
      </c>
      <c r="D44" s="152" t="s">
        <v>99</v>
      </c>
      <c r="E44" s="151">
        <v>38</v>
      </c>
      <c r="F44" s="150" t="s">
        <v>98</v>
      </c>
      <c r="G44" s="144" t="s">
        <v>110</v>
      </c>
      <c r="H44" s="144" t="s">
        <v>109</v>
      </c>
      <c r="I44" s="149" t="s">
        <v>108</v>
      </c>
      <c r="J44" s="146" t="s">
        <v>107</v>
      </c>
      <c r="K44" s="148">
        <v>28.23</v>
      </c>
      <c r="L44" s="147">
        <v>0</v>
      </c>
      <c r="M44" s="148">
        <v>1</v>
      </c>
      <c r="N44" s="147">
        <f t="shared" si="1"/>
        <v>0</v>
      </c>
      <c r="O44" s="146" t="s">
        <v>94</v>
      </c>
      <c r="P44" s="145">
        <v>0</v>
      </c>
      <c r="Q44" s="145">
        <v>0</v>
      </c>
      <c r="R44" s="145">
        <v>65.74767</v>
      </c>
      <c r="S44" s="144" t="s">
        <v>93</v>
      </c>
      <c r="T44" s="144"/>
      <c r="U44" s="144"/>
    </row>
    <row r="45" spans="1:21" ht="17.25" customHeight="1">
      <c r="A45" s="164" t="s">
        <v>101</v>
      </c>
      <c r="B45" s="156"/>
      <c r="C45" s="155" t="s">
        <v>106</v>
      </c>
      <c r="D45" s="162"/>
      <c r="E45" s="163">
        <v>0</v>
      </c>
      <c r="F45" s="162" t="s">
        <v>79</v>
      </c>
      <c r="G45" s="156"/>
      <c r="H45" s="156" t="s">
        <v>105</v>
      </c>
      <c r="I45" s="161" t="s">
        <v>104</v>
      </c>
      <c r="J45" s="160"/>
      <c r="K45" s="159"/>
      <c r="L45" s="158"/>
      <c r="M45" s="157"/>
      <c r="N45" s="158">
        <f>N46+N47</f>
        <v>0</v>
      </c>
      <c r="O45" s="155"/>
      <c r="P45" s="157">
        <v>0</v>
      </c>
      <c r="Q45" s="157">
        <v>28.215</v>
      </c>
      <c r="R45" s="157">
        <v>169.86</v>
      </c>
      <c r="S45" s="156"/>
      <c r="T45" s="156"/>
      <c r="U45" s="155"/>
    </row>
    <row r="46" spans="1:21" ht="35.25" customHeight="1">
      <c r="A46" s="154" t="s">
        <v>101</v>
      </c>
      <c r="B46" s="144"/>
      <c r="C46" s="153" t="s">
        <v>100</v>
      </c>
      <c r="D46" s="152" t="s">
        <v>99</v>
      </c>
      <c r="E46" s="151">
        <v>2</v>
      </c>
      <c r="F46" s="150" t="s">
        <v>98</v>
      </c>
      <c r="G46" s="144" t="s">
        <v>37</v>
      </c>
      <c r="H46" s="144" t="s">
        <v>103</v>
      </c>
      <c r="I46" s="149" t="s">
        <v>102</v>
      </c>
      <c r="J46" s="146" t="s">
        <v>95</v>
      </c>
      <c r="K46" s="148">
        <v>570</v>
      </c>
      <c r="L46" s="147">
        <v>0</v>
      </c>
      <c r="M46" s="148">
        <v>1</v>
      </c>
      <c r="N46" s="147">
        <f>K46*L46*M46</f>
        <v>0</v>
      </c>
      <c r="O46" s="146" t="s">
        <v>94</v>
      </c>
      <c r="P46" s="145">
        <v>0</v>
      </c>
      <c r="Q46" s="145">
        <v>2.85</v>
      </c>
      <c r="R46" s="145">
        <v>28.5</v>
      </c>
      <c r="S46" s="144" t="s">
        <v>93</v>
      </c>
      <c r="T46" s="144"/>
      <c r="U46" s="144"/>
    </row>
    <row r="47" spans="1:21" ht="26.25" customHeight="1">
      <c r="A47" s="154" t="s">
        <v>101</v>
      </c>
      <c r="B47" s="144"/>
      <c r="C47" s="153" t="s">
        <v>100</v>
      </c>
      <c r="D47" s="152" t="s">
        <v>99</v>
      </c>
      <c r="E47" s="151">
        <v>1</v>
      </c>
      <c r="F47" s="150" t="s">
        <v>98</v>
      </c>
      <c r="G47" s="144" t="s">
        <v>37</v>
      </c>
      <c r="H47" s="144" t="s">
        <v>97</v>
      </c>
      <c r="I47" s="149" t="s">
        <v>96</v>
      </c>
      <c r="J47" s="146" t="s">
        <v>95</v>
      </c>
      <c r="K47" s="148">
        <v>570</v>
      </c>
      <c r="L47" s="147">
        <v>0</v>
      </c>
      <c r="M47" s="148">
        <v>1</v>
      </c>
      <c r="N47" s="147">
        <f>K47*L47*M47</f>
        <v>0</v>
      </c>
      <c r="O47" s="146" t="s">
        <v>94</v>
      </c>
      <c r="P47" s="145">
        <v>0</v>
      </c>
      <c r="Q47" s="145">
        <v>25.365</v>
      </c>
      <c r="R47" s="145">
        <v>141.36</v>
      </c>
      <c r="S47" s="144" t="s">
        <v>93</v>
      </c>
      <c r="T47" s="144"/>
      <c r="U47" s="144"/>
    </row>
  </sheetData>
  <sheetProtection formatCells="0" formatColumns="0" formatRows="0" insertColumns="0" insertRows="0" insertHyperlinks="0" deleteColumns="0" deleteRows="0" sort="0" autoFilter="0" pivotTables="0"/>
  <printOptions/>
  <pageMargins left="0.20000000298023224" right="0.20000000298023224" top="0.20000000298023224" bottom="0.20000000298023224" header="0.30000001192092896" footer="0.30000001192092896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Baloun</dc:creator>
  <cp:keywords/>
  <dc:description/>
  <cp:lastModifiedBy>Radek Jurčík</cp:lastModifiedBy>
  <dcterms:created xsi:type="dcterms:W3CDTF">2023-09-21T08:21:15Z</dcterms:created>
  <dcterms:modified xsi:type="dcterms:W3CDTF">2023-10-22T17:38:34Z</dcterms:modified>
  <cp:category/>
  <cp:version/>
  <cp:contentType/>
  <cp:contentStatus/>
</cp:coreProperties>
</file>