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olar\Pictures\"/>
    </mc:Choice>
  </mc:AlternateContent>
  <bookViews>
    <workbookView xWindow="0" yWindow="0" windowWidth="0" windowHeight="0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'2023-02-D.1.1 - LEŠANY - ...'!$C$92:$K$506</definedName>
    <definedName name="_xlnm.Print_Area" localSheetId="1">'2023-02-D.1.1 - LEŠANY - ...'!$C$4:$J$39,'2023-02-D.1.1 - LEŠANY - ...'!$C$45:$J$74,'2023-02-D.1.1 - LEŠANY - ...'!$C$80:$K$506</definedName>
    <definedName name="_xlnm.Print_Titles" localSheetId="1">'2023-02-D.1.1 - LEŠANY - ...'!$92:$92</definedName>
    <definedName name="_xlnm._FilterDatabase" localSheetId="2" hidden="1">'2023-02-D.2.1 - LEŠANY-OP...'!$C$93:$K$386</definedName>
    <definedName name="_xlnm.Print_Area" localSheetId="2">'2023-02-D.2.1 - LEŠANY-OP...'!$C$4:$J$39,'2023-02-D.2.1 - LEŠANY-OP...'!$C$45:$J$75,'2023-02-D.2.1 - LEŠANY-OP...'!$C$81:$K$386</definedName>
    <definedName name="_xlnm.Print_Titles" localSheetId="2">'2023-02-D.2.1 - LEŠANY-OP...'!$93:$93</definedName>
    <definedName name="_xlnm._FilterDatabase" localSheetId="3" hidden="1">'2023-02-D.1.2 - LEŠANY-DIO'!$C$82:$K$107</definedName>
    <definedName name="_xlnm.Print_Area" localSheetId="3">'2023-02-D.1.2 - LEŠANY-DIO'!$C$4:$J$39,'2023-02-D.1.2 - LEŠANY-DIO'!$C$45:$J$64,'2023-02-D.1.2 - LEŠANY-DIO'!$C$70:$K$107</definedName>
    <definedName name="_xlnm.Print_Titles" localSheetId="3">'2023-02-D.1.2 - LEŠANY-DIO'!$82:$82</definedName>
    <definedName name="_xlnm._FilterDatabase" localSheetId="4" hidden="1">'2023-2-VRN - LEŠANY-VRN'!$C$82:$K$134</definedName>
    <definedName name="_xlnm.Print_Area" localSheetId="4">'2023-2-VRN - LEŠANY-VRN'!$C$4:$J$39,'2023-2-VRN - LEŠANY-VRN'!$C$45:$J$64,'2023-2-VRN - LEŠANY-VRN'!$C$70:$K$134</definedName>
    <definedName name="_xlnm.Print_Titles" localSheetId="4">'2023-2-VRN - LEŠANY-VRN'!$82:$82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0"/>
  <c r="BH130"/>
  <c r="BG130"/>
  <c r="BF130"/>
  <c r="T130"/>
  <c r="R130"/>
  <c r="P130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4" r="J37"/>
  <c r="J36"/>
  <c i="1" r="AY57"/>
  <c i="4" r="J35"/>
  <c i="1" r="AX57"/>
  <c i="4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T368"/>
  <c r="R369"/>
  <c r="R368"/>
  <c r="P369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T346"/>
  <c r="R347"/>
  <c r="R346"/>
  <c r="P347"/>
  <c r="P346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T254"/>
  <c r="R255"/>
  <c r="R254"/>
  <c r="P255"/>
  <c r="P254"/>
  <c r="BI249"/>
  <c r="BH249"/>
  <c r="BG249"/>
  <c r="BF249"/>
  <c r="T249"/>
  <c r="T248"/>
  <c r="R249"/>
  <c r="R248"/>
  <c r="P249"/>
  <c r="P248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4"/>
  <c r="BH464"/>
  <c r="BG464"/>
  <c r="BF464"/>
  <c r="T464"/>
  <c r="R464"/>
  <c r="P464"/>
  <c r="BI460"/>
  <c r="BH460"/>
  <c r="BG460"/>
  <c r="BF460"/>
  <c r="T460"/>
  <c r="R460"/>
  <c r="P460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T415"/>
  <c r="R416"/>
  <c r="R415"/>
  <c r="P416"/>
  <c r="P415"/>
  <c r="BI410"/>
  <c r="BH410"/>
  <c r="BG410"/>
  <c r="BF410"/>
  <c r="T410"/>
  <c r="R410"/>
  <c r="P410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89"/>
  <c r="BH289"/>
  <c r="BG289"/>
  <c r="BF289"/>
  <c r="T289"/>
  <c r="R289"/>
  <c r="P289"/>
  <c r="BI281"/>
  <c r="BH281"/>
  <c r="BG281"/>
  <c r="BF281"/>
  <c r="T281"/>
  <c r="R281"/>
  <c r="P281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BK232"/>
  <c i="1" r="AS54"/>
  <c i="3" r="BK117"/>
  <c r="BK261"/>
  <c r="BK226"/>
  <c i="5" r="J108"/>
  <c i="2" r="BK454"/>
  <c r="J335"/>
  <c r="J254"/>
  <c r="J151"/>
  <c i="4" r="J97"/>
  <c i="3" r="BK334"/>
  <c r="J235"/>
  <c r="J375"/>
  <c r="J293"/>
  <c r="BK126"/>
  <c r="BK137"/>
  <c r="BK102"/>
  <c i="4" r="J89"/>
  <c i="2" r="BK492"/>
  <c r="J416"/>
  <c r="BK343"/>
  <c r="J242"/>
  <c r="J165"/>
  <c r="BK111"/>
  <c i="3" r="J230"/>
  <c r="J365"/>
  <c r="J316"/>
  <c r="J198"/>
  <c r="J339"/>
  <c r="J121"/>
  <c r="J107"/>
  <c i="5" r="BK90"/>
  <c i="2" r="BK476"/>
  <c r="J426"/>
  <c r="J360"/>
  <c r="J281"/>
  <c r="J222"/>
  <c r="J135"/>
  <c i="5" r="J130"/>
  <c i="2" r="J481"/>
  <c r="BK426"/>
  <c r="BK375"/>
  <c r="J343"/>
  <c r="BK296"/>
  <c r="BK222"/>
  <c r="BK159"/>
  <c r="J106"/>
  <c i="4" r="BK97"/>
  <c i="5" r="J99"/>
  <c i="2" r="J429"/>
  <c r="BK348"/>
  <c r="J270"/>
  <c r="BK185"/>
  <c r="J96"/>
  <c i="3" r="BK97"/>
  <c r="BK219"/>
  <c r="J102"/>
  <c r="J369"/>
  <c r="BK342"/>
  <c i="2" r="J495"/>
  <c r="J421"/>
  <c r="BK335"/>
  <c r="J191"/>
  <c r="F35"/>
  <c r="BK170"/>
  <c r="BK131"/>
  <c i="3" r="BK208"/>
  <c r="BK255"/>
  <c r="J219"/>
  <c r="J163"/>
  <c r="J203"/>
  <c i="2" r="BK495"/>
  <c r="J393"/>
  <c r="BK217"/>
  <c r="BK116"/>
  <c i="3" r="J173"/>
  <c i="5" r="BK117"/>
  <c i="3" r="BK357"/>
  <c r="BK266"/>
  <c r="BK360"/>
  <c r="J183"/>
  <c r="J303"/>
  <c i="4" r="J86"/>
  <c i="2" r="BK460"/>
  <c r="BK370"/>
  <c r="BK312"/>
  <c r="BK201"/>
  <c i="3" r="J320"/>
  <c r="BK107"/>
  <c r="BK243"/>
  <c r="BK381"/>
  <c r="BK129"/>
  <c r="BK272"/>
  <c i="4" r="BK102"/>
  <c i="2" r="J446"/>
  <c r="BK393"/>
  <c r="J348"/>
  <c r="BK302"/>
  <c r="J237"/>
  <c r="J148"/>
  <c i="3" r="J112"/>
  <c i="2" r="BK498"/>
  <c r="BK437"/>
  <c r="BK416"/>
  <c r="J365"/>
  <c r="J319"/>
  <c r="BK270"/>
  <c r="BK196"/>
  <c r="BK143"/>
  <c i="3" r="BK183"/>
  <c i="5" r="BK86"/>
  <c i="2" r="J504"/>
  <c r="BK441"/>
  <c r="BK365"/>
  <c r="BK307"/>
  <c r="BK227"/>
  <c r="J143"/>
  <c i="3" r="BK303"/>
  <c r="J97"/>
  <c r="BK298"/>
  <c r="J347"/>
  <c r="BK312"/>
  <c r="J129"/>
  <c i="2" r="BK481"/>
  <c r="BK386"/>
  <c r="BK324"/>
  <c r="J227"/>
  <c r="BK138"/>
  <c i="4" r="J105"/>
  <c i="3" r="J266"/>
  <c r="J126"/>
  <c i="5" r="BK130"/>
  <c i="2" r="BK353"/>
  <c r="BK165"/>
  <c i="4" r="BK89"/>
  <c i="3" r="J188"/>
  <c r="BK188"/>
  <c r="J178"/>
  <c r="BK142"/>
  <c i="2" r="J501"/>
  <c r="BK396"/>
  <c r="BK281"/>
  <c r="BK135"/>
  <c i="3" r="J342"/>
  <c r="J155"/>
  <c r="J278"/>
  <c r="BK320"/>
  <c i="2" r="J460"/>
  <c r="J386"/>
  <c r="J312"/>
  <c r="BK180"/>
  <c i="4" r="J93"/>
  <c i="2" r="J471"/>
  <c r="BK389"/>
  <c r="J327"/>
  <c r="BK260"/>
  <c r="F34"/>
  <c i="3" r="J261"/>
  <c r="J296"/>
  <c r="BK145"/>
  <c i="2" r="J450"/>
  <c r="BK275"/>
  <c r="BK121"/>
  <c i="5" r="BK99"/>
  <c i="2" r="BK212"/>
  <c i="3" r="J226"/>
  <c r="BK339"/>
  <c r="J378"/>
  <c r="BK203"/>
  <c r="J352"/>
  <c i="5" r="J90"/>
  <c i="2" r="J434"/>
  <c r="BK360"/>
  <c r="BK289"/>
  <c r="J196"/>
  <c r="J34"/>
  <c r="J464"/>
  <c r="BK410"/>
  <c r="J296"/>
  <c r="J207"/>
  <c r="J111"/>
  <c i="3" r="BK369"/>
  <c r="J137"/>
  <c r="BK160"/>
  <c r="BK352"/>
  <c r="BK198"/>
  <c r="J381"/>
  <c i="5" r="BK105"/>
  <c i="2" r="BK434"/>
  <c r="J355"/>
  <c r="J265"/>
  <c r="J175"/>
  <c r="BK106"/>
  <c i="5" r="BK125"/>
  <c i="2" r="J289"/>
  <c i="3" r="BK121"/>
  <c r="BK283"/>
  <c r="BK308"/>
  <c r="J357"/>
  <c r="BK178"/>
  <c r="J160"/>
  <c i="2" r="BK504"/>
  <c r="BK446"/>
  <c r="BK319"/>
  <c r="J232"/>
  <c r="J101"/>
  <c i="5" r="J86"/>
  <c i="3" r="BK293"/>
  <c r="J329"/>
  <c r="BK230"/>
  <c r="J238"/>
  <c r="J360"/>
  <c r="BK375"/>
  <c i="5" r="J112"/>
  <c i="2" r="BK471"/>
  <c r="BK429"/>
  <c r="BK355"/>
  <c r="J307"/>
  <c r="J212"/>
  <c r="BK126"/>
  <c r="BK96"/>
  <c i="3" r="BK168"/>
  <c r="J298"/>
  <c r="J249"/>
  <c r="J334"/>
  <c r="J214"/>
  <c r="BK249"/>
  <c i="5" r="J125"/>
  <c i="2" r="BK486"/>
  <c r="J410"/>
  <c r="J332"/>
  <c r="BK265"/>
  <c r="BK191"/>
  <c r="J121"/>
  <c r="F36"/>
  <c r="BK254"/>
  <c r="J116"/>
  <c i="3" r="J117"/>
  <c r="J142"/>
  <c r="BK193"/>
  <c r="BK324"/>
  <c r="BK384"/>
  <c i="4" r="BK93"/>
  <c i="2" r="J486"/>
  <c r="BK421"/>
  <c r="J275"/>
  <c r="J138"/>
  <c i="3" r="BK214"/>
  <c i="2" r="F37"/>
  <c i="5" r="BK94"/>
  <c i="2" r="J492"/>
  <c r="J396"/>
  <c r="BK332"/>
  <c r="J217"/>
  <c r="J126"/>
  <c i="3" r="J208"/>
  <c r="BK278"/>
  <c r="BK163"/>
  <c r="J255"/>
  <c r="BK288"/>
  <c i="2" r="BK501"/>
  <c r="J400"/>
  <c r="J302"/>
  <c r="BK207"/>
  <c i="3" r="J193"/>
  <c i="5" r="J117"/>
  <c i="2" r="J201"/>
  <c r="BK148"/>
  <c i="3" r="J324"/>
  <c r="BK173"/>
  <c r="BK378"/>
  <c r="BK365"/>
  <c i="4" r="BK105"/>
  <c i="2" r="J476"/>
  <c r="J380"/>
  <c r="BK310"/>
  <c r="J185"/>
  <c i="3" r="BK235"/>
  <c i="5" r="BK108"/>
  <c i="3" r="BK238"/>
  <c r="BK133"/>
  <c r="BK329"/>
  <c r="J312"/>
  <c r="J283"/>
  <c r="J150"/>
  <c r="J308"/>
  <c i="5" r="BK112"/>
  <c i="2" r="J441"/>
  <c r="BK380"/>
  <c r="BK327"/>
  <c r="J260"/>
  <c r="J180"/>
  <c i="3" r="J288"/>
  <c r="J168"/>
  <c r="J145"/>
  <c r="BK316"/>
  <c r="BK155"/>
  <c r="J384"/>
  <c i="4" r="BK86"/>
  <c i="2" r="J498"/>
  <c r="J437"/>
  <c r="J375"/>
  <c r="J324"/>
  <c r="BK247"/>
  <c r="J159"/>
  <c r="BK101"/>
  <c i="5" r="J94"/>
  <c i="2" r="BK450"/>
  <c r="BK400"/>
  <c r="J353"/>
  <c r="J310"/>
  <c r="BK242"/>
  <c r="BK175"/>
  <c r="J131"/>
  <c i="3" r="J133"/>
  <c i="5" r="J105"/>
  <c i="2" r="J454"/>
  <c r="J389"/>
  <c r="J317"/>
  <c r="J247"/>
  <c r="J170"/>
  <c i="3" r="J272"/>
  <c r="BK347"/>
  <c r="J243"/>
  <c r="BK296"/>
  <c r="BK112"/>
  <c i="4" r="J102"/>
  <c i="2" r="BK464"/>
  <c r="J370"/>
  <c r="BK317"/>
  <c r="BK237"/>
  <c r="BK151"/>
  <c i="3" r="BK150"/>
  <c i="2" l="1" r="BK164"/>
  <c r="J164"/>
  <c r="J62"/>
  <c r="R190"/>
  <c r="BK301"/>
  <c r="J301"/>
  <c r="J66"/>
  <c r="BK420"/>
  <c r="J420"/>
  <c r="J70"/>
  <c r="P463"/>
  <c r="P95"/>
  <c r="BK206"/>
  <c r="J206"/>
  <c r="J64"/>
  <c r="T259"/>
  <c r="BK385"/>
  <c r="J385"/>
  <c r="J67"/>
  <c r="BK440"/>
  <c r="J440"/>
  <c r="J71"/>
  <c r="T491"/>
  <c i="3" r="P96"/>
  <c r="BK213"/>
  <c r="J213"/>
  <c r="J63"/>
  <c r="BK277"/>
  <c r="J277"/>
  <c r="J68"/>
  <c r="R338"/>
  <c i="4" r="P85"/>
  <c r="P84"/>
  <c i="2" r="T95"/>
  <c r="R206"/>
  <c r="R259"/>
  <c r="P385"/>
  <c r="T440"/>
  <c r="R491"/>
  <c i="3" r="BK136"/>
  <c r="J136"/>
  <c r="J62"/>
  <c r="T213"/>
  <c r="T277"/>
  <c r="P351"/>
  <c r="P350"/>
  <c i="4" r="R85"/>
  <c r="R84"/>
  <c i="2" r="T164"/>
  <c r="T190"/>
  <c r="R301"/>
  <c r="T420"/>
  <c r="BK463"/>
  <c r="J463"/>
  <c r="J72"/>
  <c i="3" r="R136"/>
  <c r="P260"/>
  <c r="P338"/>
  <c r="P374"/>
  <c i="4" r="P101"/>
  <c r="P100"/>
  <c i="5" r="BK104"/>
  <c r="J104"/>
  <c r="J62"/>
  <c i="2" r="BK95"/>
  <c r="J95"/>
  <c r="J61"/>
  <c r="T206"/>
  <c r="BK259"/>
  <c r="J259"/>
  <c r="J65"/>
  <c r="T385"/>
  <c r="P440"/>
  <c r="P491"/>
  <c i="3" r="P136"/>
  <c r="R277"/>
  <c r="T351"/>
  <c r="T350"/>
  <c i="4" r="R101"/>
  <c r="R100"/>
  <c i="5" r="BK85"/>
  <c r="BK111"/>
  <c r="J111"/>
  <c r="J63"/>
  <c i="2" r="P164"/>
  <c r="BK190"/>
  <c r="J190"/>
  <c r="J63"/>
  <c r="P301"/>
  <c r="P420"/>
  <c r="P419"/>
  <c r="R463"/>
  <c i="3" r="R96"/>
  <c r="P213"/>
  <c r="P277"/>
  <c r="BK351"/>
  <c r="J351"/>
  <c r="J72"/>
  <c r="R374"/>
  <c i="4" r="T85"/>
  <c r="T84"/>
  <c i="5" r="P85"/>
  <c r="P104"/>
  <c r="P111"/>
  <c i="2" r="R164"/>
  <c r="P190"/>
  <c r="T301"/>
  <c r="R420"/>
  <c r="T463"/>
  <c i="3" r="T136"/>
  <c r="BK260"/>
  <c r="J260"/>
  <c r="J66"/>
  <c r="T260"/>
  <c r="T338"/>
  <c r="BK374"/>
  <c r="J374"/>
  <c r="J74"/>
  <c i="4" r="T101"/>
  <c r="T100"/>
  <c i="5" r="T85"/>
  <c r="T104"/>
  <c r="R111"/>
  <c i="2" r="R95"/>
  <c r="R94"/>
  <c r="P206"/>
  <c r="P259"/>
  <c r="R385"/>
  <c r="R440"/>
  <c r="BK491"/>
  <c r="J491"/>
  <c r="J73"/>
  <c i="3" r="BK96"/>
  <c r="T96"/>
  <c r="T95"/>
  <c r="T94"/>
  <c r="R213"/>
  <c r="R260"/>
  <c r="BK338"/>
  <c r="J338"/>
  <c r="J69"/>
  <c r="R351"/>
  <c r="R350"/>
  <c r="T374"/>
  <c i="4" r="BK85"/>
  <c r="J85"/>
  <c r="J61"/>
  <c r="BK101"/>
  <c r="J101"/>
  <c r="J63"/>
  <c i="5" r="R85"/>
  <c r="R84"/>
  <c r="R83"/>
  <c r="R104"/>
  <c r="T111"/>
  <c i="2" r="BK415"/>
  <c r="J415"/>
  <c r="J68"/>
  <c i="3" r="BK368"/>
  <c r="J368"/>
  <c r="J73"/>
  <c r="BK248"/>
  <c r="J248"/>
  <c r="J64"/>
  <c r="BK271"/>
  <c r="J271"/>
  <c r="J67"/>
  <c r="BK346"/>
  <c r="J346"/>
  <c r="J70"/>
  <c r="BK254"/>
  <c r="J254"/>
  <c r="J65"/>
  <c i="5" r="F80"/>
  <c r="BE105"/>
  <c i="4" r="BK100"/>
  <c r="J100"/>
  <c r="J62"/>
  <c i="5" r="J52"/>
  <c r="BE86"/>
  <c r="BE108"/>
  <c r="BE94"/>
  <c r="BE112"/>
  <c r="BE117"/>
  <c r="BE125"/>
  <c r="BE90"/>
  <c r="BE130"/>
  <c i="4" r="BK84"/>
  <c r="BK83"/>
  <c r="J83"/>
  <c r="J59"/>
  <c i="5" r="E48"/>
  <c r="BE99"/>
  <c i="3" r="J96"/>
  <c r="J61"/>
  <c i="4" r="J52"/>
  <c r="F55"/>
  <c r="BE102"/>
  <c r="BE89"/>
  <c r="BE93"/>
  <c r="BE97"/>
  <c i="3" r="BK350"/>
  <c r="J350"/>
  <c r="J71"/>
  <c i="4" r="E48"/>
  <c r="BE86"/>
  <c r="BE105"/>
  <c i="3" r="BE230"/>
  <c r="BE261"/>
  <c r="BE334"/>
  <c r="BE384"/>
  <c r="E84"/>
  <c r="F91"/>
  <c r="BE163"/>
  <c r="BE168"/>
  <c r="BE283"/>
  <c r="BE329"/>
  <c r="BE347"/>
  <c r="BE352"/>
  <c r="BE375"/>
  <c i="2" r="BK94"/>
  <c r="J94"/>
  <c r="J60"/>
  <c i="3" r="BE126"/>
  <c r="BE145"/>
  <c r="BE150"/>
  <c r="BE208"/>
  <c r="BE226"/>
  <c r="BE243"/>
  <c r="BE249"/>
  <c r="BE298"/>
  <c r="BE308"/>
  <c r="BE316"/>
  <c r="BE339"/>
  <c r="J88"/>
  <c r="BE97"/>
  <c r="BE102"/>
  <c r="BE121"/>
  <c r="BE137"/>
  <c r="BE155"/>
  <c r="BE203"/>
  <c r="BE133"/>
  <c r="BE160"/>
  <c r="BE178"/>
  <c r="BE183"/>
  <c r="BE193"/>
  <c r="BE219"/>
  <c r="BE296"/>
  <c r="BE320"/>
  <c r="BE357"/>
  <c r="BE365"/>
  <c r="BE381"/>
  <c i="2" r="BK419"/>
  <c r="J419"/>
  <c r="J69"/>
  <c i="3" r="BE235"/>
  <c r="BE303"/>
  <c r="BE324"/>
  <c r="BE378"/>
  <c r="BE188"/>
  <c r="BE238"/>
  <c r="BE266"/>
  <c r="BE272"/>
  <c r="BE278"/>
  <c r="BE288"/>
  <c r="BE293"/>
  <c r="BE312"/>
  <c r="BE360"/>
  <c r="BE369"/>
  <c r="BE107"/>
  <c r="BE112"/>
  <c r="BE117"/>
  <c r="BE129"/>
  <c r="BE142"/>
  <c r="BE173"/>
  <c r="BE198"/>
  <c r="BE214"/>
  <c r="BE255"/>
  <c r="BE342"/>
  <c i="1" r="BB55"/>
  <c r="BA55"/>
  <c r="AW55"/>
  <c r="BC55"/>
  <c i="2" r="E48"/>
  <c r="J52"/>
  <c r="F55"/>
  <c r="BE96"/>
  <c r="BE101"/>
  <c r="BE106"/>
  <c r="BE111"/>
  <c r="BE116"/>
  <c r="BE121"/>
  <c r="BE126"/>
  <c r="BE131"/>
  <c r="BE135"/>
  <c r="BE138"/>
  <c r="BE143"/>
  <c r="BE148"/>
  <c r="BE151"/>
  <c r="BE159"/>
  <c r="BE165"/>
  <c r="BE170"/>
  <c r="BE175"/>
  <c r="BE180"/>
  <c r="BE185"/>
  <c r="BE191"/>
  <c r="BE196"/>
  <c r="BE201"/>
  <c r="BE207"/>
  <c r="BE212"/>
  <c r="BE217"/>
  <c r="BE222"/>
  <c r="BE227"/>
  <c r="BE232"/>
  <c r="BE237"/>
  <c r="BE242"/>
  <c r="BE247"/>
  <c r="BE254"/>
  <c r="BE260"/>
  <c r="BE265"/>
  <c r="BE270"/>
  <c r="BE275"/>
  <c r="BE281"/>
  <c r="BE289"/>
  <c r="BE296"/>
  <c r="BE302"/>
  <c r="BE307"/>
  <c r="BE310"/>
  <c r="BE312"/>
  <c r="BE317"/>
  <c r="BE319"/>
  <c r="BE324"/>
  <c r="BE327"/>
  <c r="BE332"/>
  <c r="BE335"/>
  <c r="BE343"/>
  <c r="BE348"/>
  <c r="BE353"/>
  <c r="BE355"/>
  <c r="BE360"/>
  <c r="BE365"/>
  <c r="BE370"/>
  <c r="BE375"/>
  <c r="BE380"/>
  <c r="BE386"/>
  <c r="BE389"/>
  <c r="BE393"/>
  <c r="BE396"/>
  <c r="BE400"/>
  <c r="BE410"/>
  <c r="BE416"/>
  <c r="BE421"/>
  <c r="BE426"/>
  <c r="BE429"/>
  <c r="BE434"/>
  <c r="BE437"/>
  <c r="BE441"/>
  <c r="BE446"/>
  <c r="BE450"/>
  <c r="BE454"/>
  <c r="BE460"/>
  <c r="BE464"/>
  <c r="BE471"/>
  <c r="BE476"/>
  <c r="BE481"/>
  <c r="BE486"/>
  <c r="BE492"/>
  <c r="BE495"/>
  <c r="BE498"/>
  <c r="BE501"/>
  <c r="BE504"/>
  <c i="1" r="BD55"/>
  <c i="3" r="F36"/>
  <c i="1" r="BC56"/>
  <c i="5" r="F34"/>
  <c i="1" r="BA58"/>
  <c i="4" r="F34"/>
  <c i="1" r="BA57"/>
  <c i="4" r="F35"/>
  <c i="1" r="BB57"/>
  <c i="5" r="F37"/>
  <c i="1" r="BD58"/>
  <c i="4" r="F37"/>
  <c i="1" r="BD57"/>
  <c i="4" r="F36"/>
  <c i="1" r="BC57"/>
  <c i="3" r="F34"/>
  <c i="1" r="BA56"/>
  <c i="5" r="F36"/>
  <c i="1" r="BC58"/>
  <c i="5" r="F35"/>
  <c i="1" r="BB58"/>
  <c i="4" r="J34"/>
  <c i="1" r="AW57"/>
  <c i="5" r="J34"/>
  <c i="1" r="AW58"/>
  <c i="3" r="F37"/>
  <c i="1" r="BD56"/>
  <c i="3" r="F35"/>
  <c i="1" r="BB56"/>
  <c i="3" r="J34"/>
  <c i="1" r="AW56"/>
  <c i="5" l="1" r="BK84"/>
  <c r="J84"/>
  <c r="J60"/>
  <c i="3" r="R95"/>
  <c r="R94"/>
  <c i="2" r="T419"/>
  <c r="T94"/>
  <c r="T93"/>
  <c i="3" r="BK95"/>
  <c r="J95"/>
  <c r="J60"/>
  <c i="5" r="P84"/>
  <c r="P83"/>
  <c i="1" r="AU58"/>
  <c i="4" r="T83"/>
  <c i="5" r="T84"/>
  <c r="T83"/>
  <c i="2" r="R419"/>
  <c r="R93"/>
  <c i="4" r="P83"/>
  <c i="1" r="AU57"/>
  <c i="4" r="R83"/>
  <c i="2" r="P94"/>
  <c r="P93"/>
  <c i="1" r="AU55"/>
  <c i="3" r="P95"/>
  <c r="P94"/>
  <c i="1" r="AU56"/>
  <c i="5" r="BK83"/>
  <c r="J83"/>
  <c r="J59"/>
  <c r="J85"/>
  <c r="J61"/>
  <c i="4" r="J84"/>
  <c r="J60"/>
  <c i="3" r="BK94"/>
  <c r="J94"/>
  <c r="J59"/>
  <c i="2" r="BK93"/>
  <c r="J93"/>
  <c r="J59"/>
  <c r="F33"/>
  <c i="1" r="AZ55"/>
  <c i="3" r="J33"/>
  <c i="1" r="AV56"/>
  <c r="AT56"/>
  <c i="4" r="J33"/>
  <c i="1" r="AV57"/>
  <c r="AT57"/>
  <c i="4" r="F33"/>
  <c i="1" r="AZ57"/>
  <c i="5" r="J33"/>
  <c i="1" r="AV58"/>
  <c r="AT58"/>
  <c i="2" r="J33"/>
  <c i="1" r="AV55"/>
  <c r="AT55"/>
  <c r="BC54"/>
  <c r="W32"/>
  <c i="3" r="F33"/>
  <c i="1" r="AZ56"/>
  <c r="BB54"/>
  <c r="W31"/>
  <c r="BA54"/>
  <c r="W30"/>
  <c i="4" r="J30"/>
  <c i="1" r="AG57"/>
  <c i="5" r="F33"/>
  <c i="1" r="AZ58"/>
  <c r="BD54"/>
  <c r="W33"/>
  <c l="1" r="AN57"/>
  <c i="4" r="J39"/>
  <c i="1" r="AU54"/>
  <c i="2" r="J30"/>
  <c i="1" r="AG55"/>
  <c r="AZ54"/>
  <c r="W29"/>
  <c r="AY54"/>
  <c r="AX54"/>
  <c i="5" r="J30"/>
  <c i="1" r="AG58"/>
  <c i="3" r="J30"/>
  <c i="1" r="AG56"/>
  <c r="AN56"/>
  <c r="AW54"/>
  <c r="AK30"/>
  <c i="5" l="1" r="J39"/>
  <c i="3" r="J39"/>
  <c i="2" r="J39"/>
  <c i="1" r="AN55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<sst xmlns="http://schemas.openxmlformats.org/spreadsheetml/2006/main">
  <si>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</si>
  <si>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</si>
  <si>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</si>
  <si>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</si>
  <si>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</si>
  <si>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</si>
  <si>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</si>
  <si>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</si>
  <si>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</si>
  <si>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</si>
  <si>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</si>
  <si>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</si>
  <si>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</si>
  <si>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</si>
  <si>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</si>
  <si>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</si>
  <si>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</si>
  <si>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</si>
  <si>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</si>
  <si>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</si>
  <si>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</si>
  <si>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</si>
  <si>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</si>
  <si>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</si>
  <si>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2. 1. 2023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</si>
  <si>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</si>
  <si>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</si>
  <si>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</si>
  <si>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</si>
  <si>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</si>
  <si>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</si>
  <si>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</si>
  <si>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</si>
  <si>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</si>
  <si>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</si>
  <si>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</si>
  <si>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</si>
  <si>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</si>
  <si>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</si>
  <si>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</si>
  <si>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</si>
  <si>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</si>
  <si>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</si>
  <si>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</si>
  <si>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</si>
  <si>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</si>
  <si>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</si>
  <si>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</si>
  <si>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</si>
  <si>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</si>
  <si>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</si>
  <si>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</si>
  <si>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</si>
  <si>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</si>
  <si>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</si>
  <si>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</si>
  <si>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</si>
  <si>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</si>
  <si>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</si>
  <si>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</si>
  <si>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</si>
  <si>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</si>
  <si>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</si>
  <si>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</si>
  <si>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</si>
  <si>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</si>
  <si>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</si>
  <si>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</si>
  <si>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</si>
  <si>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</si>
  <si>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</si>
  <si>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</si>
  <si>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</si>
  <si>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</si>
  <si>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</si>
  <si>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</si>
  <si>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</si>
  <si>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</si>
  <si>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</si>
  <si>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</si>
  <si>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</si>
  <si>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</si>
  <si>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</si>
  <si>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</si>
  <si>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</si>
  <si>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</si>
  <si>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</si>
  <si>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</si>
  <si>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</si>
  <si>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</si>
  <si>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</si>
  <si>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</si>
  <si>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</si>
  <si>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</si>
  <si>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</si>
  <si>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</si>
  <si>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</si>
  <si>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</si>
  <si>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</si>
  <si>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</si>
  <si>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</si>
  <si>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</si>
  <si>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</si>
  <si>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</si>
  <si>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</si>
  <si>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</si>
  <si>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</si>
  <si>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</si>
  <si>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</si>
  <si>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</si>
  <si>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</si>
  <si>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</si>
  <si>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</si>
  <si>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</si>
  <si>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</si>
  <si>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</si>
  <si>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</si>
  <si>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</si>
  <si>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</si>
  <si>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</si>
  <si>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</si>
  <si>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</si>
  <si>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</si>
  <si>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</si>
  <si>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</si>
  <si>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</si>
  <si>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</si>
  <si>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</si>
  <si>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</si>
  <si>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</si>
  <si>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</si>
  <si>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</si>
  <si>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</si>
  <si>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</si>
  <si>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</si>
  <si>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</si>
  <si>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</si>
  <si>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</si>
  <si>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</si>
  <si>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</si>
  <si>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</si>
  <si>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</si>
  <si>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</si>
  <si>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</si>
  <si>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</si>
  <si>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</si>
  <si>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</si>
  <si>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</si>
  <si>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</si>
  <si>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</si>
  <si>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</si>
  <si>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</si>
  <si>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</si>
  <si>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</si>
  <si>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</si>
  <si>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</si>
  <si>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</si>
  <si>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</si>
  <si>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</si>
  <si>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</si>
  <si>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</si>
  <si>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</si>
  <si>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</si>
  <si>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</si>
  <si>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</si>
  <si>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</si>
  <si>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47*3,5+25</t>
  </si>
  <si>
    <t>5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</si>
  <si>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</si>
  <si>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</si>
  <si>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</si>
  <si>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</si>
  <si>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</si>
  <si>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</si>
  <si>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</si>
  <si>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</si>
  <si>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</si>
  <si>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</si>
  <si>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</si>
  <si>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</si>
  <si>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</si>
  <si>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</si>
  <si>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</si>
  <si>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</si>
  <si>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</si>
  <si>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</si>
  <si>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</si>
  <si>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</si>
  <si>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</si>
  <si>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</si>
  <si>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6,4+189,5+29,952+42,56</t>
  </si>
  <si>
    <t>8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</si>
  <si>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</si>
  <si>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</si>
  <si>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</si>
  <si>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</si>
  <si>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</si>
  <si>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268,412*5 'Přepočtené koeficientem množství</t>
  </si>
  <si>
    <t>9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</si>
  <si>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</si>
  <si>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</si>
  <si>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</si>
  <si>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</si>
  <si>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</si>
  <si>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10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</si>
  <si>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</si>
  <si>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</si>
  <si>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</si>
  <si>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</si>
  <si>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</si>
  <si>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</si>
  <si>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</si>
  <si>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11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</si>
  <si>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</si>
  <si>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</si>
  <si>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</si>
  <si>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</si>
  <si>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</si>
  <si>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</si>
  <si>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</si>
  <si>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12</t>
  </si>
  <si>
    <t>M</t>
  </si>
  <si>
    <t>58331200</t>
  </si>
  <si>
    <t>štěrkopísek netříděný</t>
  </si>
  <si>
    <t>t</t>
  </si>
  <si>
    <t>375125892</t>
  </si>
  <si>
    <t>13,832*2 'Přepočtené koeficientem množství</t>
  </si>
  <si>
    <t>13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</si>
  <si>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</si>
  <si>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</si>
  <si>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</si>
  <si>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</si>
  <si>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</si>
  <si>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</si>
  <si>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</si>
  <si>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</si>
  <si>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Součet</t>
  </si>
  <si>
    <t>14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</si>
  <si>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</si>
  <si>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</si>
  <si>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</si>
  <si>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</si>
  <si>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</si>
  <si>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</si>
  <si>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</si>
  <si>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</si>
  <si>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</si>
  <si>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</si>
  <si>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</si>
  <si>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</si>
  <si>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</si>
  <si>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</si>
  <si>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16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</si>
  <si>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</si>
  <si>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</si>
  <si>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</si>
  <si>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</si>
  <si>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</si>
  <si>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</si>
  <si>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</si>
  <si>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17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</si>
  <si>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</si>
  <si>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</si>
  <si>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</si>
  <si>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</si>
  <si>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</si>
  <si>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</si>
  <si>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</si>
  <si>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18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</si>
  <si>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</si>
  <si>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</si>
  <si>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</si>
  <si>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</si>
  <si>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</si>
  <si>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19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</si>
  <si>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</si>
  <si>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</si>
  <si>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</si>
  <si>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</si>
  <si>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</si>
  <si>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</si>
  <si>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</si>
  <si>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20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</si>
  <si>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</si>
  <si>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</si>
  <si>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</si>
  <si>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</si>
  <si>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</si>
  <si>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</si>
  <si>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</si>
  <si>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</si>
  <si>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</si>
  <si>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</si>
  <si>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</si>
  <si>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</si>
  <si>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</si>
  <si>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</si>
  <si>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22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</si>
  <si>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</si>
  <si>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</si>
  <si>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</si>
  <si>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</si>
  <si>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</si>
  <si>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</si>
  <si>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Komunikace pozemní</t>
  </si>
  <si>
    <t>23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</si>
  <si>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</si>
  <si>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</si>
  <si>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</si>
  <si>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</si>
  <si>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</si>
  <si>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</si>
  <si>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</si>
  <si>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24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</si>
  <si>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</si>
  <si>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</si>
  <si>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</si>
  <si>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</si>
  <si>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</si>
  <si>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</si>
  <si>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</si>
  <si>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25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</si>
  <si>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</si>
  <si>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</si>
  <si>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</si>
  <si>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</si>
  <si>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</si>
  <si>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</si>
  <si>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26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</si>
  <si>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</si>
  <si>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</si>
  <si>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</si>
  <si>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</si>
  <si>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</si>
  <si>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27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</si>
  <si>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</si>
  <si>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</si>
  <si>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</si>
  <si>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</si>
  <si>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</si>
  <si>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</si>
  <si>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</si>
  <si>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28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</si>
  <si>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</si>
  <si>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</si>
  <si>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</si>
  <si>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</si>
  <si>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</si>
  <si>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</si>
  <si>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29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</si>
  <si>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</si>
  <si>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</si>
  <si>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</si>
  <si>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</si>
  <si>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</si>
  <si>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</si>
  <si>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30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</si>
  <si>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</si>
  <si>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</si>
  <si>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</si>
  <si>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</si>
  <si>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</si>
  <si>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</si>
  <si>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31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</si>
  <si>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</si>
  <si>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</si>
  <si>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</si>
  <si>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</si>
  <si>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</si>
  <si>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</si>
  <si>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</si>
  <si>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</si>
  <si>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</si>
  <si>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32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</si>
  <si>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</si>
  <si>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</si>
  <si>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</si>
  <si>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</si>
  <si>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</si>
  <si>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</si>
  <si>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</si>
  <si>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33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</si>
  <si>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</si>
  <si>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</si>
  <si>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</si>
  <si>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</si>
  <si>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</si>
  <si>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</si>
  <si>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</si>
  <si>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34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</si>
  <si>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</si>
  <si>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</si>
  <si>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</si>
  <si>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</si>
  <si>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</si>
  <si>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</si>
  <si>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</si>
  <si>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35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</si>
  <si>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</si>
  <si>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</si>
  <si>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</si>
  <si>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</si>
  <si>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</si>
  <si>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</si>
  <si>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</si>
  <si>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36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</si>
  <si>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</si>
  <si>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</si>
  <si>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</si>
  <si>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</si>
  <si>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</si>
  <si>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</si>
  <si>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</si>
  <si>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37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</si>
  <si>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</si>
  <si>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</si>
  <si>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</si>
  <si>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</si>
  <si>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</si>
  <si>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</si>
  <si>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</si>
  <si>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</si>
  <si>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</si>
  <si>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38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</si>
  <si>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</si>
  <si>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</si>
  <si>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</si>
  <si>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</si>
  <si>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</si>
  <si>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</si>
  <si>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</si>
  <si>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39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</si>
  <si>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</si>
  <si>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</si>
  <si>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</si>
  <si>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</si>
  <si>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</si>
  <si>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</si>
  <si>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</si>
  <si>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</si>
  <si>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Ostatní konstrukce a práce, bourání</t>
  </si>
  <si>
    <t>40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</si>
  <si>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</si>
  <si>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</si>
  <si>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</si>
  <si>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</si>
  <si>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</si>
  <si>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</si>
  <si>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41</t>
  </si>
  <si>
    <t>40445623</t>
  </si>
  <si>
    <t>informativní značky provozní IP1-IP3, IP4b-IP7, IP10a, b 750x750mm retroreflexní</t>
  </si>
  <si>
    <t>1268080325</t>
  </si>
  <si>
    <t>42</t>
  </si>
  <si>
    <t>40445649</t>
  </si>
  <si>
    <t>dodatkové tabulky E3-E5, E8, E14-E16 500x150mm</t>
  </si>
  <si>
    <t>415685582</t>
  </si>
  <si>
    <t>43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</si>
  <si>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</si>
  <si>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</si>
  <si>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</si>
  <si>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</si>
  <si>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</si>
  <si>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</si>
  <si>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44</t>
  </si>
  <si>
    <t>40445235</t>
  </si>
  <si>
    <t>sloupek pro dopravní značku Al D 60mm v 3,5m</t>
  </si>
  <si>
    <t>-1935472151</t>
  </si>
  <si>
    <t>45</t>
  </si>
  <si>
    <t>916131213</t>
  </si>
  <si>
    <t>Osazení silničního obrubníku betonového stojatého s boční opěrou do lože z betonu prostého</t>
  </si>
  <si>
    <t>m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</si>
  <si>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</si>
  <si>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</si>
  <si>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</si>
  <si>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</si>
  <si>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46</t>
  </si>
  <si>
    <t>59217034</t>
  </si>
  <si>
    <t>obrubník betonový silniční 1000x150x300mm</t>
  </si>
  <si>
    <t>-1654188792</t>
  </si>
  <si>
    <t>6,5*1,02 'Přepočtené koeficientem množství</t>
  </si>
  <si>
    <t>47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</si>
  <si>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</si>
  <si>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</si>
  <si>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</si>
  <si>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</si>
  <si>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</si>
  <si>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</si>
  <si>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</si>
  <si>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48</t>
  </si>
  <si>
    <t>56241113</t>
  </si>
  <si>
    <t>trouba HDPE flexibilní 8kPA D 600mm</t>
  </si>
  <si>
    <t>-27835831</t>
  </si>
  <si>
    <t>12,2*1,02 'Přepočtené koeficientem množství</t>
  </si>
  <si>
    <t>49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</si>
  <si>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</si>
  <si>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</si>
  <si>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</si>
  <si>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</si>
  <si>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</si>
  <si>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</si>
  <si>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</si>
  <si>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50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</si>
  <si>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</si>
  <si>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</si>
  <si>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</si>
  <si>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</si>
  <si>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</si>
  <si>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</si>
  <si>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51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</si>
  <si>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</si>
  <si>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</si>
  <si>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</si>
  <si>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</si>
  <si>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</si>
  <si>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</si>
  <si>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52</t>
  </si>
  <si>
    <t>59227004</t>
  </si>
  <si>
    <t>žlabovka příkopová betonová s lomenými stěnami 330x750x155mm</t>
  </si>
  <si>
    <t>295997840</t>
  </si>
  <si>
    <t>53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</si>
  <si>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</si>
  <si>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</si>
  <si>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</si>
  <si>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</si>
  <si>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</si>
  <si>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</si>
  <si>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54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</si>
  <si>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</si>
  <si>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</si>
  <si>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</si>
  <si>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</si>
  <si>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</si>
  <si>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</si>
  <si>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</si>
  <si>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55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</si>
  <si>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</si>
  <si>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</si>
  <si>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</si>
  <si>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</si>
  <si>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</si>
  <si>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56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</si>
  <si>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</si>
  <si>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</si>
  <si>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</si>
  <si>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</si>
  <si>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</si>
  <si>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</si>
  <si>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57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</si>
  <si>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</si>
  <si>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</si>
  <si>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</si>
  <si>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</si>
  <si>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</si>
  <si>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</si>
  <si>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58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</si>
  <si>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</si>
  <si>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</si>
  <si>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</si>
  <si>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</si>
  <si>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</si>
  <si>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</si>
  <si>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</si>
  <si>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</si>
  <si>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</si>
  <si>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59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</si>
  <si>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</si>
  <si>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</si>
  <si>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</si>
  <si>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</si>
  <si>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</si>
  <si>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60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</si>
  <si>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</si>
  <si>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</si>
  <si>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</si>
  <si>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</si>
  <si>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</si>
  <si>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158,369*15 'Přepočtené koeficientem množství</t>
  </si>
  <si>
    <t>61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</si>
  <si>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</si>
  <si>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</si>
  <si>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</si>
  <si>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</si>
  <si>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</si>
  <si>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62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</si>
  <si>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</si>
  <si>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</si>
  <si>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</si>
  <si>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</si>
  <si>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</si>
  <si>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</si>
  <si>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63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</si>
  <si>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</si>
  <si>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</si>
  <si>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</si>
  <si>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</si>
  <si>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</si>
  <si>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</si>
  <si>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268,412*1,9</t>
  </si>
  <si>
    <t>Z VYKOPÁVEK - NELZE URČIT KVALITU</t>
  </si>
  <si>
    <t>75,9</t>
  </si>
  <si>
    <t>Z KRAJNIC</t>
  </si>
  <si>
    <t>9,122</t>
  </si>
  <si>
    <t>64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</si>
  <si>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</si>
  <si>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</si>
  <si>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</si>
  <si>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</si>
  <si>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</si>
  <si>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</si>
  <si>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</si>
  <si>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</si>
  <si>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</si>
  <si>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</si>
  <si>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</si>
  <si>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</si>
  <si>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</si>
  <si>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</si>
  <si>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</si>
  <si>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</si>
  <si>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</si>
  <si>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</si>
  <si>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66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</si>
  <si>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</si>
  <si>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</si>
  <si>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</si>
  <si>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</si>
  <si>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</si>
  <si>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</si>
  <si>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</si>
  <si>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67</t>
  </si>
  <si>
    <t>11163150</t>
  </si>
  <si>
    <t>lak penetrační asfaltový</t>
  </si>
  <si>
    <t>959490746</t>
  </si>
  <si>
    <t>43,2*0,00034 'Přepočtené koeficientem množství</t>
  </si>
  <si>
    <t>68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</si>
  <si>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</si>
  <si>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</si>
  <si>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</si>
  <si>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</si>
  <si>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</si>
  <si>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</si>
  <si>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69</t>
  </si>
  <si>
    <t>11163152</t>
  </si>
  <si>
    <t>lak hydroizolační asfaltový</t>
  </si>
  <si>
    <t>1233319744</t>
  </si>
  <si>
    <t>43,2*0,00041 'Přepočtené koeficientem množství</t>
  </si>
  <si>
    <t>70</t>
  </si>
  <si>
    <t>998711201</t>
  </si>
  <si>
    <t>Přesun hmot procentní pro izolace proti vodě, vlhkosti a plynům v objektech v do 6 m</t>
  </si>
  <si>
    <t>%</t>
  </si>
  <si>
    <t>-1308452890</t>
  </si>
  <si>
    <t>Přesun hmot pro izolace proti vodě, vlhkosti a plynům stanovený procentní sazbou (%) z ceny vodorovná dopravní vzdálenost do 50 m v objektech výšky do 6 m</t>
  </si>
  <si>
    <t>https://podminky.urs.cz/item/CS_URS_2023_01/998711201</t>
  </si>
  <si>
    <t>767</t>
  </si>
  <si>
    <t>Konstrukce zámečnické</t>
  </si>
  <si>
    <t>71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</si>
  <si>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</si>
  <si>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</si>
  <si>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</si>
  <si>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</si>
  <si>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</si>
  <si>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</si>
  <si>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</si>
  <si>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72</t>
  </si>
  <si>
    <t>14011026</t>
  </si>
  <si>
    <t>trubka ocelová bezešvá hladká jakost 11 353 51x3,2mm</t>
  </si>
  <si>
    <t>-1810250897</t>
  </si>
  <si>
    <t>(1,1*4+1,6*4)*2*1,2</t>
  </si>
  <si>
    <t>73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</si>
  <si>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</si>
  <si>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</si>
  <si>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</si>
  <si>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</si>
  <si>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</si>
  <si>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74</t>
  </si>
  <si>
    <t>767-R-POLOŽKA 01</t>
  </si>
  <si>
    <t>VÝROBA ZÁBRADLÍ VTOK.JÍMKY PROPUSTKŮ</t>
  </si>
  <si>
    <t>kg</t>
  </si>
  <si>
    <t>1297418815</t>
  </si>
  <si>
    <t>(1,1*4+1,6*4)*2*3,95</t>
  </si>
  <si>
    <t>(1,6*2*4*2+1*4*2)*1,89</t>
  </si>
  <si>
    <t>75</t>
  </si>
  <si>
    <t>998767201</t>
  </si>
  <si>
    <t>Přesun hmot procentní pro zámečnické konstrukce v objektech v do 6 m</t>
  </si>
  <si>
    <t>1630820136</t>
  </si>
  <si>
    <t>Přesun hmot pro zámečnické konstrukce stanovený procentní sazbou (%) z ceny vodorovná dopravní vzdálenost do 50 m v objektech výšky do 6 m</t>
  </si>
  <si>
    <t>https://podminky.urs.cz/item/CS_URS_2023_01/998767201</t>
  </si>
  <si>
    <t>783</t>
  </si>
  <si>
    <t>Dokončovací práce - nátěry</t>
  </si>
  <si>
    <t>76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</si>
  <si>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</si>
  <si>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</si>
  <si>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</si>
  <si>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</si>
  <si>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</si>
  <si>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</si>
  <si>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</si>
  <si>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77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</si>
  <si>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</si>
  <si>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</si>
  <si>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</si>
  <si>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</si>
  <si>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</si>
  <si>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</si>
  <si>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</si>
  <si>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78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</si>
  <si>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</si>
  <si>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</si>
  <si>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</si>
  <si>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</si>
  <si>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</si>
  <si>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79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</si>
  <si>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</si>
  <si>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</si>
  <si>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</si>
  <si>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</si>
  <si>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</si>
  <si>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80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</si>
  <si>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</si>
  <si>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</si>
  <si>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</si>
  <si>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</si>
  <si>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</si>
  <si>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</si>
  <si>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</si>
  <si>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81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</si>
  <si>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</si>
  <si>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</si>
  <si>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</si>
  <si>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</si>
  <si>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</si>
  <si>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</si>
  <si>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</si>
  <si>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82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</si>
  <si>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</si>
  <si>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</si>
  <si>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</si>
  <si>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</si>
  <si>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</si>
  <si>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83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</si>
  <si>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</si>
  <si>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</si>
  <si>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</si>
  <si>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</si>
  <si>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</si>
  <si>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84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</si>
  <si>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</si>
  <si>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</si>
  <si>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</si>
  <si>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</si>
  <si>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</si>
  <si>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85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</si>
  <si>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</si>
  <si>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</si>
  <si>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</si>
  <si>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</si>
  <si>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</si>
  <si>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</si>
  <si>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</si>
  <si>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</si>
  <si>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</si>
  <si>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</si>
  <si>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</si>
  <si>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</si>
  <si>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</si>
  <si>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</si>
  <si>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</si>
  <si>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</si>
  <si>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</si>
  <si>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</si>
  <si>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</si>
  <si>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</si>
  <si>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</si>
  <si>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</si>
  <si>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</si>
  <si>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</si>
  <si>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</si>
  <si>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</si>
  <si>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</si>
  <si>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</si>
  <si>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</si>
  <si>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</si>
  <si>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</si>
  <si>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</si>
  <si>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</si>
  <si>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</si>
  <si>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</si>
  <si>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</si>
  <si>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</si>
  <si>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</si>
  <si>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</si>
  <si>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</si>
  <si>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</si>
  <si>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</si>
  <si>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</si>
  <si>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</si>
  <si>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</si>
  <si>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</si>
  <si>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</si>
  <si>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</si>
  <si>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</si>
  <si>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</si>
  <si>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</si>
  <si>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</si>
  <si>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</si>
  <si>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</si>
  <si>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</si>
  <si>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</si>
  <si>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</si>
  <si>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</si>
  <si>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</si>
  <si>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</si>
  <si>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 xml:space="preserve"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</si>
  <si>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</si>
  <si>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</si>
  <si>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</si>
  <si>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</si>
  <si>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</si>
  <si>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</si>
  <si>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</si>
  <si>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</si>
  <si>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</si>
  <si>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</si>
  <si>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</si>
  <si>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</si>
  <si>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</si>
  <si>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</si>
  <si>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</si>
  <si>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</si>
  <si>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</si>
  <si>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</si>
  <si>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</si>
  <si>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</si>
  <si>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</si>
  <si>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</si>
  <si>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</si>
  <si>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</si>
  <si>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</si>
  <si>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</si>
  <si>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</si>
  <si>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</si>
  <si>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</si>
  <si>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</si>
  <si>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</si>
  <si>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</si>
  <si>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</si>
  <si>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</si>
  <si>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</si>
  <si>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</si>
  <si>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</si>
  <si>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</si>
  <si>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</si>
  <si>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</si>
  <si>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</si>
  <si>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</si>
  <si>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</si>
  <si>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</si>
  <si>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</si>
  <si>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</si>
  <si>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</si>
  <si>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</si>
  <si>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</si>
  <si>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</si>
  <si>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</si>
  <si>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</si>
  <si>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</si>
  <si>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</si>
  <si>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</si>
  <si>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</si>
  <si>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</si>
  <si>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</si>
  <si>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</si>
  <si>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</si>
  <si>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</si>
  <si>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</si>
  <si>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</si>
  <si>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</si>
  <si>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</si>
  <si>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</si>
  <si>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</si>
  <si>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</si>
  <si>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</si>
  <si>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</si>
  <si>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</si>
  <si>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</si>
  <si>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</si>
  <si>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</si>
  <si>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</si>
  <si>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</si>
  <si>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</si>
  <si>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</si>
  <si>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</si>
  <si>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</si>
  <si>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</si>
  <si>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</si>
  <si>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</si>
  <si>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</si>
  <si>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</si>
  <si>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</si>
  <si>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</si>
  <si>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</si>
  <si>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</si>
  <si>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</si>
  <si>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</si>
  <si>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</si>
  <si>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</si>
  <si>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</si>
  <si>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</si>
  <si>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</si>
  <si>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</si>
  <si>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</si>
  <si>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</si>
  <si>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</si>
  <si>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</si>
  <si>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</si>
  <si>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</si>
  <si>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</si>
  <si>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</si>
  <si>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</si>
  <si>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</si>
  <si>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</si>
  <si>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</si>
  <si>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</si>
  <si>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</si>
  <si>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</si>
  <si>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</si>
  <si>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</si>
  <si>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</si>
  <si>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</si>
  <si>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</si>
  <si>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</si>
  <si>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</si>
  <si>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</si>
  <si>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</si>
  <si>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</si>
  <si>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</si>
  <si>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</si>
  <si>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</si>
  <si>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</si>
  <si>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</si>
  <si>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</si>
  <si>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</si>
  <si>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</si>
  <si>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</si>
  <si>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</si>
  <si>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</si>
  <si>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</si>
  <si>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</si>
  <si>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</si>
  <si>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</si>
  <si>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</si>
  <si>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</si>
  <si>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</si>
  <si>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</si>
  <si>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</si>
  <si>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</si>
  <si>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</si>
  <si>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</si>
  <si>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</si>
  <si>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</si>
  <si>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</si>
  <si>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</si>
  <si>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</si>
  <si>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</si>
  <si>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</si>
  <si>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</si>
  <si>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</si>
  <si>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</si>
  <si>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</si>
  <si>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</si>
  <si>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</si>
  <si>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</si>
  <si>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</si>
  <si>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</si>
  <si>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</si>
  <si>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</si>
  <si>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</si>
  <si>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</si>
  <si>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</si>
  <si>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</si>
  <si>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</si>
  <si>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</si>
  <si>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</si>
  <si>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</si>
  <si>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</si>
  <si>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</si>
  <si>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</si>
  <si>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</si>
  <si>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</si>
  <si>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</si>
  <si>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</si>
  <si>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</si>
  <si>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</si>
  <si>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</si>
  <si>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</si>
  <si>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</si>
  <si>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</si>
  <si>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</si>
  <si>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</si>
  <si>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</si>
  <si>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</si>
  <si>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</si>
  <si>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</si>
  <si>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</si>
  <si>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</si>
  <si>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</si>
  <si>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</si>
  <si>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</si>
  <si>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</si>
  <si>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</si>
  <si>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</si>
  <si>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</si>
  <si>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</si>
  <si>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</si>
  <si>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</si>
  <si>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</si>
  <si>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</si>
  <si>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</si>
  <si>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</si>
  <si>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</si>
  <si>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</si>
  <si>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</si>
  <si>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</si>
  <si>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</si>
  <si>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</si>
  <si>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</si>
  <si>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</si>
  <si>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</si>
  <si>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</si>
  <si>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</si>
  <si>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</si>
  <si>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</si>
  <si>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</si>
  <si>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</si>
  <si>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</si>
  <si>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</si>
  <si>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</si>
  <si>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</si>
  <si>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</si>
  <si>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</si>
  <si>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</si>
  <si>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</si>
  <si>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</si>
  <si>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</si>
  <si>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</si>
  <si>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</si>
  <si>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</si>
  <si>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</si>
  <si>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</si>
  <si>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</si>
  <si>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</si>
  <si>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</si>
  <si>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</si>
  <si>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</si>
  <si>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</si>
  <si>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20*0,4*0,4*1,4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</si>
  <si>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</si>
  <si>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</si>
  <si>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</si>
  <si>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</si>
  <si>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</si>
  <si>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</si>
  <si>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</si>
  <si>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</si>
  <si>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</si>
  <si>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</si>
  <si>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</si>
  <si>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</si>
  <si>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</si>
  <si>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</si>
  <si>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2,256*15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</si>
  <si>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</si>
  <si>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</si>
  <si>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</si>
  <si>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</si>
  <si>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</si>
  <si>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</si>
  <si>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</si>
  <si>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</si>
  <si>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</si>
  <si>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</si>
  <si>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</si>
  <si>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</si>
  <si>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</si>
  <si>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</si>
  <si>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</si>
  <si>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</si>
  <si>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</si>
  <si>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</si>
  <si>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</si>
  <si>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</si>
  <si>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</si>
  <si>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</si>
  <si>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</si>
  <si>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</si>
  <si>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</si>
  <si>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</si>
  <si>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</si>
  <si>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</si>
  <si>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</si>
  <si>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</si>
  <si>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</si>
  <si>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</si>
  <si>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</si>
  <si>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</si>
  <si>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</si>
  <si>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</si>
  <si>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</si>
  <si>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</si>
  <si>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</si>
  <si>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PSC</t>
  </si>
  <si>
    <t xml:space="preserve">Poznámka k souboru cen:_x000d_
1. V cenách jsou započteny náklady na montáž i demontáž dočasné značky, nebo podstavce. 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</si>
  <si>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</si>
  <si>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</si>
  <si>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</si>
  <si>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</si>
  <si>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</si>
  <si>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</si>
  <si>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</si>
  <si>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</si>
  <si>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</si>
  <si>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</si>
  <si>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</si>
  <si>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</si>
  <si>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</si>
  <si>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</si>
  <si>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</si>
  <si>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</si>
  <si>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</si>
  <si>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</si>
  <si>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</si>
  <si>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</si>
  <si>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</si>
  <si>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</si>
  <si>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</si>
  <si>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</si>
  <si>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</si>
  <si>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</si>
  <si>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</si>
  <si>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</si>
  <si>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</si>
  <si>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</si>
  <si>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</si>
  <si>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</si>
  <si>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</si>
  <si>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</si>
  <si>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</si>
  <si>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</si>
  <si>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</si>
  <si>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</si>
  <si>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</si>
  <si>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</si>
  <si>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</si>
  <si>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</si>
  <si>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</si>
  <si>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</si>
  <si>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</si>
  <si>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</si>
  <si>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</si>
  <si>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</si>
  <si>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</si>
  <si>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</si>
  <si>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</si>
  <si>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</si>
  <si>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</si>
  <si>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</si>
  <si>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</si>
  <si>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</si>
  <si>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</si>
  <si>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</si>
  <si>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</si>
  <si>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</si>
  <si>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</si>
  <si>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</si>
  <si>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</si>
  <si>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</si>
  <si>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</si>
  <si>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</si>
  <si>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</si>
  <si>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</si>
  <si>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 xml:space="preserve"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</si>
  <si>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</si>
  <si>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</si>
  <si>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</si>
  <si>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</si>
  <si>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</si>
  <si>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</si>
  <si>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</si>
  <si>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</si>
  <si>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 xml:space="preserve"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</si>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</sst>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3" TargetMode="External" /><Relationship Id="rId2" Type="http://schemas.openxmlformats.org/officeDocument/2006/relationships/hyperlink" Target="https://podminky.urs.cz/item/CS_URS_2023_01/113154124" TargetMode="External" /><Relationship Id="rId3" Type="http://schemas.openxmlformats.org/officeDocument/2006/relationships/hyperlink" Target="https://podminky.urs.cz/item/CS_URS_2023_01/122351101" TargetMode="External" /><Relationship Id="rId4" Type="http://schemas.openxmlformats.org/officeDocument/2006/relationships/hyperlink" Target="https://podminky.urs.cz/item/CS_URS_2023_01/122452203" TargetMode="External" /><Relationship Id="rId5" Type="http://schemas.openxmlformats.org/officeDocument/2006/relationships/hyperlink" Target="https://podminky.urs.cz/item/CS_URS_2023_01/131351100" TargetMode="External" /><Relationship Id="rId6" Type="http://schemas.openxmlformats.org/officeDocument/2006/relationships/hyperlink" Target="https://podminky.urs.cz/item/CS_URS_2023_01/13235125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67151112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252305" TargetMode="External" /><Relationship Id="rId13" Type="http://schemas.openxmlformats.org/officeDocument/2006/relationships/hyperlink" Target="https://podminky.urs.cz/item/CS_URS_2023_01/181951114" TargetMode="External" /><Relationship Id="rId14" Type="http://schemas.openxmlformats.org/officeDocument/2006/relationships/hyperlink" Target="https://podminky.urs.cz/item/CS_URS_2023_01/271572211" TargetMode="External" /><Relationship Id="rId15" Type="http://schemas.openxmlformats.org/officeDocument/2006/relationships/hyperlink" Target="https://podminky.urs.cz/item/CS_URS_2023_01/2733212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451317777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73111" TargetMode="External" /><Relationship Id="rId22" Type="http://schemas.openxmlformats.org/officeDocument/2006/relationships/hyperlink" Target="https://podminky.urs.cz/item/CS_URS_2023_01/564851011" TargetMode="External" /><Relationship Id="rId23" Type="http://schemas.openxmlformats.org/officeDocument/2006/relationships/hyperlink" Target="https://podminky.urs.cz/item/CS_URS_2023_01/564861111" TargetMode="External" /><Relationship Id="rId24" Type="http://schemas.openxmlformats.org/officeDocument/2006/relationships/hyperlink" Target="https://podminky.urs.cz/item/CS_URS_2023_01/565155101" TargetMode="External" /><Relationship Id="rId25" Type="http://schemas.openxmlformats.org/officeDocument/2006/relationships/hyperlink" Target="https://podminky.urs.cz/item/CS_URS_2023_01/567123813" TargetMode="External" /><Relationship Id="rId26" Type="http://schemas.openxmlformats.org/officeDocument/2006/relationships/hyperlink" Target="https://podminky.urs.cz/item/CS_URS_2023_01/569851111" TargetMode="External" /><Relationship Id="rId27" Type="http://schemas.openxmlformats.org/officeDocument/2006/relationships/hyperlink" Target="https://podminky.urs.cz/item/CS_URS_2023_01/573191111" TargetMode="External" /><Relationship Id="rId28" Type="http://schemas.openxmlformats.org/officeDocument/2006/relationships/hyperlink" Target="https://podminky.urs.cz/item/CS_URS_2023_01/573231106" TargetMode="External" /><Relationship Id="rId29" Type="http://schemas.openxmlformats.org/officeDocument/2006/relationships/hyperlink" Target="https://podminky.urs.cz/item/CS_URS_2023_01/577134131" TargetMode="External" /><Relationship Id="rId30" Type="http://schemas.openxmlformats.org/officeDocument/2006/relationships/hyperlink" Target="https://podminky.urs.cz/item/CS_URS_2023_01/597161111" TargetMode="External" /><Relationship Id="rId31" Type="http://schemas.openxmlformats.org/officeDocument/2006/relationships/hyperlink" Target="https://podminky.urs.cz/item/CS_URS_2023_01/597661111" TargetMode="External" /><Relationship Id="rId32" Type="http://schemas.openxmlformats.org/officeDocument/2006/relationships/hyperlink" Target="https://podminky.urs.cz/item/CS_URS_2023_01/894201161" TargetMode="External" /><Relationship Id="rId33" Type="http://schemas.openxmlformats.org/officeDocument/2006/relationships/hyperlink" Target="https://podminky.urs.cz/item/CS_URS_2023_01/894201261" TargetMode="External" /><Relationship Id="rId34" Type="http://schemas.openxmlformats.org/officeDocument/2006/relationships/hyperlink" Target="https://podminky.urs.cz/item/CS_URS_2023_01/894502101" TargetMode="External" /><Relationship Id="rId35" Type="http://schemas.openxmlformats.org/officeDocument/2006/relationships/hyperlink" Target="https://podminky.urs.cz/item/CS_URS_2023_01/894502201" TargetMode="External" /><Relationship Id="rId36" Type="http://schemas.openxmlformats.org/officeDocument/2006/relationships/hyperlink" Target="https://podminky.urs.cz/item/CS_URS_2023_01/894608112" TargetMode="External" /><Relationship Id="rId37" Type="http://schemas.openxmlformats.org/officeDocument/2006/relationships/hyperlink" Target="https://podminky.urs.cz/item/CS_URS_2023_01/894608211" TargetMode="External" /><Relationship Id="rId38" Type="http://schemas.openxmlformats.org/officeDocument/2006/relationships/hyperlink" Target="https://podminky.urs.cz/item/CS_URS_2023_01/899501221" TargetMode="External" /><Relationship Id="rId39" Type="http://schemas.openxmlformats.org/officeDocument/2006/relationships/hyperlink" Target="https://podminky.urs.cz/item/CS_URS_2023_01/914111111" TargetMode="External" /><Relationship Id="rId40" Type="http://schemas.openxmlformats.org/officeDocument/2006/relationships/hyperlink" Target="https://podminky.urs.cz/item/CS_URS_2023_01/914511111" TargetMode="External" /><Relationship Id="rId41" Type="http://schemas.openxmlformats.org/officeDocument/2006/relationships/hyperlink" Target="https://podminky.urs.cz/item/CS_URS_2023_01/916131213" TargetMode="External" /><Relationship Id="rId42" Type="http://schemas.openxmlformats.org/officeDocument/2006/relationships/hyperlink" Target="https://podminky.urs.cz/item/CS_URS_2023_01/919551014" TargetMode="External" /><Relationship Id="rId43" Type="http://schemas.openxmlformats.org/officeDocument/2006/relationships/hyperlink" Target="https://podminky.urs.cz/item/CS_URS_2023_01/919732221" TargetMode="External" /><Relationship Id="rId44" Type="http://schemas.openxmlformats.org/officeDocument/2006/relationships/hyperlink" Target="https://podminky.urs.cz/item/CS_URS_2023_01/919735112" TargetMode="External" /><Relationship Id="rId45" Type="http://schemas.openxmlformats.org/officeDocument/2006/relationships/hyperlink" Target="https://podminky.urs.cz/item/CS_URS_2023_01/935112211" TargetMode="External" /><Relationship Id="rId46" Type="http://schemas.openxmlformats.org/officeDocument/2006/relationships/hyperlink" Target="https://podminky.urs.cz/item/CS_URS_2023_01/938909612" TargetMode="External" /><Relationship Id="rId47" Type="http://schemas.openxmlformats.org/officeDocument/2006/relationships/hyperlink" Target="https://podminky.urs.cz/item/CS_URS_2023_01/953961215" TargetMode="External" /><Relationship Id="rId48" Type="http://schemas.openxmlformats.org/officeDocument/2006/relationships/hyperlink" Target="https://podminky.urs.cz/item/CS_URS_2023_01/953965131" TargetMode="External" /><Relationship Id="rId49" Type="http://schemas.openxmlformats.org/officeDocument/2006/relationships/hyperlink" Target="https://podminky.urs.cz/item/CS_URS_2023_01/966008113" TargetMode="External" /><Relationship Id="rId50" Type="http://schemas.openxmlformats.org/officeDocument/2006/relationships/hyperlink" Target="https://podminky.urs.cz/item/CS_URS_2023_01/966008212" TargetMode="External" /><Relationship Id="rId51" Type="http://schemas.openxmlformats.org/officeDocument/2006/relationships/hyperlink" Target="https://podminky.urs.cz/item/CS_URS_2023_01/966008311" TargetMode="External" /><Relationship Id="rId52" Type="http://schemas.openxmlformats.org/officeDocument/2006/relationships/hyperlink" Target="https://podminky.urs.cz/item/CS_URS_2023_01/997221551" TargetMode="External" /><Relationship Id="rId53" Type="http://schemas.openxmlformats.org/officeDocument/2006/relationships/hyperlink" Target="https://podminky.urs.cz/item/CS_URS_2023_01/997221559" TargetMode="External" /><Relationship Id="rId54" Type="http://schemas.openxmlformats.org/officeDocument/2006/relationships/hyperlink" Target="https://podminky.urs.cz/item/CS_URS_2023_01/997221611" TargetMode="External" /><Relationship Id="rId55" Type="http://schemas.openxmlformats.org/officeDocument/2006/relationships/hyperlink" Target="https://podminky.urs.cz/item/CS_URS_2023_01/997221625" TargetMode="External" /><Relationship Id="rId56" Type="http://schemas.openxmlformats.org/officeDocument/2006/relationships/hyperlink" Target="https://podminky.urs.cz/item/CS_URS_2023_01/997221655" TargetMode="External" /><Relationship Id="rId57" Type="http://schemas.openxmlformats.org/officeDocument/2006/relationships/hyperlink" Target="https://podminky.urs.cz/item/CS_URS_2023_01/997221875" TargetMode="External" /><Relationship Id="rId58" Type="http://schemas.openxmlformats.org/officeDocument/2006/relationships/hyperlink" Target="https://podminky.urs.cz/item/CS_URS_2023_01/99822511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2002" TargetMode="External" /><Relationship Id="rId61" Type="http://schemas.openxmlformats.org/officeDocument/2006/relationships/hyperlink" Target="https://podminky.urs.cz/item/CS_URS_2023_01/998711201" TargetMode="External" /><Relationship Id="rId62" Type="http://schemas.openxmlformats.org/officeDocument/2006/relationships/hyperlink" Target="https://podminky.urs.cz/item/CS_URS_2023_01/767163121" TargetMode="External" /><Relationship Id="rId63" Type="http://schemas.openxmlformats.org/officeDocument/2006/relationships/hyperlink" Target="https://podminky.urs.cz/item/CS_URS_2023_01/998767201" TargetMode="External" /><Relationship Id="rId64" Type="http://schemas.openxmlformats.org/officeDocument/2006/relationships/hyperlink" Target="https://podminky.urs.cz/item/CS_URS_2023_01/783301303" TargetMode="External" /><Relationship Id="rId65" Type="http://schemas.openxmlformats.org/officeDocument/2006/relationships/hyperlink" Target="https://podminky.urs.cz/item/CS_URS_2023_01/783301311" TargetMode="External" /><Relationship Id="rId66" Type="http://schemas.openxmlformats.org/officeDocument/2006/relationships/hyperlink" Target="https://podminky.urs.cz/item/CS_URS_2023_01/783314203" TargetMode="External" /><Relationship Id="rId67" Type="http://schemas.openxmlformats.org/officeDocument/2006/relationships/hyperlink" Target="https://podminky.urs.cz/item/CS_URS_2023_01/783315103" TargetMode="External" /><Relationship Id="rId68" Type="http://schemas.openxmlformats.org/officeDocument/2006/relationships/hyperlink" Target="https://podminky.urs.cz/item/CS_URS_2023_01/783317105" TargetMode="External" /><Relationship Id="rId69" Type="http://schemas.openxmlformats.org/officeDocument/2006/relationships/hyperlink" Target="https://podminky.urs.cz/item/CS_URS_2023_01/HZS1212" TargetMode="External" /><Relationship Id="rId70" Type="http://schemas.openxmlformats.org/officeDocument/2006/relationships/hyperlink" Target="https://podminky.urs.cz/item/CS_URS_2023_01/HZS1322" TargetMode="External" /><Relationship Id="rId71" Type="http://schemas.openxmlformats.org/officeDocument/2006/relationships/hyperlink" Target="https://podminky.urs.cz/item/CS_URS_2023_01/HZS1412" TargetMode="External" /><Relationship Id="rId72" Type="http://schemas.openxmlformats.org/officeDocument/2006/relationships/hyperlink" Target="https://podminky.urs.cz/item/CS_URS_2023_01/HZS1422" TargetMode="External" /><Relationship Id="rId73" Type="http://schemas.openxmlformats.org/officeDocument/2006/relationships/hyperlink" Target="https://podminky.urs.cz/item/CS_URS_2023_01/HZS1442" TargetMode="External" /><Relationship Id="rId7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351502" TargetMode="External" /><Relationship Id="rId2" Type="http://schemas.openxmlformats.org/officeDocument/2006/relationships/hyperlink" Target="https://podminky.urs.cz/item/CS_URS_2023_01/122861101" TargetMode="External" /><Relationship Id="rId3" Type="http://schemas.openxmlformats.org/officeDocument/2006/relationships/hyperlink" Target="https://podminky.urs.cz/item/CS_URS_2022_01/132312131" TargetMode="External" /><Relationship Id="rId4" Type="http://schemas.openxmlformats.org/officeDocument/2006/relationships/hyperlink" Target="https://podminky.urs.cz/item/CS_URS_2023_01/15381212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67151102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53211006" TargetMode="External" /><Relationship Id="rId11" Type="http://schemas.openxmlformats.org/officeDocument/2006/relationships/hyperlink" Target="https://podminky.urs.cz/item/CS_URS_2023_01/153273113" TargetMode="External" /><Relationship Id="rId12" Type="http://schemas.openxmlformats.org/officeDocument/2006/relationships/hyperlink" Target="https://podminky.urs.cz/item/CS_URS_2023_01/211561111" TargetMode="External" /><Relationship Id="rId13" Type="http://schemas.openxmlformats.org/officeDocument/2006/relationships/hyperlink" Target="https://podminky.urs.cz/item/CS_URS_2023_01/211971121" TargetMode="External" /><Relationship Id="rId14" Type="http://schemas.openxmlformats.org/officeDocument/2006/relationships/hyperlink" Target="https://podminky.urs.cz/item/CS_URS_2023_01/212312111" TargetMode="External" /><Relationship Id="rId15" Type="http://schemas.openxmlformats.org/officeDocument/2006/relationships/hyperlink" Target="https://podminky.urs.cz/item/CS_URS_2023_01/212792311" TargetMode="External" /><Relationship Id="rId16" Type="http://schemas.openxmlformats.org/officeDocument/2006/relationships/hyperlink" Target="https://podminky.urs.cz/item/CS_URS_2023_01/212792312" TargetMode="External" /><Relationship Id="rId17" Type="http://schemas.openxmlformats.org/officeDocument/2006/relationships/hyperlink" Target="https://podminky.urs.cz/item/CS_URS_2023_01/221211114" TargetMode="External" /><Relationship Id="rId18" Type="http://schemas.openxmlformats.org/officeDocument/2006/relationships/hyperlink" Target="https://podminky.urs.cz/item/CS_URS_2023_01/271572211" TargetMode="External" /><Relationship Id="rId19" Type="http://schemas.openxmlformats.org/officeDocument/2006/relationships/hyperlink" Target="https://podminky.urs.cz/item/CS_URS_2023_01/274326121" TargetMode="External" /><Relationship Id="rId20" Type="http://schemas.openxmlformats.org/officeDocument/2006/relationships/hyperlink" Target="https://podminky.urs.cz/item/CS_URS_2023_01/274356021" TargetMode="External" /><Relationship Id="rId21" Type="http://schemas.openxmlformats.org/officeDocument/2006/relationships/hyperlink" Target="https://podminky.urs.cz/item/CS_URS_2023_01/274356022" TargetMode="External" /><Relationship Id="rId22" Type="http://schemas.openxmlformats.org/officeDocument/2006/relationships/hyperlink" Target="https://podminky.urs.cz/item/CS_URS_2023_01/274366011" TargetMode="External" /><Relationship Id="rId23" Type="http://schemas.openxmlformats.org/officeDocument/2006/relationships/hyperlink" Target="https://podminky.urs.cz/item/CS_URS_2023_01/275313611" TargetMode="External" /><Relationship Id="rId24" Type="http://schemas.openxmlformats.org/officeDocument/2006/relationships/hyperlink" Target="https://podminky.urs.cz/item/CS_URS_2023_01/311113155" TargetMode="External" /><Relationship Id="rId25" Type="http://schemas.openxmlformats.org/officeDocument/2006/relationships/hyperlink" Target="https://podminky.urs.cz/item/CS_URS_2023_01/311361821" TargetMode="External" /><Relationship Id="rId26" Type="http://schemas.openxmlformats.org/officeDocument/2006/relationships/hyperlink" Target="https://podminky.urs.cz/item/CS_URS_2023_01/317321018" TargetMode="External" /><Relationship Id="rId27" Type="http://schemas.openxmlformats.org/officeDocument/2006/relationships/hyperlink" Target="https://podminky.urs.cz/item/CS_URS_2023_01/317353111" TargetMode="External" /><Relationship Id="rId28" Type="http://schemas.openxmlformats.org/officeDocument/2006/relationships/hyperlink" Target="https://podminky.urs.cz/item/CS_URS_2023_01/317353112" TargetMode="External" /><Relationship Id="rId29" Type="http://schemas.openxmlformats.org/officeDocument/2006/relationships/hyperlink" Target="https://podminky.urs.cz/item/CS_URS_2023_01/317361016" TargetMode="External" /><Relationship Id="rId30" Type="http://schemas.openxmlformats.org/officeDocument/2006/relationships/hyperlink" Target="https://podminky.urs.cz/item/CS_URS_2023_01/327501111" TargetMode="External" /><Relationship Id="rId31" Type="http://schemas.openxmlformats.org/officeDocument/2006/relationships/hyperlink" Target="https://podminky.urs.cz/item/CS_URS_2023_01/463211153" TargetMode="External" /><Relationship Id="rId32" Type="http://schemas.openxmlformats.org/officeDocument/2006/relationships/hyperlink" Target="https://podminky.urs.cz/item/CS_URS_2023_01/564760101" TargetMode="External" /><Relationship Id="rId33" Type="http://schemas.openxmlformats.org/officeDocument/2006/relationships/hyperlink" Target="https://podminky.urs.cz/item/CS_URS_2023_01/628611131" TargetMode="External" /><Relationship Id="rId34" Type="http://schemas.openxmlformats.org/officeDocument/2006/relationships/hyperlink" Target="https://podminky.urs.cz/item/CS_URS_2023_01/628612201" TargetMode="External" /><Relationship Id="rId35" Type="http://schemas.openxmlformats.org/officeDocument/2006/relationships/hyperlink" Target="https://podminky.urs.cz/item/CS_URS_2023_01/899623141" TargetMode="External" /><Relationship Id="rId36" Type="http://schemas.openxmlformats.org/officeDocument/2006/relationships/hyperlink" Target="https://podminky.urs.cz/item/CS_URS_2023_01/911331111" TargetMode="External" /><Relationship Id="rId37" Type="http://schemas.openxmlformats.org/officeDocument/2006/relationships/hyperlink" Target="https://podminky.urs.cz/item/CS_URS_2022_01/911331411" TargetMode="External" /><Relationship Id="rId38" Type="http://schemas.openxmlformats.org/officeDocument/2006/relationships/hyperlink" Target="https://podminky.urs.cz/item/CS_URS_2023_01/911334122" TargetMode="External" /><Relationship Id="rId39" Type="http://schemas.openxmlformats.org/officeDocument/2006/relationships/hyperlink" Target="https://podminky.urs.cz/item/CS_URS_2023_01/912311111" TargetMode="External" /><Relationship Id="rId40" Type="http://schemas.openxmlformats.org/officeDocument/2006/relationships/hyperlink" Target="https://podminky.urs.cz/item/CS_URS_2023_01/919721233" TargetMode="External" /><Relationship Id="rId41" Type="http://schemas.openxmlformats.org/officeDocument/2006/relationships/hyperlink" Target="https://podminky.urs.cz/item/CS_URS_2023_01/931992121" TargetMode="External" /><Relationship Id="rId42" Type="http://schemas.openxmlformats.org/officeDocument/2006/relationships/hyperlink" Target="https://podminky.urs.cz/item/CS_URS_2023_01/931994142" TargetMode="External" /><Relationship Id="rId43" Type="http://schemas.openxmlformats.org/officeDocument/2006/relationships/hyperlink" Target="https://podminky.urs.cz/item/CS_URS_2023_01/941211111" TargetMode="External" /><Relationship Id="rId44" Type="http://schemas.openxmlformats.org/officeDocument/2006/relationships/hyperlink" Target="https://podminky.urs.cz/item/CS_URS_2023_01/941211211" TargetMode="External" /><Relationship Id="rId45" Type="http://schemas.openxmlformats.org/officeDocument/2006/relationships/hyperlink" Target="https://podminky.urs.cz/item/CS_URS_2023_01/941211811" TargetMode="External" /><Relationship Id="rId46" Type="http://schemas.openxmlformats.org/officeDocument/2006/relationships/hyperlink" Target="https://podminky.urs.cz/item/CS_URS_2023_01/966006511" TargetMode="External" /><Relationship Id="rId47" Type="http://schemas.openxmlformats.org/officeDocument/2006/relationships/hyperlink" Target="https://podminky.urs.cz/item/CS_URS_2023_01/985331115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8153131" TargetMode="External" /><Relationship Id="rId51" Type="http://schemas.openxmlformats.org/officeDocument/2006/relationships/hyperlink" Target="https://podminky.urs.cz/item/CS_URS_2023_01/711112001" TargetMode="External" /><Relationship Id="rId52" Type="http://schemas.openxmlformats.org/officeDocument/2006/relationships/hyperlink" Target="https://podminky.urs.cz/item/CS_URS_2023_01/711112002" TargetMode="External" /><Relationship Id="rId53" Type="http://schemas.openxmlformats.org/officeDocument/2006/relationships/hyperlink" Target="https://podminky.urs.cz/item/CS_URS_2023_01/783826675" TargetMode="External" /><Relationship Id="rId54" Type="http://schemas.openxmlformats.org/officeDocument/2006/relationships/hyperlink" Target="https://podminky.urs.cz/item/CS_URS_2023_01/HZS1212" TargetMode="External" /><Relationship Id="rId55" Type="http://schemas.openxmlformats.org/officeDocument/2006/relationships/hyperlink" Target="https://podminky.urs.cz/item/CS_URS_2023_01/HZS1322" TargetMode="External" /><Relationship Id="rId56" Type="http://schemas.openxmlformats.org/officeDocument/2006/relationships/hyperlink" Target="https://podminky.urs.cz/item/CS_URS_2023_01/HZS1412" TargetMode="External" /><Relationship Id="rId57" Type="http://schemas.openxmlformats.org/officeDocument/2006/relationships/hyperlink" Target="https://podminky.urs.cz/item/CS_URS_2023_01/HZS2112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4303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94000" TargetMode="External" /><Relationship Id="rId5" Type="http://schemas.openxmlformats.org/officeDocument/2006/relationships/hyperlink" Target="https://podminky.urs.cz/item/CS_URS_2022_01/032103000" TargetMode="External" /><Relationship Id="rId6" Type="http://schemas.openxmlformats.org/officeDocument/2006/relationships/hyperlink" Target="https://podminky.urs.cz/item/CS_URS_2022_01/032503000" TargetMode="External" /><Relationship Id="rId7" Type="http://schemas.openxmlformats.org/officeDocument/2006/relationships/hyperlink" Target="https://podminky.urs.cz/item/CS_URS_2022_01/043103000" TargetMode="External" /><Relationship Id="rId8" Type="http://schemas.openxmlformats.org/officeDocument/2006/relationships/hyperlink" Target="https://podminky.urs.cz/item/CS_URS_2022_01/043134000" TargetMode="External" /><Relationship Id="rId9" Type="http://schemas.openxmlformats.org/officeDocument/2006/relationships/hyperlink" Target="https://podminky.urs.cz/item/CS_URS_2022_01/043194000" TargetMode="External" /><Relationship Id="rId10" Type="http://schemas.openxmlformats.org/officeDocument/2006/relationships/hyperlink" Target="https://podminky.urs.cz/item/CS_URS_2022_01/045002000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VOZOVKY S OPĚRNOU ZDÍ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Lešany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kraj,Zborovská 11,Praha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DiK Janák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Stanislav Janák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'2023-02-D.1.1 - LEŠANY -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'2023-02-D.1.1 - LEŠANY - ...'!P93</f>
        <v>0</v>
      </c>
      <c r="AV55" s="121">
        <f>'2023-02-D.1.1 - LEŠANY - ...'!J33</f>
        <v>0</v>
      </c>
      <c r="AW55" s="121">
        <f>'2023-02-D.1.1 - LEŠANY - ...'!J34</f>
        <v>0</v>
      </c>
      <c r="AX55" s="121">
        <f>'2023-02-D.1.1 - LEŠANY - ...'!J35</f>
        <v>0</v>
      </c>
      <c r="AY55" s="121">
        <f>'2023-02-D.1.1 - LEŠANY - ...'!J36</f>
        <v>0</v>
      </c>
      <c r="AZ55" s="121">
        <f>'2023-02-D.1.1 - LEŠANY - ...'!F33</f>
        <v>0</v>
      </c>
      <c r="BA55" s="121">
        <f>'2023-02-D.1.1 - LEŠANY - ...'!F34</f>
        <v>0</v>
      </c>
      <c r="BB55" s="121">
        <f>'2023-02-D.1.1 - LEŠANY - ...'!F35</f>
        <v>0</v>
      </c>
      <c r="BC55" s="121">
        <f>'2023-02-D.1.1 - LEŠANY - ...'!F36</f>
        <v>0</v>
      </c>
      <c r="BD55" s="123">
        <f>'2023-02-D.1.1 - LEŠANY -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'2023-02-D.2.1 - LEŠANY-OP...'!J30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'2023-02-D.2.1 - LEŠANY-OP...'!P94</f>
        <v>0</v>
      </c>
      <c r="AV56" s="121">
        <f>'2023-02-D.2.1 - LEŠANY-OP...'!J33</f>
        <v>0</v>
      </c>
      <c r="AW56" s="121">
        <f>'2023-02-D.2.1 - LEŠANY-OP...'!J34</f>
        <v>0</v>
      </c>
      <c r="AX56" s="121">
        <f>'2023-02-D.2.1 - LEŠANY-OP...'!J35</f>
        <v>0</v>
      </c>
      <c r="AY56" s="121">
        <f>'2023-02-D.2.1 - LEŠANY-OP...'!J36</f>
        <v>0</v>
      </c>
      <c r="AZ56" s="121">
        <f>'2023-02-D.2.1 - LEŠANY-OP...'!F33</f>
        <v>0</v>
      </c>
      <c r="BA56" s="121">
        <f>'2023-02-D.2.1 - LEŠANY-OP...'!F34</f>
        <v>0</v>
      </c>
      <c r="BB56" s="121">
        <f>'2023-02-D.2.1 - LEŠANY-OP...'!F35</f>
        <v>0</v>
      </c>
      <c r="BC56" s="121">
        <f>'2023-02-D.2.1 - LEŠANY-OP...'!F36</f>
        <v>0</v>
      </c>
      <c r="BD56" s="123">
        <f>'2023-02-D.2.1 - LEŠANY-OP...'!F37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'2023-02-D.1.2 - LEŠANY-DIO'!J30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'2023-02-D.1.2 - LEŠANY-DIO'!P83</f>
        <v>0</v>
      </c>
      <c r="AV57" s="121">
        <f>'2023-02-D.1.2 - LEŠANY-DIO'!J33</f>
        <v>0</v>
      </c>
      <c r="AW57" s="121">
        <f>'2023-02-D.1.2 - LEŠANY-DIO'!J34</f>
        <v>0</v>
      </c>
      <c r="AX57" s="121">
        <f>'2023-02-D.1.2 - LEŠANY-DIO'!J35</f>
        <v>0</v>
      </c>
      <c r="AY57" s="121">
        <f>'2023-02-D.1.2 - LEŠANY-DIO'!J36</f>
        <v>0</v>
      </c>
      <c r="AZ57" s="121">
        <f>'2023-02-D.1.2 - LEŠANY-DIO'!F33</f>
        <v>0</v>
      </c>
      <c r="BA57" s="121">
        <f>'2023-02-D.1.2 - LEŠANY-DIO'!F34</f>
        <v>0</v>
      </c>
      <c r="BB57" s="121">
        <f>'2023-02-D.1.2 - LEŠANY-DIO'!F35</f>
        <v>0</v>
      </c>
      <c r="BC57" s="121">
        <f>'2023-02-D.1.2 - LEŠANY-DIO'!F36</f>
        <v>0</v>
      </c>
      <c r="BD57" s="123">
        <f>'2023-02-D.1.2 - LEŠANY-DIO'!F37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24.7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'2023-2-VRN - LEŠANY-VRN'!J30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'2023-2-VRN - LEŠANY-VRN'!P83</f>
        <v>0</v>
      </c>
      <c r="AV58" s="126">
        <f>'2023-2-VRN - LEŠANY-VRN'!J33</f>
        <v>0</v>
      </c>
      <c r="AW58" s="126">
        <f>'2023-2-VRN - LEŠANY-VRN'!J34</f>
        <v>0</v>
      </c>
      <c r="AX58" s="126">
        <f>'2023-2-VRN - LEŠANY-VRN'!J35</f>
        <v>0</v>
      </c>
      <c r="AY58" s="126">
        <f>'2023-2-VRN - LEŠANY-VRN'!J36</f>
        <v>0</v>
      </c>
      <c r="AZ58" s="126">
        <f>'2023-2-VRN - LEŠANY-VRN'!F33</f>
        <v>0</v>
      </c>
      <c r="BA58" s="126">
        <f>'2023-2-VRN - LEŠANY-VRN'!F34</f>
        <v>0</v>
      </c>
      <c r="BB58" s="126">
        <f>'2023-2-VRN - LEŠANY-VRN'!F35</f>
        <v>0</v>
      </c>
      <c r="BC58" s="126">
        <f>'2023-2-VRN - LEŠANY-VRN'!F36</f>
        <v>0</v>
      </c>
      <c r="BD58" s="128">
        <f>'2023-2-VRN - LEŠANY-VRN'!F37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ea5O3hcYhizGfaRgoMsKDaVrnFbEho/vnhou26oUeB2iebiCwtYv9Bw3ZrhBySQFEye3tAaO2N0BDbsg2hLMxg==" hashValue="Vh2PQFK31se1QxexpdWLsojamSn03ezXd5lVqnR7GdgA0AIgJbWOehEWTCv9qpULCNrfXvM3+Cwv7XIa0DBXo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3-02-D.1.1 - LEŠANY - ...'!C2" display="/"/>
    <hyperlink ref="A56" location="'2023-02-D.2.1 - LEŠANY-OP...'!C2" display="/"/>
    <hyperlink ref="A57" location="'2023-02-D.1.2 - LEŠANY-DIO'!C2" display="/"/>
    <hyperlink ref="A58" location="'2023-2-VRN - LEŠANY-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ROUND((SUM(BE93:BE506)),  2)</f>
        <v>0</v>
      </c>
      <c r="G33" s="39"/>
      <c r="H33" s="39"/>
      <c r="I33" s="149">
        <v>0.20999999999999999</v>
      </c>
      <c r="J33" s="148">
        <f>ROUND(((SUM(BE93:BE506))*I33),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ROUND((SUM(BF93:BF506)),  2)</f>
        <v>0</v>
      </c>
      <c r="G34" s="39"/>
      <c r="H34" s="39"/>
      <c r="I34" s="149">
        <v>0.14999999999999999</v>
      </c>
      <c r="J34" s="148">
        <f>ROUND(((SUM(BF93:BF506))*I34),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ROUND((SUM(BG93:BG506)),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ROUND((SUM(BH93:BH506)),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ROUND((SUM(BI93:BI506)),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2023-02-D.1.1 - LEŠANY - VOZOVKA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J164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J190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J259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J301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J385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J415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109</v>
      </c>
      <c r="E69" s="169"/>
      <c r="F69" s="169"/>
      <c r="G69" s="169"/>
      <c r="H69" s="169"/>
      <c r="I69" s="169"/>
      <c r="J69" s="170">
        <f>J419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J420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111</v>
      </c>
      <c r="E71" s="175"/>
      <c r="F71" s="175"/>
      <c r="G71" s="175"/>
      <c r="H71" s="175"/>
      <c r="I71" s="175"/>
      <c r="J71" s="176">
        <f>J440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112</v>
      </c>
      <c r="E72" s="175"/>
      <c r="F72" s="175"/>
      <c r="G72" s="175"/>
      <c r="H72" s="175"/>
      <c r="I72" s="175"/>
      <c r="J72" s="176">
        <f>J463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113</v>
      </c>
      <c r="E73" s="169"/>
      <c r="F73" s="169"/>
      <c r="G73" s="169"/>
      <c r="H73" s="169"/>
      <c r="I73" s="169"/>
      <c r="J73" s="170">
        <f>J491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OPRAVA VOZOVKY S OPĚRNOU ZDÍ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94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2023-02-D.1.1 - LEŠANY - VOZOVKA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 xml:space="preserve">Lešany </v>
      </c>
      <c r="G87" s="41"/>
      <c r="H87" s="41"/>
      <c r="I87" s="33" t="s">
        <v>23</v>
      </c>
      <c r="J87" s="73" t="str">
        <f>IF(J12="","",J12)</f>
        <v>2. 1. 2023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Středočeský kraj,Zborovská 11,Praha 5</v>
      </c>
      <c r="G89" s="41"/>
      <c r="H89" s="41"/>
      <c r="I89" s="33" t="s">
        <v>32</v>
      </c>
      <c r="J89" s="37" t="str">
        <f>E21</f>
        <v>DiK Janák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35</v>
      </c>
      <c r="J90" s="37" t="str">
        <f>E24</f>
        <v>ing. Stanislav Janák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115</v>
      </c>
      <c r="D92" s="181" t="s">
        <v>58</v>
      </c>
      <c r="E92" s="181" t="s">
        <v>54</v>
      </c>
      <c r="F92" s="181" t="s">
        <v>55</v>
      </c>
      <c r="G92" s="181" t="s">
        <v>116</v>
      </c>
      <c r="H92" s="181" t="s">
        <v>117</v>
      </c>
      <c r="I92" s="181" t="s">
        <v>118</v>
      </c>
      <c r="J92" s="181" t="s">
        <v>98</v>
      </c>
      <c r="K92" s="182" t="s">
        <v>119</v>
      </c>
      <c r="L92" s="183"/>
      <c r="M92" s="93" t="s">
        <v>19</v>
      </c>
      <c r="N92" s="94" t="s">
        <v>43</v>
      </c>
      <c r="O92" s="94" t="s">
        <v>120</v>
      </c>
      <c r="P92" s="94" t="s">
        <v>121</v>
      </c>
      <c r="Q92" s="94" t="s">
        <v>122</v>
      </c>
      <c r="R92" s="94" t="s">
        <v>123</v>
      </c>
      <c r="S92" s="94" t="s">
        <v>124</v>
      </c>
      <c r="T92" s="95" t="s">
        <v>125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126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P94+P419+P491</f>
        <v>0</v>
      </c>
      <c r="Q93" s="97"/>
      <c r="R93" s="186">
        <f>R94+R419+R491</f>
        <v>330.83093403999999</v>
      </c>
      <c r="S93" s="97"/>
      <c r="T93" s="187">
        <f>T94+T419+T491</f>
        <v>158.36940000000001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72</v>
      </c>
      <c r="AU93" s="18" t="s">
        <v>99</v>
      </c>
      <c r="BK93" s="188">
        <f>BK94+BK419+BK491</f>
        <v>0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127</v>
      </c>
      <c r="F94" s="192" t="s">
        <v>128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P95+P164+P190+P206+P259+P301+P385+P415</f>
        <v>0</v>
      </c>
      <c r="Q94" s="197"/>
      <c r="R94" s="198">
        <f>R95+R164+R190+R206+R259+R301+R385+R415</f>
        <v>330.61718587999997</v>
      </c>
      <c r="S94" s="197"/>
      <c r="T94" s="199">
        <f>T95+T164+T190+T206+T259+T301+T385+T415</f>
        <v>158.36940000000001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81</v>
      </c>
      <c r="AT94" s="201" t="s">
        <v>72</v>
      </c>
      <c r="AU94" s="201" t="s">
        <v>73</v>
      </c>
      <c r="AY94" s="200" t="s">
        <v>129</v>
      </c>
      <c r="BK94" s="202">
        <f>BK95+BK164+BK190+BK206+BK259+BK301+BK385+BK415</f>
        <v>0</v>
      </c>
    </row>
    <row r="95" s="12" customFormat="1" ht="22.8" customHeight="1">
      <c r="A95" s="12"/>
      <c r="B95" s="189"/>
      <c r="C95" s="190"/>
      <c r="D95" s="191" t="s">
        <v>72</v>
      </c>
      <c r="E95" s="203" t="s">
        <v>81</v>
      </c>
      <c r="F95" s="203" t="s">
        <v>130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SUM(P96:P163)</f>
        <v>0</v>
      </c>
      <c r="Q95" s="197"/>
      <c r="R95" s="198">
        <f>SUM(R96:R163)</f>
        <v>27.679525000000002</v>
      </c>
      <c r="S95" s="197"/>
      <c r="T95" s="199">
        <f>SUM(T96:T163)</f>
        <v>115.57500000000002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81</v>
      </c>
      <c r="AY95" s="200" t="s">
        <v>129</v>
      </c>
      <c r="BK95" s="202">
        <f>SUM(BK96:BK163)</f>
        <v>0</v>
      </c>
    </row>
    <row r="96" s="2" customFormat="1" ht="16.5" customHeight="1">
      <c r="A96" s="39"/>
      <c r="B96" s="40"/>
      <c r="C96" s="205" t="s">
        <v>81</v>
      </c>
      <c r="D96" s="205" t="s">
        <v>131</v>
      </c>
      <c r="E96" s="206" t="s">
        <v>132</v>
      </c>
      <c r="F96" s="207" t="s">
        <v>133</v>
      </c>
      <c r="G96" s="208" t="s">
        <v>134</v>
      </c>
      <c r="H96" s="209">
        <v>172.5</v>
      </c>
      <c r="I96" s="210"/>
      <c r="J96" s="211">
        <f>ROUND(I96*H96,2)</f>
        <v>0</v>
      </c>
      <c r="K96" s="207" t="s">
        <v>135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0.44</v>
      </c>
      <c r="T96" s="215">
        <f>S96*H96</f>
        <v>75.900000000000006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136</v>
      </c>
      <c r="AT96" s="216" t="s">
        <v>131</v>
      </c>
      <c r="AU96" s="216" t="s">
        <v>83</v>
      </c>
      <c r="AY96" s="18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136</v>
      </c>
      <c r="BM96" s="216" t="s">
        <v>137</v>
      </c>
    </row>
    <row r="97" s="2" customFormat="1">
      <c r="A97" s="39"/>
      <c r="B97" s="40"/>
      <c r="C97" s="41"/>
      <c r="D97" s="218" t="s">
        <v>138</v>
      </c>
      <c r="E97" s="41"/>
      <c r="F97" s="219" t="s">
        <v>139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138</v>
      </c>
      <c r="AU97" s="18" t="s">
        <v>83</v>
      </c>
    </row>
    <row r="98" s="2" customFormat="1">
      <c r="A98" s="39"/>
      <c r="B98" s="40"/>
      <c r="C98" s="41"/>
      <c r="D98" s="223" t="s">
        <v>140</v>
      </c>
      <c r="E98" s="41"/>
      <c r="F98" s="224" t="s">
        <v>141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140</v>
      </c>
      <c r="AU98" s="18" t="s">
        <v>83</v>
      </c>
    </row>
    <row r="99" s="13" customFormat="1">
      <c r="A99" s="13"/>
      <c r="B99" s="225"/>
      <c r="C99" s="226"/>
      <c r="D99" s="218" t="s">
        <v>142</v>
      </c>
      <c r="E99" s="227" t="s">
        <v>19</v>
      </c>
      <c r="F99" s="228" t="s">
        <v>143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142</v>
      </c>
      <c r="AU99" s="234" t="s">
        <v>83</v>
      </c>
      <c r="AV99" s="13" t="s">
        <v>81</v>
      </c>
      <c r="AW99" s="13" t="s">
        <v>34</v>
      </c>
      <c r="AX99" s="13" t="s">
        <v>73</v>
      </c>
      <c r="AY99" s="234" t="s">
        <v>129</v>
      </c>
    </row>
    <row r="100" s="14" customFormat="1">
      <c r="A100" s="14"/>
      <c r="B100" s="235"/>
      <c r="C100" s="236"/>
      <c r="D100" s="218" t="s">
        <v>142</v>
      </c>
      <c r="E100" s="237" t="s">
        <v>19</v>
      </c>
      <c r="F100" s="238" t="s">
        <v>144</v>
      </c>
      <c r="G100" s="236"/>
      <c r="H100" s="239">
        <v>172.5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142</v>
      </c>
      <c r="AU100" s="245" t="s">
        <v>83</v>
      </c>
      <c r="AV100" s="14" t="s">
        <v>83</v>
      </c>
      <c r="AW100" s="14" t="s">
        <v>34</v>
      </c>
      <c r="AX100" s="14" t="s">
        <v>81</v>
      </c>
      <c r="AY100" s="245" t="s">
        <v>129</v>
      </c>
    </row>
    <row r="101" s="2" customFormat="1" ht="21.75" customHeight="1">
      <c r="A101" s="39"/>
      <c r="B101" s="40"/>
      <c r="C101" s="205" t="s">
        <v>83</v>
      </c>
      <c r="D101" s="205" t="s">
        <v>131</v>
      </c>
      <c r="E101" s="206" t="s">
        <v>145</v>
      </c>
      <c r="F101" s="207" t="s">
        <v>146</v>
      </c>
      <c r="G101" s="208" t="s">
        <v>134</v>
      </c>
      <c r="H101" s="209">
        <v>172.5</v>
      </c>
      <c r="I101" s="210"/>
      <c r="J101" s="211">
        <f>ROUND(I101*H101,2)</f>
        <v>0</v>
      </c>
      <c r="K101" s="207" t="s">
        <v>135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9.0000000000000006E-05</v>
      </c>
      <c r="R101" s="214">
        <f>Q101*H101</f>
        <v>0.015525000000000001</v>
      </c>
      <c r="S101" s="214">
        <v>0.23000000000000001</v>
      </c>
      <c r="T101" s="215">
        <f>S101*H101</f>
        <v>39.675000000000004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136</v>
      </c>
      <c r="AT101" s="216" t="s">
        <v>131</v>
      </c>
      <c r="AU101" s="216" t="s">
        <v>83</v>
      </c>
      <c r="AY101" s="18" t="s">
        <v>129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136</v>
      </c>
      <c r="BM101" s="216" t="s">
        <v>147</v>
      </c>
    </row>
    <row r="102" s="2" customFormat="1">
      <c r="A102" s="39"/>
      <c r="B102" s="40"/>
      <c r="C102" s="41"/>
      <c r="D102" s="218" t="s">
        <v>138</v>
      </c>
      <c r="E102" s="41"/>
      <c r="F102" s="219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83</v>
      </c>
    </row>
    <row r="103" s="2" customFormat="1">
      <c r="A103" s="39"/>
      <c r="B103" s="40"/>
      <c r="C103" s="41"/>
      <c r="D103" s="223" t="s">
        <v>140</v>
      </c>
      <c r="E103" s="41"/>
      <c r="F103" s="224" t="s">
        <v>149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83</v>
      </c>
    </row>
    <row r="104" s="13" customFormat="1">
      <c r="A104" s="13"/>
      <c r="B104" s="225"/>
      <c r="C104" s="226"/>
      <c r="D104" s="218" t="s">
        <v>142</v>
      </c>
      <c r="E104" s="227" t="s">
        <v>19</v>
      </c>
      <c r="F104" s="228" t="s">
        <v>150</v>
      </c>
      <c r="G104" s="226"/>
      <c r="H104" s="227" t="s">
        <v>19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142</v>
      </c>
      <c r="AU104" s="234" t="s">
        <v>83</v>
      </c>
      <c r="AV104" s="13" t="s">
        <v>81</v>
      </c>
      <c r="AW104" s="13" t="s">
        <v>34</v>
      </c>
      <c r="AX104" s="13" t="s">
        <v>73</v>
      </c>
      <c r="AY104" s="234" t="s">
        <v>129</v>
      </c>
    </row>
    <row r="105" s="14" customFormat="1">
      <c r="A105" s="14"/>
      <c r="B105" s="235"/>
      <c r="C105" s="236"/>
      <c r="D105" s="218" t="s">
        <v>142</v>
      </c>
      <c r="E105" s="237" t="s">
        <v>19</v>
      </c>
      <c r="F105" s="238" t="s">
        <v>144</v>
      </c>
      <c r="G105" s="236"/>
      <c r="H105" s="239">
        <v>172.5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142</v>
      </c>
      <c r="AU105" s="245" t="s">
        <v>83</v>
      </c>
      <c r="AV105" s="14" t="s">
        <v>83</v>
      </c>
      <c r="AW105" s="14" t="s">
        <v>34</v>
      </c>
      <c r="AX105" s="14" t="s">
        <v>81</v>
      </c>
      <c r="AY105" s="245" t="s">
        <v>129</v>
      </c>
    </row>
    <row r="106" s="2" customFormat="1" ht="21.75" customHeight="1">
      <c r="A106" s="39"/>
      <c r="B106" s="40"/>
      <c r="C106" s="205" t="s">
        <v>151</v>
      </c>
      <c r="D106" s="205" t="s">
        <v>131</v>
      </c>
      <c r="E106" s="206" t="s">
        <v>152</v>
      </c>
      <c r="F106" s="207" t="s">
        <v>153</v>
      </c>
      <c r="G106" s="208" t="s">
        <v>154</v>
      </c>
      <c r="H106" s="209">
        <v>6.4000000000000004</v>
      </c>
      <c r="I106" s="210"/>
      <c r="J106" s="211">
        <f>ROUND(I106*H106,2)</f>
        <v>0</v>
      </c>
      <c r="K106" s="207" t="s">
        <v>135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136</v>
      </c>
      <c r="AT106" s="216" t="s">
        <v>131</v>
      </c>
      <c r="AU106" s="216" t="s">
        <v>83</v>
      </c>
      <c r="AY106" s="18" t="s">
        <v>129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136</v>
      </c>
      <c r="BM106" s="216" t="s">
        <v>155</v>
      </c>
    </row>
    <row r="107" s="2" customFormat="1">
      <c r="A107" s="39"/>
      <c r="B107" s="40"/>
      <c r="C107" s="41"/>
      <c r="D107" s="218" t="s">
        <v>138</v>
      </c>
      <c r="E107" s="41"/>
      <c r="F107" s="219" t="s">
        <v>156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138</v>
      </c>
      <c r="AU107" s="18" t="s">
        <v>83</v>
      </c>
    </row>
    <row r="108" s="2" customFormat="1">
      <c r="A108" s="39"/>
      <c r="B108" s="40"/>
      <c r="C108" s="41"/>
      <c r="D108" s="223" t="s">
        <v>140</v>
      </c>
      <c r="E108" s="41"/>
      <c r="F108" s="224" t="s">
        <v>157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83</v>
      </c>
    </row>
    <row r="109" s="13" customFormat="1">
      <c r="A109" s="13"/>
      <c r="B109" s="225"/>
      <c r="C109" s="226"/>
      <c r="D109" s="218" t="s">
        <v>142</v>
      </c>
      <c r="E109" s="227" t="s">
        <v>19</v>
      </c>
      <c r="F109" s="228" t="s">
        <v>158</v>
      </c>
      <c r="G109" s="226"/>
      <c r="H109" s="227" t="s">
        <v>19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142</v>
      </c>
      <c r="AU109" s="234" t="s">
        <v>83</v>
      </c>
      <c r="AV109" s="13" t="s">
        <v>81</v>
      </c>
      <c r="AW109" s="13" t="s">
        <v>34</v>
      </c>
      <c r="AX109" s="13" t="s">
        <v>73</v>
      </c>
      <c r="AY109" s="234" t="s">
        <v>129</v>
      </c>
    </row>
    <row r="110" s="14" customFormat="1">
      <c r="A110" s="14"/>
      <c r="B110" s="235"/>
      <c r="C110" s="236"/>
      <c r="D110" s="218" t="s">
        <v>142</v>
      </c>
      <c r="E110" s="237" t="s">
        <v>19</v>
      </c>
      <c r="F110" s="238" t="s">
        <v>159</v>
      </c>
      <c r="G110" s="236"/>
      <c r="H110" s="239">
        <v>6.4000000000000004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142</v>
      </c>
      <c r="AU110" s="245" t="s">
        <v>83</v>
      </c>
      <c r="AV110" s="14" t="s">
        <v>83</v>
      </c>
      <c r="AW110" s="14" t="s">
        <v>34</v>
      </c>
      <c r="AX110" s="14" t="s">
        <v>81</v>
      </c>
      <c r="AY110" s="245" t="s">
        <v>129</v>
      </c>
    </row>
    <row r="111" s="2" customFormat="1" ht="24.15" customHeight="1">
      <c r="A111" s="39"/>
      <c r="B111" s="40"/>
      <c r="C111" s="205" t="s">
        <v>136</v>
      </c>
      <c r="D111" s="205" t="s">
        <v>131</v>
      </c>
      <c r="E111" s="206" t="s">
        <v>160</v>
      </c>
      <c r="F111" s="207" t="s">
        <v>161</v>
      </c>
      <c r="G111" s="208" t="s">
        <v>154</v>
      </c>
      <c r="H111" s="209">
        <v>189.5</v>
      </c>
      <c r="I111" s="210"/>
      <c r="J111" s="211">
        <f>ROUND(I111*H111,2)</f>
        <v>0</v>
      </c>
      <c r="K111" s="207" t="s">
        <v>135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136</v>
      </c>
      <c r="AT111" s="216" t="s">
        <v>131</v>
      </c>
      <c r="AU111" s="216" t="s">
        <v>83</v>
      </c>
      <c r="AY111" s="18" t="s">
        <v>129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136</v>
      </c>
      <c r="BM111" s="216" t="s">
        <v>162</v>
      </c>
    </row>
    <row r="112" s="2" customFormat="1">
      <c r="A112" s="39"/>
      <c r="B112" s="40"/>
      <c r="C112" s="41"/>
      <c r="D112" s="218" t="s">
        <v>138</v>
      </c>
      <c r="E112" s="41"/>
      <c r="F112" s="219" t="s">
        <v>163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138</v>
      </c>
      <c r="AU112" s="18" t="s">
        <v>83</v>
      </c>
    </row>
    <row r="113" s="2" customFormat="1">
      <c r="A113" s="39"/>
      <c r="B113" s="40"/>
      <c r="C113" s="41"/>
      <c r="D113" s="223" t="s">
        <v>140</v>
      </c>
      <c r="E113" s="41"/>
      <c r="F113" s="224" t="s">
        <v>164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83</v>
      </c>
    </row>
    <row r="114" s="13" customFormat="1">
      <c r="A114" s="13"/>
      <c r="B114" s="225"/>
      <c r="C114" s="226"/>
      <c r="D114" s="218" t="s">
        <v>142</v>
      </c>
      <c r="E114" s="227" t="s">
        <v>19</v>
      </c>
      <c r="F114" s="228" t="s">
        <v>165</v>
      </c>
      <c r="G114" s="226"/>
      <c r="H114" s="227" t="s">
        <v>19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142</v>
      </c>
      <c r="AU114" s="234" t="s">
        <v>83</v>
      </c>
      <c r="AV114" s="13" t="s">
        <v>81</v>
      </c>
      <c r="AW114" s="13" t="s">
        <v>34</v>
      </c>
      <c r="AX114" s="13" t="s">
        <v>73</v>
      </c>
      <c r="AY114" s="234" t="s">
        <v>129</v>
      </c>
    </row>
    <row r="115" s="14" customFormat="1">
      <c r="A115" s="14"/>
      <c r="B115" s="235"/>
      <c r="C115" s="236"/>
      <c r="D115" s="218" t="s">
        <v>142</v>
      </c>
      <c r="E115" s="237" t="s">
        <v>19</v>
      </c>
      <c r="F115" s="238" t="s">
        <v>166</v>
      </c>
      <c r="G115" s="236"/>
      <c r="H115" s="239">
        <v>189.5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142</v>
      </c>
      <c r="AU115" s="245" t="s">
        <v>83</v>
      </c>
      <c r="AV115" s="14" t="s">
        <v>83</v>
      </c>
      <c r="AW115" s="14" t="s">
        <v>34</v>
      </c>
      <c r="AX115" s="14" t="s">
        <v>81</v>
      </c>
      <c r="AY115" s="245" t="s">
        <v>129</v>
      </c>
    </row>
    <row r="116" s="2" customFormat="1" ht="16.5" customHeight="1">
      <c r="A116" s="39"/>
      <c r="B116" s="40"/>
      <c r="C116" s="205" t="s">
        <v>167</v>
      </c>
      <c r="D116" s="205" t="s">
        <v>131</v>
      </c>
      <c r="E116" s="206" t="s">
        <v>168</v>
      </c>
      <c r="F116" s="207" t="s">
        <v>169</v>
      </c>
      <c r="G116" s="208" t="s">
        <v>154</v>
      </c>
      <c r="H116" s="209">
        <v>29.952000000000002</v>
      </c>
      <c r="I116" s="210"/>
      <c r="J116" s="211">
        <f>ROUND(I116*H116,2)</f>
        <v>0</v>
      </c>
      <c r="K116" s="207" t="s">
        <v>135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136</v>
      </c>
      <c r="AT116" s="216" t="s">
        <v>131</v>
      </c>
      <c r="AU116" s="216" t="s">
        <v>83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136</v>
      </c>
      <c r="BM116" s="216" t="s">
        <v>170</v>
      </c>
    </row>
    <row r="117" s="2" customFormat="1">
      <c r="A117" s="39"/>
      <c r="B117" s="40"/>
      <c r="C117" s="41"/>
      <c r="D117" s="218" t="s">
        <v>138</v>
      </c>
      <c r="E117" s="41"/>
      <c r="F117" s="219" t="s">
        <v>171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83</v>
      </c>
    </row>
    <row r="118" s="2" customFormat="1">
      <c r="A118" s="39"/>
      <c r="B118" s="40"/>
      <c r="C118" s="41"/>
      <c r="D118" s="223" t="s">
        <v>140</v>
      </c>
      <c r="E118" s="41"/>
      <c r="F118" s="224" t="s">
        <v>172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140</v>
      </c>
      <c r="AU118" s="18" t="s">
        <v>83</v>
      </c>
    </row>
    <row r="119" s="13" customFormat="1">
      <c r="A119" s="13"/>
      <c r="B119" s="225"/>
      <c r="C119" s="226"/>
      <c r="D119" s="218" t="s">
        <v>142</v>
      </c>
      <c r="E119" s="227" t="s">
        <v>19</v>
      </c>
      <c r="F119" s="228" t="s">
        <v>173</v>
      </c>
      <c r="G119" s="226"/>
      <c r="H119" s="227" t="s">
        <v>19</v>
      </c>
      <c r="I119" s="229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142</v>
      </c>
      <c r="AU119" s="234" t="s">
        <v>83</v>
      </c>
      <c r="AV119" s="13" t="s">
        <v>81</v>
      </c>
      <c r="AW119" s="13" t="s">
        <v>34</v>
      </c>
      <c r="AX119" s="13" t="s">
        <v>73</v>
      </c>
      <c r="AY119" s="234" t="s">
        <v>129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174</v>
      </c>
      <c r="G120" s="236"/>
      <c r="H120" s="239">
        <v>29.952000000000002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1.75" customHeight="1">
      <c r="A121" s="39"/>
      <c r="B121" s="40"/>
      <c r="C121" s="205" t="s">
        <v>175</v>
      </c>
      <c r="D121" s="205" t="s">
        <v>131</v>
      </c>
      <c r="E121" s="206" t="s">
        <v>176</v>
      </c>
      <c r="F121" s="207" t="s">
        <v>177</v>
      </c>
      <c r="G121" s="208" t="s">
        <v>154</v>
      </c>
      <c r="H121" s="209">
        <v>42.560000000000002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178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179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180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3" customFormat="1">
      <c r="A124" s="13"/>
      <c r="B124" s="225"/>
      <c r="C124" s="226"/>
      <c r="D124" s="218" t="s">
        <v>142</v>
      </c>
      <c r="E124" s="227" t="s">
        <v>19</v>
      </c>
      <c r="F124" s="228" t="s">
        <v>181</v>
      </c>
      <c r="G124" s="226"/>
      <c r="H124" s="227" t="s">
        <v>19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142</v>
      </c>
      <c r="AU124" s="234" t="s">
        <v>83</v>
      </c>
      <c r="AV124" s="13" t="s">
        <v>81</v>
      </c>
      <c r="AW124" s="13" t="s">
        <v>34</v>
      </c>
      <c r="AX124" s="13" t="s">
        <v>73</v>
      </c>
      <c r="AY124" s="234" t="s">
        <v>129</v>
      </c>
    </row>
    <row r="125" s="14" customFormat="1">
      <c r="A125" s="14"/>
      <c r="B125" s="235"/>
      <c r="C125" s="236"/>
      <c r="D125" s="218" t="s">
        <v>142</v>
      </c>
      <c r="E125" s="237" t="s">
        <v>19</v>
      </c>
      <c r="F125" s="238" t="s">
        <v>182</v>
      </c>
      <c r="G125" s="236"/>
      <c r="H125" s="239">
        <v>42.560000000000002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34</v>
      </c>
      <c r="AX125" s="14" t="s">
        <v>81</v>
      </c>
      <c r="AY125" s="245" t="s">
        <v>129</v>
      </c>
    </row>
    <row r="126" s="2" customFormat="1" ht="21.75" customHeight="1">
      <c r="A126" s="39"/>
      <c r="B126" s="40"/>
      <c r="C126" s="205" t="s">
        <v>183</v>
      </c>
      <c r="D126" s="205" t="s">
        <v>131</v>
      </c>
      <c r="E126" s="206" t="s">
        <v>184</v>
      </c>
      <c r="F126" s="207" t="s">
        <v>185</v>
      </c>
      <c r="G126" s="208" t="s">
        <v>154</v>
      </c>
      <c r="H126" s="209">
        <v>268.41199999999998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186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187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188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13" customFormat="1">
      <c r="A129" s="13"/>
      <c r="B129" s="225"/>
      <c r="C129" s="226"/>
      <c r="D129" s="218" t="s">
        <v>142</v>
      </c>
      <c r="E129" s="227" t="s">
        <v>19</v>
      </c>
      <c r="F129" s="228" t="s">
        <v>189</v>
      </c>
      <c r="G129" s="226"/>
      <c r="H129" s="227" t="s">
        <v>19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142</v>
      </c>
      <c r="AU129" s="234" t="s">
        <v>83</v>
      </c>
      <c r="AV129" s="13" t="s">
        <v>81</v>
      </c>
      <c r="AW129" s="13" t="s">
        <v>34</v>
      </c>
      <c r="AX129" s="13" t="s">
        <v>73</v>
      </c>
      <c r="AY129" s="234" t="s">
        <v>129</v>
      </c>
    </row>
    <row r="130" s="14" customFormat="1">
      <c r="A130" s="14"/>
      <c r="B130" s="235"/>
      <c r="C130" s="236"/>
      <c r="D130" s="218" t="s">
        <v>142</v>
      </c>
      <c r="E130" s="237" t="s">
        <v>19</v>
      </c>
      <c r="F130" s="238" t="s">
        <v>190</v>
      </c>
      <c r="G130" s="236"/>
      <c r="H130" s="239">
        <v>268.41199999999998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142</v>
      </c>
      <c r="AU130" s="245" t="s">
        <v>83</v>
      </c>
      <c r="AV130" s="14" t="s">
        <v>83</v>
      </c>
      <c r="AW130" s="14" t="s">
        <v>34</v>
      </c>
      <c r="AX130" s="14" t="s">
        <v>81</v>
      </c>
      <c r="AY130" s="245" t="s">
        <v>129</v>
      </c>
    </row>
    <row r="131" s="2" customFormat="1" ht="24.15" customHeight="1">
      <c r="A131" s="39"/>
      <c r="B131" s="40"/>
      <c r="C131" s="205" t="s">
        <v>191</v>
      </c>
      <c r="D131" s="205" t="s">
        <v>131</v>
      </c>
      <c r="E131" s="206" t="s">
        <v>192</v>
      </c>
      <c r="F131" s="207" t="s">
        <v>193</v>
      </c>
      <c r="G131" s="208" t="s">
        <v>154</v>
      </c>
      <c r="H131" s="209">
        <v>1342.06</v>
      </c>
      <c r="I131" s="210"/>
      <c r="J131" s="211">
        <f>ROUND(I131*H131,2)</f>
        <v>0</v>
      </c>
      <c r="K131" s="207" t="s">
        <v>135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136</v>
      </c>
      <c r="AT131" s="216" t="s">
        <v>131</v>
      </c>
      <c r="AU131" s="216" t="s">
        <v>83</v>
      </c>
      <c r="AY131" s="18" t="s">
        <v>129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136</v>
      </c>
      <c r="BM131" s="216" t="s">
        <v>194</v>
      </c>
    </row>
    <row r="132" s="2" customFormat="1">
      <c r="A132" s="39"/>
      <c r="B132" s="40"/>
      <c r="C132" s="41"/>
      <c r="D132" s="218" t="s">
        <v>138</v>
      </c>
      <c r="E132" s="41"/>
      <c r="F132" s="219" t="s">
        <v>195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83</v>
      </c>
    </row>
    <row r="133" s="2" customFormat="1">
      <c r="A133" s="39"/>
      <c r="B133" s="40"/>
      <c r="C133" s="41"/>
      <c r="D133" s="223" t="s">
        <v>140</v>
      </c>
      <c r="E133" s="41"/>
      <c r="F133" s="224" t="s">
        <v>196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83</v>
      </c>
    </row>
    <row r="134" s="14" customFormat="1">
      <c r="A134" s="14"/>
      <c r="B134" s="235"/>
      <c r="C134" s="236"/>
      <c r="D134" s="218" t="s">
        <v>142</v>
      </c>
      <c r="E134" s="236"/>
      <c r="F134" s="238" t="s">
        <v>197</v>
      </c>
      <c r="G134" s="236"/>
      <c r="H134" s="239">
        <v>1342.06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4</v>
      </c>
      <c r="AX134" s="14" t="s">
        <v>81</v>
      </c>
      <c r="AY134" s="245" t="s">
        <v>129</v>
      </c>
    </row>
    <row r="135" s="2" customFormat="1" ht="16.5" customHeight="1">
      <c r="A135" s="39"/>
      <c r="B135" s="40"/>
      <c r="C135" s="205" t="s">
        <v>198</v>
      </c>
      <c r="D135" s="205" t="s">
        <v>131</v>
      </c>
      <c r="E135" s="206" t="s">
        <v>199</v>
      </c>
      <c r="F135" s="207" t="s">
        <v>200</v>
      </c>
      <c r="G135" s="208" t="s">
        <v>154</v>
      </c>
      <c r="H135" s="209">
        <v>268.41199999999998</v>
      </c>
      <c r="I135" s="210"/>
      <c r="J135" s="211">
        <f>ROUND(I135*H135,2)</f>
        <v>0</v>
      </c>
      <c r="K135" s="207" t="s">
        <v>135</v>
      </c>
      <c r="L135" s="45"/>
      <c r="M135" s="212" t="s">
        <v>19</v>
      </c>
      <c r="N135" s="213" t="s">
        <v>44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136</v>
      </c>
      <c r="AT135" s="216" t="s">
        <v>131</v>
      </c>
      <c r="AU135" s="216" t="s">
        <v>83</v>
      </c>
      <c r="AY135" s="18" t="s">
        <v>129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136</v>
      </c>
      <c r="BM135" s="216" t="s">
        <v>201</v>
      </c>
    </row>
    <row r="136" s="2" customFormat="1">
      <c r="A136" s="39"/>
      <c r="B136" s="40"/>
      <c r="C136" s="41"/>
      <c r="D136" s="218" t="s">
        <v>138</v>
      </c>
      <c r="E136" s="41"/>
      <c r="F136" s="219" t="s">
        <v>202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138</v>
      </c>
      <c r="AU136" s="18" t="s">
        <v>83</v>
      </c>
    </row>
    <row r="137" s="2" customFormat="1">
      <c r="A137" s="39"/>
      <c r="B137" s="40"/>
      <c r="C137" s="41"/>
      <c r="D137" s="223" t="s">
        <v>140</v>
      </c>
      <c r="E137" s="41"/>
      <c r="F137" s="224" t="s">
        <v>203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140</v>
      </c>
      <c r="AU137" s="18" t="s">
        <v>83</v>
      </c>
    </row>
    <row r="138" s="2" customFormat="1" ht="16.5" customHeight="1">
      <c r="A138" s="39"/>
      <c r="B138" s="40"/>
      <c r="C138" s="205" t="s">
        <v>204</v>
      </c>
      <c r="D138" s="205" t="s">
        <v>131</v>
      </c>
      <c r="E138" s="206" t="s">
        <v>205</v>
      </c>
      <c r="F138" s="207" t="s">
        <v>206</v>
      </c>
      <c r="G138" s="208" t="s">
        <v>154</v>
      </c>
      <c r="H138" s="209">
        <v>14.206</v>
      </c>
      <c r="I138" s="210"/>
      <c r="J138" s="211">
        <f>ROUND(I138*H138,2)</f>
        <v>0</v>
      </c>
      <c r="K138" s="207" t="s">
        <v>135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136</v>
      </c>
      <c r="AT138" s="216" t="s">
        <v>131</v>
      </c>
      <c r="AU138" s="216" t="s">
        <v>83</v>
      </c>
      <c r="AY138" s="18" t="s">
        <v>129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136</v>
      </c>
      <c r="BM138" s="216" t="s">
        <v>207</v>
      </c>
    </row>
    <row r="139" s="2" customFormat="1">
      <c r="A139" s="39"/>
      <c r="B139" s="40"/>
      <c r="C139" s="41"/>
      <c r="D139" s="218" t="s">
        <v>138</v>
      </c>
      <c r="E139" s="41"/>
      <c r="F139" s="219" t="s">
        <v>208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138</v>
      </c>
      <c r="AU139" s="18" t="s">
        <v>83</v>
      </c>
    </row>
    <row r="140" s="2" customFormat="1">
      <c r="A140" s="39"/>
      <c r="B140" s="40"/>
      <c r="C140" s="41"/>
      <c r="D140" s="223" t="s">
        <v>140</v>
      </c>
      <c r="E140" s="41"/>
      <c r="F140" s="224" t="s">
        <v>209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140</v>
      </c>
      <c r="AU140" s="18" t="s">
        <v>83</v>
      </c>
    </row>
    <row r="141" s="13" customFormat="1">
      <c r="A141" s="13"/>
      <c r="B141" s="225"/>
      <c r="C141" s="226"/>
      <c r="D141" s="218" t="s">
        <v>142</v>
      </c>
      <c r="E141" s="227" t="s">
        <v>19</v>
      </c>
      <c r="F141" s="228" t="s">
        <v>210</v>
      </c>
      <c r="G141" s="226"/>
      <c r="H141" s="227" t="s">
        <v>19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142</v>
      </c>
      <c r="AU141" s="234" t="s">
        <v>83</v>
      </c>
      <c r="AV141" s="13" t="s">
        <v>81</v>
      </c>
      <c r="AW141" s="13" t="s">
        <v>34</v>
      </c>
      <c r="AX141" s="13" t="s">
        <v>73</v>
      </c>
      <c r="AY141" s="234" t="s">
        <v>129</v>
      </c>
    </row>
    <row r="142" s="14" customFormat="1">
      <c r="A142" s="14"/>
      <c r="B142" s="235"/>
      <c r="C142" s="236"/>
      <c r="D142" s="218" t="s">
        <v>142</v>
      </c>
      <c r="E142" s="237" t="s">
        <v>19</v>
      </c>
      <c r="F142" s="238" t="s">
        <v>211</v>
      </c>
      <c r="G142" s="236"/>
      <c r="H142" s="239">
        <v>14.206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142</v>
      </c>
      <c r="AU142" s="245" t="s">
        <v>83</v>
      </c>
      <c r="AV142" s="14" t="s">
        <v>83</v>
      </c>
      <c r="AW142" s="14" t="s">
        <v>34</v>
      </c>
      <c r="AX142" s="14" t="s">
        <v>81</v>
      </c>
      <c r="AY142" s="245" t="s">
        <v>129</v>
      </c>
    </row>
    <row r="143" s="2" customFormat="1" ht="16.5" customHeight="1">
      <c r="A143" s="39"/>
      <c r="B143" s="40"/>
      <c r="C143" s="205" t="s">
        <v>212</v>
      </c>
      <c r="D143" s="205" t="s">
        <v>131</v>
      </c>
      <c r="E143" s="206" t="s">
        <v>213</v>
      </c>
      <c r="F143" s="207" t="s">
        <v>214</v>
      </c>
      <c r="G143" s="208" t="s">
        <v>154</v>
      </c>
      <c r="H143" s="209">
        <v>13.832000000000001</v>
      </c>
      <c r="I143" s="210"/>
      <c r="J143" s="211">
        <f>ROUND(I143*H143,2)</f>
        <v>0</v>
      </c>
      <c r="K143" s="207" t="s">
        <v>135</v>
      </c>
      <c r="L143" s="45"/>
      <c r="M143" s="212" t="s">
        <v>19</v>
      </c>
      <c r="N143" s="213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136</v>
      </c>
      <c r="AT143" s="216" t="s">
        <v>131</v>
      </c>
      <c r="AU143" s="216" t="s">
        <v>83</v>
      </c>
      <c r="AY143" s="18" t="s">
        <v>129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81</v>
      </c>
      <c r="BK143" s="217">
        <f>ROUND(I143*H143,2)</f>
        <v>0</v>
      </c>
      <c r="BL143" s="18" t="s">
        <v>136</v>
      </c>
      <c r="BM143" s="216" t="s">
        <v>215</v>
      </c>
    </row>
    <row r="144" s="2" customFormat="1">
      <c r="A144" s="39"/>
      <c r="B144" s="40"/>
      <c r="C144" s="41"/>
      <c r="D144" s="218" t="s">
        <v>138</v>
      </c>
      <c r="E144" s="41"/>
      <c r="F144" s="219" t="s">
        <v>216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138</v>
      </c>
      <c r="AU144" s="18" t="s">
        <v>83</v>
      </c>
    </row>
    <row r="145" s="2" customFormat="1">
      <c r="A145" s="39"/>
      <c r="B145" s="40"/>
      <c r="C145" s="41"/>
      <c r="D145" s="223" t="s">
        <v>140</v>
      </c>
      <c r="E145" s="41"/>
      <c r="F145" s="224" t="s">
        <v>217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140</v>
      </c>
      <c r="AU145" s="18" t="s">
        <v>83</v>
      </c>
    </row>
    <row r="146" s="13" customFormat="1">
      <c r="A146" s="13"/>
      <c r="B146" s="225"/>
      <c r="C146" s="226"/>
      <c r="D146" s="218" t="s">
        <v>142</v>
      </c>
      <c r="E146" s="227" t="s">
        <v>19</v>
      </c>
      <c r="F146" s="228" t="s">
        <v>218</v>
      </c>
      <c r="G146" s="226"/>
      <c r="H146" s="227" t="s">
        <v>19</v>
      </c>
      <c r="I146" s="229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142</v>
      </c>
      <c r="AU146" s="234" t="s">
        <v>83</v>
      </c>
      <c r="AV146" s="13" t="s">
        <v>81</v>
      </c>
      <c r="AW146" s="13" t="s">
        <v>34</v>
      </c>
      <c r="AX146" s="13" t="s">
        <v>73</v>
      </c>
      <c r="AY146" s="234" t="s">
        <v>129</v>
      </c>
    </row>
    <row r="147" s="14" customFormat="1">
      <c r="A147" s="14"/>
      <c r="B147" s="235"/>
      <c r="C147" s="236"/>
      <c r="D147" s="218" t="s">
        <v>142</v>
      </c>
      <c r="E147" s="237" t="s">
        <v>19</v>
      </c>
      <c r="F147" s="238" t="s">
        <v>219</v>
      </c>
      <c r="G147" s="236"/>
      <c r="H147" s="239">
        <v>13.832000000000001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142</v>
      </c>
      <c r="AU147" s="245" t="s">
        <v>83</v>
      </c>
      <c r="AV147" s="14" t="s">
        <v>83</v>
      </c>
      <c r="AW147" s="14" t="s">
        <v>34</v>
      </c>
      <c r="AX147" s="14" t="s">
        <v>81</v>
      </c>
      <c r="AY147" s="245" t="s">
        <v>129</v>
      </c>
    </row>
    <row r="148" s="2" customFormat="1" ht="16.5" customHeight="1">
      <c r="A148" s="39"/>
      <c r="B148" s="40"/>
      <c r="C148" s="246" t="s">
        <v>220</v>
      </c>
      <c r="D148" s="246" t="s">
        <v>221</v>
      </c>
      <c r="E148" s="247" t="s">
        <v>222</v>
      </c>
      <c r="F148" s="248" t="s">
        <v>223</v>
      </c>
      <c r="G148" s="249" t="s">
        <v>224</v>
      </c>
      <c r="H148" s="250">
        <v>27.664000000000001</v>
      </c>
      <c r="I148" s="251"/>
      <c r="J148" s="252">
        <f>ROUND(I148*H148,2)</f>
        <v>0</v>
      </c>
      <c r="K148" s="248" t="s">
        <v>135</v>
      </c>
      <c r="L148" s="253"/>
      <c r="M148" s="254" t="s">
        <v>19</v>
      </c>
      <c r="N148" s="255" t="s">
        <v>44</v>
      </c>
      <c r="O148" s="85"/>
      <c r="P148" s="214">
        <f>O148*H148</f>
        <v>0</v>
      </c>
      <c r="Q148" s="214">
        <v>1</v>
      </c>
      <c r="R148" s="214">
        <f>Q148*H148</f>
        <v>27.664000000000001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191</v>
      </c>
      <c r="AT148" s="216" t="s">
        <v>221</v>
      </c>
      <c r="AU148" s="216" t="s">
        <v>83</v>
      </c>
      <c r="AY148" s="18" t="s">
        <v>129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136</v>
      </c>
      <c r="BM148" s="216" t="s">
        <v>225</v>
      </c>
    </row>
    <row r="149" s="2" customFormat="1">
      <c r="A149" s="39"/>
      <c r="B149" s="40"/>
      <c r="C149" s="41"/>
      <c r="D149" s="218" t="s">
        <v>138</v>
      </c>
      <c r="E149" s="41"/>
      <c r="F149" s="219" t="s">
        <v>223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138</v>
      </c>
      <c r="AU149" s="18" t="s">
        <v>83</v>
      </c>
    </row>
    <row r="150" s="14" customFormat="1">
      <c r="A150" s="14"/>
      <c r="B150" s="235"/>
      <c r="C150" s="236"/>
      <c r="D150" s="218" t="s">
        <v>142</v>
      </c>
      <c r="E150" s="236"/>
      <c r="F150" s="238" t="s">
        <v>226</v>
      </c>
      <c r="G150" s="236"/>
      <c r="H150" s="239">
        <v>27.664000000000001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142</v>
      </c>
      <c r="AU150" s="245" t="s">
        <v>83</v>
      </c>
      <c r="AV150" s="14" t="s">
        <v>83</v>
      </c>
      <c r="AW150" s="14" t="s">
        <v>4</v>
      </c>
      <c r="AX150" s="14" t="s">
        <v>81</v>
      </c>
      <c r="AY150" s="245" t="s">
        <v>129</v>
      </c>
    </row>
    <row r="151" s="2" customFormat="1" ht="16.5" customHeight="1">
      <c r="A151" s="39"/>
      <c r="B151" s="40"/>
      <c r="C151" s="205" t="s">
        <v>227</v>
      </c>
      <c r="D151" s="205" t="s">
        <v>131</v>
      </c>
      <c r="E151" s="206" t="s">
        <v>228</v>
      </c>
      <c r="F151" s="207" t="s">
        <v>229</v>
      </c>
      <c r="G151" s="208" t="s">
        <v>134</v>
      </c>
      <c r="H151" s="209">
        <v>201.02000000000001</v>
      </c>
      <c r="I151" s="210"/>
      <c r="J151" s="211">
        <f>ROUND(I151*H151,2)</f>
        <v>0</v>
      </c>
      <c r="K151" s="207" t="s">
        <v>135</v>
      </c>
      <c r="L151" s="45"/>
      <c r="M151" s="212" t="s">
        <v>19</v>
      </c>
      <c r="N151" s="213" t="s">
        <v>44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136</v>
      </c>
      <c r="AT151" s="216" t="s">
        <v>131</v>
      </c>
      <c r="AU151" s="216" t="s">
        <v>83</v>
      </c>
      <c r="AY151" s="18" t="s">
        <v>129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136</v>
      </c>
      <c r="BM151" s="216" t="s">
        <v>230</v>
      </c>
    </row>
    <row r="152" s="2" customFormat="1">
      <c r="A152" s="39"/>
      <c r="B152" s="40"/>
      <c r="C152" s="41"/>
      <c r="D152" s="218" t="s">
        <v>138</v>
      </c>
      <c r="E152" s="41"/>
      <c r="F152" s="219" t="s">
        <v>231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138</v>
      </c>
      <c r="AU152" s="18" t="s">
        <v>83</v>
      </c>
    </row>
    <row r="153" s="2" customFormat="1">
      <c r="A153" s="39"/>
      <c r="B153" s="40"/>
      <c r="C153" s="41"/>
      <c r="D153" s="223" t="s">
        <v>140</v>
      </c>
      <c r="E153" s="41"/>
      <c r="F153" s="224" t="s">
        <v>232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140</v>
      </c>
      <c r="AU153" s="18" t="s">
        <v>83</v>
      </c>
    </row>
    <row r="154" s="13" customFormat="1">
      <c r="A154" s="13"/>
      <c r="B154" s="225"/>
      <c r="C154" s="226"/>
      <c r="D154" s="218" t="s">
        <v>142</v>
      </c>
      <c r="E154" s="227" t="s">
        <v>19</v>
      </c>
      <c r="F154" s="228" t="s">
        <v>233</v>
      </c>
      <c r="G154" s="226"/>
      <c r="H154" s="227" t="s">
        <v>19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142</v>
      </c>
      <c r="AU154" s="234" t="s">
        <v>83</v>
      </c>
      <c r="AV154" s="13" t="s">
        <v>81</v>
      </c>
      <c r="AW154" s="13" t="s">
        <v>34</v>
      </c>
      <c r="AX154" s="13" t="s">
        <v>73</v>
      </c>
      <c r="AY154" s="234" t="s">
        <v>129</v>
      </c>
    </row>
    <row r="155" s="14" customFormat="1">
      <c r="A155" s="14"/>
      <c r="B155" s="235"/>
      <c r="C155" s="236"/>
      <c r="D155" s="218" t="s">
        <v>142</v>
      </c>
      <c r="E155" s="237" t="s">
        <v>19</v>
      </c>
      <c r="F155" s="238" t="s">
        <v>234</v>
      </c>
      <c r="G155" s="236"/>
      <c r="H155" s="239">
        <v>11.52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142</v>
      </c>
      <c r="AU155" s="245" t="s">
        <v>83</v>
      </c>
      <c r="AV155" s="14" t="s">
        <v>83</v>
      </c>
      <c r="AW155" s="14" t="s">
        <v>34</v>
      </c>
      <c r="AX155" s="14" t="s">
        <v>73</v>
      </c>
      <c r="AY155" s="245" t="s">
        <v>129</v>
      </c>
    </row>
    <row r="156" s="13" customFormat="1">
      <c r="A156" s="13"/>
      <c r="B156" s="225"/>
      <c r="C156" s="226"/>
      <c r="D156" s="218" t="s">
        <v>142</v>
      </c>
      <c r="E156" s="227" t="s">
        <v>19</v>
      </c>
      <c r="F156" s="228" t="s">
        <v>235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142</v>
      </c>
      <c r="AU156" s="234" t="s">
        <v>83</v>
      </c>
      <c r="AV156" s="13" t="s">
        <v>81</v>
      </c>
      <c r="AW156" s="13" t="s">
        <v>34</v>
      </c>
      <c r="AX156" s="13" t="s">
        <v>73</v>
      </c>
      <c r="AY156" s="234" t="s">
        <v>129</v>
      </c>
    </row>
    <row r="157" s="14" customFormat="1">
      <c r="A157" s="14"/>
      <c r="B157" s="235"/>
      <c r="C157" s="236"/>
      <c r="D157" s="218" t="s">
        <v>142</v>
      </c>
      <c r="E157" s="237" t="s">
        <v>19</v>
      </c>
      <c r="F157" s="238" t="s">
        <v>166</v>
      </c>
      <c r="G157" s="236"/>
      <c r="H157" s="239">
        <v>189.5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142</v>
      </c>
      <c r="AU157" s="245" t="s">
        <v>83</v>
      </c>
      <c r="AV157" s="14" t="s">
        <v>83</v>
      </c>
      <c r="AW157" s="14" t="s">
        <v>34</v>
      </c>
      <c r="AX157" s="14" t="s">
        <v>73</v>
      </c>
      <c r="AY157" s="245" t="s">
        <v>129</v>
      </c>
    </row>
    <row r="158" s="15" customFormat="1">
      <c r="A158" s="15"/>
      <c r="B158" s="256"/>
      <c r="C158" s="257"/>
      <c r="D158" s="218" t="s">
        <v>142</v>
      </c>
      <c r="E158" s="258" t="s">
        <v>19</v>
      </c>
      <c r="F158" s="259" t="s">
        <v>236</v>
      </c>
      <c r="G158" s="257"/>
      <c r="H158" s="260">
        <v>201.02000000000001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142</v>
      </c>
      <c r="AU158" s="266" t="s">
        <v>83</v>
      </c>
      <c r="AV158" s="15" t="s">
        <v>136</v>
      </c>
      <c r="AW158" s="15" t="s">
        <v>34</v>
      </c>
      <c r="AX158" s="15" t="s">
        <v>81</v>
      </c>
      <c r="AY158" s="266" t="s">
        <v>129</v>
      </c>
    </row>
    <row r="159" s="2" customFormat="1" ht="16.5" customHeight="1">
      <c r="A159" s="39"/>
      <c r="B159" s="40"/>
      <c r="C159" s="205" t="s">
        <v>237</v>
      </c>
      <c r="D159" s="205" t="s">
        <v>131</v>
      </c>
      <c r="E159" s="206" t="s">
        <v>238</v>
      </c>
      <c r="F159" s="207" t="s">
        <v>239</v>
      </c>
      <c r="G159" s="208" t="s">
        <v>134</v>
      </c>
      <c r="H159" s="209">
        <v>189.5</v>
      </c>
      <c r="I159" s="210"/>
      <c r="J159" s="211">
        <f>ROUND(I159*H159,2)</f>
        <v>0</v>
      </c>
      <c r="K159" s="207" t="s">
        <v>135</v>
      </c>
      <c r="L159" s="45"/>
      <c r="M159" s="212" t="s">
        <v>19</v>
      </c>
      <c r="N159" s="213" t="s">
        <v>44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136</v>
      </c>
      <c r="AT159" s="216" t="s">
        <v>131</v>
      </c>
      <c r="AU159" s="216" t="s">
        <v>83</v>
      </c>
      <c r="AY159" s="18" t="s">
        <v>129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81</v>
      </c>
      <c r="BK159" s="217">
        <f>ROUND(I159*H159,2)</f>
        <v>0</v>
      </c>
      <c r="BL159" s="18" t="s">
        <v>136</v>
      </c>
      <c r="BM159" s="216" t="s">
        <v>240</v>
      </c>
    </row>
    <row r="160" s="2" customFormat="1">
      <c r="A160" s="39"/>
      <c r="B160" s="40"/>
      <c r="C160" s="41"/>
      <c r="D160" s="218" t="s">
        <v>138</v>
      </c>
      <c r="E160" s="41"/>
      <c r="F160" s="219" t="s">
        <v>241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138</v>
      </c>
      <c r="AU160" s="18" t="s">
        <v>83</v>
      </c>
    </row>
    <row r="161" s="2" customFormat="1">
      <c r="A161" s="39"/>
      <c r="B161" s="40"/>
      <c r="C161" s="41"/>
      <c r="D161" s="223" t="s">
        <v>140</v>
      </c>
      <c r="E161" s="41"/>
      <c r="F161" s="224" t="s">
        <v>242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140</v>
      </c>
      <c r="AU161" s="18" t="s">
        <v>83</v>
      </c>
    </row>
    <row r="162" s="13" customFormat="1">
      <c r="A162" s="13"/>
      <c r="B162" s="225"/>
      <c r="C162" s="226"/>
      <c r="D162" s="218" t="s">
        <v>142</v>
      </c>
      <c r="E162" s="227" t="s">
        <v>19</v>
      </c>
      <c r="F162" s="228" t="s">
        <v>243</v>
      </c>
      <c r="G162" s="226"/>
      <c r="H162" s="227" t="s">
        <v>19</v>
      </c>
      <c r="I162" s="229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142</v>
      </c>
      <c r="AU162" s="234" t="s">
        <v>83</v>
      </c>
      <c r="AV162" s="13" t="s">
        <v>81</v>
      </c>
      <c r="AW162" s="13" t="s">
        <v>34</v>
      </c>
      <c r="AX162" s="13" t="s">
        <v>73</v>
      </c>
      <c r="AY162" s="234" t="s">
        <v>129</v>
      </c>
    </row>
    <row r="163" s="14" customFormat="1">
      <c r="A163" s="14"/>
      <c r="B163" s="235"/>
      <c r="C163" s="236"/>
      <c r="D163" s="218" t="s">
        <v>142</v>
      </c>
      <c r="E163" s="237" t="s">
        <v>19</v>
      </c>
      <c r="F163" s="238" t="s">
        <v>166</v>
      </c>
      <c r="G163" s="236"/>
      <c r="H163" s="239">
        <v>189.5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142</v>
      </c>
      <c r="AU163" s="245" t="s">
        <v>83</v>
      </c>
      <c r="AV163" s="14" t="s">
        <v>83</v>
      </c>
      <c r="AW163" s="14" t="s">
        <v>34</v>
      </c>
      <c r="AX163" s="14" t="s">
        <v>81</v>
      </c>
      <c r="AY163" s="245" t="s">
        <v>129</v>
      </c>
    </row>
    <row r="164" s="12" customFormat="1" ht="22.8" customHeight="1">
      <c r="A164" s="12"/>
      <c r="B164" s="189"/>
      <c r="C164" s="190"/>
      <c r="D164" s="191" t="s">
        <v>72</v>
      </c>
      <c r="E164" s="203" t="s">
        <v>83</v>
      </c>
      <c r="F164" s="203" t="s">
        <v>244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SUM(P165:P189)</f>
        <v>0</v>
      </c>
      <c r="Q164" s="197"/>
      <c r="R164" s="198">
        <f>SUM(R165:R189)</f>
        <v>4.6115321700000003</v>
      </c>
      <c r="S164" s="197"/>
      <c r="T164" s="199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81</v>
      </c>
      <c r="AT164" s="201" t="s">
        <v>72</v>
      </c>
      <c r="AU164" s="201" t="s">
        <v>81</v>
      </c>
      <c r="AY164" s="200" t="s">
        <v>129</v>
      </c>
      <c r="BK164" s="202">
        <f>SUM(BK165:BK189)</f>
        <v>0</v>
      </c>
    </row>
    <row r="165" s="2" customFormat="1" ht="16.5" customHeight="1">
      <c r="A165" s="39"/>
      <c r="B165" s="40"/>
      <c r="C165" s="205" t="s">
        <v>8</v>
      </c>
      <c r="D165" s="205" t="s">
        <v>131</v>
      </c>
      <c r="E165" s="206" t="s">
        <v>245</v>
      </c>
      <c r="F165" s="207" t="s">
        <v>246</v>
      </c>
      <c r="G165" s="208" t="s">
        <v>154</v>
      </c>
      <c r="H165" s="209">
        <v>1.1519999999999999</v>
      </c>
      <c r="I165" s="210"/>
      <c r="J165" s="211">
        <f>ROUND(I165*H165,2)</f>
        <v>0</v>
      </c>
      <c r="K165" s="207" t="s">
        <v>135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1.98</v>
      </c>
      <c r="R165" s="214">
        <f>Q165*H165</f>
        <v>2.2809599999999999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136</v>
      </c>
      <c r="AT165" s="216" t="s">
        <v>131</v>
      </c>
      <c r="AU165" s="216" t="s">
        <v>83</v>
      </c>
      <c r="AY165" s="18" t="s">
        <v>129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136</v>
      </c>
      <c r="BM165" s="216" t="s">
        <v>247</v>
      </c>
    </row>
    <row r="166" s="2" customFormat="1">
      <c r="A166" s="39"/>
      <c r="B166" s="40"/>
      <c r="C166" s="41"/>
      <c r="D166" s="218" t="s">
        <v>138</v>
      </c>
      <c r="E166" s="41"/>
      <c r="F166" s="219" t="s">
        <v>248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138</v>
      </c>
      <c r="AU166" s="18" t="s">
        <v>83</v>
      </c>
    </row>
    <row r="167" s="2" customFormat="1">
      <c r="A167" s="39"/>
      <c r="B167" s="40"/>
      <c r="C167" s="41"/>
      <c r="D167" s="223" t="s">
        <v>140</v>
      </c>
      <c r="E167" s="41"/>
      <c r="F167" s="224" t="s">
        <v>249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140</v>
      </c>
      <c r="AU167" s="18" t="s">
        <v>83</v>
      </c>
    </row>
    <row r="168" s="13" customFormat="1">
      <c r="A168" s="13"/>
      <c r="B168" s="225"/>
      <c r="C168" s="226"/>
      <c r="D168" s="218" t="s">
        <v>142</v>
      </c>
      <c r="E168" s="227" t="s">
        <v>19</v>
      </c>
      <c r="F168" s="228" t="s">
        <v>250</v>
      </c>
      <c r="G168" s="226"/>
      <c r="H168" s="227" t="s">
        <v>19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142</v>
      </c>
      <c r="AU168" s="234" t="s">
        <v>83</v>
      </c>
      <c r="AV168" s="13" t="s">
        <v>81</v>
      </c>
      <c r="AW168" s="13" t="s">
        <v>34</v>
      </c>
      <c r="AX168" s="13" t="s">
        <v>73</v>
      </c>
      <c r="AY168" s="234" t="s">
        <v>129</v>
      </c>
    </row>
    <row r="169" s="14" customFormat="1">
      <c r="A169" s="14"/>
      <c r="B169" s="235"/>
      <c r="C169" s="236"/>
      <c r="D169" s="218" t="s">
        <v>142</v>
      </c>
      <c r="E169" s="237" t="s">
        <v>19</v>
      </c>
      <c r="F169" s="238" t="s">
        <v>251</v>
      </c>
      <c r="G169" s="236"/>
      <c r="H169" s="239">
        <v>1.1519999999999999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142</v>
      </c>
      <c r="AU169" s="245" t="s">
        <v>83</v>
      </c>
      <c r="AV169" s="14" t="s">
        <v>83</v>
      </c>
      <c r="AW169" s="14" t="s">
        <v>34</v>
      </c>
      <c r="AX169" s="14" t="s">
        <v>81</v>
      </c>
      <c r="AY169" s="245" t="s">
        <v>129</v>
      </c>
    </row>
    <row r="170" s="2" customFormat="1" ht="16.5" customHeight="1">
      <c r="A170" s="39"/>
      <c r="B170" s="40"/>
      <c r="C170" s="205" t="s">
        <v>252</v>
      </c>
      <c r="D170" s="205" t="s">
        <v>131</v>
      </c>
      <c r="E170" s="206" t="s">
        <v>253</v>
      </c>
      <c r="F170" s="207" t="s">
        <v>254</v>
      </c>
      <c r="G170" s="208" t="s">
        <v>154</v>
      </c>
      <c r="H170" s="209">
        <v>0.96799999999999997</v>
      </c>
      <c r="I170" s="210"/>
      <c r="J170" s="211">
        <f>ROUND(I170*H170,2)</f>
        <v>0</v>
      </c>
      <c r="K170" s="207" t="s">
        <v>135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2.3010199999999998</v>
      </c>
      <c r="R170" s="214">
        <f>Q170*H170</f>
        <v>2.2273873599999998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136</v>
      </c>
      <c r="AT170" s="216" t="s">
        <v>131</v>
      </c>
      <c r="AU170" s="216" t="s">
        <v>83</v>
      </c>
      <c r="AY170" s="18" t="s">
        <v>129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136</v>
      </c>
      <c r="BM170" s="216" t="s">
        <v>255</v>
      </c>
    </row>
    <row r="171" s="2" customFormat="1">
      <c r="A171" s="39"/>
      <c r="B171" s="40"/>
      <c r="C171" s="41"/>
      <c r="D171" s="218" t="s">
        <v>138</v>
      </c>
      <c r="E171" s="41"/>
      <c r="F171" s="219" t="s">
        <v>256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138</v>
      </c>
      <c r="AU171" s="18" t="s">
        <v>83</v>
      </c>
    </row>
    <row r="172" s="2" customFormat="1">
      <c r="A172" s="39"/>
      <c r="B172" s="40"/>
      <c r="C172" s="41"/>
      <c r="D172" s="223" t="s">
        <v>140</v>
      </c>
      <c r="E172" s="41"/>
      <c r="F172" s="224" t="s">
        <v>257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140</v>
      </c>
      <c r="AU172" s="18" t="s">
        <v>83</v>
      </c>
    </row>
    <row r="173" s="13" customFormat="1">
      <c r="A173" s="13"/>
      <c r="B173" s="225"/>
      <c r="C173" s="226"/>
      <c r="D173" s="218" t="s">
        <v>142</v>
      </c>
      <c r="E173" s="227" t="s">
        <v>19</v>
      </c>
      <c r="F173" s="228" t="s">
        <v>258</v>
      </c>
      <c r="G173" s="226"/>
      <c r="H173" s="227" t="s">
        <v>19</v>
      </c>
      <c r="I173" s="229"/>
      <c r="J173" s="226"/>
      <c r="K173" s="226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142</v>
      </c>
      <c r="AU173" s="234" t="s">
        <v>83</v>
      </c>
      <c r="AV173" s="13" t="s">
        <v>81</v>
      </c>
      <c r="AW173" s="13" t="s">
        <v>34</v>
      </c>
      <c r="AX173" s="13" t="s">
        <v>73</v>
      </c>
      <c r="AY173" s="234" t="s">
        <v>129</v>
      </c>
    </row>
    <row r="174" s="14" customFormat="1">
      <c r="A174" s="14"/>
      <c r="B174" s="235"/>
      <c r="C174" s="236"/>
      <c r="D174" s="218" t="s">
        <v>142</v>
      </c>
      <c r="E174" s="237" t="s">
        <v>19</v>
      </c>
      <c r="F174" s="238" t="s">
        <v>259</v>
      </c>
      <c r="G174" s="236"/>
      <c r="H174" s="239">
        <v>0.96799999999999997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142</v>
      </c>
      <c r="AU174" s="245" t="s">
        <v>83</v>
      </c>
      <c r="AV174" s="14" t="s">
        <v>83</v>
      </c>
      <c r="AW174" s="14" t="s">
        <v>34</v>
      </c>
      <c r="AX174" s="14" t="s">
        <v>81</v>
      </c>
      <c r="AY174" s="245" t="s">
        <v>129</v>
      </c>
    </row>
    <row r="175" s="2" customFormat="1" ht="16.5" customHeight="1">
      <c r="A175" s="39"/>
      <c r="B175" s="40"/>
      <c r="C175" s="205" t="s">
        <v>260</v>
      </c>
      <c r="D175" s="205" t="s">
        <v>131</v>
      </c>
      <c r="E175" s="206" t="s">
        <v>261</v>
      </c>
      <c r="F175" s="207" t="s">
        <v>262</v>
      </c>
      <c r="G175" s="208" t="s">
        <v>134</v>
      </c>
      <c r="H175" s="209">
        <v>1.76</v>
      </c>
      <c r="I175" s="210"/>
      <c r="J175" s="211">
        <f>ROUND(I175*H175,2)</f>
        <v>0</v>
      </c>
      <c r="K175" s="207" t="s">
        <v>135</v>
      </c>
      <c r="L175" s="45"/>
      <c r="M175" s="212" t="s">
        <v>19</v>
      </c>
      <c r="N175" s="213" t="s">
        <v>44</v>
      </c>
      <c r="O175" s="85"/>
      <c r="P175" s="214">
        <f>O175*H175</f>
        <v>0</v>
      </c>
      <c r="Q175" s="214">
        <v>0.00247</v>
      </c>
      <c r="R175" s="214">
        <f>Q175*H175</f>
        <v>0.0043471999999999998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136</v>
      </c>
      <c r="AT175" s="216" t="s">
        <v>131</v>
      </c>
      <c r="AU175" s="216" t="s">
        <v>83</v>
      </c>
      <c r="AY175" s="18" t="s">
        <v>129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81</v>
      </c>
      <c r="BK175" s="217">
        <f>ROUND(I175*H175,2)</f>
        <v>0</v>
      </c>
      <c r="BL175" s="18" t="s">
        <v>136</v>
      </c>
      <c r="BM175" s="216" t="s">
        <v>263</v>
      </c>
    </row>
    <row r="176" s="2" customFormat="1">
      <c r="A176" s="39"/>
      <c r="B176" s="40"/>
      <c r="C176" s="41"/>
      <c r="D176" s="218" t="s">
        <v>138</v>
      </c>
      <c r="E176" s="41"/>
      <c r="F176" s="219" t="s">
        <v>264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138</v>
      </c>
      <c r="AU176" s="18" t="s">
        <v>83</v>
      </c>
    </row>
    <row r="177" s="2" customFormat="1">
      <c r="A177" s="39"/>
      <c r="B177" s="40"/>
      <c r="C177" s="41"/>
      <c r="D177" s="223" t="s">
        <v>140</v>
      </c>
      <c r="E177" s="41"/>
      <c r="F177" s="224" t="s">
        <v>265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140</v>
      </c>
      <c r="AU177" s="18" t="s">
        <v>83</v>
      </c>
    </row>
    <row r="178" s="13" customFormat="1">
      <c r="A178" s="13"/>
      <c r="B178" s="225"/>
      <c r="C178" s="226"/>
      <c r="D178" s="218" t="s">
        <v>142</v>
      </c>
      <c r="E178" s="227" t="s">
        <v>19</v>
      </c>
      <c r="F178" s="228" t="s">
        <v>266</v>
      </c>
      <c r="G178" s="226"/>
      <c r="H178" s="227" t="s">
        <v>19</v>
      </c>
      <c r="I178" s="229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142</v>
      </c>
      <c r="AU178" s="234" t="s">
        <v>83</v>
      </c>
      <c r="AV178" s="13" t="s">
        <v>81</v>
      </c>
      <c r="AW178" s="13" t="s">
        <v>34</v>
      </c>
      <c r="AX178" s="13" t="s">
        <v>73</v>
      </c>
      <c r="AY178" s="234" t="s">
        <v>129</v>
      </c>
    </row>
    <row r="179" s="14" customFormat="1">
      <c r="A179" s="14"/>
      <c r="B179" s="235"/>
      <c r="C179" s="236"/>
      <c r="D179" s="218" t="s">
        <v>142</v>
      </c>
      <c r="E179" s="237" t="s">
        <v>19</v>
      </c>
      <c r="F179" s="238" t="s">
        <v>267</v>
      </c>
      <c r="G179" s="236"/>
      <c r="H179" s="239">
        <v>1.76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142</v>
      </c>
      <c r="AU179" s="245" t="s">
        <v>83</v>
      </c>
      <c r="AV179" s="14" t="s">
        <v>83</v>
      </c>
      <c r="AW179" s="14" t="s">
        <v>34</v>
      </c>
      <c r="AX179" s="14" t="s">
        <v>81</v>
      </c>
      <c r="AY179" s="245" t="s">
        <v>129</v>
      </c>
    </row>
    <row r="180" s="2" customFormat="1" ht="16.5" customHeight="1">
      <c r="A180" s="39"/>
      <c r="B180" s="40"/>
      <c r="C180" s="205" t="s">
        <v>268</v>
      </c>
      <c r="D180" s="205" t="s">
        <v>131</v>
      </c>
      <c r="E180" s="206" t="s">
        <v>269</v>
      </c>
      <c r="F180" s="207" t="s">
        <v>270</v>
      </c>
      <c r="G180" s="208" t="s">
        <v>134</v>
      </c>
      <c r="H180" s="209">
        <v>1.76</v>
      </c>
      <c r="I180" s="210"/>
      <c r="J180" s="211">
        <f>ROUND(I180*H180,2)</f>
        <v>0</v>
      </c>
      <c r="K180" s="207" t="s">
        <v>135</v>
      </c>
      <c r="L180" s="45"/>
      <c r="M180" s="212" t="s">
        <v>19</v>
      </c>
      <c r="N180" s="213" t="s">
        <v>44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136</v>
      </c>
      <c r="AT180" s="216" t="s">
        <v>131</v>
      </c>
      <c r="AU180" s="216" t="s">
        <v>83</v>
      </c>
      <c r="AY180" s="18" t="s">
        <v>129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136</v>
      </c>
      <c r="BM180" s="216" t="s">
        <v>271</v>
      </c>
    </row>
    <row r="181" s="2" customFormat="1">
      <c r="A181" s="39"/>
      <c r="B181" s="40"/>
      <c r="C181" s="41"/>
      <c r="D181" s="218" t="s">
        <v>138</v>
      </c>
      <c r="E181" s="41"/>
      <c r="F181" s="219" t="s">
        <v>272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138</v>
      </c>
      <c r="AU181" s="18" t="s">
        <v>83</v>
      </c>
    </row>
    <row r="182" s="2" customFormat="1">
      <c r="A182" s="39"/>
      <c r="B182" s="40"/>
      <c r="C182" s="41"/>
      <c r="D182" s="223" t="s">
        <v>140</v>
      </c>
      <c r="E182" s="41"/>
      <c r="F182" s="224" t="s">
        <v>273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140</v>
      </c>
      <c r="AU182" s="18" t="s">
        <v>83</v>
      </c>
    </row>
    <row r="183" s="13" customFormat="1">
      <c r="A183" s="13"/>
      <c r="B183" s="225"/>
      <c r="C183" s="226"/>
      <c r="D183" s="218" t="s">
        <v>142</v>
      </c>
      <c r="E183" s="227" t="s">
        <v>19</v>
      </c>
      <c r="F183" s="228" t="s">
        <v>266</v>
      </c>
      <c r="G183" s="226"/>
      <c r="H183" s="227" t="s">
        <v>19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142</v>
      </c>
      <c r="AU183" s="234" t="s">
        <v>83</v>
      </c>
      <c r="AV183" s="13" t="s">
        <v>81</v>
      </c>
      <c r="AW183" s="13" t="s">
        <v>34</v>
      </c>
      <c r="AX183" s="13" t="s">
        <v>73</v>
      </c>
      <c r="AY183" s="234" t="s">
        <v>129</v>
      </c>
    </row>
    <row r="184" s="14" customFormat="1">
      <c r="A184" s="14"/>
      <c r="B184" s="235"/>
      <c r="C184" s="236"/>
      <c r="D184" s="218" t="s">
        <v>142</v>
      </c>
      <c r="E184" s="237" t="s">
        <v>19</v>
      </c>
      <c r="F184" s="238" t="s">
        <v>267</v>
      </c>
      <c r="G184" s="236"/>
      <c r="H184" s="239">
        <v>1.76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142</v>
      </c>
      <c r="AU184" s="245" t="s">
        <v>83</v>
      </c>
      <c r="AV184" s="14" t="s">
        <v>83</v>
      </c>
      <c r="AW184" s="14" t="s">
        <v>34</v>
      </c>
      <c r="AX184" s="14" t="s">
        <v>81</v>
      </c>
      <c r="AY184" s="245" t="s">
        <v>129</v>
      </c>
    </row>
    <row r="185" s="2" customFormat="1" ht="16.5" customHeight="1">
      <c r="A185" s="39"/>
      <c r="B185" s="40"/>
      <c r="C185" s="205" t="s">
        <v>274</v>
      </c>
      <c r="D185" s="205" t="s">
        <v>131</v>
      </c>
      <c r="E185" s="206" t="s">
        <v>275</v>
      </c>
      <c r="F185" s="207" t="s">
        <v>276</v>
      </c>
      <c r="G185" s="208" t="s">
        <v>224</v>
      </c>
      <c r="H185" s="209">
        <v>0.092999999999999999</v>
      </c>
      <c r="I185" s="210"/>
      <c r="J185" s="211">
        <f>ROUND(I185*H185,2)</f>
        <v>0</v>
      </c>
      <c r="K185" s="207" t="s">
        <v>135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1.06277</v>
      </c>
      <c r="R185" s="214">
        <f>Q185*H185</f>
        <v>0.098837609999999992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136</v>
      </c>
      <c r="AT185" s="216" t="s">
        <v>131</v>
      </c>
      <c r="AU185" s="216" t="s">
        <v>83</v>
      </c>
      <c r="AY185" s="18" t="s">
        <v>129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136</v>
      </c>
      <c r="BM185" s="216" t="s">
        <v>277</v>
      </c>
    </row>
    <row r="186" s="2" customFormat="1">
      <c r="A186" s="39"/>
      <c r="B186" s="40"/>
      <c r="C186" s="41"/>
      <c r="D186" s="218" t="s">
        <v>138</v>
      </c>
      <c r="E186" s="41"/>
      <c r="F186" s="219" t="s">
        <v>278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138</v>
      </c>
      <c r="AU186" s="18" t="s">
        <v>83</v>
      </c>
    </row>
    <row r="187" s="2" customFormat="1">
      <c r="A187" s="39"/>
      <c r="B187" s="40"/>
      <c r="C187" s="41"/>
      <c r="D187" s="223" t="s">
        <v>140</v>
      </c>
      <c r="E187" s="41"/>
      <c r="F187" s="224" t="s">
        <v>279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140</v>
      </c>
      <c r="AU187" s="18" t="s">
        <v>83</v>
      </c>
    </row>
    <row r="188" s="13" customFormat="1">
      <c r="A188" s="13"/>
      <c r="B188" s="225"/>
      <c r="C188" s="226"/>
      <c r="D188" s="218" t="s">
        <v>142</v>
      </c>
      <c r="E188" s="227" t="s">
        <v>19</v>
      </c>
      <c r="F188" s="228" t="s">
        <v>266</v>
      </c>
      <c r="G188" s="226"/>
      <c r="H188" s="227" t="s">
        <v>19</v>
      </c>
      <c r="I188" s="229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142</v>
      </c>
      <c r="AU188" s="234" t="s">
        <v>83</v>
      </c>
      <c r="AV188" s="13" t="s">
        <v>81</v>
      </c>
      <c r="AW188" s="13" t="s">
        <v>34</v>
      </c>
      <c r="AX188" s="13" t="s">
        <v>73</v>
      </c>
      <c r="AY188" s="234" t="s">
        <v>129</v>
      </c>
    </row>
    <row r="189" s="14" customFormat="1">
      <c r="A189" s="14"/>
      <c r="B189" s="235"/>
      <c r="C189" s="236"/>
      <c r="D189" s="218" t="s">
        <v>142</v>
      </c>
      <c r="E189" s="237" t="s">
        <v>19</v>
      </c>
      <c r="F189" s="238" t="s">
        <v>280</v>
      </c>
      <c r="G189" s="236"/>
      <c r="H189" s="239">
        <v>0.092999999999999999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142</v>
      </c>
      <c r="AU189" s="245" t="s">
        <v>83</v>
      </c>
      <c r="AV189" s="14" t="s">
        <v>83</v>
      </c>
      <c r="AW189" s="14" t="s">
        <v>34</v>
      </c>
      <c r="AX189" s="14" t="s">
        <v>81</v>
      </c>
      <c r="AY189" s="245" t="s">
        <v>129</v>
      </c>
    </row>
    <row r="190" s="12" customFormat="1" ht="22.8" customHeight="1">
      <c r="A190" s="12"/>
      <c r="B190" s="189"/>
      <c r="C190" s="190"/>
      <c r="D190" s="191" t="s">
        <v>72</v>
      </c>
      <c r="E190" s="203" t="s">
        <v>136</v>
      </c>
      <c r="F190" s="203" t="s">
        <v>281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SUM(P191:P205)</f>
        <v>0</v>
      </c>
      <c r="Q190" s="197"/>
      <c r="R190" s="198">
        <f>SUM(R191:R205)</f>
        <v>24.792794170000001</v>
      </c>
      <c r="S190" s="197"/>
      <c r="T190" s="199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81</v>
      </c>
      <c r="AT190" s="201" t="s">
        <v>72</v>
      </c>
      <c r="AU190" s="201" t="s">
        <v>81</v>
      </c>
      <c r="AY190" s="200" t="s">
        <v>129</v>
      </c>
      <c r="BK190" s="202">
        <f>SUM(BK191:BK205)</f>
        <v>0</v>
      </c>
    </row>
    <row r="191" s="2" customFormat="1" ht="21.75" customHeight="1">
      <c r="A191" s="39"/>
      <c r="B191" s="40"/>
      <c r="C191" s="205" t="s">
        <v>282</v>
      </c>
      <c r="D191" s="205" t="s">
        <v>131</v>
      </c>
      <c r="E191" s="206" t="s">
        <v>283</v>
      </c>
      <c r="F191" s="207" t="s">
        <v>284</v>
      </c>
      <c r="G191" s="208" t="s">
        <v>134</v>
      </c>
      <c r="H191" s="209">
        <v>2.8799999999999999</v>
      </c>
      <c r="I191" s="210"/>
      <c r="J191" s="211">
        <f>ROUND(I191*H191,2)</f>
        <v>0</v>
      </c>
      <c r="K191" s="207" t="s">
        <v>135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0.18051</v>
      </c>
      <c r="R191" s="214">
        <f>Q191*H191</f>
        <v>0.51986880000000002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136</v>
      </c>
      <c r="AT191" s="216" t="s">
        <v>131</v>
      </c>
      <c r="AU191" s="216" t="s">
        <v>83</v>
      </c>
      <c r="AY191" s="18" t="s">
        <v>129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136</v>
      </c>
      <c r="BM191" s="216" t="s">
        <v>285</v>
      </c>
    </row>
    <row r="192" s="2" customFormat="1">
      <c r="A192" s="39"/>
      <c r="B192" s="40"/>
      <c r="C192" s="41"/>
      <c r="D192" s="218" t="s">
        <v>138</v>
      </c>
      <c r="E192" s="41"/>
      <c r="F192" s="219" t="s">
        <v>286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138</v>
      </c>
      <c r="AU192" s="18" t="s">
        <v>83</v>
      </c>
    </row>
    <row r="193" s="2" customFormat="1">
      <c r="A193" s="39"/>
      <c r="B193" s="40"/>
      <c r="C193" s="41"/>
      <c r="D193" s="223" t="s">
        <v>140</v>
      </c>
      <c r="E193" s="41"/>
      <c r="F193" s="224" t="s">
        <v>287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140</v>
      </c>
      <c r="AU193" s="18" t="s">
        <v>83</v>
      </c>
    </row>
    <row r="194" s="13" customFormat="1">
      <c r="A194" s="13"/>
      <c r="B194" s="225"/>
      <c r="C194" s="226"/>
      <c r="D194" s="218" t="s">
        <v>142</v>
      </c>
      <c r="E194" s="227" t="s">
        <v>19</v>
      </c>
      <c r="F194" s="228" t="s">
        <v>288</v>
      </c>
      <c r="G194" s="226"/>
      <c r="H194" s="227" t="s">
        <v>19</v>
      </c>
      <c r="I194" s="229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142</v>
      </c>
      <c r="AU194" s="234" t="s">
        <v>83</v>
      </c>
      <c r="AV194" s="13" t="s">
        <v>81</v>
      </c>
      <c r="AW194" s="13" t="s">
        <v>34</v>
      </c>
      <c r="AX194" s="13" t="s">
        <v>73</v>
      </c>
      <c r="AY194" s="234" t="s">
        <v>129</v>
      </c>
    </row>
    <row r="195" s="14" customFormat="1">
      <c r="A195" s="14"/>
      <c r="B195" s="235"/>
      <c r="C195" s="236"/>
      <c r="D195" s="218" t="s">
        <v>142</v>
      </c>
      <c r="E195" s="237" t="s">
        <v>19</v>
      </c>
      <c r="F195" s="238" t="s">
        <v>289</v>
      </c>
      <c r="G195" s="236"/>
      <c r="H195" s="239">
        <v>2.8799999999999999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142</v>
      </c>
      <c r="AU195" s="245" t="s">
        <v>83</v>
      </c>
      <c r="AV195" s="14" t="s">
        <v>83</v>
      </c>
      <c r="AW195" s="14" t="s">
        <v>34</v>
      </c>
      <c r="AX195" s="14" t="s">
        <v>81</v>
      </c>
      <c r="AY195" s="245" t="s">
        <v>129</v>
      </c>
    </row>
    <row r="196" s="2" customFormat="1" ht="16.5" customHeight="1">
      <c r="A196" s="39"/>
      <c r="B196" s="40"/>
      <c r="C196" s="205" t="s">
        <v>7</v>
      </c>
      <c r="D196" s="205" t="s">
        <v>131</v>
      </c>
      <c r="E196" s="206" t="s">
        <v>290</v>
      </c>
      <c r="F196" s="207" t="s">
        <v>291</v>
      </c>
      <c r="G196" s="208" t="s">
        <v>154</v>
      </c>
      <c r="H196" s="209">
        <v>5.7460000000000004</v>
      </c>
      <c r="I196" s="210"/>
      <c r="J196" s="211">
        <f>ROUND(I196*H196,2)</f>
        <v>0</v>
      </c>
      <c r="K196" s="207" t="s">
        <v>135</v>
      </c>
      <c r="L196" s="45"/>
      <c r="M196" s="212" t="s">
        <v>19</v>
      </c>
      <c r="N196" s="213" t="s">
        <v>44</v>
      </c>
      <c r="O196" s="85"/>
      <c r="P196" s="214">
        <f>O196*H196</f>
        <v>0</v>
      </c>
      <c r="Q196" s="214">
        <v>1.7034</v>
      </c>
      <c r="R196" s="214">
        <f>Q196*H196</f>
        <v>9.7877364000000018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136</v>
      </c>
      <c r="AT196" s="216" t="s">
        <v>131</v>
      </c>
      <c r="AU196" s="216" t="s">
        <v>83</v>
      </c>
      <c r="AY196" s="18" t="s">
        <v>129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136</v>
      </c>
      <c r="BM196" s="216" t="s">
        <v>292</v>
      </c>
    </row>
    <row r="197" s="2" customFormat="1">
      <c r="A197" s="39"/>
      <c r="B197" s="40"/>
      <c r="C197" s="41"/>
      <c r="D197" s="218" t="s">
        <v>138</v>
      </c>
      <c r="E197" s="41"/>
      <c r="F197" s="219" t="s">
        <v>293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138</v>
      </c>
      <c r="AU197" s="18" t="s">
        <v>83</v>
      </c>
    </row>
    <row r="198" s="2" customFormat="1">
      <c r="A198" s="39"/>
      <c r="B198" s="40"/>
      <c r="C198" s="41"/>
      <c r="D198" s="223" t="s">
        <v>140</v>
      </c>
      <c r="E198" s="41"/>
      <c r="F198" s="224" t="s">
        <v>294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140</v>
      </c>
      <c r="AU198" s="18" t="s">
        <v>83</v>
      </c>
    </row>
    <row r="199" s="13" customFormat="1">
      <c r="A199" s="13"/>
      <c r="B199" s="225"/>
      <c r="C199" s="226"/>
      <c r="D199" s="218" t="s">
        <v>142</v>
      </c>
      <c r="E199" s="227" t="s">
        <v>19</v>
      </c>
      <c r="F199" s="228" t="s">
        <v>295</v>
      </c>
      <c r="G199" s="226"/>
      <c r="H199" s="227" t="s">
        <v>19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142</v>
      </c>
      <c r="AU199" s="234" t="s">
        <v>83</v>
      </c>
      <c r="AV199" s="13" t="s">
        <v>81</v>
      </c>
      <c r="AW199" s="13" t="s">
        <v>34</v>
      </c>
      <c r="AX199" s="13" t="s">
        <v>73</v>
      </c>
      <c r="AY199" s="234" t="s">
        <v>129</v>
      </c>
    </row>
    <row r="200" s="14" customFormat="1">
      <c r="A200" s="14"/>
      <c r="B200" s="235"/>
      <c r="C200" s="236"/>
      <c r="D200" s="218" t="s">
        <v>142</v>
      </c>
      <c r="E200" s="237" t="s">
        <v>19</v>
      </c>
      <c r="F200" s="238" t="s">
        <v>296</v>
      </c>
      <c r="G200" s="236"/>
      <c r="H200" s="239">
        <v>5.7460000000000004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142</v>
      </c>
      <c r="AU200" s="245" t="s">
        <v>83</v>
      </c>
      <c r="AV200" s="14" t="s">
        <v>83</v>
      </c>
      <c r="AW200" s="14" t="s">
        <v>34</v>
      </c>
      <c r="AX200" s="14" t="s">
        <v>81</v>
      </c>
      <c r="AY200" s="245" t="s">
        <v>129</v>
      </c>
    </row>
    <row r="201" s="2" customFormat="1" ht="16.5" customHeight="1">
      <c r="A201" s="39"/>
      <c r="B201" s="40"/>
      <c r="C201" s="205" t="s">
        <v>297</v>
      </c>
      <c r="D201" s="205" t="s">
        <v>131</v>
      </c>
      <c r="E201" s="206" t="s">
        <v>298</v>
      </c>
      <c r="F201" s="207" t="s">
        <v>299</v>
      </c>
      <c r="G201" s="208" t="s">
        <v>154</v>
      </c>
      <c r="H201" s="209">
        <v>7.6609999999999996</v>
      </c>
      <c r="I201" s="210"/>
      <c r="J201" s="211">
        <f>ROUND(I201*H201,2)</f>
        <v>0</v>
      </c>
      <c r="K201" s="207" t="s">
        <v>135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1.8907700000000001</v>
      </c>
      <c r="R201" s="214">
        <f>Q201*H201</f>
        <v>14.485188969999999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136</v>
      </c>
      <c r="AT201" s="216" t="s">
        <v>131</v>
      </c>
      <c r="AU201" s="216" t="s">
        <v>83</v>
      </c>
      <c r="AY201" s="18" t="s">
        <v>129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136</v>
      </c>
      <c r="BM201" s="216" t="s">
        <v>300</v>
      </c>
    </row>
    <row r="202" s="2" customFormat="1">
      <c r="A202" s="39"/>
      <c r="B202" s="40"/>
      <c r="C202" s="41"/>
      <c r="D202" s="218" t="s">
        <v>138</v>
      </c>
      <c r="E202" s="41"/>
      <c r="F202" s="219" t="s">
        <v>301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138</v>
      </c>
      <c r="AU202" s="18" t="s">
        <v>83</v>
      </c>
    </row>
    <row r="203" s="2" customFormat="1">
      <c r="A203" s="39"/>
      <c r="B203" s="40"/>
      <c r="C203" s="41"/>
      <c r="D203" s="223" t="s">
        <v>140</v>
      </c>
      <c r="E203" s="41"/>
      <c r="F203" s="224" t="s">
        <v>302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140</v>
      </c>
      <c r="AU203" s="18" t="s">
        <v>83</v>
      </c>
    </row>
    <row r="204" s="13" customFormat="1">
      <c r="A204" s="13"/>
      <c r="B204" s="225"/>
      <c r="C204" s="226"/>
      <c r="D204" s="218" t="s">
        <v>142</v>
      </c>
      <c r="E204" s="227" t="s">
        <v>19</v>
      </c>
      <c r="F204" s="228" t="s">
        <v>295</v>
      </c>
      <c r="G204" s="226"/>
      <c r="H204" s="227" t="s">
        <v>19</v>
      </c>
      <c r="I204" s="229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142</v>
      </c>
      <c r="AU204" s="234" t="s">
        <v>83</v>
      </c>
      <c r="AV204" s="13" t="s">
        <v>81</v>
      </c>
      <c r="AW204" s="13" t="s">
        <v>34</v>
      </c>
      <c r="AX204" s="13" t="s">
        <v>73</v>
      </c>
      <c r="AY204" s="234" t="s">
        <v>129</v>
      </c>
    </row>
    <row r="205" s="14" customFormat="1">
      <c r="A205" s="14"/>
      <c r="B205" s="235"/>
      <c r="C205" s="236"/>
      <c r="D205" s="218" t="s">
        <v>142</v>
      </c>
      <c r="E205" s="237" t="s">
        <v>19</v>
      </c>
      <c r="F205" s="238" t="s">
        <v>303</v>
      </c>
      <c r="G205" s="236"/>
      <c r="H205" s="239">
        <v>7.6609999999999996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142</v>
      </c>
      <c r="AU205" s="245" t="s">
        <v>83</v>
      </c>
      <c r="AV205" s="14" t="s">
        <v>83</v>
      </c>
      <c r="AW205" s="14" t="s">
        <v>34</v>
      </c>
      <c r="AX205" s="14" t="s">
        <v>81</v>
      </c>
      <c r="AY205" s="245" t="s">
        <v>129</v>
      </c>
    </row>
    <row r="206" s="12" customFormat="1" ht="22.8" customHeight="1">
      <c r="A206" s="12"/>
      <c r="B206" s="189"/>
      <c r="C206" s="190"/>
      <c r="D206" s="191" t="s">
        <v>72</v>
      </c>
      <c r="E206" s="203" t="s">
        <v>167</v>
      </c>
      <c r="F206" s="203" t="s">
        <v>304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SUM(P207:P258)</f>
        <v>0</v>
      </c>
      <c r="Q206" s="197"/>
      <c r="R206" s="198">
        <f>SUM(R207:R258)</f>
        <v>220.65711260000001</v>
      </c>
      <c r="S206" s="197"/>
      <c r="T206" s="199">
        <f>SUM(T207:T258)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81</v>
      </c>
      <c r="AT206" s="201" t="s">
        <v>72</v>
      </c>
      <c r="AU206" s="201" t="s">
        <v>81</v>
      </c>
      <c r="AY206" s="200" t="s">
        <v>129</v>
      </c>
      <c r="BK206" s="202">
        <f>SUM(BK207:BK258)</f>
        <v>0</v>
      </c>
    </row>
    <row r="207" s="2" customFormat="1" ht="16.5" customHeight="1">
      <c r="A207" s="39"/>
      <c r="B207" s="40"/>
      <c r="C207" s="205" t="s">
        <v>305</v>
      </c>
      <c r="D207" s="205" t="s">
        <v>131</v>
      </c>
      <c r="E207" s="206" t="s">
        <v>306</v>
      </c>
      <c r="F207" s="207" t="s">
        <v>307</v>
      </c>
      <c r="G207" s="208" t="s">
        <v>134</v>
      </c>
      <c r="H207" s="209">
        <v>6.5</v>
      </c>
      <c r="I207" s="210"/>
      <c r="J207" s="211">
        <f>ROUND(I207*H207,2)</f>
        <v>0</v>
      </c>
      <c r="K207" s="207" t="s">
        <v>135</v>
      </c>
      <c r="L207" s="45"/>
      <c r="M207" s="212" t="s">
        <v>19</v>
      </c>
      <c r="N207" s="213" t="s">
        <v>44</v>
      </c>
      <c r="O207" s="85"/>
      <c r="P207" s="214">
        <f>O207*H207</f>
        <v>0</v>
      </c>
      <c r="Q207" s="214">
        <v>0.34499999999999997</v>
      </c>
      <c r="R207" s="214">
        <f>Q207*H207</f>
        <v>2.2424999999999997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136</v>
      </c>
      <c r="AT207" s="216" t="s">
        <v>131</v>
      </c>
      <c r="AU207" s="216" t="s">
        <v>83</v>
      </c>
      <c r="AY207" s="18" t="s">
        <v>129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81</v>
      </c>
      <c r="BK207" s="217">
        <f>ROUND(I207*H207,2)</f>
        <v>0</v>
      </c>
      <c r="BL207" s="18" t="s">
        <v>136</v>
      </c>
      <c r="BM207" s="216" t="s">
        <v>308</v>
      </c>
    </row>
    <row r="208" s="2" customFormat="1">
      <c r="A208" s="39"/>
      <c r="B208" s="40"/>
      <c r="C208" s="41"/>
      <c r="D208" s="218" t="s">
        <v>138</v>
      </c>
      <c r="E208" s="41"/>
      <c r="F208" s="219" t="s">
        <v>309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138</v>
      </c>
      <c r="AU208" s="18" t="s">
        <v>83</v>
      </c>
    </row>
    <row r="209" s="2" customFormat="1">
      <c r="A209" s="39"/>
      <c r="B209" s="40"/>
      <c r="C209" s="41"/>
      <c r="D209" s="223" t="s">
        <v>140</v>
      </c>
      <c r="E209" s="41"/>
      <c r="F209" s="224" t="s">
        <v>310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140</v>
      </c>
      <c r="AU209" s="18" t="s">
        <v>83</v>
      </c>
    </row>
    <row r="210" s="13" customFormat="1">
      <c r="A210" s="13"/>
      <c r="B210" s="225"/>
      <c r="C210" s="226"/>
      <c r="D210" s="218" t="s">
        <v>142</v>
      </c>
      <c r="E210" s="227" t="s">
        <v>19</v>
      </c>
      <c r="F210" s="228" t="s">
        <v>311</v>
      </c>
      <c r="G210" s="226"/>
      <c r="H210" s="227" t="s">
        <v>19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142</v>
      </c>
      <c r="AU210" s="234" t="s">
        <v>83</v>
      </c>
      <c r="AV210" s="13" t="s">
        <v>81</v>
      </c>
      <c r="AW210" s="13" t="s">
        <v>34</v>
      </c>
      <c r="AX210" s="13" t="s">
        <v>73</v>
      </c>
      <c r="AY210" s="234" t="s">
        <v>129</v>
      </c>
    </row>
    <row r="211" s="14" customFormat="1">
      <c r="A211" s="14"/>
      <c r="B211" s="235"/>
      <c r="C211" s="236"/>
      <c r="D211" s="218" t="s">
        <v>142</v>
      </c>
      <c r="E211" s="237" t="s">
        <v>19</v>
      </c>
      <c r="F211" s="238" t="s">
        <v>312</v>
      </c>
      <c r="G211" s="236"/>
      <c r="H211" s="239">
        <v>6.5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142</v>
      </c>
      <c r="AU211" s="245" t="s">
        <v>83</v>
      </c>
      <c r="AV211" s="14" t="s">
        <v>83</v>
      </c>
      <c r="AW211" s="14" t="s">
        <v>34</v>
      </c>
      <c r="AX211" s="14" t="s">
        <v>81</v>
      </c>
      <c r="AY211" s="245" t="s">
        <v>129</v>
      </c>
    </row>
    <row r="212" s="2" customFormat="1" ht="16.5" customHeight="1">
      <c r="A212" s="39"/>
      <c r="B212" s="40"/>
      <c r="C212" s="205" t="s">
        <v>313</v>
      </c>
      <c r="D212" s="205" t="s">
        <v>131</v>
      </c>
      <c r="E212" s="206" t="s">
        <v>314</v>
      </c>
      <c r="F212" s="207" t="s">
        <v>315</v>
      </c>
      <c r="G212" s="208" t="s">
        <v>134</v>
      </c>
      <c r="H212" s="209">
        <v>166</v>
      </c>
      <c r="I212" s="210"/>
      <c r="J212" s="211">
        <f>ROUND(I212*H212,2)</f>
        <v>0</v>
      </c>
      <c r="K212" s="207" t="s">
        <v>135</v>
      </c>
      <c r="L212" s="45"/>
      <c r="M212" s="212" t="s">
        <v>19</v>
      </c>
      <c r="N212" s="213" t="s">
        <v>44</v>
      </c>
      <c r="O212" s="85"/>
      <c r="P212" s="214">
        <f>O212*H212</f>
        <v>0</v>
      </c>
      <c r="Q212" s="214">
        <v>0.46000000000000002</v>
      </c>
      <c r="R212" s="214">
        <f>Q212*H212</f>
        <v>76.359999999999999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136</v>
      </c>
      <c r="AT212" s="216" t="s">
        <v>131</v>
      </c>
      <c r="AU212" s="216" t="s">
        <v>83</v>
      </c>
      <c r="AY212" s="18" t="s">
        <v>129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136</v>
      </c>
      <c r="BM212" s="216" t="s">
        <v>316</v>
      </c>
    </row>
    <row r="213" s="2" customFormat="1">
      <c r="A213" s="39"/>
      <c r="B213" s="40"/>
      <c r="C213" s="41"/>
      <c r="D213" s="218" t="s">
        <v>138</v>
      </c>
      <c r="E213" s="41"/>
      <c r="F213" s="219" t="s">
        <v>317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138</v>
      </c>
      <c r="AU213" s="18" t="s">
        <v>83</v>
      </c>
    </row>
    <row r="214" s="2" customFormat="1">
      <c r="A214" s="39"/>
      <c r="B214" s="40"/>
      <c r="C214" s="41"/>
      <c r="D214" s="223" t="s">
        <v>140</v>
      </c>
      <c r="E214" s="41"/>
      <c r="F214" s="224" t="s">
        <v>318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140</v>
      </c>
      <c r="AU214" s="18" t="s">
        <v>83</v>
      </c>
    </row>
    <row r="215" s="13" customFormat="1">
      <c r="A215" s="13"/>
      <c r="B215" s="225"/>
      <c r="C215" s="226"/>
      <c r="D215" s="218" t="s">
        <v>142</v>
      </c>
      <c r="E215" s="227" t="s">
        <v>19</v>
      </c>
      <c r="F215" s="228" t="s">
        <v>319</v>
      </c>
      <c r="G215" s="226"/>
      <c r="H215" s="227" t="s">
        <v>19</v>
      </c>
      <c r="I215" s="229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142</v>
      </c>
      <c r="AU215" s="234" t="s">
        <v>83</v>
      </c>
      <c r="AV215" s="13" t="s">
        <v>81</v>
      </c>
      <c r="AW215" s="13" t="s">
        <v>34</v>
      </c>
      <c r="AX215" s="13" t="s">
        <v>73</v>
      </c>
      <c r="AY215" s="234" t="s">
        <v>129</v>
      </c>
    </row>
    <row r="216" s="14" customFormat="1">
      <c r="A216" s="14"/>
      <c r="B216" s="235"/>
      <c r="C216" s="236"/>
      <c r="D216" s="218" t="s">
        <v>142</v>
      </c>
      <c r="E216" s="237" t="s">
        <v>19</v>
      </c>
      <c r="F216" s="238" t="s">
        <v>320</v>
      </c>
      <c r="G216" s="236"/>
      <c r="H216" s="239">
        <v>166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142</v>
      </c>
      <c r="AU216" s="245" t="s">
        <v>83</v>
      </c>
      <c r="AV216" s="14" t="s">
        <v>83</v>
      </c>
      <c r="AW216" s="14" t="s">
        <v>34</v>
      </c>
      <c r="AX216" s="14" t="s">
        <v>81</v>
      </c>
      <c r="AY216" s="245" t="s">
        <v>129</v>
      </c>
    </row>
    <row r="217" s="2" customFormat="1" ht="16.5" customHeight="1">
      <c r="A217" s="39"/>
      <c r="B217" s="40"/>
      <c r="C217" s="205" t="s">
        <v>321</v>
      </c>
      <c r="D217" s="205" t="s">
        <v>131</v>
      </c>
      <c r="E217" s="206" t="s">
        <v>322</v>
      </c>
      <c r="F217" s="207" t="s">
        <v>323</v>
      </c>
      <c r="G217" s="208" t="s">
        <v>134</v>
      </c>
      <c r="H217" s="209">
        <v>172.5</v>
      </c>
      <c r="I217" s="210"/>
      <c r="J217" s="211">
        <f>ROUND(I217*H217,2)</f>
        <v>0</v>
      </c>
      <c r="K217" s="207" t="s">
        <v>135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0.18462999999999999</v>
      </c>
      <c r="R217" s="214">
        <f>Q217*H217</f>
        <v>31.848674999999997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136</v>
      </c>
      <c r="AT217" s="216" t="s">
        <v>131</v>
      </c>
      <c r="AU217" s="216" t="s">
        <v>83</v>
      </c>
      <c r="AY217" s="18" t="s">
        <v>129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136</v>
      </c>
      <c r="BM217" s="216" t="s">
        <v>324</v>
      </c>
    </row>
    <row r="218" s="2" customFormat="1">
      <c r="A218" s="39"/>
      <c r="B218" s="40"/>
      <c r="C218" s="41"/>
      <c r="D218" s="218" t="s">
        <v>138</v>
      </c>
      <c r="E218" s="41"/>
      <c r="F218" s="219" t="s">
        <v>325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138</v>
      </c>
      <c r="AU218" s="18" t="s">
        <v>83</v>
      </c>
    </row>
    <row r="219" s="2" customFormat="1">
      <c r="A219" s="39"/>
      <c r="B219" s="40"/>
      <c r="C219" s="41"/>
      <c r="D219" s="223" t="s">
        <v>140</v>
      </c>
      <c r="E219" s="41"/>
      <c r="F219" s="224" t="s">
        <v>326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140</v>
      </c>
      <c r="AU219" s="18" t="s">
        <v>83</v>
      </c>
    </row>
    <row r="220" s="13" customFormat="1">
      <c r="A220" s="13"/>
      <c r="B220" s="225"/>
      <c r="C220" s="226"/>
      <c r="D220" s="218" t="s">
        <v>142</v>
      </c>
      <c r="E220" s="227" t="s">
        <v>19</v>
      </c>
      <c r="F220" s="228" t="s">
        <v>327</v>
      </c>
      <c r="G220" s="226"/>
      <c r="H220" s="227" t="s">
        <v>19</v>
      </c>
      <c r="I220" s="229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142</v>
      </c>
      <c r="AU220" s="234" t="s">
        <v>83</v>
      </c>
      <c r="AV220" s="13" t="s">
        <v>81</v>
      </c>
      <c r="AW220" s="13" t="s">
        <v>34</v>
      </c>
      <c r="AX220" s="13" t="s">
        <v>73</v>
      </c>
      <c r="AY220" s="234" t="s">
        <v>129</v>
      </c>
    </row>
    <row r="221" s="14" customFormat="1">
      <c r="A221" s="14"/>
      <c r="B221" s="235"/>
      <c r="C221" s="236"/>
      <c r="D221" s="218" t="s">
        <v>142</v>
      </c>
      <c r="E221" s="237" t="s">
        <v>19</v>
      </c>
      <c r="F221" s="238" t="s">
        <v>144</v>
      </c>
      <c r="G221" s="236"/>
      <c r="H221" s="239">
        <v>172.5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142</v>
      </c>
      <c r="AU221" s="245" t="s">
        <v>83</v>
      </c>
      <c r="AV221" s="14" t="s">
        <v>83</v>
      </c>
      <c r="AW221" s="14" t="s">
        <v>34</v>
      </c>
      <c r="AX221" s="14" t="s">
        <v>81</v>
      </c>
      <c r="AY221" s="245" t="s">
        <v>129</v>
      </c>
    </row>
    <row r="222" s="2" customFormat="1" ht="16.5" customHeight="1">
      <c r="A222" s="39"/>
      <c r="B222" s="40"/>
      <c r="C222" s="205" t="s">
        <v>328</v>
      </c>
      <c r="D222" s="205" t="s">
        <v>131</v>
      </c>
      <c r="E222" s="206" t="s">
        <v>329</v>
      </c>
      <c r="F222" s="207" t="s">
        <v>330</v>
      </c>
      <c r="G222" s="208" t="s">
        <v>134</v>
      </c>
      <c r="H222" s="209">
        <v>166</v>
      </c>
      <c r="I222" s="210"/>
      <c r="J222" s="211">
        <f>ROUND(I222*H222,2)</f>
        <v>0</v>
      </c>
      <c r="K222" s="207" t="s">
        <v>135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0.37863000000000002</v>
      </c>
      <c r="R222" s="214">
        <f>Q222*H222</f>
        <v>62.852580000000003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136</v>
      </c>
      <c r="AT222" s="216" t="s">
        <v>131</v>
      </c>
      <c r="AU222" s="216" t="s">
        <v>83</v>
      </c>
      <c r="AY222" s="18" t="s">
        <v>129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136</v>
      </c>
      <c r="BM222" s="216" t="s">
        <v>331</v>
      </c>
    </row>
    <row r="223" s="2" customFormat="1">
      <c r="A223" s="39"/>
      <c r="B223" s="40"/>
      <c r="C223" s="41"/>
      <c r="D223" s="218" t="s">
        <v>138</v>
      </c>
      <c r="E223" s="41"/>
      <c r="F223" s="219" t="s">
        <v>332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138</v>
      </c>
      <c r="AU223" s="18" t="s">
        <v>83</v>
      </c>
    </row>
    <row r="224" s="2" customFormat="1">
      <c r="A224" s="39"/>
      <c r="B224" s="40"/>
      <c r="C224" s="41"/>
      <c r="D224" s="223" t="s">
        <v>140</v>
      </c>
      <c r="E224" s="41"/>
      <c r="F224" s="224" t="s">
        <v>333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140</v>
      </c>
      <c r="AU224" s="18" t="s">
        <v>83</v>
      </c>
    </row>
    <row r="225" s="13" customFormat="1">
      <c r="A225" s="13"/>
      <c r="B225" s="225"/>
      <c r="C225" s="226"/>
      <c r="D225" s="218" t="s">
        <v>142</v>
      </c>
      <c r="E225" s="227" t="s">
        <v>19</v>
      </c>
      <c r="F225" s="228" t="s">
        <v>319</v>
      </c>
      <c r="G225" s="226"/>
      <c r="H225" s="227" t="s">
        <v>19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142</v>
      </c>
      <c r="AU225" s="234" t="s">
        <v>83</v>
      </c>
      <c r="AV225" s="13" t="s">
        <v>81</v>
      </c>
      <c r="AW225" s="13" t="s">
        <v>34</v>
      </c>
      <c r="AX225" s="13" t="s">
        <v>73</v>
      </c>
      <c r="AY225" s="234" t="s">
        <v>129</v>
      </c>
    </row>
    <row r="226" s="14" customFormat="1">
      <c r="A226" s="14"/>
      <c r="B226" s="235"/>
      <c r="C226" s="236"/>
      <c r="D226" s="218" t="s">
        <v>142</v>
      </c>
      <c r="E226" s="237" t="s">
        <v>19</v>
      </c>
      <c r="F226" s="238" t="s">
        <v>320</v>
      </c>
      <c r="G226" s="236"/>
      <c r="H226" s="239">
        <v>166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142</v>
      </c>
      <c r="AU226" s="245" t="s">
        <v>83</v>
      </c>
      <c r="AV226" s="14" t="s">
        <v>83</v>
      </c>
      <c r="AW226" s="14" t="s">
        <v>34</v>
      </c>
      <c r="AX226" s="14" t="s">
        <v>81</v>
      </c>
      <c r="AY226" s="245" t="s">
        <v>129</v>
      </c>
    </row>
    <row r="227" s="2" customFormat="1" ht="16.5" customHeight="1">
      <c r="A227" s="39"/>
      <c r="B227" s="40"/>
      <c r="C227" s="205" t="s">
        <v>334</v>
      </c>
      <c r="D227" s="205" t="s">
        <v>131</v>
      </c>
      <c r="E227" s="206" t="s">
        <v>335</v>
      </c>
      <c r="F227" s="207" t="s">
        <v>336</v>
      </c>
      <c r="G227" s="208" t="s">
        <v>134</v>
      </c>
      <c r="H227" s="209">
        <v>36.200000000000003</v>
      </c>
      <c r="I227" s="210"/>
      <c r="J227" s="211">
        <f>ROUND(I227*H227,2)</f>
        <v>0</v>
      </c>
      <c r="K227" s="207" t="s">
        <v>135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0.34499999999999997</v>
      </c>
      <c r="R227" s="214">
        <f>Q227*H227</f>
        <v>12.489000000000001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136</v>
      </c>
      <c r="AT227" s="216" t="s">
        <v>131</v>
      </c>
      <c r="AU227" s="216" t="s">
        <v>83</v>
      </c>
      <c r="AY227" s="18" t="s">
        <v>129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136</v>
      </c>
      <c r="BM227" s="216" t="s">
        <v>337</v>
      </c>
    </row>
    <row r="228" s="2" customFormat="1">
      <c r="A228" s="39"/>
      <c r="B228" s="40"/>
      <c r="C228" s="41"/>
      <c r="D228" s="218" t="s">
        <v>138</v>
      </c>
      <c r="E228" s="41"/>
      <c r="F228" s="219" t="s">
        <v>338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138</v>
      </c>
      <c r="AU228" s="18" t="s">
        <v>83</v>
      </c>
    </row>
    <row r="229" s="2" customFormat="1">
      <c r="A229" s="39"/>
      <c r="B229" s="40"/>
      <c r="C229" s="41"/>
      <c r="D229" s="223" t="s">
        <v>140</v>
      </c>
      <c r="E229" s="41"/>
      <c r="F229" s="224" t="s">
        <v>339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140</v>
      </c>
      <c r="AU229" s="18" t="s">
        <v>83</v>
      </c>
    </row>
    <row r="230" s="13" customFormat="1">
      <c r="A230" s="13"/>
      <c r="B230" s="225"/>
      <c r="C230" s="226"/>
      <c r="D230" s="218" t="s">
        <v>142</v>
      </c>
      <c r="E230" s="227" t="s">
        <v>19</v>
      </c>
      <c r="F230" s="228" t="s">
        <v>340</v>
      </c>
      <c r="G230" s="226"/>
      <c r="H230" s="227" t="s">
        <v>19</v>
      </c>
      <c r="I230" s="229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142</v>
      </c>
      <c r="AU230" s="234" t="s">
        <v>83</v>
      </c>
      <c r="AV230" s="13" t="s">
        <v>81</v>
      </c>
      <c r="AW230" s="13" t="s">
        <v>34</v>
      </c>
      <c r="AX230" s="13" t="s">
        <v>73</v>
      </c>
      <c r="AY230" s="234" t="s">
        <v>129</v>
      </c>
    </row>
    <row r="231" s="14" customFormat="1">
      <c r="A231" s="14"/>
      <c r="B231" s="235"/>
      <c r="C231" s="236"/>
      <c r="D231" s="218" t="s">
        <v>142</v>
      </c>
      <c r="E231" s="237" t="s">
        <v>19</v>
      </c>
      <c r="F231" s="238" t="s">
        <v>341</v>
      </c>
      <c r="G231" s="236"/>
      <c r="H231" s="239">
        <v>36.200000000000003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142</v>
      </c>
      <c r="AU231" s="245" t="s">
        <v>83</v>
      </c>
      <c r="AV231" s="14" t="s">
        <v>83</v>
      </c>
      <c r="AW231" s="14" t="s">
        <v>34</v>
      </c>
      <c r="AX231" s="14" t="s">
        <v>81</v>
      </c>
      <c r="AY231" s="245" t="s">
        <v>129</v>
      </c>
    </row>
    <row r="232" s="2" customFormat="1" ht="16.5" customHeight="1">
      <c r="A232" s="39"/>
      <c r="B232" s="40"/>
      <c r="C232" s="205" t="s">
        <v>342</v>
      </c>
      <c r="D232" s="205" t="s">
        <v>131</v>
      </c>
      <c r="E232" s="206" t="s">
        <v>343</v>
      </c>
      <c r="F232" s="207" t="s">
        <v>344</v>
      </c>
      <c r="G232" s="208" t="s">
        <v>134</v>
      </c>
      <c r="H232" s="209">
        <v>166</v>
      </c>
      <c r="I232" s="210"/>
      <c r="J232" s="211">
        <f>ROUND(I232*H232,2)</f>
        <v>0</v>
      </c>
      <c r="K232" s="207" t="s">
        <v>135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0.00034000000000000002</v>
      </c>
      <c r="R232" s="214">
        <f>Q232*H232</f>
        <v>0.056440000000000004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136</v>
      </c>
      <c r="AT232" s="216" t="s">
        <v>131</v>
      </c>
      <c r="AU232" s="216" t="s">
        <v>83</v>
      </c>
      <c r="AY232" s="18" t="s">
        <v>129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136</v>
      </c>
      <c r="BM232" s="216" t="s">
        <v>345</v>
      </c>
    </row>
    <row r="233" s="2" customFormat="1">
      <c r="A233" s="39"/>
      <c r="B233" s="40"/>
      <c r="C233" s="41"/>
      <c r="D233" s="218" t="s">
        <v>138</v>
      </c>
      <c r="E233" s="41"/>
      <c r="F233" s="219" t="s">
        <v>346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138</v>
      </c>
      <c r="AU233" s="18" t="s">
        <v>83</v>
      </c>
    </row>
    <row r="234" s="2" customFormat="1">
      <c r="A234" s="39"/>
      <c r="B234" s="40"/>
      <c r="C234" s="41"/>
      <c r="D234" s="223" t="s">
        <v>140</v>
      </c>
      <c r="E234" s="41"/>
      <c r="F234" s="224" t="s">
        <v>347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140</v>
      </c>
      <c r="AU234" s="18" t="s">
        <v>83</v>
      </c>
    </row>
    <row r="235" s="13" customFormat="1">
      <c r="A235" s="13"/>
      <c r="B235" s="225"/>
      <c r="C235" s="226"/>
      <c r="D235" s="218" t="s">
        <v>142</v>
      </c>
      <c r="E235" s="227" t="s">
        <v>19</v>
      </c>
      <c r="F235" s="228" t="s">
        <v>348</v>
      </c>
      <c r="G235" s="226"/>
      <c r="H235" s="227" t="s">
        <v>19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142</v>
      </c>
      <c r="AU235" s="234" t="s">
        <v>83</v>
      </c>
      <c r="AV235" s="13" t="s">
        <v>81</v>
      </c>
      <c r="AW235" s="13" t="s">
        <v>34</v>
      </c>
      <c r="AX235" s="13" t="s">
        <v>73</v>
      </c>
      <c r="AY235" s="234" t="s">
        <v>129</v>
      </c>
    </row>
    <row r="236" s="14" customFormat="1">
      <c r="A236" s="14"/>
      <c r="B236" s="235"/>
      <c r="C236" s="236"/>
      <c r="D236" s="218" t="s">
        <v>142</v>
      </c>
      <c r="E236" s="237" t="s">
        <v>19</v>
      </c>
      <c r="F236" s="238" t="s">
        <v>320</v>
      </c>
      <c r="G236" s="236"/>
      <c r="H236" s="239">
        <v>166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142</v>
      </c>
      <c r="AU236" s="245" t="s">
        <v>83</v>
      </c>
      <c r="AV236" s="14" t="s">
        <v>83</v>
      </c>
      <c r="AW236" s="14" t="s">
        <v>34</v>
      </c>
      <c r="AX236" s="14" t="s">
        <v>81</v>
      </c>
      <c r="AY236" s="245" t="s">
        <v>129</v>
      </c>
    </row>
    <row r="237" s="2" customFormat="1" ht="16.5" customHeight="1">
      <c r="A237" s="39"/>
      <c r="B237" s="40"/>
      <c r="C237" s="205" t="s">
        <v>349</v>
      </c>
      <c r="D237" s="205" t="s">
        <v>131</v>
      </c>
      <c r="E237" s="206" t="s">
        <v>350</v>
      </c>
      <c r="F237" s="207" t="s">
        <v>351</v>
      </c>
      <c r="G237" s="208" t="s">
        <v>134</v>
      </c>
      <c r="H237" s="209">
        <v>172.5</v>
      </c>
      <c r="I237" s="210"/>
      <c r="J237" s="211">
        <f>ROUND(I237*H237,2)</f>
        <v>0</v>
      </c>
      <c r="K237" s="207" t="s">
        <v>135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0.00031</v>
      </c>
      <c r="R237" s="214">
        <f>Q237*H237</f>
        <v>0.053475000000000002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136</v>
      </c>
      <c r="AT237" s="216" t="s">
        <v>131</v>
      </c>
      <c r="AU237" s="216" t="s">
        <v>83</v>
      </c>
      <c r="AY237" s="18" t="s">
        <v>129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136</v>
      </c>
      <c r="BM237" s="216" t="s">
        <v>352</v>
      </c>
    </row>
    <row r="238" s="2" customFormat="1">
      <c r="A238" s="39"/>
      <c r="B238" s="40"/>
      <c r="C238" s="41"/>
      <c r="D238" s="218" t="s">
        <v>138</v>
      </c>
      <c r="E238" s="41"/>
      <c r="F238" s="219" t="s">
        <v>353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138</v>
      </c>
      <c r="AU238" s="18" t="s">
        <v>83</v>
      </c>
    </row>
    <row r="239" s="2" customFormat="1">
      <c r="A239" s="39"/>
      <c r="B239" s="40"/>
      <c r="C239" s="41"/>
      <c r="D239" s="223" t="s">
        <v>140</v>
      </c>
      <c r="E239" s="41"/>
      <c r="F239" s="224" t="s">
        <v>354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140</v>
      </c>
      <c r="AU239" s="18" t="s">
        <v>83</v>
      </c>
    </row>
    <row r="240" s="13" customFormat="1">
      <c r="A240" s="13"/>
      <c r="B240" s="225"/>
      <c r="C240" s="226"/>
      <c r="D240" s="218" t="s">
        <v>142</v>
      </c>
      <c r="E240" s="227" t="s">
        <v>19</v>
      </c>
      <c r="F240" s="228" t="s">
        <v>355</v>
      </c>
      <c r="G240" s="226"/>
      <c r="H240" s="227" t="s">
        <v>19</v>
      </c>
      <c r="I240" s="229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142</v>
      </c>
      <c r="AU240" s="234" t="s">
        <v>83</v>
      </c>
      <c r="AV240" s="13" t="s">
        <v>81</v>
      </c>
      <c r="AW240" s="13" t="s">
        <v>34</v>
      </c>
      <c r="AX240" s="13" t="s">
        <v>73</v>
      </c>
      <c r="AY240" s="234" t="s">
        <v>129</v>
      </c>
    </row>
    <row r="241" s="14" customFormat="1">
      <c r="A241" s="14"/>
      <c r="B241" s="235"/>
      <c r="C241" s="236"/>
      <c r="D241" s="218" t="s">
        <v>142</v>
      </c>
      <c r="E241" s="237" t="s">
        <v>19</v>
      </c>
      <c r="F241" s="238" t="s">
        <v>144</v>
      </c>
      <c r="G241" s="236"/>
      <c r="H241" s="239">
        <v>172.5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142</v>
      </c>
      <c r="AU241" s="245" t="s">
        <v>83</v>
      </c>
      <c r="AV241" s="14" t="s">
        <v>83</v>
      </c>
      <c r="AW241" s="14" t="s">
        <v>34</v>
      </c>
      <c r="AX241" s="14" t="s">
        <v>81</v>
      </c>
      <c r="AY241" s="245" t="s">
        <v>129</v>
      </c>
    </row>
    <row r="242" s="2" customFormat="1" ht="21.75" customHeight="1">
      <c r="A242" s="39"/>
      <c r="B242" s="40"/>
      <c r="C242" s="205" t="s">
        <v>356</v>
      </c>
      <c r="D242" s="205" t="s">
        <v>131</v>
      </c>
      <c r="E242" s="206" t="s">
        <v>357</v>
      </c>
      <c r="F242" s="207" t="s">
        <v>358</v>
      </c>
      <c r="G242" s="208" t="s">
        <v>134</v>
      </c>
      <c r="H242" s="209">
        <v>172.5</v>
      </c>
      <c r="I242" s="210"/>
      <c r="J242" s="211">
        <f>ROUND(I242*H242,2)</f>
        <v>0</v>
      </c>
      <c r="K242" s="207" t="s">
        <v>135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0.10373</v>
      </c>
      <c r="R242" s="214">
        <f>Q242*H242</f>
        <v>17.893425000000001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136</v>
      </c>
      <c r="AT242" s="216" t="s">
        <v>131</v>
      </c>
      <c r="AU242" s="216" t="s">
        <v>83</v>
      </c>
      <c r="AY242" s="18" t="s">
        <v>129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136</v>
      </c>
      <c r="BM242" s="216" t="s">
        <v>359</v>
      </c>
    </row>
    <row r="243" s="2" customFormat="1">
      <c r="A243" s="39"/>
      <c r="B243" s="40"/>
      <c r="C243" s="41"/>
      <c r="D243" s="218" t="s">
        <v>138</v>
      </c>
      <c r="E243" s="41"/>
      <c r="F243" s="219" t="s">
        <v>360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138</v>
      </c>
      <c r="AU243" s="18" t="s">
        <v>83</v>
      </c>
    </row>
    <row r="244" s="2" customFormat="1">
      <c r="A244" s="39"/>
      <c r="B244" s="40"/>
      <c r="C244" s="41"/>
      <c r="D244" s="223" t="s">
        <v>140</v>
      </c>
      <c r="E244" s="41"/>
      <c r="F244" s="224" t="s">
        <v>361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140</v>
      </c>
      <c r="AU244" s="18" t="s">
        <v>83</v>
      </c>
    </row>
    <row r="245" s="13" customFormat="1">
      <c r="A245" s="13"/>
      <c r="B245" s="225"/>
      <c r="C245" s="226"/>
      <c r="D245" s="218" t="s">
        <v>142</v>
      </c>
      <c r="E245" s="227" t="s">
        <v>19</v>
      </c>
      <c r="F245" s="228" t="s">
        <v>362</v>
      </c>
      <c r="G245" s="226"/>
      <c r="H245" s="227" t="s">
        <v>19</v>
      </c>
      <c r="I245" s="229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142</v>
      </c>
      <c r="AU245" s="234" t="s">
        <v>83</v>
      </c>
      <c r="AV245" s="13" t="s">
        <v>81</v>
      </c>
      <c r="AW245" s="13" t="s">
        <v>34</v>
      </c>
      <c r="AX245" s="13" t="s">
        <v>73</v>
      </c>
      <c r="AY245" s="234" t="s">
        <v>129</v>
      </c>
    </row>
    <row r="246" s="14" customFormat="1">
      <c r="A246" s="14"/>
      <c r="B246" s="235"/>
      <c r="C246" s="236"/>
      <c r="D246" s="218" t="s">
        <v>142</v>
      </c>
      <c r="E246" s="237" t="s">
        <v>19</v>
      </c>
      <c r="F246" s="238" t="s">
        <v>144</v>
      </c>
      <c r="G246" s="236"/>
      <c r="H246" s="239">
        <v>172.5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142</v>
      </c>
      <c r="AU246" s="245" t="s">
        <v>83</v>
      </c>
      <c r="AV246" s="14" t="s">
        <v>83</v>
      </c>
      <c r="AW246" s="14" t="s">
        <v>34</v>
      </c>
      <c r="AX246" s="14" t="s">
        <v>81</v>
      </c>
      <c r="AY246" s="245" t="s">
        <v>129</v>
      </c>
    </row>
    <row r="247" s="2" customFormat="1" ht="16.5" customHeight="1">
      <c r="A247" s="39"/>
      <c r="B247" s="40"/>
      <c r="C247" s="205" t="s">
        <v>363</v>
      </c>
      <c r="D247" s="205" t="s">
        <v>131</v>
      </c>
      <c r="E247" s="206" t="s">
        <v>364</v>
      </c>
      <c r="F247" s="207" t="s">
        <v>365</v>
      </c>
      <c r="G247" s="208" t="s">
        <v>134</v>
      </c>
      <c r="H247" s="209">
        <v>18</v>
      </c>
      <c r="I247" s="210"/>
      <c r="J247" s="211">
        <f>ROUND(I247*H247,2)</f>
        <v>0</v>
      </c>
      <c r="K247" s="207" t="s">
        <v>135</v>
      </c>
      <c r="L247" s="45"/>
      <c r="M247" s="212" t="s">
        <v>19</v>
      </c>
      <c r="N247" s="213" t="s">
        <v>44</v>
      </c>
      <c r="O247" s="85"/>
      <c r="P247" s="214">
        <f>O247*H247</f>
        <v>0</v>
      </c>
      <c r="Q247" s="214">
        <v>0.85660000000000003</v>
      </c>
      <c r="R247" s="214">
        <f>Q247*H247</f>
        <v>15.418800000000001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136</v>
      </c>
      <c r="AT247" s="216" t="s">
        <v>131</v>
      </c>
      <c r="AU247" s="216" t="s">
        <v>83</v>
      </c>
      <c r="AY247" s="18" t="s">
        <v>129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81</v>
      </c>
      <c r="BK247" s="217">
        <f>ROUND(I247*H247,2)</f>
        <v>0</v>
      </c>
      <c r="BL247" s="18" t="s">
        <v>136</v>
      </c>
      <c r="BM247" s="216" t="s">
        <v>366</v>
      </c>
    </row>
    <row r="248" s="2" customFormat="1">
      <c r="A248" s="39"/>
      <c r="B248" s="40"/>
      <c r="C248" s="41"/>
      <c r="D248" s="218" t="s">
        <v>138</v>
      </c>
      <c r="E248" s="41"/>
      <c r="F248" s="219" t="s">
        <v>367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138</v>
      </c>
      <c r="AU248" s="18" t="s">
        <v>83</v>
      </c>
    </row>
    <row r="249" s="2" customFormat="1">
      <c r="A249" s="39"/>
      <c r="B249" s="40"/>
      <c r="C249" s="41"/>
      <c r="D249" s="223" t="s">
        <v>140</v>
      </c>
      <c r="E249" s="41"/>
      <c r="F249" s="224" t="s">
        <v>368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140</v>
      </c>
      <c r="AU249" s="18" t="s">
        <v>83</v>
      </c>
    </row>
    <row r="250" s="13" customFormat="1">
      <c r="A250" s="13"/>
      <c r="B250" s="225"/>
      <c r="C250" s="226"/>
      <c r="D250" s="218" t="s">
        <v>142</v>
      </c>
      <c r="E250" s="227" t="s">
        <v>19</v>
      </c>
      <c r="F250" s="228" t="s">
        <v>369</v>
      </c>
      <c r="G250" s="226"/>
      <c r="H250" s="227" t="s">
        <v>19</v>
      </c>
      <c r="I250" s="229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142</v>
      </c>
      <c r="AU250" s="234" t="s">
        <v>83</v>
      </c>
      <c r="AV250" s="13" t="s">
        <v>81</v>
      </c>
      <c r="AW250" s="13" t="s">
        <v>34</v>
      </c>
      <c r="AX250" s="13" t="s">
        <v>73</v>
      </c>
      <c r="AY250" s="234" t="s">
        <v>129</v>
      </c>
    </row>
    <row r="251" s="14" customFormat="1">
      <c r="A251" s="14"/>
      <c r="B251" s="235"/>
      <c r="C251" s="236"/>
      <c r="D251" s="218" t="s">
        <v>142</v>
      </c>
      <c r="E251" s="237" t="s">
        <v>19</v>
      </c>
      <c r="F251" s="238" t="s">
        <v>370</v>
      </c>
      <c r="G251" s="236"/>
      <c r="H251" s="239">
        <v>1.5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142</v>
      </c>
      <c r="AU251" s="245" t="s">
        <v>83</v>
      </c>
      <c r="AV251" s="14" t="s">
        <v>83</v>
      </c>
      <c r="AW251" s="14" t="s">
        <v>34</v>
      </c>
      <c r="AX251" s="14" t="s">
        <v>73</v>
      </c>
      <c r="AY251" s="245" t="s">
        <v>129</v>
      </c>
    </row>
    <row r="252" s="13" customFormat="1">
      <c r="A252" s="13"/>
      <c r="B252" s="225"/>
      <c r="C252" s="226"/>
      <c r="D252" s="218" t="s">
        <v>142</v>
      </c>
      <c r="E252" s="227" t="s">
        <v>19</v>
      </c>
      <c r="F252" s="228" t="s">
        <v>371</v>
      </c>
      <c r="G252" s="226"/>
      <c r="H252" s="227" t="s">
        <v>19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142</v>
      </c>
      <c r="AU252" s="234" t="s">
        <v>83</v>
      </c>
      <c r="AV252" s="13" t="s">
        <v>81</v>
      </c>
      <c r="AW252" s="13" t="s">
        <v>34</v>
      </c>
      <c r="AX252" s="13" t="s">
        <v>73</v>
      </c>
      <c r="AY252" s="234" t="s">
        <v>129</v>
      </c>
    </row>
    <row r="253" s="14" customFormat="1">
      <c r="A253" s="14"/>
      <c r="B253" s="235"/>
      <c r="C253" s="236"/>
      <c r="D253" s="218" t="s">
        <v>142</v>
      </c>
      <c r="E253" s="237" t="s">
        <v>19</v>
      </c>
      <c r="F253" s="238" t="s">
        <v>372</v>
      </c>
      <c r="G253" s="236"/>
      <c r="H253" s="239">
        <v>18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142</v>
      </c>
      <c r="AU253" s="245" t="s">
        <v>83</v>
      </c>
      <c r="AV253" s="14" t="s">
        <v>83</v>
      </c>
      <c r="AW253" s="14" t="s">
        <v>34</v>
      </c>
      <c r="AX253" s="14" t="s">
        <v>81</v>
      </c>
      <c r="AY253" s="245" t="s">
        <v>129</v>
      </c>
    </row>
    <row r="254" s="2" customFormat="1" ht="16.5" customHeight="1">
      <c r="A254" s="39"/>
      <c r="B254" s="40"/>
      <c r="C254" s="205" t="s">
        <v>373</v>
      </c>
      <c r="D254" s="205" t="s">
        <v>131</v>
      </c>
      <c r="E254" s="206" t="s">
        <v>374</v>
      </c>
      <c r="F254" s="207" t="s">
        <v>375</v>
      </c>
      <c r="G254" s="208" t="s">
        <v>134</v>
      </c>
      <c r="H254" s="209">
        <v>2.8799999999999999</v>
      </c>
      <c r="I254" s="210"/>
      <c r="J254" s="211">
        <f>ROUND(I254*H254,2)</f>
        <v>0</v>
      </c>
      <c r="K254" s="207" t="s">
        <v>135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0.50077000000000005</v>
      </c>
      <c r="R254" s="214">
        <f>Q254*H254</f>
        <v>1.4422176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136</v>
      </c>
      <c r="AT254" s="216" t="s">
        <v>131</v>
      </c>
      <c r="AU254" s="216" t="s">
        <v>83</v>
      </c>
      <c r="AY254" s="18" t="s">
        <v>129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136</v>
      </c>
      <c r="BM254" s="216" t="s">
        <v>376</v>
      </c>
    </row>
    <row r="255" s="2" customFormat="1">
      <c r="A255" s="39"/>
      <c r="B255" s="40"/>
      <c r="C255" s="41"/>
      <c r="D255" s="218" t="s">
        <v>138</v>
      </c>
      <c r="E255" s="41"/>
      <c r="F255" s="219" t="s">
        <v>377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138</v>
      </c>
      <c r="AU255" s="18" t="s">
        <v>83</v>
      </c>
    </row>
    <row r="256" s="2" customFormat="1">
      <c r="A256" s="39"/>
      <c r="B256" s="40"/>
      <c r="C256" s="41"/>
      <c r="D256" s="223" t="s">
        <v>140</v>
      </c>
      <c r="E256" s="41"/>
      <c r="F256" s="224" t="s">
        <v>378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140</v>
      </c>
      <c r="AU256" s="18" t="s">
        <v>83</v>
      </c>
    </row>
    <row r="257" s="13" customFormat="1">
      <c r="A257" s="13"/>
      <c r="B257" s="225"/>
      <c r="C257" s="226"/>
      <c r="D257" s="218" t="s">
        <v>142</v>
      </c>
      <c r="E257" s="227" t="s">
        <v>19</v>
      </c>
      <c r="F257" s="228" t="s">
        <v>379</v>
      </c>
      <c r="G257" s="226"/>
      <c r="H257" s="227" t="s">
        <v>19</v>
      </c>
      <c r="I257" s="229"/>
      <c r="J257" s="226"/>
      <c r="K257" s="226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142</v>
      </c>
      <c r="AU257" s="234" t="s">
        <v>83</v>
      </c>
      <c r="AV257" s="13" t="s">
        <v>81</v>
      </c>
      <c r="AW257" s="13" t="s">
        <v>34</v>
      </c>
      <c r="AX257" s="13" t="s">
        <v>73</v>
      </c>
      <c r="AY257" s="234" t="s">
        <v>129</v>
      </c>
    </row>
    <row r="258" s="14" customFormat="1">
      <c r="A258" s="14"/>
      <c r="B258" s="235"/>
      <c r="C258" s="236"/>
      <c r="D258" s="218" t="s">
        <v>142</v>
      </c>
      <c r="E258" s="237" t="s">
        <v>19</v>
      </c>
      <c r="F258" s="238" t="s">
        <v>289</v>
      </c>
      <c r="G258" s="236"/>
      <c r="H258" s="239">
        <v>2.8799999999999999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142</v>
      </c>
      <c r="AU258" s="245" t="s">
        <v>83</v>
      </c>
      <c r="AV258" s="14" t="s">
        <v>83</v>
      </c>
      <c r="AW258" s="14" t="s">
        <v>34</v>
      </c>
      <c r="AX258" s="14" t="s">
        <v>81</v>
      </c>
      <c r="AY258" s="245" t="s">
        <v>129</v>
      </c>
    </row>
    <row r="259" s="12" customFormat="1" ht="22.8" customHeight="1">
      <c r="A259" s="12"/>
      <c r="B259" s="189"/>
      <c r="C259" s="190"/>
      <c r="D259" s="191" t="s">
        <v>72</v>
      </c>
      <c r="E259" s="203" t="s">
        <v>191</v>
      </c>
      <c r="F259" s="203" t="s">
        <v>380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SUM(P260:P300)</f>
        <v>0</v>
      </c>
      <c r="Q259" s="197"/>
      <c r="R259" s="198">
        <f>SUM(R260:R300)</f>
        <v>32.884775539999993</v>
      </c>
      <c r="S259" s="197"/>
      <c r="T259" s="199">
        <f>SUM(T260:T300)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81</v>
      </c>
      <c r="AT259" s="201" t="s">
        <v>72</v>
      </c>
      <c r="AU259" s="201" t="s">
        <v>81</v>
      </c>
      <c r="AY259" s="200" t="s">
        <v>129</v>
      </c>
      <c r="BK259" s="202">
        <f>SUM(BK260:BK300)</f>
        <v>0</v>
      </c>
    </row>
    <row r="260" s="2" customFormat="1" ht="16.5" customHeight="1">
      <c r="A260" s="39"/>
      <c r="B260" s="40"/>
      <c r="C260" s="205" t="s">
        <v>381</v>
      </c>
      <c r="D260" s="205" t="s">
        <v>131</v>
      </c>
      <c r="E260" s="206" t="s">
        <v>382</v>
      </c>
      <c r="F260" s="207" t="s">
        <v>383</v>
      </c>
      <c r="G260" s="208" t="s">
        <v>154</v>
      </c>
      <c r="H260" s="209">
        <v>1.944</v>
      </c>
      <c r="I260" s="210"/>
      <c r="J260" s="211">
        <f>ROUND(I260*H260,2)</f>
        <v>0</v>
      </c>
      <c r="K260" s="207" t="s">
        <v>135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2.5018699999999998</v>
      </c>
      <c r="R260" s="214">
        <f>Q260*H260</f>
        <v>4.8636352799999996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136</v>
      </c>
      <c r="AT260" s="216" t="s">
        <v>131</v>
      </c>
      <c r="AU260" s="216" t="s">
        <v>83</v>
      </c>
      <c r="AY260" s="18" t="s">
        <v>129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136</v>
      </c>
      <c r="BM260" s="216" t="s">
        <v>384</v>
      </c>
    </row>
    <row r="261" s="2" customFormat="1">
      <c r="A261" s="39"/>
      <c r="B261" s="40"/>
      <c r="C261" s="41"/>
      <c r="D261" s="218" t="s">
        <v>138</v>
      </c>
      <c r="E261" s="41"/>
      <c r="F261" s="219" t="s">
        <v>385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138</v>
      </c>
      <c r="AU261" s="18" t="s">
        <v>83</v>
      </c>
    </row>
    <row r="262" s="2" customFormat="1">
      <c r="A262" s="39"/>
      <c r="B262" s="40"/>
      <c r="C262" s="41"/>
      <c r="D262" s="223" t="s">
        <v>140</v>
      </c>
      <c r="E262" s="41"/>
      <c r="F262" s="224" t="s">
        <v>386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140</v>
      </c>
      <c r="AU262" s="18" t="s">
        <v>83</v>
      </c>
    </row>
    <row r="263" s="13" customFormat="1">
      <c r="A263" s="13"/>
      <c r="B263" s="225"/>
      <c r="C263" s="226"/>
      <c r="D263" s="218" t="s">
        <v>142</v>
      </c>
      <c r="E263" s="227" t="s">
        <v>19</v>
      </c>
      <c r="F263" s="228" t="s">
        <v>387</v>
      </c>
      <c r="G263" s="226"/>
      <c r="H263" s="227" t="s">
        <v>19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142</v>
      </c>
      <c r="AU263" s="234" t="s">
        <v>83</v>
      </c>
      <c r="AV263" s="13" t="s">
        <v>81</v>
      </c>
      <c r="AW263" s="13" t="s">
        <v>34</v>
      </c>
      <c r="AX263" s="13" t="s">
        <v>73</v>
      </c>
      <c r="AY263" s="234" t="s">
        <v>129</v>
      </c>
    </row>
    <row r="264" s="14" customFormat="1">
      <c r="A264" s="14"/>
      <c r="B264" s="235"/>
      <c r="C264" s="236"/>
      <c r="D264" s="218" t="s">
        <v>142</v>
      </c>
      <c r="E264" s="237" t="s">
        <v>19</v>
      </c>
      <c r="F264" s="238" t="s">
        <v>388</v>
      </c>
      <c r="G264" s="236"/>
      <c r="H264" s="239">
        <v>1.944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142</v>
      </c>
      <c r="AU264" s="245" t="s">
        <v>83</v>
      </c>
      <c r="AV264" s="14" t="s">
        <v>83</v>
      </c>
      <c r="AW264" s="14" t="s">
        <v>34</v>
      </c>
      <c r="AX264" s="14" t="s">
        <v>81</v>
      </c>
      <c r="AY264" s="245" t="s">
        <v>129</v>
      </c>
    </row>
    <row r="265" s="2" customFormat="1" ht="16.5" customHeight="1">
      <c r="A265" s="39"/>
      <c r="B265" s="40"/>
      <c r="C265" s="205" t="s">
        <v>389</v>
      </c>
      <c r="D265" s="205" t="s">
        <v>131</v>
      </c>
      <c r="E265" s="206" t="s">
        <v>390</v>
      </c>
      <c r="F265" s="207" t="s">
        <v>391</v>
      </c>
      <c r="G265" s="208" t="s">
        <v>154</v>
      </c>
      <c r="H265" s="209">
        <v>10.497999999999999</v>
      </c>
      <c r="I265" s="210"/>
      <c r="J265" s="211">
        <f>ROUND(I265*H265,2)</f>
        <v>0</v>
      </c>
      <c r="K265" s="207" t="s">
        <v>135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2.5018699999999998</v>
      </c>
      <c r="R265" s="214">
        <f>Q265*H265</f>
        <v>26.264631259999998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136</v>
      </c>
      <c r="AT265" s="216" t="s">
        <v>131</v>
      </c>
      <c r="AU265" s="216" t="s">
        <v>83</v>
      </c>
      <c r="AY265" s="18" t="s">
        <v>129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136</v>
      </c>
      <c r="BM265" s="216" t="s">
        <v>392</v>
      </c>
    </row>
    <row r="266" s="2" customFormat="1">
      <c r="A266" s="39"/>
      <c r="B266" s="40"/>
      <c r="C266" s="41"/>
      <c r="D266" s="218" t="s">
        <v>138</v>
      </c>
      <c r="E266" s="41"/>
      <c r="F266" s="219" t="s">
        <v>393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138</v>
      </c>
      <c r="AU266" s="18" t="s">
        <v>83</v>
      </c>
    </row>
    <row r="267" s="2" customFormat="1">
      <c r="A267" s="39"/>
      <c r="B267" s="40"/>
      <c r="C267" s="41"/>
      <c r="D267" s="223" t="s">
        <v>140</v>
      </c>
      <c r="E267" s="41"/>
      <c r="F267" s="224" t="s">
        <v>394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140</v>
      </c>
      <c r="AU267" s="18" t="s">
        <v>83</v>
      </c>
    </row>
    <row r="268" s="13" customFormat="1">
      <c r="A268" s="13"/>
      <c r="B268" s="225"/>
      <c r="C268" s="226"/>
      <c r="D268" s="218" t="s">
        <v>142</v>
      </c>
      <c r="E268" s="227" t="s">
        <v>19</v>
      </c>
      <c r="F268" s="228" t="s">
        <v>395</v>
      </c>
      <c r="G268" s="226"/>
      <c r="H268" s="227" t="s">
        <v>19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142</v>
      </c>
      <c r="AU268" s="234" t="s">
        <v>83</v>
      </c>
      <c r="AV268" s="13" t="s">
        <v>81</v>
      </c>
      <c r="AW268" s="13" t="s">
        <v>34</v>
      </c>
      <c r="AX268" s="13" t="s">
        <v>73</v>
      </c>
      <c r="AY268" s="234" t="s">
        <v>129</v>
      </c>
    </row>
    <row r="269" s="14" customFormat="1">
      <c r="A269" s="14"/>
      <c r="B269" s="235"/>
      <c r="C269" s="236"/>
      <c r="D269" s="218" t="s">
        <v>142</v>
      </c>
      <c r="E269" s="237" t="s">
        <v>19</v>
      </c>
      <c r="F269" s="238" t="s">
        <v>396</v>
      </c>
      <c r="G269" s="236"/>
      <c r="H269" s="239">
        <v>10.497999999999999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142</v>
      </c>
      <c r="AU269" s="245" t="s">
        <v>83</v>
      </c>
      <c r="AV269" s="14" t="s">
        <v>83</v>
      </c>
      <c r="AW269" s="14" t="s">
        <v>34</v>
      </c>
      <c r="AX269" s="14" t="s">
        <v>81</v>
      </c>
      <c r="AY269" s="245" t="s">
        <v>129</v>
      </c>
    </row>
    <row r="270" s="2" customFormat="1" ht="16.5" customHeight="1">
      <c r="A270" s="39"/>
      <c r="B270" s="40"/>
      <c r="C270" s="205" t="s">
        <v>397</v>
      </c>
      <c r="D270" s="205" t="s">
        <v>131</v>
      </c>
      <c r="E270" s="206" t="s">
        <v>398</v>
      </c>
      <c r="F270" s="207" t="s">
        <v>399</v>
      </c>
      <c r="G270" s="208" t="s">
        <v>134</v>
      </c>
      <c r="H270" s="209">
        <v>4.3200000000000003</v>
      </c>
      <c r="I270" s="210"/>
      <c r="J270" s="211">
        <f>ROUND(I270*H270,2)</f>
        <v>0</v>
      </c>
      <c r="K270" s="207" t="s">
        <v>135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0.00232</v>
      </c>
      <c r="R270" s="214">
        <f>Q270*H270</f>
        <v>0.010022400000000001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136</v>
      </c>
      <c r="AT270" s="216" t="s">
        <v>131</v>
      </c>
      <c r="AU270" s="216" t="s">
        <v>83</v>
      </c>
      <c r="AY270" s="18" t="s">
        <v>129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136</v>
      </c>
      <c r="BM270" s="216" t="s">
        <v>400</v>
      </c>
    </row>
    <row r="271" s="2" customFormat="1">
      <c r="A271" s="39"/>
      <c r="B271" s="40"/>
      <c r="C271" s="41"/>
      <c r="D271" s="218" t="s">
        <v>138</v>
      </c>
      <c r="E271" s="41"/>
      <c r="F271" s="219" t="s">
        <v>401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138</v>
      </c>
      <c r="AU271" s="18" t="s">
        <v>83</v>
      </c>
    </row>
    <row r="272" s="2" customFormat="1">
      <c r="A272" s="39"/>
      <c r="B272" s="40"/>
      <c r="C272" s="41"/>
      <c r="D272" s="223" t="s">
        <v>140</v>
      </c>
      <c r="E272" s="41"/>
      <c r="F272" s="224" t="s">
        <v>402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140</v>
      </c>
      <c r="AU272" s="18" t="s">
        <v>83</v>
      </c>
    </row>
    <row r="273" s="13" customFormat="1">
      <c r="A273" s="13"/>
      <c r="B273" s="225"/>
      <c r="C273" s="226"/>
      <c r="D273" s="218" t="s">
        <v>142</v>
      </c>
      <c r="E273" s="227" t="s">
        <v>19</v>
      </c>
      <c r="F273" s="228" t="s">
        <v>403</v>
      </c>
      <c r="G273" s="226"/>
      <c r="H273" s="227" t="s">
        <v>19</v>
      </c>
      <c r="I273" s="229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142</v>
      </c>
      <c r="AU273" s="234" t="s">
        <v>83</v>
      </c>
      <c r="AV273" s="13" t="s">
        <v>81</v>
      </c>
      <c r="AW273" s="13" t="s">
        <v>34</v>
      </c>
      <c r="AX273" s="13" t="s">
        <v>73</v>
      </c>
      <c r="AY273" s="234" t="s">
        <v>129</v>
      </c>
    </row>
    <row r="274" s="14" customFormat="1">
      <c r="A274" s="14"/>
      <c r="B274" s="235"/>
      <c r="C274" s="236"/>
      <c r="D274" s="218" t="s">
        <v>142</v>
      </c>
      <c r="E274" s="237" t="s">
        <v>19</v>
      </c>
      <c r="F274" s="238" t="s">
        <v>404</v>
      </c>
      <c r="G274" s="236"/>
      <c r="H274" s="239">
        <v>4.3200000000000003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142</v>
      </c>
      <c r="AU274" s="245" t="s">
        <v>83</v>
      </c>
      <c r="AV274" s="14" t="s">
        <v>83</v>
      </c>
      <c r="AW274" s="14" t="s">
        <v>34</v>
      </c>
      <c r="AX274" s="14" t="s">
        <v>81</v>
      </c>
      <c r="AY274" s="245" t="s">
        <v>129</v>
      </c>
    </row>
    <row r="275" s="2" customFormat="1" ht="16.5" customHeight="1">
      <c r="A275" s="39"/>
      <c r="B275" s="40"/>
      <c r="C275" s="205" t="s">
        <v>405</v>
      </c>
      <c r="D275" s="205" t="s">
        <v>131</v>
      </c>
      <c r="E275" s="206" t="s">
        <v>406</v>
      </c>
      <c r="F275" s="207" t="s">
        <v>407</v>
      </c>
      <c r="G275" s="208" t="s">
        <v>134</v>
      </c>
      <c r="H275" s="209">
        <v>69.983999999999995</v>
      </c>
      <c r="I275" s="210"/>
      <c r="J275" s="211">
        <f>ROUND(I275*H275,2)</f>
        <v>0</v>
      </c>
      <c r="K275" s="207" t="s">
        <v>135</v>
      </c>
      <c r="L275" s="45"/>
      <c r="M275" s="212" t="s">
        <v>19</v>
      </c>
      <c r="N275" s="213" t="s">
        <v>44</v>
      </c>
      <c r="O275" s="85"/>
      <c r="P275" s="214">
        <f>O275*H275</f>
        <v>0</v>
      </c>
      <c r="Q275" s="214">
        <v>0.0046499999999999996</v>
      </c>
      <c r="R275" s="214">
        <f>Q275*H275</f>
        <v>0.32542559999999993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136</v>
      </c>
      <c r="AT275" s="216" t="s">
        <v>131</v>
      </c>
      <c r="AU275" s="216" t="s">
        <v>83</v>
      </c>
      <c r="AY275" s="18" t="s">
        <v>129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81</v>
      </c>
      <c r="BK275" s="217">
        <f>ROUND(I275*H275,2)</f>
        <v>0</v>
      </c>
      <c r="BL275" s="18" t="s">
        <v>136</v>
      </c>
      <c r="BM275" s="216" t="s">
        <v>408</v>
      </c>
    </row>
    <row r="276" s="2" customFormat="1">
      <c r="A276" s="39"/>
      <c r="B276" s="40"/>
      <c r="C276" s="41"/>
      <c r="D276" s="218" t="s">
        <v>138</v>
      </c>
      <c r="E276" s="41"/>
      <c r="F276" s="219" t="s">
        <v>409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138</v>
      </c>
      <c r="AU276" s="18" t="s">
        <v>83</v>
      </c>
    </row>
    <row r="277" s="2" customFormat="1">
      <c r="A277" s="39"/>
      <c r="B277" s="40"/>
      <c r="C277" s="41"/>
      <c r="D277" s="223" t="s">
        <v>140</v>
      </c>
      <c r="E277" s="41"/>
      <c r="F277" s="224" t="s">
        <v>410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140</v>
      </c>
      <c r="AU277" s="18" t="s">
        <v>83</v>
      </c>
    </row>
    <row r="278" s="13" customFormat="1">
      <c r="A278" s="13"/>
      <c r="B278" s="225"/>
      <c r="C278" s="226"/>
      <c r="D278" s="218" t="s">
        <v>142</v>
      </c>
      <c r="E278" s="227" t="s">
        <v>19</v>
      </c>
      <c r="F278" s="228" t="s">
        <v>411</v>
      </c>
      <c r="G278" s="226"/>
      <c r="H278" s="227" t="s">
        <v>19</v>
      </c>
      <c r="I278" s="229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142</v>
      </c>
      <c r="AU278" s="234" t="s">
        <v>83</v>
      </c>
      <c r="AV278" s="13" t="s">
        <v>81</v>
      </c>
      <c r="AW278" s="13" t="s">
        <v>34</v>
      </c>
      <c r="AX278" s="13" t="s">
        <v>73</v>
      </c>
      <c r="AY278" s="234" t="s">
        <v>129</v>
      </c>
    </row>
    <row r="279" s="14" customFormat="1">
      <c r="A279" s="14"/>
      <c r="B279" s="235"/>
      <c r="C279" s="236"/>
      <c r="D279" s="218" t="s">
        <v>142</v>
      </c>
      <c r="E279" s="237" t="s">
        <v>19</v>
      </c>
      <c r="F279" s="238" t="s">
        <v>412</v>
      </c>
      <c r="G279" s="236"/>
      <c r="H279" s="239">
        <v>69.983999999999995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142</v>
      </c>
      <c r="AU279" s="245" t="s">
        <v>83</v>
      </c>
      <c r="AV279" s="14" t="s">
        <v>83</v>
      </c>
      <c r="AW279" s="14" t="s">
        <v>34</v>
      </c>
      <c r="AX279" s="14" t="s">
        <v>73</v>
      </c>
      <c r="AY279" s="245" t="s">
        <v>129</v>
      </c>
    </row>
    <row r="280" s="15" customFormat="1">
      <c r="A280" s="15"/>
      <c r="B280" s="256"/>
      <c r="C280" s="257"/>
      <c r="D280" s="218" t="s">
        <v>142</v>
      </c>
      <c r="E280" s="258" t="s">
        <v>19</v>
      </c>
      <c r="F280" s="259" t="s">
        <v>236</v>
      </c>
      <c r="G280" s="257"/>
      <c r="H280" s="260">
        <v>69.983999999999995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142</v>
      </c>
      <c r="AU280" s="266" t="s">
        <v>83</v>
      </c>
      <c r="AV280" s="15" t="s">
        <v>136</v>
      </c>
      <c r="AW280" s="15" t="s">
        <v>34</v>
      </c>
      <c r="AX280" s="15" t="s">
        <v>81</v>
      </c>
      <c r="AY280" s="266" t="s">
        <v>129</v>
      </c>
    </row>
    <row r="281" s="2" customFormat="1" ht="16.5" customHeight="1">
      <c r="A281" s="39"/>
      <c r="B281" s="40"/>
      <c r="C281" s="205" t="s">
        <v>413</v>
      </c>
      <c r="D281" s="205" t="s">
        <v>131</v>
      </c>
      <c r="E281" s="206" t="s">
        <v>414</v>
      </c>
      <c r="F281" s="207" t="s">
        <v>415</v>
      </c>
      <c r="G281" s="208" t="s">
        <v>224</v>
      </c>
      <c r="H281" s="209">
        <v>0.56999999999999995</v>
      </c>
      <c r="I281" s="210"/>
      <c r="J281" s="211">
        <f>ROUND(I281*H281,2)</f>
        <v>0</v>
      </c>
      <c r="K281" s="207" t="s">
        <v>135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1.0423199999999999</v>
      </c>
      <c r="R281" s="214">
        <f>Q281*H281</f>
        <v>0.59412239999999994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136</v>
      </c>
      <c r="AT281" s="216" t="s">
        <v>131</v>
      </c>
      <c r="AU281" s="216" t="s">
        <v>83</v>
      </c>
      <c r="AY281" s="18" t="s">
        <v>129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136</v>
      </c>
      <c r="BM281" s="216" t="s">
        <v>416</v>
      </c>
    </row>
    <row r="282" s="2" customFormat="1">
      <c r="A282" s="39"/>
      <c r="B282" s="40"/>
      <c r="C282" s="41"/>
      <c r="D282" s="218" t="s">
        <v>138</v>
      </c>
      <c r="E282" s="41"/>
      <c r="F282" s="219" t="s">
        <v>417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138</v>
      </c>
      <c r="AU282" s="18" t="s">
        <v>83</v>
      </c>
    </row>
    <row r="283" s="2" customFormat="1">
      <c r="A283" s="39"/>
      <c r="B283" s="40"/>
      <c r="C283" s="41"/>
      <c r="D283" s="223" t="s">
        <v>140</v>
      </c>
      <c r="E283" s="41"/>
      <c r="F283" s="224" t="s">
        <v>418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140</v>
      </c>
      <c r="AU283" s="18" t="s">
        <v>83</v>
      </c>
    </row>
    <row r="284" s="13" customFormat="1">
      <c r="A284" s="13"/>
      <c r="B284" s="225"/>
      <c r="C284" s="226"/>
      <c r="D284" s="218" t="s">
        <v>142</v>
      </c>
      <c r="E284" s="227" t="s">
        <v>19</v>
      </c>
      <c r="F284" s="228" t="s">
        <v>419</v>
      </c>
      <c r="G284" s="226"/>
      <c r="H284" s="227" t="s">
        <v>19</v>
      </c>
      <c r="I284" s="229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142</v>
      </c>
      <c r="AU284" s="234" t="s">
        <v>83</v>
      </c>
      <c r="AV284" s="13" t="s">
        <v>81</v>
      </c>
      <c r="AW284" s="13" t="s">
        <v>34</v>
      </c>
      <c r="AX284" s="13" t="s">
        <v>73</v>
      </c>
      <c r="AY284" s="234" t="s">
        <v>129</v>
      </c>
    </row>
    <row r="285" s="14" customFormat="1">
      <c r="A285" s="14"/>
      <c r="B285" s="235"/>
      <c r="C285" s="236"/>
      <c r="D285" s="218" t="s">
        <v>142</v>
      </c>
      <c r="E285" s="237" t="s">
        <v>19</v>
      </c>
      <c r="F285" s="238" t="s">
        <v>420</v>
      </c>
      <c r="G285" s="236"/>
      <c r="H285" s="239">
        <v>0.125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142</v>
      </c>
      <c r="AU285" s="245" t="s">
        <v>83</v>
      </c>
      <c r="AV285" s="14" t="s">
        <v>83</v>
      </c>
      <c r="AW285" s="14" t="s">
        <v>34</v>
      </c>
      <c r="AX285" s="14" t="s">
        <v>73</v>
      </c>
      <c r="AY285" s="245" t="s">
        <v>129</v>
      </c>
    </row>
    <row r="286" s="13" customFormat="1">
      <c r="A286" s="13"/>
      <c r="B286" s="225"/>
      <c r="C286" s="226"/>
      <c r="D286" s="218" t="s">
        <v>142</v>
      </c>
      <c r="E286" s="227" t="s">
        <v>19</v>
      </c>
      <c r="F286" s="228" t="s">
        <v>421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142</v>
      </c>
      <c r="AU286" s="234" t="s">
        <v>83</v>
      </c>
      <c r="AV286" s="13" t="s">
        <v>81</v>
      </c>
      <c r="AW286" s="13" t="s">
        <v>34</v>
      </c>
      <c r="AX286" s="13" t="s">
        <v>73</v>
      </c>
      <c r="AY286" s="234" t="s">
        <v>129</v>
      </c>
    </row>
    <row r="287" s="14" customFormat="1">
      <c r="A287" s="14"/>
      <c r="B287" s="235"/>
      <c r="C287" s="236"/>
      <c r="D287" s="218" t="s">
        <v>142</v>
      </c>
      <c r="E287" s="237" t="s">
        <v>19</v>
      </c>
      <c r="F287" s="238" t="s">
        <v>422</v>
      </c>
      <c r="G287" s="236"/>
      <c r="H287" s="239">
        <v>0.44500000000000001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142</v>
      </c>
      <c r="AU287" s="245" t="s">
        <v>83</v>
      </c>
      <c r="AV287" s="14" t="s">
        <v>83</v>
      </c>
      <c r="AW287" s="14" t="s">
        <v>34</v>
      </c>
      <c r="AX287" s="14" t="s">
        <v>73</v>
      </c>
      <c r="AY287" s="245" t="s">
        <v>129</v>
      </c>
    </row>
    <row r="288" s="15" customFormat="1">
      <c r="A288" s="15"/>
      <c r="B288" s="256"/>
      <c r="C288" s="257"/>
      <c r="D288" s="218" t="s">
        <v>142</v>
      </c>
      <c r="E288" s="258" t="s">
        <v>19</v>
      </c>
      <c r="F288" s="259" t="s">
        <v>236</v>
      </c>
      <c r="G288" s="257"/>
      <c r="H288" s="260">
        <v>0.57000000000000006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142</v>
      </c>
      <c r="AU288" s="266" t="s">
        <v>83</v>
      </c>
      <c r="AV288" s="15" t="s">
        <v>136</v>
      </c>
      <c r="AW288" s="15" t="s">
        <v>34</v>
      </c>
      <c r="AX288" s="15" t="s">
        <v>81</v>
      </c>
      <c r="AY288" s="266" t="s">
        <v>129</v>
      </c>
    </row>
    <row r="289" s="2" customFormat="1" ht="16.5" customHeight="1">
      <c r="A289" s="39"/>
      <c r="B289" s="40"/>
      <c r="C289" s="205" t="s">
        <v>423</v>
      </c>
      <c r="D289" s="205" t="s">
        <v>131</v>
      </c>
      <c r="E289" s="206" t="s">
        <v>424</v>
      </c>
      <c r="F289" s="207" t="s">
        <v>425</v>
      </c>
      <c r="G289" s="208" t="s">
        <v>224</v>
      </c>
      <c r="H289" s="209">
        <v>0.79600000000000004</v>
      </c>
      <c r="I289" s="210"/>
      <c r="J289" s="211">
        <f>ROUND(I289*H289,2)</f>
        <v>0</v>
      </c>
      <c r="K289" s="207" t="s">
        <v>135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0.99734999999999996</v>
      </c>
      <c r="R289" s="214">
        <f>Q289*H289</f>
        <v>0.7938906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136</v>
      </c>
      <c r="AT289" s="216" t="s">
        <v>131</v>
      </c>
      <c r="AU289" s="216" t="s">
        <v>83</v>
      </c>
      <c r="AY289" s="18" t="s">
        <v>129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136</v>
      </c>
      <c r="BM289" s="216" t="s">
        <v>426</v>
      </c>
    </row>
    <row r="290" s="2" customFormat="1">
      <c r="A290" s="39"/>
      <c r="B290" s="40"/>
      <c r="C290" s="41"/>
      <c r="D290" s="218" t="s">
        <v>138</v>
      </c>
      <c r="E290" s="41"/>
      <c r="F290" s="219" t="s">
        <v>425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138</v>
      </c>
      <c r="AU290" s="18" t="s">
        <v>83</v>
      </c>
    </row>
    <row r="291" s="2" customFormat="1">
      <c r="A291" s="39"/>
      <c r="B291" s="40"/>
      <c r="C291" s="41"/>
      <c r="D291" s="223" t="s">
        <v>140</v>
      </c>
      <c r="E291" s="41"/>
      <c r="F291" s="224" t="s">
        <v>427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140</v>
      </c>
      <c r="AU291" s="18" t="s">
        <v>83</v>
      </c>
    </row>
    <row r="292" s="13" customFormat="1">
      <c r="A292" s="13"/>
      <c r="B292" s="225"/>
      <c r="C292" s="226"/>
      <c r="D292" s="218" t="s">
        <v>142</v>
      </c>
      <c r="E292" s="227" t="s">
        <v>19</v>
      </c>
      <c r="F292" s="228" t="s">
        <v>428</v>
      </c>
      <c r="G292" s="226"/>
      <c r="H292" s="227" t="s">
        <v>19</v>
      </c>
      <c r="I292" s="229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142</v>
      </c>
      <c r="AU292" s="234" t="s">
        <v>83</v>
      </c>
      <c r="AV292" s="13" t="s">
        <v>81</v>
      </c>
      <c r="AW292" s="13" t="s">
        <v>34</v>
      </c>
      <c r="AX292" s="13" t="s">
        <v>73</v>
      </c>
      <c r="AY292" s="234" t="s">
        <v>129</v>
      </c>
    </row>
    <row r="293" s="14" customFormat="1">
      <c r="A293" s="14"/>
      <c r="B293" s="235"/>
      <c r="C293" s="236"/>
      <c r="D293" s="218" t="s">
        <v>142</v>
      </c>
      <c r="E293" s="237" t="s">
        <v>19</v>
      </c>
      <c r="F293" s="238" t="s">
        <v>429</v>
      </c>
      <c r="G293" s="236"/>
      <c r="H293" s="239">
        <v>0.124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142</v>
      </c>
      <c r="AU293" s="245" t="s">
        <v>83</v>
      </c>
      <c r="AV293" s="14" t="s">
        <v>83</v>
      </c>
      <c r="AW293" s="14" t="s">
        <v>34</v>
      </c>
      <c r="AX293" s="14" t="s">
        <v>73</v>
      </c>
      <c r="AY293" s="245" t="s">
        <v>129</v>
      </c>
    </row>
    <row r="294" s="14" customFormat="1">
      <c r="A294" s="14"/>
      <c r="B294" s="235"/>
      <c r="C294" s="236"/>
      <c r="D294" s="218" t="s">
        <v>142</v>
      </c>
      <c r="E294" s="237" t="s">
        <v>19</v>
      </c>
      <c r="F294" s="238" t="s">
        <v>430</v>
      </c>
      <c r="G294" s="236"/>
      <c r="H294" s="239">
        <v>0.67200000000000004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142</v>
      </c>
      <c r="AU294" s="245" t="s">
        <v>83</v>
      </c>
      <c r="AV294" s="14" t="s">
        <v>83</v>
      </c>
      <c r="AW294" s="14" t="s">
        <v>34</v>
      </c>
      <c r="AX294" s="14" t="s">
        <v>73</v>
      </c>
      <c r="AY294" s="245" t="s">
        <v>129</v>
      </c>
    </row>
    <row r="295" s="15" customFormat="1">
      <c r="A295" s="15"/>
      <c r="B295" s="256"/>
      <c r="C295" s="257"/>
      <c r="D295" s="218" t="s">
        <v>142</v>
      </c>
      <c r="E295" s="258" t="s">
        <v>19</v>
      </c>
      <c r="F295" s="259" t="s">
        <v>236</v>
      </c>
      <c r="G295" s="257"/>
      <c r="H295" s="260">
        <v>0.79600000000000004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142</v>
      </c>
      <c r="AU295" s="266" t="s">
        <v>83</v>
      </c>
      <c r="AV295" s="15" t="s">
        <v>136</v>
      </c>
      <c r="AW295" s="15" t="s">
        <v>34</v>
      </c>
      <c r="AX295" s="15" t="s">
        <v>81</v>
      </c>
      <c r="AY295" s="266" t="s">
        <v>129</v>
      </c>
    </row>
    <row r="296" s="2" customFormat="1" ht="16.5" customHeight="1">
      <c r="A296" s="39"/>
      <c r="B296" s="40"/>
      <c r="C296" s="205" t="s">
        <v>431</v>
      </c>
      <c r="D296" s="205" t="s">
        <v>131</v>
      </c>
      <c r="E296" s="206" t="s">
        <v>432</v>
      </c>
      <c r="F296" s="207" t="s">
        <v>433</v>
      </c>
      <c r="G296" s="208" t="s">
        <v>434</v>
      </c>
      <c r="H296" s="209">
        <v>24.300000000000001</v>
      </c>
      <c r="I296" s="210"/>
      <c r="J296" s="211">
        <f>ROUND(I296*H296,2)</f>
        <v>0</v>
      </c>
      <c r="K296" s="207" t="s">
        <v>135</v>
      </c>
      <c r="L296" s="45"/>
      <c r="M296" s="212" t="s">
        <v>19</v>
      </c>
      <c r="N296" s="213" t="s">
        <v>44</v>
      </c>
      <c r="O296" s="85"/>
      <c r="P296" s="214">
        <f>O296*H296</f>
        <v>0</v>
      </c>
      <c r="Q296" s="214">
        <v>0.0013600000000000001</v>
      </c>
      <c r="R296" s="214">
        <f>Q296*H296</f>
        <v>0.033048000000000001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136</v>
      </c>
      <c r="AT296" s="216" t="s">
        <v>131</v>
      </c>
      <c r="AU296" s="216" t="s">
        <v>83</v>
      </c>
      <c r="AY296" s="18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81</v>
      </c>
      <c r="BK296" s="217">
        <f>ROUND(I296*H296,2)</f>
        <v>0</v>
      </c>
      <c r="BL296" s="18" t="s">
        <v>136</v>
      </c>
      <c r="BM296" s="216" t="s">
        <v>435</v>
      </c>
    </row>
    <row r="297" s="2" customFormat="1">
      <c r="A297" s="39"/>
      <c r="B297" s="40"/>
      <c r="C297" s="41"/>
      <c r="D297" s="218" t="s">
        <v>138</v>
      </c>
      <c r="E297" s="41"/>
      <c r="F297" s="219" t="s">
        <v>436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83</v>
      </c>
    </row>
    <row r="298" s="2" customFormat="1">
      <c r="A298" s="39"/>
      <c r="B298" s="40"/>
      <c r="C298" s="41"/>
      <c r="D298" s="223" t="s">
        <v>140</v>
      </c>
      <c r="E298" s="41"/>
      <c r="F298" s="224" t="s">
        <v>437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140</v>
      </c>
      <c r="AU298" s="18" t="s">
        <v>83</v>
      </c>
    </row>
    <row r="299" s="13" customFormat="1">
      <c r="A299" s="13"/>
      <c r="B299" s="225"/>
      <c r="C299" s="226"/>
      <c r="D299" s="218" t="s">
        <v>142</v>
      </c>
      <c r="E299" s="227" t="s">
        <v>19</v>
      </c>
      <c r="F299" s="228" t="s">
        <v>438</v>
      </c>
      <c r="G299" s="226"/>
      <c r="H299" s="227" t="s">
        <v>19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142</v>
      </c>
      <c r="AU299" s="234" t="s">
        <v>83</v>
      </c>
      <c r="AV299" s="13" t="s">
        <v>81</v>
      </c>
      <c r="AW299" s="13" t="s">
        <v>34</v>
      </c>
      <c r="AX299" s="13" t="s">
        <v>73</v>
      </c>
      <c r="AY299" s="234" t="s">
        <v>129</v>
      </c>
    </row>
    <row r="300" s="14" customFormat="1">
      <c r="A300" s="14"/>
      <c r="B300" s="235"/>
      <c r="C300" s="236"/>
      <c r="D300" s="218" t="s">
        <v>142</v>
      </c>
      <c r="E300" s="237" t="s">
        <v>19</v>
      </c>
      <c r="F300" s="238" t="s">
        <v>439</v>
      </c>
      <c r="G300" s="236"/>
      <c r="H300" s="239">
        <v>24.300000000000001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142</v>
      </c>
      <c r="AU300" s="245" t="s">
        <v>83</v>
      </c>
      <c r="AV300" s="14" t="s">
        <v>83</v>
      </c>
      <c r="AW300" s="14" t="s">
        <v>34</v>
      </c>
      <c r="AX300" s="14" t="s">
        <v>81</v>
      </c>
      <c r="AY300" s="245" t="s">
        <v>129</v>
      </c>
    </row>
    <row r="301" s="12" customFormat="1" ht="22.8" customHeight="1">
      <c r="A301" s="12"/>
      <c r="B301" s="189"/>
      <c r="C301" s="190"/>
      <c r="D301" s="191" t="s">
        <v>72</v>
      </c>
      <c r="E301" s="203" t="s">
        <v>198</v>
      </c>
      <c r="F301" s="203" t="s">
        <v>440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SUM(P302:P384)</f>
        <v>0</v>
      </c>
      <c r="Q301" s="197"/>
      <c r="R301" s="198">
        <f>SUM(R302:R384)</f>
        <v>19.991446400000001</v>
      </c>
      <c r="S301" s="197"/>
      <c r="T301" s="199">
        <f>SUM(T302:T384)</f>
        <v>42.794400000000003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81</v>
      </c>
      <c r="AT301" s="201" t="s">
        <v>72</v>
      </c>
      <c r="AU301" s="201" t="s">
        <v>81</v>
      </c>
      <c r="AY301" s="200" t="s">
        <v>129</v>
      </c>
      <c r="BK301" s="202">
        <f>SUM(BK302:BK384)</f>
        <v>0</v>
      </c>
    </row>
    <row r="302" s="2" customFormat="1" ht="16.5" customHeight="1">
      <c r="A302" s="39"/>
      <c r="B302" s="40"/>
      <c r="C302" s="205" t="s">
        <v>441</v>
      </c>
      <c r="D302" s="205" t="s">
        <v>131</v>
      </c>
      <c r="E302" s="206" t="s">
        <v>442</v>
      </c>
      <c r="F302" s="207" t="s">
        <v>443</v>
      </c>
      <c r="G302" s="208" t="s">
        <v>434</v>
      </c>
      <c r="H302" s="209">
        <v>2</v>
      </c>
      <c r="I302" s="210"/>
      <c r="J302" s="211">
        <f>ROUND(I302*H302,2)</f>
        <v>0</v>
      </c>
      <c r="K302" s="207" t="s">
        <v>135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0.00069999999999999999</v>
      </c>
      <c r="R302" s="214">
        <f>Q302*H302</f>
        <v>0.0014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136</v>
      </c>
      <c r="AT302" s="216" t="s">
        <v>131</v>
      </c>
      <c r="AU302" s="216" t="s">
        <v>83</v>
      </c>
      <c r="AY302" s="18" t="s">
        <v>129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136</v>
      </c>
      <c r="BM302" s="216" t="s">
        <v>444</v>
      </c>
    </row>
    <row r="303" s="2" customFormat="1">
      <c r="A303" s="39"/>
      <c r="B303" s="40"/>
      <c r="C303" s="41"/>
      <c r="D303" s="218" t="s">
        <v>138</v>
      </c>
      <c r="E303" s="41"/>
      <c r="F303" s="219" t="s">
        <v>445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138</v>
      </c>
      <c r="AU303" s="18" t="s">
        <v>83</v>
      </c>
    </row>
    <row r="304" s="2" customFormat="1">
      <c r="A304" s="39"/>
      <c r="B304" s="40"/>
      <c r="C304" s="41"/>
      <c r="D304" s="223" t="s">
        <v>140</v>
      </c>
      <c r="E304" s="41"/>
      <c r="F304" s="224" t="s">
        <v>446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140</v>
      </c>
      <c r="AU304" s="18" t="s">
        <v>83</v>
      </c>
    </row>
    <row r="305" s="13" customFormat="1">
      <c r="A305" s="13"/>
      <c r="B305" s="225"/>
      <c r="C305" s="226"/>
      <c r="D305" s="218" t="s">
        <v>142</v>
      </c>
      <c r="E305" s="227" t="s">
        <v>19</v>
      </c>
      <c r="F305" s="228" t="s">
        <v>447</v>
      </c>
      <c r="G305" s="226"/>
      <c r="H305" s="227" t="s">
        <v>19</v>
      </c>
      <c r="I305" s="229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142</v>
      </c>
      <c r="AU305" s="234" t="s">
        <v>83</v>
      </c>
      <c r="AV305" s="13" t="s">
        <v>81</v>
      </c>
      <c r="AW305" s="13" t="s">
        <v>34</v>
      </c>
      <c r="AX305" s="13" t="s">
        <v>73</v>
      </c>
      <c r="AY305" s="234" t="s">
        <v>129</v>
      </c>
    </row>
    <row r="306" s="14" customFormat="1">
      <c r="A306" s="14"/>
      <c r="B306" s="235"/>
      <c r="C306" s="236"/>
      <c r="D306" s="218" t="s">
        <v>142</v>
      </c>
      <c r="E306" s="237" t="s">
        <v>19</v>
      </c>
      <c r="F306" s="238" t="s">
        <v>83</v>
      </c>
      <c r="G306" s="236"/>
      <c r="H306" s="239">
        <v>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142</v>
      </c>
      <c r="AU306" s="245" t="s">
        <v>83</v>
      </c>
      <c r="AV306" s="14" t="s">
        <v>83</v>
      </c>
      <c r="AW306" s="14" t="s">
        <v>34</v>
      </c>
      <c r="AX306" s="14" t="s">
        <v>81</v>
      </c>
      <c r="AY306" s="245" t="s">
        <v>129</v>
      </c>
    </row>
    <row r="307" s="2" customFormat="1" ht="16.5" customHeight="1">
      <c r="A307" s="39"/>
      <c r="B307" s="40"/>
      <c r="C307" s="246" t="s">
        <v>448</v>
      </c>
      <c r="D307" s="246" t="s">
        <v>221</v>
      </c>
      <c r="E307" s="247" t="s">
        <v>449</v>
      </c>
      <c r="F307" s="248" t="s">
        <v>450</v>
      </c>
      <c r="G307" s="249" t="s">
        <v>434</v>
      </c>
      <c r="H307" s="250">
        <v>1</v>
      </c>
      <c r="I307" s="251"/>
      <c r="J307" s="252">
        <f>ROUND(I307*H307,2)</f>
        <v>0</v>
      </c>
      <c r="K307" s="248" t="s">
        <v>135</v>
      </c>
      <c r="L307" s="253"/>
      <c r="M307" s="254" t="s">
        <v>19</v>
      </c>
      <c r="N307" s="255" t="s">
        <v>44</v>
      </c>
      <c r="O307" s="85"/>
      <c r="P307" s="214">
        <f>O307*H307</f>
        <v>0</v>
      </c>
      <c r="Q307" s="214">
        <v>0.0040000000000000001</v>
      </c>
      <c r="R307" s="214">
        <f>Q307*H307</f>
        <v>0.0040000000000000001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191</v>
      </c>
      <c r="AT307" s="216" t="s">
        <v>221</v>
      </c>
      <c r="AU307" s="216" t="s">
        <v>83</v>
      </c>
      <c r="AY307" s="18" t="s">
        <v>129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136</v>
      </c>
      <c r="BM307" s="216" t="s">
        <v>451</v>
      </c>
    </row>
    <row r="308" s="2" customFormat="1">
      <c r="A308" s="39"/>
      <c r="B308" s="40"/>
      <c r="C308" s="41"/>
      <c r="D308" s="218" t="s">
        <v>138</v>
      </c>
      <c r="E308" s="41"/>
      <c r="F308" s="219" t="s">
        <v>450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138</v>
      </c>
      <c r="AU308" s="18" t="s">
        <v>83</v>
      </c>
    </row>
    <row r="309" s="14" customFormat="1">
      <c r="A309" s="14"/>
      <c r="B309" s="235"/>
      <c r="C309" s="236"/>
      <c r="D309" s="218" t="s">
        <v>142</v>
      </c>
      <c r="E309" s="237" t="s">
        <v>19</v>
      </c>
      <c r="F309" s="238" t="s">
        <v>81</v>
      </c>
      <c r="G309" s="236"/>
      <c r="H309" s="239">
        <v>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142</v>
      </c>
      <c r="AU309" s="245" t="s">
        <v>83</v>
      </c>
      <c r="AV309" s="14" t="s">
        <v>83</v>
      </c>
      <c r="AW309" s="14" t="s">
        <v>34</v>
      </c>
      <c r="AX309" s="14" t="s">
        <v>81</v>
      </c>
      <c r="AY309" s="245" t="s">
        <v>129</v>
      </c>
    </row>
    <row r="310" s="2" customFormat="1" ht="16.5" customHeight="1">
      <c r="A310" s="39"/>
      <c r="B310" s="40"/>
      <c r="C310" s="246" t="s">
        <v>452</v>
      </c>
      <c r="D310" s="246" t="s">
        <v>221</v>
      </c>
      <c r="E310" s="247" t="s">
        <v>453</v>
      </c>
      <c r="F310" s="248" t="s">
        <v>454</v>
      </c>
      <c r="G310" s="249" t="s">
        <v>434</v>
      </c>
      <c r="H310" s="250">
        <v>1</v>
      </c>
      <c r="I310" s="251"/>
      <c r="J310" s="252">
        <f>ROUND(I310*H310,2)</f>
        <v>0</v>
      </c>
      <c r="K310" s="248" t="s">
        <v>135</v>
      </c>
      <c r="L310" s="253"/>
      <c r="M310" s="254" t="s">
        <v>19</v>
      </c>
      <c r="N310" s="255" t="s">
        <v>44</v>
      </c>
      <c r="O310" s="85"/>
      <c r="P310" s="214">
        <f>O310*H310</f>
        <v>0</v>
      </c>
      <c r="Q310" s="214">
        <v>0.00089999999999999998</v>
      </c>
      <c r="R310" s="214">
        <f>Q310*H310</f>
        <v>0.00089999999999999998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191</v>
      </c>
      <c r="AT310" s="216" t="s">
        <v>221</v>
      </c>
      <c r="AU310" s="216" t="s">
        <v>83</v>
      </c>
      <c r="AY310" s="18" t="s">
        <v>129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136</v>
      </c>
      <c r="BM310" s="216" t="s">
        <v>455</v>
      </c>
    </row>
    <row r="311" s="2" customFormat="1">
      <c r="A311" s="39"/>
      <c r="B311" s="40"/>
      <c r="C311" s="41"/>
      <c r="D311" s="218" t="s">
        <v>138</v>
      </c>
      <c r="E311" s="41"/>
      <c r="F311" s="219" t="s">
        <v>454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138</v>
      </c>
      <c r="AU311" s="18" t="s">
        <v>83</v>
      </c>
    </row>
    <row r="312" s="2" customFormat="1" ht="16.5" customHeight="1">
      <c r="A312" s="39"/>
      <c r="B312" s="40"/>
      <c r="C312" s="205" t="s">
        <v>456</v>
      </c>
      <c r="D312" s="205" t="s">
        <v>131</v>
      </c>
      <c r="E312" s="206" t="s">
        <v>457</v>
      </c>
      <c r="F312" s="207" t="s">
        <v>458</v>
      </c>
      <c r="G312" s="208" t="s">
        <v>434</v>
      </c>
      <c r="H312" s="209">
        <v>1</v>
      </c>
      <c r="I312" s="210"/>
      <c r="J312" s="211">
        <f>ROUND(I312*H312,2)</f>
        <v>0</v>
      </c>
      <c r="K312" s="207" t="s">
        <v>135</v>
      </c>
      <c r="L312" s="45"/>
      <c r="M312" s="212" t="s">
        <v>19</v>
      </c>
      <c r="N312" s="213" t="s">
        <v>44</v>
      </c>
      <c r="O312" s="85"/>
      <c r="P312" s="214">
        <f>O312*H312</f>
        <v>0</v>
      </c>
      <c r="Q312" s="214">
        <v>0.10940999999999999</v>
      </c>
      <c r="R312" s="214">
        <f>Q312*H312</f>
        <v>0.10940999999999999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136</v>
      </c>
      <c r="AT312" s="216" t="s">
        <v>131</v>
      </c>
      <c r="AU312" s="216" t="s">
        <v>83</v>
      </c>
      <c r="AY312" s="18" t="s">
        <v>129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136</v>
      </c>
      <c r="BM312" s="216" t="s">
        <v>459</v>
      </c>
    </row>
    <row r="313" s="2" customFormat="1">
      <c r="A313" s="39"/>
      <c r="B313" s="40"/>
      <c r="C313" s="41"/>
      <c r="D313" s="218" t="s">
        <v>138</v>
      </c>
      <c r="E313" s="41"/>
      <c r="F313" s="219" t="s">
        <v>460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83</v>
      </c>
    </row>
    <row r="314" s="2" customFormat="1">
      <c r="A314" s="39"/>
      <c r="B314" s="40"/>
      <c r="C314" s="41"/>
      <c r="D314" s="223" t="s">
        <v>140</v>
      </c>
      <c r="E314" s="41"/>
      <c r="F314" s="224" t="s">
        <v>461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83</v>
      </c>
    </row>
    <row r="315" s="13" customFormat="1">
      <c r="A315" s="13"/>
      <c r="B315" s="225"/>
      <c r="C315" s="226"/>
      <c r="D315" s="218" t="s">
        <v>142</v>
      </c>
      <c r="E315" s="227" t="s">
        <v>19</v>
      </c>
      <c r="F315" s="228" t="s">
        <v>462</v>
      </c>
      <c r="G315" s="226"/>
      <c r="H315" s="227" t="s">
        <v>19</v>
      </c>
      <c r="I315" s="229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142</v>
      </c>
      <c r="AU315" s="234" t="s">
        <v>83</v>
      </c>
      <c r="AV315" s="13" t="s">
        <v>81</v>
      </c>
      <c r="AW315" s="13" t="s">
        <v>34</v>
      </c>
      <c r="AX315" s="13" t="s">
        <v>73</v>
      </c>
      <c r="AY315" s="234" t="s">
        <v>129</v>
      </c>
    </row>
    <row r="316" s="14" customFormat="1">
      <c r="A316" s="14"/>
      <c r="B316" s="235"/>
      <c r="C316" s="236"/>
      <c r="D316" s="218" t="s">
        <v>142</v>
      </c>
      <c r="E316" s="237" t="s">
        <v>19</v>
      </c>
      <c r="F316" s="238" t="s">
        <v>81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142</v>
      </c>
      <c r="AU316" s="245" t="s">
        <v>83</v>
      </c>
      <c r="AV316" s="14" t="s">
        <v>83</v>
      </c>
      <c r="AW316" s="14" t="s">
        <v>34</v>
      </c>
      <c r="AX316" s="14" t="s">
        <v>81</v>
      </c>
      <c r="AY316" s="245" t="s">
        <v>129</v>
      </c>
    </row>
    <row r="317" s="2" customFormat="1" ht="16.5" customHeight="1">
      <c r="A317" s="39"/>
      <c r="B317" s="40"/>
      <c r="C317" s="246" t="s">
        <v>463</v>
      </c>
      <c r="D317" s="246" t="s">
        <v>221</v>
      </c>
      <c r="E317" s="247" t="s">
        <v>464</v>
      </c>
      <c r="F317" s="248" t="s">
        <v>465</v>
      </c>
      <c r="G317" s="249" t="s">
        <v>434</v>
      </c>
      <c r="H317" s="250">
        <v>1</v>
      </c>
      <c r="I317" s="251"/>
      <c r="J317" s="252">
        <f>ROUND(I317*H317,2)</f>
        <v>0</v>
      </c>
      <c r="K317" s="248" t="s">
        <v>135</v>
      </c>
      <c r="L317" s="253"/>
      <c r="M317" s="254" t="s">
        <v>19</v>
      </c>
      <c r="N317" s="255" t="s">
        <v>44</v>
      </c>
      <c r="O317" s="85"/>
      <c r="P317" s="214">
        <f>O317*H317</f>
        <v>0</v>
      </c>
      <c r="Q317" s="214">
        <v>0.0025000000000000001</v>
      </c>
      <c r="R317" s="214">
        <f>Q317*H317</f>
        <v>0.0025000000000000001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191</v>
      </c>
      <c r="AT317" s="216" t="s">
        <v>221</v>
      </c>
      <c r="AU317" s="216" t="s">
        <v>83</v>
      </c>
      <c r="AY317" s="18" t="s">
        <v>129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136</v>
      </c>
      <c r="BM317" s="216" t="s">
        <v>466</v>
      </c>
    </row>
    <row r="318" s="2" customFormat="1">
      <c r="A318" s="39"/>
      <c r="B318" s="40"/>
      <c r="C318" s="41"/>
      <c r="D318" s="218" t="s">
        <v>138</v>
      </c>
      <c r="E318" s="41"/>
      <c r="F318" s="219" t="s">
        <v>465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138</v>
      </c>
      <c r="AU318" s="18" t="s">
        <v>83</v>
      </c>
    </row>
    <row r="319" s="2" customFormat="1" ht="16.5" customHeight="1">
      <c r="A319" s="39"/>
      <c r="B319" s="40"/>
      <c r="C319" s="205" t="s">
        <v>467</v>
      </c>
      <c r="D319" s="205" t="s">
        <v>131</v>
      </c>
      <c r="E319" s="206" t="s">
        <v>468</v>
      </c>
      <c r="F319" s="207" t="s">
        <v>469</v>
      </c>
      <c r="G319" s="208" t="s">
        <v>470</v>
      </c>
      <c r="H319" s="209">
        <v>6.5</v>
      </c>
      <c r="I319" s="210"/>
      <c r="J319" s="211">
        <f>ROUND(I319*H319,2)</f>
        <v>0</v>
      </c>
      <c r="K319" s="207" t="s">
        <v>135</v>
      </c>
      <c r="L319" s="45"/>
      <c r="M319" s="212" t="s">
        <v>19</v>
      </c>
      <c r="N319" s="213" t="s">
        <v>44</v>
      </c>
      <c r="O319" s="85"/>
      <c r="P319" s="214">
        <f>O319*H319</f>
        <v>0</v>
      </c>
      <c r="Q319" s="214">
        <v>0.15540000000000001</v>
      </c>
      <c r="R319" s="214">
        <f>Q319*H319</f>
        <v>1.0101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136</v>
      </c>
      <c r="AT319" s="216" t="s">
        <v>131</v>
      </c>
      <c r="AU319" s="216" t="s">
        <v>83</v>
      </c>
      <c r="AY319" s="18" t="s">
        <v>129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136</v>
      </c>
      <c r="BM319" s="216" t="s">
        <v>471</v>
      </c>
    </row>
    <row r="320" s="2" customFormat="1">
      <c r="A320" s="39"/>
      <c r="B320" s="40"/>
      <c r="C320" s="41"/>
      <c r="D320" s="218" t="s">
        <v>138</v>
      </c>
      <c r="E320" s="41"/>
      <c r="F320" s="219" t="s">
        <v>472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138</v>
      </c>
      <c r="AU320" s="18" t="s">
        <v>83</v>
      </c>
    </row>
    <row r="321" s="2" customFormat="1">
      <c r="A321" s="39"/>
      <c r="B321" s="40"/>
      <c r="C321" s="41"/>
      <c r="D321" s="223" t="s">
        <v>140</v>
      </c>
      <c r="E321" s="41"/>
      <c r="F321" s="224" t="s">
        <v>473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140</v>
      </c>
      <c r="AU321" s="18" t="s">
        <v>83</v>
      </c>
    </row>
    <row r="322" s="13" customFormat="1">
      <c r="A322" s="13"/>
      <c r="B322" s="225"/>
      <c r="C322" s="226"/>
      <c r="D322" s="218" t="s">
        <v>142</v>
      </c>
      <c r="E322" s="227" t="s">
        <v>19</v>
      </c>
      <c r="F322" s="228" t="s">
        <v>474</v>
      </c>
      <c r="G322" s="226"/>
      <c r="H322" s="227" t="s">
        <v>19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142</v>
      </c>
      <c r="AU322" s="234" t="s">
        <v>83</v>
      </c>
      <c r="AV322" s="13" t="s">
        <v>81</v>
      </c>
      <c r="AW322" s="13" t="s">
        <v>34</v>
      </c>
      <c r="AX322" s="13" t="s">
        <v>73</v>
      </c>
      <c r="AY322" s="234" t="s">
        <v>129</v>
      </c>
    </row>
    <row r="323" s="14" customFormat="1">
      <c r="A323" s="14"/>
      <c r="B323" s="235"/>
      <c r="C323" s="236"/>
      <c r="D323" s="218" t="s">
        <v>142</v>
      </c>
      <c r="E323" s="237" t="s">
        <v>19</v>
      </c>
      <c r="F323" s="238" t="s">
        <v>312</v>
      </c>
      <c r="G323" s="236"/>
      <c r="H323" s="239">
        <v>6.5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142</v>
      </c>
      <c r="AU323" s="245" t="s">
        <v>83</v>
      </c>
      <c r="AV323" s="14" t="s">
        <v>83</v>
      </c>
      <c r="AW323" s="14" t="s">
        <v>34</v>
      </c>
      <c r="AX323" s="14" t="s">
        <v>81</v>
      </c>
      <c r="AY323" s="245" t="s">
        <v>129</v>
      </c>
    </row>
    <row r="324" s="2" customFormat="1" ht="16.5" customHeight="1">
      <c r="A324" s="39"/>
      <c r="B324" s="40"/>
      <c r="C324" s="246" t="s">
        <v>475</v>
      </c>
      <c r="D324" s="246" t="s">
        <v>221</v>
      </c>
      <c r="E324" s="247" t="s">
        <v>476</v>
      </c>
      <c r="F324" s="248" t="s">
        <v>477</v>
      </c>
      <c r="G324" s="249" t="s">
        <v>470</v>
      </c>
      <c r="H324" s="250">
        <v>6.6299999999999999</v>
      </c>
      <c r="I324" s="251"/>
      <c r="J324" s="252">
        <f>ROUND(I324*H324,2)</f>
        <v>0</v>
      </c>
      <c r="K324" s="248" t="s">
        <v>135</v>
      </c>
      <c r="L324" s="253"/>
      <c r="M324" s="254" t="s">
        <v>19</v>
      </c>
      <c r="N324" s="255" t="s">
        <v>44</v>
      </c>
      <c r="O324" s="85"/>
      <c r="P324" s="214">
        <f>O324*H324</f>
        <v>0</v>
      </c>
      <c r="Q324" s="214">
        <v>0.10199999999999999</v>
      </c>
      <c r="R324" s="214">
        <f>Q324*H324</f>
        <v>0.67625999999999997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191</v>
      </c>
      <c r="AT324" s="216" t="s">
        <v>221</v>
      </c>
      <c r="AU324" s="216" t="s">
        <v>83</v>
      </c>
      <c r="AY324" s="18" t="s">
        <v>129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136</v>
      </c>
      <c r="BM324" s="216" t="s">
        <v>478</v>
      </c>
    </row>
    <row r="325" s="2" customFormat="1">
      <c r="A325" s="39"/>
      <c r="B325" s="40"/>
      <c r="C325" s="41"/>
      <c r="D325" s="218" t="s">
        <v>138</v>
      </c>
      <c r="E325" s="41"/>
      <c r="F325" s="219" t="s">
        <v>477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138</v>
      </c>
      <c r="AU325" s="18" t="s">
        <v>83</v>
      </c>
    </row>
    <row r="326" s="14" customFormat="1">
      <c r="A326" s="14"/>
      <c r="B326" s="235"/>
      <c r="C326" s="236"/>
      <c r="D326" s="218" t="s">
        <v>142</v>
      </c>
      <c r="E326" s="236"/>
      <c r="F326" s="238" t="s">
        <v>479</v>
      </c>
      <c r="G326" s="236"/>
      <c r="H326" s="239">
        <v>6.6299999999999999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142</v>
      </c>
      <c r="AU326" s="245" t="s">
        <v>83</v>
      </c>
      <c r="AV326" s="14" t="s">
        <v>83</v>
      </c>
      <c r="AW326" s="14" t="s">
        <v>4</v>
      </c>
      <c r="AX326" s="14" t="s">
        <v>81</v>
      </c>
      <c r="AY326" s="245" t="s">
        <v>129</v>
      </c>
    </row>
    <row r="327" s="2" customFormat="1" ht="16.5" customHeight="1">
      <c r="A327" s="39"/>
      <c r="B327" s="40"/>
      <c r="C327" s="205" t="s">
        <v>480</v>
      </c>
      <c r="D327" s="205" t="s">
        <v>131</v>
      </c>
      <c r="E327" s="206" t="s">
        <v>481</v>
      </c>
      <c r="F327" s="207" t="s">
        <v>482</v>
      </c>
      <c r="G327" s="208" t="s">
        <v>470</v>
      </c>
      <c r="H327" s="209">
        <v>12.199999999999999</v>
      </c>
      <c r="I327" s="210"/>
      <c r="J327" s="211">
        <f>ROUND(I327*H327,2)</f>
        <v>0</v>
      </c>
      <c r="K327" s="207" t="s">
        <v>135</v>
      </c>
      <c r="L327" s="45"/>
      <c r="M327" s="212" t="s">
        <v>19</v>
      </c>
      <c r="N327" s="213" t="s">
        <v>44</v>
      </c>
      <c r="O327" s="85"/>
      <c r="P327" s="214">
        <f>O327*H327</f>
        <v>0</v>
      </c>
      <c r="Q327" s="214">
        <v>1.3167800000000001</v>
      </c>
      <c r="R327" s="214">
        <f>Q327*H327</f>
        <v>16.064716000000001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136</v>
      </c>
      <c r="AT327" s="216" t="s">
        <v>131</v>
      </c>
      <c r="AU327" s="216" t="s">
        <v>83</v>
      </c>
      <c r="AY327" s="18" t="s">
        <v>129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81</v>
      </c>
      <c r="BK327" s="217">
        <f>ROUND(I327*H327,2)</f>
        <v>0</v>
      </c>
      <c r="BL327" s="18" t="s">
        <v>136</v>
      </c>
      <c r="BM327" s="216" t="s">
        <v>483</v>
      </c>
    </row>
    <row r="328" s="2" customFormat="1">
      <c r="A328" s="39"/>
      <c r="B328" s="40"/>
      <c r="C328" s="41"/>
      <c r="D328" s="218" t="s">
        <v>138</v>
      </c>
      <c r="E328" s="41"/>
      <c r="F328" s="219" t="s">
        <v>484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138</v>
      </c>
      <c r="AU328" s="18" t="s">
        <v>83</v>
      </c>
    </row>
    <row r="329" s="2" customFormat="1">
      <c r="A329" s="39"/>
      <c r="B329" s="40"/>
      <c r="C329" s="41"/>
      <c r="D329" s="223" t="s">
        <v>140</v>
      </c>
      <c r="E329" s="41"/>
      <c r="F329" s="224" t="s">
        <v>485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140</v>
      </c>
      <c r="AU329" s="18" t="s">
        <v>83</v>
      </c>
    </row>
    <row r="330" s="13" customFormat="1">
      <c r="A330" s="13"/>
      <c r="B330" s="225"/>
      <c r="C330" s="226"/>
      <c r="D330" s="218" t="s">
        <v>142</v>
      </c>
      <c r="E330" s="227" t="s">
        <v>19</v>
      </c>
      <c r="F330" s="228" t="s">
        <v>486</v>
      </c>
      <c r="G330" s="226"/>
      <c r="H330" s="227" t="s">
        <v>19</v>
      </c>
      <c r="I330" s="229"/>
      <c r="J330" s="226"/>
      <c r="K330" s="226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142</v>
      </c>
      <c r="AU330" s="234" t="s">
        <v>83</v>
      </c>
      <c r="AV330" s="13" t="s">
        <v>81</v>
      </c>
      <c r="AW330" s="13" t="s">
        <v>34</v>
      </c>
      <c r="AX330" s="13" t="s">
        <v>73</v>
      </c>
      <c r="AY330" s="234" t="s">
        <v>129</v>
      </c>
    </row>
    <row r="331" s="14" customFormat="1">
      <c r="A331" s="14"/>
      <c r="B331" s="235"/>
      <c r="C331" s="236"/>
      <c r="D331" s="218" t="s">
        <v>142</v>
      </c>
      <c r="E331" s="237" t="s">
        <v>19</v>
      </c>
      <c r="F331" s="238" t="s">
        <v>487</v>
      </c>
      <c r="G331" s="236"/>
      <c r="H331" s="239">
        <v>12.199999999999999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142</v>
      </c>
      <c r="AU331" s="245" t="s">
        <v>83</v>
      </c>
      <c r="AV331" s="14" t="s">
        <v>83</v>
      </c>
      <c r="AW331" s="14" t="s">
        <v>34</v>
      </c>
      <c r="AX331" s="14" t="s">
        <v>81</v>
      </c>
      <c r="AY331" s="245" t="s">
        <v>129</v>
      </c>
    </row>
    <row r="332" s="2" customFormat="1" ht="16.5" customHeight="1">
      <c r="A332" s="39"/>
      <c r="B332" s="40"/>
      <c r="C332" s="246" t="s">
        <v>488</v>
      </c>
      <c r="D332" s="246" t="s">
        <v>221</v>
      </c>
      <c r="E332" s="247" t="s">
        <v>489</v>
      </c>
      <c r="F332" s="248" t="s">
        <v>490</v>
      </c>
      <c r="G332" s="249" t="s">
        <v>470</v>
      </c>
      <c r="H332" s="250">
        <v>12.444000000000001</v>
      </c>
      <c r="I332" s="251"/>
      <c r="J332" s="252">
        <f>ROUND(I332*H332,2)</f>
        <v>0</v>
      </c>
      <c r="K332" s="248" t="s">
        <v>135</v>
      </c>
      <c r="L332" s="253"/>
      <c r="M332" s="254" t="s">
        <v>19</v>
      </c>
      <c r="N332" s="255" t="s">
        <v>44</v>
      </c>
      <c r="O332" s="85"/>
      <c r="P332" s="214">
        <f>O332*H332</f>
        <v>0</v>
      </c>
      <c r="Q332" s="214">
        <v>0.019099999999999999</v>
      </c>
      <c r="R332" s="214">
        <f>Q332*H332</f>
        <v>0.23768040000000001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191</v>
      </c>
      <c r="AT332" s="216" t="s">
        <v>221</v>
      </c>
      <c r="AU332" s="216" t="s">
        <v>83</v>
      </c>
      <c r="AY332" s="18" t="s">
        <v>129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81</v>
      </c>
      <c r="BK332" s="217">
        <f>ROUND(I332*H332,2)</f>
        <v>0</v>
      </c>
      <c r="BL332" s="18" t="s">
        <v>136</v>
      </c>
      <c r="BM332" s="216" t="s">
        <v>491</v>
      </c>
    </row>
    <row r="333" s="2" customFormat="1">
      <c r="A333" s="39"/>
      <c r="B333" s="40"/>
      <c r="C333" s="41"/>
      <c r="D333" s="218" t="s">
        <v>138</v>
      </c>
      <c r="E333" s="41"/>
      <c r="F333" s="219" t="s">
        <v>490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138</v>
      </c>
      <c r="AU333" s="18" t="s">
        <v>83</v>
      </c>
    </row>
    <row r="334" s="14" customFormat="1">
      <c r="A334" s="14"/>
      <c r="B334" s="235"/>
      <c r="C334" s="236"/>
      <c r="D334" s="218" t="s">
        <v>142</v>
      </c>
      <c r="E334" s="236"/>
      <c r="F334" s="238" t="s">
        <v>492</v>
      </c>
      <c r="G334" s="236"/>
      <c r="H334" s="239">
        <v>12.444000000000001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142</v>
      </c>
      <c r="AU334" s="245" t="s">
        <v>83</v>
      </c>
      <c r="AV334" s="14" t="s">
        <v>83</v>
      </c>
      <c r="AW334" s="14" t="s">
        <v>4</v>
      </c>
      <c r="AX334" s="14" t="s">
        <v>81</v>
      </c>
      <c r="AY334" s="245" t="s">
        <v>129</v>
      </c>
    </row>
    <row r="335" s="2" customFormat="1" ht="21.75" customHeight="1">
      <c r="A335" s="39"/>
      <c r="B335" s="40"/>
      <c r="C335" s="205" t="s">
        <v>493</v>
      </c>
      <c r="D335" s="205" t="s">
        <v>131</v>
      </c>
      <c r="E335" s="206" t="s">
        <v>494</v>
      </c>
      <c r="F335" s="207" t="s">
        <v>495</v>
      </c>
      <c r="G335" s="208" t="s">
        <v>470</v>
      </c>
      <c r="H335" s="209">
        <v>33.5</v>
      </c>
      <c r="I335" s="210"/>
      <c r="J335" s="211">
        <f>ROUND(I335*H335,2)</f>
        <v>0</v>
      </c>
      <c r="K335" s="207" t="s">
        <v>135</v>
      </c>
      <c r="L335" s="45"/>
      <c r="M335" s="212" t="s">
        <v>19</v>
      </c>
      <c r="N335" s="213" t="s">
        <v>44</v>
      </c>
      <c r="O335" s="85"/>
      <c r="P335" s="214">
        <f>O335*H335</f>
        <v>0</v>
      </c>
      <c r="Q335" s="214">
        <v>0.00059999999999999995</v>
      </c>
      <c r="R335" s="214">
        <f>Q335*H335</f>
        <v>0.0201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136</v>
      </c>
      <c r="AT335" s="216" t="s">
        <v>131</v>
      </c>
      <c r="AU335" s="216" t="s">
        <v>83</v>
      </c>
      <c r="AY335" s="18" t="s">
        <v>129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81</v>
      </c>
      <c r="BK335" s="217">
        <f>ROUND(I335*H335,2)</f>
        <v>0</v>
      </c>
      <c r="BL335" s="18" t="s">
        <v>136</v>
      </c>
      <c r="BM335" s="216" t="s">
        <v>496</v>
      </c>
    </row>
    <row r="336" s="2" customFormat="1">
      <c r="A336" s="39"/>
      <c r="B336" s="40"/>
      <c r="C336" s="41"/>
      <c r="D336" s="218" t="s">
        <v>138</v>
      </c>
      <c r="E336" s="41"/>
      <c r="F336" s="219" t="s">
        <v>497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138</v>
      </c>
      <c r="AU336" s="18" t="s">
        <v>83</v>
      </c>
    </row>
    <row r="337" s="2" customFormat="1">
      <c r="A337" s="39"/>
      <c r="B337" s="40"/>
      <c r="C337" s="41"/>
      <c r="D337" s="223" t="s">
        <v>140</v>
      </c>
      <c r="E337" s="41"/>
      <c r="F337" s="224" t="s">
        <v>498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140</v>
      </c>
      <c r="AU337" s="18" t="s">
        <v>83</v>
      </c>
    </row>
    <row r="338" s="13" customFormat="1">
      <c r="A338" s="13"/>
      <c r="B338" s="225"/>
      <c r="C338" s="226"/>
      <c r="D338" s="218" t="s">
        <v>142</v>
      </c>
      <c r="E338" s="227" t="s">
        <v>19</v>
      </c>
      <c r="F338" s="228" t="s">
        <v>499</v>
      </c>
      <c r="G338" s="226"/>
      <c r="H338" s="227" t="s">
        <v>19</v>
      </c>
      <c r="I338" s="229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142</v>
      </c>
      <c r="AU338" s="234" t="s">
        <v>83</v>
      </c>
      <c r="AV338" s="13" t="s">
        <v>81</v>
      </c>
      <c r="AW338" s="13" t="s">
        <v>34</v>
      </c>
      <c r="AX338" s="13" t="s">
        <v>73</v>
      </c>
      <c r="AY338" s="234" t="s">
        <v>129</v>
      </c>
    </row>
    <row r="339" s="14" customFormat="1">
      <c r="A339" s="14"/>
      <c r="B339" s="235"/>
      <c r="C339" s="236"/>
      <c r="D339" s="218" t="s">
        <v>142</v>
      </c>
      <c r="E339" s="237" t="s">
        <v>19</v>
      </c>
      <c r="F339" s="238" t="s">
        <v>312</v>
      </c>
      <c r="G339" s="236"/>
      <c r="H339" s="239">
        <v>6.5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142</v>
      </c>
      <c r="AU339" s="245" t="s">
        <v>83</v>
      </c>
      <c r="AV339" s="14" t="s">
        <v>83</v>
      </c>
      <c r="AW339" s="14" t="s">
        <v>34</v>
      </c>
      <c r="AX339" s="14" t="s">
        <v>73</v>
      </c>
      <c r="AY339" s="245" t="s">
        <v>129</v>
      </c>
    </row>
    <row r="340" s="13" customFormat="1">
      <c r="A340" s="13"/>
      <c r="B340" s="225"/>
      <c r="C340" s="226"/>
      <c r="D340" s="218" t="s">
        <v>142</v>
      </c>
      <c r="E340" s="227" t="s">
        <v>19</v>
      </c>
      <c r="F340" s="228" t="s">
        <v>500</v>
      </c>
      <c r="G340" s="226"/>
      <c r="H340" s="227" t="s">
        <v>19</v>
      </c>
      <c r="I340" s="229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142</v>
      </c>
      <c r="AU340" s="234" t="s">
        <v>83</v>
      </c>
      <c r="AV340" s="13" t="s">
        <v>81</v>
      </c>
      <c r="AW340" s="13" t="s">
        <v>34</v>
      </c>
      <c r="AX340" s="13" t="s">
        <v>73</v>
      </c>
      <c r="AY340" s="234" t="s">
        <v>129</v>
      </c>
    </row>
    <row r="341" s="14" customFormat="1">
      <c r="A341" s="14"/>
      <c r="B341" s="235"/>
      <c r="C341" s="236"/>
      <c r="D341" s="218" t="s">
        <v>142</v>
      </c>
      <c r="E341" s="237" t="s">
        <v>19</v>
      </c>
      <c r="F341" s="238" t="s">
        <v>334</v>
      </c>
      <c r="G341" s="236"/>
      <c r="H341" s="239">
        <v>27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142</v>
      </c>
      <c r="AU341" s="245" t="s">
        <v>83</v>
      </c>
      <c r="AV341" s="14" t="s">
        <v>83</v>
      </c>
      <c r="AW341" s="14" t="s">
        <v>34</v>
      </c>
      <c r="AX341" s="14" t="s">
        <v>73</v>
      </c>
      <c r="AY341" s="245" t="s">
        <v>129</v>
      </c>
    </row>
    <row r="342" s="15" customFormat="1">
      <c r="A342" s="15"/>
      <c r="B342" s="256"/>
      <c r="C342" s="257"/>
      <c r="D342" s="218" t="s">
        <v>142</v>
      </c>
      <c r="E342" s="258" t="s">
        <v>19</v>
      </c>
      <c r="F342" s="259" t="s">
        <v>236</v>
      </c>
      <c r="G342" s="257"/>
      <c r="H342" s="260">
        <v>33.5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142</v>
      </c>
      <c r="AU342" s="266" t="s">
        <v>83</v>
      </c>
      <c r="AV342" s="15" t="s">
        <v>136</v>
      </c>
      <c r="AW342" s="15" t="s">
        <v>34</v>
      </c>
      <c r="AX342" s="15" t="s">
        <v>81</v>
      </c>
      <c r="AY342" s="266" t="s">
        <v>129</v>
      </c>
    </row>
    <row r="343" s="2" customFormat="1" ht="16.5" customHeight="1">
      <c r="A343" s="39"/>
      <c r="B343" s="40"/>
      <c r="C343" s="205" t="s">
        <v>501</v>
      </c>
      <c r="D343" s="205" t="s">
        <v>131</v>
      </c>
      <c r="E343" s="206" t="s">
        <v>502</v>
      </c>
      <c r="F343" s="207" t="s">
        <v>503</v>
      </c>
      <c r="G343" s="208" t="s">
        <v>470</v>
      </c>
      <c r="H343" s="209">
        <v>6.5</v>
      </c>
      <c r="I343" s="210"/>
      <c r="J343" s="211">
        <f>ROUND(I343*H343,2)</f>
        <v>0</v>
      </c>
      <c r="K343" s="207" t="s">
        <v>135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136</v>
      </c>
      <c r="AT343" s="216" t="s">
        <v>131</v>
      </c>
      <c r="AU343" s="216" t="s">
        <v>83</v>
      </c>
      <c r="AY343" s="18" t="s">
        <v>129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136</v>
      </c>
      <c r="BM343" s="216" t="s">
        <v>504</v>
      </c>
    </row>
    <row r="344" s="2" customFormat="1">
      <c r="A344" s="39"/>
      <c r="B344" s="40"/>
      <c r="C344" s="41"/>
      <c r="D344" s="218" t="s">
        <v>138</v>
      </c>
      <c r="E344" s="41"/>
      <c r="F344" s="219" t="s">
        <v>505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138</v>
      </c>
      <c r="AU344" s="18" t="s">
        <v>83</v>
      </c>
    </row>
    <row r="345" s="2" customFormat="1">
      <c r="A345" s="39"/>
      <c r="B345" s="40"/>
      <c r="C345" s="41"/>
      <c r="D345" s="223" t="s">
        <v>140</v>
      </c>
      <c r="E345" s="41"/>
      <c r="F345" s="224" t="s">
        <v>506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140</v>
      </c>
      <c r="AU345" s="18" t="s">
        <v>83</v>
      </c>
    </row>
    <row r="346" s="13" customFormat="1">
      <c r="A346" s="13"/>
      <c r="B346" s="225"/>
      <c r="C346" s="226"/>
      <c r="D346" s="218" t="s">
        <v>142</v>
      </c>
      <c r="E346" s="227" t="s">
        <v>19</v>
      </c>
      <c r="F346" s="228" t="s">
        <v>507</v>
      </c>
      <c r="G346" s="226"/>
      <c r="H346" s="227" t="s">
        <v>19</v>
      </c>
      <c r="I346" s="229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142</v>
      </c>
      <c r="AU346" s="234" t="s">
        <v>83</v>
      </c>
      <c r="AV346" s="13" t="s">
        <v>81</v>
      </c>
      <c r="AW346" s="13" t="s">
        <v>34</v>
      </c>
      <c r="AX346" s="13" t="s">
        <v>73</v>
      </c>
      <c r="AY346" s="234" t="s">
        <v>129</v>
      </c>
    </row>
    <row r="347" s="14" customFormat="1">
      <c r="A347" s="14"/>
      <c r="B347" s="235"/>
      <c r="C347" s="236"/>
      <c r="D347" s="218" t="s">
        <v>142</v>
      </c>
      <c r="E347" s="237" t="s">
        <v>19</v>
      </c>
      <c r="F347" s="238" t="s">
        <v>312</v>
      </c>
      <c r="G347" s="236"/>
      <c r="H347" s="239">
        <v>6.5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142</v>
      </c>
      <c r="AU347" s="245" t="s">
        <v>83</v>
      </c>
      <c r="AV347" s="14" t="s">
        <v>83</v>
      </c>
      <c r="AW347" s="14" t="s">
        <v>34</v>
      </c>
      <c r="AX347" s="14" t="s">
        <v>81</v>
      </c>
      <c r="AY347" s="245" t="s">
        <v>129</v>
      </c>
    </row>
    <row r="348" s="2" customFormat="1" ht="16.5" customHeight="1">
      <c r="A348" s="39"/>
      <c r="B348" s="40"/>
      <c r="C348" s="205" t="s">
        <v>508</v>
      </c>
      <c r="D348" s="205" t="s">
        <v>131</v>
      </c>
      <c r="E348" s="206" t="s">
        <v>509</v>
      </c>
      <c r="F348" s="207" t="s">
        <v>510</v>
      </c>
      <c r="G348" s="208" t="s">
        <v>470</v>
      </c>
      <c r="H348" s="209">
        <v>6</v>
      </c>
      <c r="I348" s="210"/>
      <c r="J348" s="211">
        <f>ROUND(I348*H348,2)</f>
        <v>0</v>
      </c>
      <c r="K348" s="207" t="s">
        <v>135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0.16370999999999999</v>
      </c>
      <c r="R348" s="214">
        <f>Q348*H348</f>
        <v>0.98225999999999991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136</v>
      </c>
      <c r="AT348" s="216" t="s">
        <v>131</v>
      </c>
      <c r="AU348" s="216" t="s">
        <v>83</v>
      </c>
      <c r="AY348" s="18" t="s">
        <v>129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136</v>
      </c>
      <c r="BM348" s="216" t="s">
        <v>511</v>
      </c>
    </row>
    <row r="349" s="2" customFormat="1">
      <c r="A349" s="39"/>
      <c r="B349" s="40"/>
      <c r="C349" s="41"/>
      <c r="D349" s="218" t="s">
        <v>138</v>
      </c>
      <c r="E349" s="41"/>
      <c r="F349" s="219" t="s">
        <v>512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138</v>
      </c>
      <c r="AU349" s="18" t="s">
        <v>83</v>
      </c>
    </row>
    <row r="350" s="2" customFormat="1">
      <c r="A350" s="39"/>
      <c r="B350" s="40"/>
      <c r="C350" s="41"/>
      <c r="D350" s="223" t="s">
        <v>140</v>
      </c>
      <c r="E350" s="41"/>
      <c r="F350" s="224" t="s">
        <v>513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140</v>
      </c>
      <c r="AU350" s="18" t="s">
        <v>83</v>
      </c>
    </row>
    <row r="351" s="13" customFormat="1">
      <c r="A351" s="13"/>
      <c r="B351" s="225"/>
      <c r="C351" s="226"/>
      <c r="D351" s="218" t="s">
        <v>142</v>
      </c>
      <c r="E351" s="227" t="s">
        <v>19</v>
      </c>
      <c r="F351" s="228" t="s">
        <v>514</v>
      </c>
      <c r="G351" s="226"/>
      <c r="H351" s="227" t="s">
        <v>19</v>
      </c>
      <c r="I351" s="229"/>
      <c r="J351" s="226"/>
      <c r="K351" s="226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142</v>
      </c>
      <c r="AU351" s="234" t="s">
        <v>83</v>
      </c>
      <c r="AV351" s="13" t="s">
        <v>81</v>
      </c>
      <c r="AW351" s="13" t="s">
        <v>34</v>
      </c>
      <c r="AX351" s="13" t="s">
        <v>73</v>
      </c>
      <c r="AY351" s="234" t="s">
        <v>129</v>
      </c>
    </row>
    <row r="352" s="14" customFormat="1">
      <c r="A352" s="14"/>
      <c r="B352" s="235"/>
      <c r="C352" s="236"/>
      <c r="D352" s="218" t="s">
        <v>142</v>
      </c>
      <c r="E352" s="237" t="s">
        <v>19</v>
      </c>
      <c r="F352" s="238" t="s">
        <v>175</v>
      </c>
      <c r="G352" s="236"/>
      <c r="H352" s="239">
        <v>6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142</v>
      </c>
      <c r="AU352" s="245" t="s">
        <v>83</v>
      </c>
      <c r="AV352" s="14" t="s">
        <v>83</v>
      </c>
      <c r="AW352" s="14" t="s">
        <v>34</v>
      </c>
      <c r="AX352" s="14" t="s">
        <v>81</v>
      </c>
      <c r="AY352" s="245" t="s">
        <v>129</v>
      </c>
    </row>
    <row r="353" s="2" customFormat="1" ht="16.5" customHeight="1">
      <c r="A353" s="39"/>
      <c r="B353" s="40"/>
      <c r="C353" s="246" t="s">
        <v>515</v>
      </c>
      <c r="D353" s="246" t="s">
        <v>221</v>
      </c>
      <c r="E353" s="247" t="s">
        <v>516</v>
      </c>
      <c r="F353" s="248" t="s">
        <v>517</v>
      </c>
      <c r="G353" s="249" t="s">
        <v>470</v>
      </c>
      <c r="H353" s="250">
        <v>6</v>
      </c>
      <c r="I353" s="251"/>
      <c r="J353" s="252">
        <f>ROUND(I353*H353,2)</f>
        <v>0</v>
      </c>
      <c r="K353" s="248" t="s">
        <v>135</v>
      </c>
      <c r="L353" s="253"/>
      <c r="M353" s="254" t="s">
        <v>19</v>
      </c>
      <c r="N353" s="255" t="s">
        <v>44</v>
      </c>
      <c r="O353" s="85"/>
      <c r="P353" s="214">
        <f>O353*H353</f>
        <v>0</v>
      </c>
      <c r="Q353" s="214">
        <v>0.14606</v>
      </c>
      <c r="R353" s="214">
        <f>Q353*H353</f>
        <v>0.87636000000000003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191</v>
      </c>
      <c r="AT353" s="216" t="s">
        <v>221</v>
      </c>
      <c r="AU353" s="216" t="s">
        <v>83</v>
      </c>
      <c r="AY353" s="18" t="s">
        <v>129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136</v>
      </c>
      <c r="BM353" s="216" t="s">
        <v>518</v>
      </c>
    </row>
    <row r="354" s="2" customFormat="1">
      <c r="A354" s="39"/>
      <c r="B354" s="40"/>
      <c r="C354" s="41"/>
      <c r="D354" s="218" t="s">
        <v>138</v>
      </c>
      <c r="E354" s="41"/>
      <c r="F354" s="219" t="s">
        <v>517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138</v>
      </c>
      <c r="AU354" s="18" t="s">
        <v>83</v>
      </c>
    </row>
    <row r="355" s="2" customFormat="1" ht="16.5" customHeight="1">
      <c r="A355" s="39"/>
      <c r="B355" s="40"/>
      <c r="C355" s="205" t="s">
        <v>519</v>
      </c>
      <c r="D355" s="205" t="s">
        <v>131</v>
      </c>
      <c r="E355" s="206" t="s">
        <v>520</v>
      </c>
      <c r="F355" s="207" t="s">
        <v>521</v>
      </c>
      <c r="G355" s="208" t="s">
        <v>134</v>
      </c>
      <c r="H355" s="209">
        <v>36.200000000000003</v>
      </c>
      <c r="I355" s="210"/>
      <c r="J355" s="211">
        <f>ROUND(I355*H355,2)</f>
        <v>0</v>
      </c>
      <c r="K355" s="207" t="s">
        <v>135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0.252</v>
      </c>
      <c r="T355" s="215">
        <f>S355*H355</f>
        <v>9.1224000000000007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136</v>
      </c>
      <c r="AT355" s="216" t="s">
        <v>131</v>
      </c>
      <c r="AU355" s="216" t="s">
        <v>83</v>
      </c>
      <c r="AY355" s="18" t="s">
        <v>129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136</v>
      </c>
      <c r="BM355" s="216" t="s">
        <v>522</v>
      </c>
    </row>
    <row r="356" s="2" customFormat="1">
      <c r="A356" s="39"/>
      <c r="B356" s="40"/>
      <c r="C356" s="41"/>
      <c r="D356" s="218" t="s">
        <v>138</v>
      </c>
      <c r="E356" s="41"/>
      <c r="F356" s="219" t="s">
        <v>523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138</v>
      </c>
      <c r="AU356" s="18" t="s">
        <v>83</v>
      </c>
    </row>
    <row r="357" s="2" customFormat="1">
      <c r="A357" s="39"/>
      <c r="B357" s="40"/>
      <c r="C357" s="41"/>
      <c r="D357" s="223" t="s">
        <v>140</v>
      </c>
      <c r="E357" s="41"/>
      <c r="F357" s="224" t="s">
        <v>524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140</v>
      </c>
      <c r="AU357" s="18" t="s">
        <v>83</v>
      </c>
    </row>
    <row r="358" s="13" customFormat="1">
      <c r="A358" s="13"/>
      <c r="B358" s="225"/>
      <c r="C358" s="226"/>
      <c r="D358" s="218" t="s">
        <v>142</v>
      </c>
      <c r="E358" s="227" t="s">
        <v>19</v>
      </c>
      <c r="F358" s="228" t="s">
        <v>525</v>
      </c>
      <c r="G358" s="226"/>
      <c r="H358" s="227" t="s">
        <v>19</v>
      </c>
      <c r="I358" s="229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142</v>
      </c>
      <c r="AU358" s="234" t="s">
        <v>83</v>
      </c>
      <c r="AV358" s="13" t="s">
        <v>81</v>
      </c>
      <c r="AW358" s="13" t="s">
        <v>34</v>
      </c>
      <c r="AX358" s="13" t="s">
        <v>73</v>
      </c>
      <c r="AY358" s="234" t="s">
        <v>129</v>
      </c>
    </row>
    <row r="359" s="14" customFormat="1">
      <c r="A359" s="14"/>
      <c r="B359" s="235"/>
      <c r="C359" s="236"/>
      <c r="D359" s="218" t="s">
        <v>142</v>
      </c>
      <c r="E359" s="237" t="s">
        <v>19</v>
      </c>
      <c r="F359" s="238" t="s">
        <v>341</v>
      </c>
      <c r="G359" s="236"/>
      <c r="H359" s="239">
        <v>36.200000000000003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142</v>
      </c>
      <c r="AU359" s="245" t="s">
        <v>83</v>
      </c>
      <c r="AV359" s="14" t="s">
        <v>83</v>
      </c>
      <c r="AW359" s="14" t="s">
        <v>34</v>
      </c>
      <c r="AX359" s="14" t="s">
        <v>81</v>
      </c>
      <c r="AY359" s="245" t="s">
        <v>129</v>
      </c>
    </row>
    <row r="360" s="2" customFormat="1" ht="16.5" customHeight="1">
      <c r="A360" s="39"/>
      <c r="B360" s="40"/>
      <c r="C360" s="205" t="s">
        <v>526</v>
      </c>
      <c r="D360" s="205" t="s">
        <v>131</v>
      </c>
      <c r="E360" s="206" t="s">
        <v>527</v>
      </c>
      <c r="F360" s="207" t="s">
        <v>528</v>
      </c>
      <c r="G360" s="208" t="s">
        <v>434</v>
      </c>
      <c r="H360" s="209">
        <v>16</v>
      </c>
      <c r="I360" s="210"/>
      <c r="J360" s="211">
        <f>ROUND(I360*H360,2)</f>
        <v>0</v>
      </c>
      <c r="K360" s="207" t="s">
        <v>135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8.0000000000000007E-05</v>
      </c>
      <c r="R360" s="214">
        <f>Q360*H360</f>
        <v>0.0012800000000000001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136</v>
      </c>
      <c r="AT360" s="216" t="s">
        <v>131</v>
      </c>
      <c r="AU360" s="216" t="s">
        <v>83</v>
      </c>
      <c r="AY360" s="18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136</v>
      </c>
      <c r="BM360" s="216" t="s">
        <v>529</v>
      </c>
    </row>
    <row r="361" s="2" customFormat="1">
      <c r="A361" s="39"/>
      <c r="B361" s="40"/>
      <c r="C361" s="41"/>
      <c r="D361" s="218" t="s">
        <v>138</v>
      </c>
      <c r="E361" s="41"/>
      <c r="F361" s="219" t="s">
        <v>530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138</v>
      </c>
      <c r="AU361" s="18" t="s">
        <v>83</v>
      </c>
    </row>
    <row r="362" s="2" customFormat="1">
      <c r="A362" s="39"/>
      <c r="B362" s="40"/>
      <c r="C362" s="41"/>
      <c r="D362" s="223" t="s">
        <v>140</v>
      </c>
      <c r="E362" s="41"/>
      <c r="F362" s="224" t="s">
        <v>531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25"/>
      <c r="C363" s="226"/>
      <c r="D363" s="218" t="s">
        <v>142</v>
      </c>
      <c r="E363" s="227" t="s">
        <v>19</v>
      </c>
      <c r="F363" s="228" t="s">
        <v>532</v>
      </c>
      <c r="G363" s="226"/>
      <c r="H363" s="227" t="s">
        <v>19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142</v>
      </c>
      <c r="AU363" s="234" t="s">
        <v>83</v>
      </c>
      <c r="AV363" s="13" t="s">
        <v>81</v>
      </c>
      <c r="AW363" s="13" t="s">
        <v>34</v>
      </c>
      <c r="AX363" s="13" t="s">
        <v>73</v>
      </c>
      <c r="AY363" s="234" t="s">
        <v>129</v>
      </c>
    </row>
    <row r="364" s="14" customFormat="1">
      <c r="A364" s="14"/>
      <c r="B364" s="235"/>
      <c r="C364" s="236"/>
      <c r="D364" s="218" t="s">
        <v>142</v>
      </c>
      <c r="E364" s="237" t="s">
        <v>19</v>
      </c>
      <c r="F364" s="238" t="s">
        <v>533</v>
      </c>
      <c r="G364" s="236"/>
      <c r="H364" s="239">
        <v>16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142</v>
      </c>
      <c r="AU364" s="245" t="s">
        <v>83</v>
      </c>
      <c r="AV364" s="14" t="s">
        <v>83</v>
      </c>
      <c r="AW364" s="14" t="s">
        <v>34</v>
      </c>
      <c r="AX364" s="14" t="s">
        <v>81</v>
      </c>
      <c r="AY364" s="245" t="s">
        <v>129</v>
      </c>
    </row>
    <row r="365" s="2" customFormat="1" ht="16.5" customHeight="1">
      <c r="A365" s="39"/>
      <c r="B365" s="40"/>
      <c r="C365" s="205" t="s">
        <v>534</v>
      </c>
      <c r="D365" s="205" t="s">
        <v>131</v>
      </c>
      <c r="E365" s="206" t="s">
        <v>535</v>
      </c>
      <c r="F365" s="207" t="s">
        <v>536</v>
      </c>
      <c r="G365" s="208" t="s">
        <v>434</v>
      </c>
      <c r="H365" s="209">
        <v>16</v>
      </c>
      <c r="I365" s="210"/>
      <c r="J365" s="211">
        <f>ROUND(I365*H365,2)</f>
        <v>0</v>
      </c>
      <c r="K365" s="207" t="s">
        <v>135</v>
      </c>
      <c r="L365" s="45"/>
      <c r="M365" s="212" t="s">
        <v>19</v>
      </c>
      <c r="N365" s="213" t="s">
        <v>44</v>
      </c>
      <c r="O365" s="85"/>
      <c r="P365" s="214">
        <f>O365*H365</f>
        <v>0</v>
      </c>
      <c r="Q365" s="214">
        <v>0.00027999999999999998</v>
      </c>
      <c r="R365" s="214">
        <f>Q365*H365</f>
        <v>0.0044799999999999996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136</v>
      </c>
      <c r="AT365" s="216" t="s">
        <v>131</v>
      </c>
      <c r="AU365" s="216" t="s">
        <v>83</v>
      </c>
      <c r="AY365" s="18" t="s">
        <v>129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136</v>
      </c>
      <c r="BM365" s="216" t="s">
        <v>537</v>
      </c>
    </row>
    <row r="366" s="2" customFormat="1">
      <c r="A366" s="39"/>
      <c r="B366" s="40"/>
      <c r="C366" s="41"/>
      <c r="D366" s="218" t="s">
        <v>138</v>
      </c>
      <c r="E366" s="41"/>
      <c r="F366" s="219" t="s">
        <v>538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138</v>
      </c>
      <c r="AU366" s="18" t="s">
        <v>83</v>
      </c>
    </row>
    <row r="367" s="2" customFormat="1">
      <c r="A367" s="39"/>
      <c r="B367" s="40"/>
      <c r="C367" s="41"/>
      <c r="D367" s="223" t="s">
        <v>140</v>
      </c>
      <c r="E367" s="41"/>
      <c r="F367" s="224" t="s">
        <v>539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140</v>
      </c>
      <c r="AU367" s="18" t="s">
        <v>83</v>
      </c>
    </row>
    <row r="368" s="13" customFormat="1">
      <c r="A368" s="13"/>
      <c r="B368" s="225"/>
      <c r="C368" s="226"/>
      <c r="D368" s="218" t="s">
        <v>142</v>
      </c>
      <c r="E368" s="227" t="s">
        <v>19</v>
      </c>
      <c r="F368" s="228" t="s">
        <v>532</v>
      </c>
      <c r="G368" s="226"/>
      <c r="H368" s="227" t="s">
        <v>19</v>
      </c>
      <c r="I368" s="229"/>
      <c r="J368" s="226"/>
      <c r="K368" s="226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142</v>
      </c>
      <c r="AU368" s="234" t="s">
        <v>83</v>
      </c>
      <c r="AV368" s="13" t="s">
        <v>81</v>
      </c>
      <c r="AW368" s="13" t="s">
        <v>34</v>
      </c>
      <c r="AX368" s="13" t="s">
        <v>73</v>
      </c>
      <c r="AY368" s="234" t="s">
        <v>129</v>
      </c>
    </row>
    <row r="369" s="14" customFormat="1">
      <c r="A369" s="14"/>
      <c r="B369" s="235"/>
      <c r="C369" s="236"/>
      <c r="D369" s="218" t="s">
        <v>142</v>
      </c>
      <c r="E369" s="237" t="s">
        <v>19</v>
      </c>
      <c r="F369" s="238" t="s">
        <v>533</v>
      </c>
      <c r="G369" s="236"/>
      <c r="H369" s="239">
        <v>16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142</v>
      </c>
      <c r="AU369" s="245" t="s">
        <v>83</v>
      </c>
      <c r="AV369" s="14" t="s">
        <v>83</v>
      </c>
      <c r="AW369" s="14" t="s">
        <v>34</v>
      </c>
      <c r="AX369" s="14" t="s">
        <v>81</v>
      </c>
      <c r="AY369" s="245" t="s">
        <v>129</v>
      </c>
    </row>
    <row r="370" s="2" customFormat="1" ht="16.5" customHeight="1">
      <c r="A370" s="39"/>
      <c r="B370" s="40"/>
      <c r="C370" s="205" t="s">
        <v>540</v>
      </c>
      <c r="D370" s="205" t="s">
        <v>131</v>
      </c>
      <c r="E370" s="206" t="s">
        <v>541</v>
      </c>
      <c r="F370" s="207" t="s">
        <v>542</v>
      </c>
      <c r="G370" s="208" t="s">
        <v>470</v>
      </c>
      <c r="H370" s="209">
        <v>12</v>
      </c>
      <c r="I370" s="210"/>
      <c r="J370" s="211">
        <f>ROUND(I370*H370,2)</f>
        <v>0</v>
      </c>
      <c r="K370" s="207" t="s">
        <v>135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2.0550000000000002</v>
      </c>
      <c r="T370" s="215">
        <f>S370*H370</f>
        <v>24.660000000000004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136</v>
      </c>
      <c r="AT370" s="216" t="s">
        <v>131</v>
      </c>
      <c r="AU370" s="216" t="s">
        <v>83</v>
      </c>
      <c r="AY370" s="18" t="s">
        <v>129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136</v>
      </c>
      <c r="BM370" s="216" t="s">
        <v>543</v>
      </c>
    </row>
    <row r="371" s="2" customFormat="1">
      <c r="A371" s="39"/>
      <c r="B371" s="40"/>
      <c r="C371" s="41"/>
      <c r="D371" s="218" t="s">
        <v>138</v>
      </c>
      <c r="E371" s="41"/>
      <c r="F371" s="219" t="s">
        <v>544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138</v>
      </c>
      <c r="AU371" s="18" t="s">
        <v>83</v>
      </c>
    </row>
    <row r="372" s="2" customFormat="1">
      <c r="A372" s="39"/>
      <c r="B372" s="40"/>
      <c r="C372" s="41"/>
      <c r="D372" s="223" t="s">
        <v>140</v>
      </c>
      <c r="E372" s="41"/>
      <c r="F372" s="224" t="s">
        <v>545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140</v>
      </c>
      <c r="AU372" s="18" t="s">
        <v>83</v>
      </c>
    </row>
    <row r="373" s="13" customFormat="1">
      <c r="A373" s="13"/>
      <c r="B373" s="225"/>
      <c r="C373" s="226"/>
      <c r="D373" s="218" t="s">
        <v>142</v>
      </c>
      <c r="E373" s="227" t="s">
        <v>19</v>
      </c>
      <c r="F373" s="228" t="s">
        <v>546</v>
      </c>
      <c r="G373" s="226"/>
      <c r="H373" s="227" t="s">
        <v>19</v>
      </c>
      <c r="I373" s="229"/>
      <c r="J373" s="226"/>
      <c r="K373" s="226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142</v>
      </c>
      <c r="AU373" s="234" t="s">
        <v>83</v>
      </c>
      <c r="AV373" s="13" t="s">
        <v>81</v>
      </c>
      <c r="AW373" s="13" t="s">
        <v>34</v>
      </c>
      <c r="AX373" s="13" t="s">
        <v>73</v>
      </c>
      <c r="AY373" s="234" t="s">
        <v>129</v>
      </c>
    </row>
    <row r="374" s="14" customFormat="1">
      <c r="A374" s="14"/>
      <c r="B374" s="235"/>
      <c r="C374" s="236"/>
      <c r="D374" s="218" t="s">
        <v>142</v>
      </c>
      <c r="E374" s="237" t="s">
        <v>19</v>
      </c>
      <c r="F374" s="238" t="s">
        <v>220</v>
      </c>
      <c r="G374" s="236"/>
      <c r="H374" s="239">
        <v>12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142</v>
      </c>
      <c r="AU374" s="245" t="s">
        <v>83</v>
      </c>
      <c r="AV374" s="14" t="s">
        <v>83</v>
      </c>
      <c r="AW374" s="14" t="s">
        <v>34</v>
      </c>
      <c r="AX374" s="14" t="s">
        <v>81</v>
      </c>
      <c r="AY374" s="245" t="s">
        <v>129</v>
      </c>
    </row>
    <row r="375" s="2" customFormat="1" ht="16.5" customHeight="1">
      <c r="A375" s="39"/>
      <c r="B375" s="40"/>
      <c r="C375" s="205" t="s">
        <v>547</v>
      </c>
      <c r="D375" s="205" t="s">
        <v>131</v>
      </c>
      <c r="E375" s="206" t="s">
        <v>548</v>
      </c>
      <c r="F375" s="207" t="s">
        <v>549</v>
      </c>
      <c r="G375" s="208" t="s">
        <v>470</v>
      </c>
      <c r="H375" s="209">
        <v>6</v>
      </c>
      <c r="I375" s="210"/>
      <c r="J375" s="211">
        <f>ROUND(I375*H375,2)</f>
        <v>0</v>
      </c>
      <c r="K375" s="207" t="s">
        <v>135</v>
      </c>
      <c r="L375" s="45"/>
      <c r="M375" s="212" t="s">
        <v>19</v>
      </c>
      <c r="N375" s="213" t="s">
        <v>44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0.34999999999999998</v>
      </c>
      <c r="T375" s="215">
        <f>S375*H375</f>
        <v>2.0999999999999996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136</v>
      </c>
      <c r="AT375" s="216" t="s">
        <v>131</v>
      </c>
      <c r="AU375" s="216" t="s">
        <v>83</v>
      </c>
      <c r="AY375" s="18" t="s">
        <v>129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81</v>
      </c>
      <c r="BK375" s="217">
        <f>ROUND(I375*H375,2)</f>
        <v>0</v>
      </c>
      <c r="BL375" s="18" t="s">
        <v>136</v>
      </c>
      <c r="BM375" s="216" t="s">
        <v>550</v>
      </c>
    </row>
    <row r="376" s="2" customFormat="1">
      <c r="A376" s="39"/>
      <c r="B376" s="40"/>
      <c r="C376" s="41"/>
      <c r="D376" s="218" t="s">
        <v>138</v>
      </c>
      <c r="E376" s="41"/>
      <c r="F376" s="219" t="s">
        <v>551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138</v>
      </c>
      <c r="AU376" s="18" t="s">
        <v>83</v>
      </c>
    </row>
    <row r="377" s="2" customFormat="1">
      <c r="A377" s="39"/>
      <c r="B377" s="40"/>
      <c r="C377" s="41"/>
      <c r="D377" s="223" t="s">
        <v>140</v>
      </c>
      <c r="E377" s="41"/>
      <c r="F377" s="224" t="s">
        <v>552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140</v>
      </c>
      <c r="AU377" s="18" t="s">
        <v>83</v>
      </c>
    </row>
    <row r="378" s="13" customFormat="1">
      <c r="A378" s="13"/>
      <c r="B378" s="225"/>
      <c r="C378" s="226"/>
      <c r="D378" s="218" t="s">
        <v>142</v>
      </c>
      <c r="E378" s="227" t="s">
        <v>19</v>
      </c>
      <c r="F378" s="228" t="s">
        <v>553</v>
      </c>
      <c r="G378" s="226"/>
      <c r="H378" s="227" t="s">
        <v>19</v>
      </c>
      <c r="I378" s="229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142</v>
      </c>
      <c r="AU378" s="234" t="s">
        <v>83</v>
      </c>
      <c r="AV378" s="13" t="s">
        <v>81</v>
      </c>
      <c r="AW378" s="13" t="s">
        <v>34</v>
      </c>
      <c r="AX378" s="13" t="s">
        <v>73</v>
      </c>
      <c r="AY378" s="234" t="s">
        <v>129</v>
      </c>
    </row>
    <row r="379" s="14" customFormat="1">
      <c r="A379" s="14"/>
      <c r="B379" s="235"/>
      <c r="C379" s="236"/>
      <c r="D379" s="218" t="s">
        <v>142</v>
      </c>
      <c r="E379" s="237" t="s">
        <v>19</v>
      </c>
      <c r="F379" s="238" t="s">
        <v>175</v>
      </c>
      <c r="G379" s="236"/>
      <c r="H379" s="239">
        <v>6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142</v>
      </c>
      <c r="AU379" s="245" t="s">
        <v>83</v>
      </c>
      <c r="AV379" s="14" t="s">
        <v>83</v>
      </c>
      <c r="AW379" s="14" t="s">
        <v>34</v>
      </c>
      <c r="AX379" s="14" t="s">
        <v>81</v>
      </c>
      <c r="AY379" s="245" t="s">
        <v>129</v>
      </c>
    </row>
    <row r="380" s="2" customFormat="1" ht="16.5" customHeight="1">
      <c r="A380" s="39"/>
      <c r="B380" s="40"/>
      <c r="C380" s="205" t="s">
        <v>554</v>
      </c>
      <c r="D380" s="205" t="s">
        <v>131</v>
      </c>
      <c r="E380" s="206" t="s">
        <v>555</v>
      </c>
      <c r="F380" s="207" t="s">
        <v>556</v>
      </c>
      <c r="G380" s="208" t="s">
        <v>154</v>
      </c>
      <c r="H380" s="209">
        <v>2.8799999999999999</v>
      </c>
      <c r="I380" s="210"/>
      <c r="J380" s="211">
        <f>ROUND(I380*H380,2)</f>
        <v>0</v>
      </c>
      <c r="K380" s="207" t="s">
        <v>135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2.3999999999999999</v>
      </c>
      <c r="T380" s="215">
        <f>S380*H380</f>
        <v>6.9119999999999999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136</v>
      </c>
      <c r="AT380" s="216" t="s">
        <v>131</v>
      </c>
      <c r="AU380" s="216" t="s">
        <v>83</v>
      </c>
      <c r="AY380" s="18" t="s">
        <v>129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136</v>
      </c>
      <c r="BM380" s="216" t="s">
        <v>557</v>
      </c>
    </row>
    <row r="381" s="2" customFormat="1">
      <c r="A381" s="39"/>
      <c r="B381" s="40"/>
      <c r="C381" s="41"/>
      <c r="D381" s="218" t="s">
        <v>138</v>
      </c>
      <c r="E381" s="41"/>
      <c r="F381" s="219" t="s">
        <v>558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138</v>
      </c>
      <c r="AU381" s="18" t="s">
        <v>83</v>
      </c>
    </row>
    <row r="382" s="2" customFormat="1">
      <c r="A382" s="39"/>
      <c r="B382" s="40"/>
      <c r="C382" s="41"/>
      <c r="D382" s="223" t="s">
        <v>140</v>
      </c>
      <c r="E382" s="41"/>
      <c r="F382" s="224" t="s">
        <v>559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140</v>
      </c>
      <c r="AU382" s="18" t="s">
        <v>83</v>
      </c>
    </row>
    <row r="383" s="13" customFormat="1">
      <c r="A383" s="13"/>
      <c r="B383" s="225"/>
      <c r="C383" s="226"/>
      <c r="D383" s="218" t="s">
        <v>142</v>
      </c>
      <c r="E383" s="227" t="s">
        <v>19</v>
      </c>
      <c r="F383" s="228" t="s">
        <v>560</v>
      </c>
      <c r="G383" s="226"/>
      <c r="H383" s="227" t="s">
        <v>19</v>
      </c>
      <c r="I383" s="229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142</v>
      </c>
      <c r="AU383" s="234" t="s">
        <v>83</v>
      </c>
      <c r="AV383" s="13" t="s">
        <v>81</v>
      </c>
      <c r="AW383" s="13" t="s">
        <v>34</v>
      </c>
      <c r="AX383" s="13" t="s">
        <v>73</v>
      </c>
      <c r="AY383" s="234" t="s">
        <v>129</v>
      </c>
    </row>
    <row r="384" s="14" customFormat="1">
      <c r="A384" s="14"/>
      <c r="B384" s="235"/>
      <c r="C384" s="236"/>
      <c r="D384" s="218" t="s">
        <v>142</v>
      </c>
      <c r="E384" s="237" t="s">
        <v>19</v>
      </c>
      <c r="F384" s="238" t="s">
        <v>561</v>
      </c>
      <c r="G384" s="236"/>
      <c r="H384" s="239">
        <v>2.8799999999999999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142</v>
      </c>
      <c r="AU384" s="245" t="s">
        <v>83</v>
      </c>
      <c r="AV384" s="14" t="s">
        <v>83</v>
      </c>
      <c r="AW384" s="14" t="s">
        <v>34</v>
      </c>
      <c r="AX384" s="14" t="s">
        <v>81</v>
      </c>
      <c r="AY384" s="245" t="s">
        <v>129</v>
      </c>
    </row>
    <row r="385" s="12" customFormat="1" ht="22.8" customHeight="1">
      <c r="A385" s="12"/>
      <c r="B385" s="189"/>
      <c r="C385" s="190"/>
      <c r="D385" s="191" t="s">
        <v>72</v>
      </c>
      <c r="E385" s="203" t="s">
        <v>562</v>
      </c>
      <c r="F385" s="203" t="s">
        <v>563</v>
      </c>
      <c r="G385" s="190"/>
      <c r="H385" s="190"/>
      <c r="I385" s="193"/>
      <c r="J385" s="204">
        <f>BK385</f>
        <v>0</v>
      </c>
      <c r="K385" s="190"/>
      <c r="L385" s="195"/>
      <c r="M385" s="196"/>
      <c r="N385" s="197"/>
      <c r="O385" s="197"/>
      <c r="P385" s="198">
        <f>SUM(P386:P414)</f>
        <v>0</v>
      </c>
      <c r="Q385" s="197"/>
      <c r="R385" s="198">
        <f>SUM(R386:R414)</f>
        <v>0</v>
      </c>
      <c r="S385" s="197"/>
      <c r="T385" s="199">
        <f>SUM(T386:T414)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0" t="s">
        <v>81</v>
      </c>
      <c r="AT385" s="201" t="s">
        <v>72</v>
      </c>
      <c r="AU385" s="201" t="s">
        <v>81</v>
      </c>
      <c r="AY385" s="200" t="s">
        <v>129</v>
      </c>
      <c r="BK385" s="202">
        <f>SUM(BK386:BK414)</f>
        <v>0</v>
      </c>
    </row>
    <row r="386" s="2" customFormat="1" ht="16.5" customHeight="1">
      <c r="A386" s="39"/>
      <c r="B386" s="40"/>
      <c r="C386" s="205" t="s">
        <v>564</v>
      </c>
      <c r="D386" s="205" t="s">
        <v>131</v>
      </c>
      <c r="E386" s="206" t="s">
        <v>565</v>
      </c>
      <c r="F386" s="207" t="s">
        <v>566</v>
      </c>
      <c r="G386" s="208" t="s">
        <v>224</v>
      </c>
      <c r="H386" s="209">
        <v>158.369</v>
      </c>
      <c r="I386" s="210"/>
      <c r="J386" s="211">
        <f>ROUND(I386*H386,2)</f>
        <v>0</v>
      </c>
      <c r="K386" s="207" t="s">
        <v>135</v>
      </c>
      <c r="L386" s="45"/>
      <c r="M386" s="212" t="s">
        <v>19</v>
      </c>
      <c r="N386" s="213" t="s">
        <v>44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136</v>
      </c>
      <c r="AT386" s="216" t="s">
        <v>131</v>
      </c>
      <c r="AU386" s="216" t="s">
        <v>83</v>
      </c>
      <c r="AY386" s="18" t="s">
        <v>129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81</v>
      </c>
      <c r="BK386" s="217">
        <f>ROUND(I386*H386,2)</f>
        <v>0</v>
      </c>
      <c r="BL386" s="18" t="s">
        <v>136</v>
      </c>
      <c r="BM386" s="216" t="s">
        <v>567</v>
      </c>
    </row>
    <row r="387" s="2" customFormat="1">
      <c r="A387" s="39"/>
      <c r="B387" s="40"/>
      <c r="C387" s="41"/>
      <c r="D387" s="218" t="s">
        <v>138</v>
      </c>
      <c r="E387" s="41"/>
      <c r="F387" s="219" t="s">
        <v>568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138</v>
      </c>
      <c r="AU387" s="18" t="s">
        <v>83</v>
      </c>
    </row>
    <row r="388" s="2" customFormat="1">
      <c r="A388" s="39"/>
      <c r="B388" s="40"/>
      <c r="C388" s="41"/>
      <c r="D388" s="223" t="s">
        <v>140</v>
      </c>
      <c r="E388" s="41"/>
      <c r="F388" s="224" t="s">
        <v>569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140</v>
      </c>
      <c r="AU388" s="18" t="s">
        <v>83</v>
      </c>
    </row>
    <row r="389" s="2" customFormat="1" ht="16.5" customHeight="1">
      <c r="A389" s="39"/>
      <c r="B389" s="40"/>
      <c r="C389" s="205" t="s">
        <v>570</v>
      </c>
      <c r="D389" s="205" t="s">
        <v>131</v>
      </c>
      <c r="E389" s="206" t="s">
        <v>571</v>
      </c>
      <c r="F389" s="207" t="s">
        <v>572</v>
      </c>
      <c r="G389" s="208" t="s">
        <v>224</v>
      </c>
      <c r="H389" s="209">
        <v>2375.5349999999999</v>
      </c>
      <c r="I389" s="210"/>
      <c r="J389" s="211">
        <f>ROUND(I389*H389,2)</f>
        <v>0</v>
      </c>
      <c r="K389" s="207" t="s">
        <v>135</v>
      </c>
      <c r="L389" s="45"/>
      <c r="M389" s="212" t="s">
        <v>19</v>
      </c>
      <c r="N389" s="213" t="s">
        <v>44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136</v>
      </c>
      <c r="AT389" s="216" t="s">
        <v>131</v>
      </c>
      <c r="AU389" s="216" t="s">
        <v>83</v>
      </c>
      <c r="AY389" s="18" t="s">
        <v>129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81</v>
      </c>
      <c r="BK389" s="217">
        <f>ROUND(I389*H389,2)</f>
        <v>0</v>
      </c>
      <c r="BL389" s="18" t="s">
        <v>136</v>
      </c>
      <c r="BM389" s="216" t="s">
        <v>573</v>
      </c>
    </row>
    <row r="390" s="2" customFormat="1">
      <c r="A390" s="39"/>
      <c r="B390" s="40"/>
      <c r="C390" s="41"/>
      <c r="D390" s="218" t="s">
        <v>138</v>
      </c>
      <c r="E390" s="41"/>
      <c r="F390" s="219" t="s">
        <v>574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138</v>
      </c>
      <c r="AU390" s="18" t="s">
        <v>83</v>
      </c>
    </row>
    <row r="391" s="2" customFormat="1">
      <c r="A391" s="39"/>
      <c r="B391" s="40"/>
      <c r="C391" s="41"/>
      <c r="D391" s="223" t="s">
        <v>140</v>
      </c>
      <c r="E391" s="41"/>
      <c r="F391" s="224" t="s">
        <v>575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140</v>
      </c>
      <c r="AU391" s="18" t="s">
        <v>83</v>
      </c>
    </row>
    <row r="392" s="14" customFormat="1">
      <c r="A392" s="14"/>
      <c r="B392" s="235"/>
      <c r="C392" s="236"/>
      <c r="D392" s="218" t="s">
        <v>142</v>
      </c>
      <c r="E392" s="236"/>
      <c r="F392" s="238" t="s">
        <v>576</v>
      </c>
      <c r="G392" s="236"/>
      <c r="H392" s="239">
        <v>2375.5349999999999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142</v>
      </c>
      <c r="AU392" s="245" t="s">
        <v>83</v>
      </c>
      <c r="AV392" s="14" t="s">
        <v>83</v>
      </c>
      <c r="AW392" s="14" t="s">
        <v>4</v>
      </c>
      <c r="AX392" s="14" t="s">
        <v>81</v>
      </c>
      <c r="AY392" s="245" t="s">
        <v>129</v>
      </c>
    </row>
    <row r="393" s="2" customFormat="1" ht="16.5" customHeight="1">
      <c r="A393" s="39"/>
      <c r="B393" s="40"/>
      <c r="C393" s="205" t="s">
        <v>577</v>
      </c>
      <c r="D393" s="205" t="s">
        <v>131</v>
      </c>
      <c r="E393" s="206" t="s">
        <v>578</v>
      </c>
      <c r="F393" s="207" t="s">
        <v>579</v>
      </c>
      <c r="G393" s="208" t="s">
        <v>224</v>
      </c>
      <c r="H393" s="209">
        <v>158.369</v>
      </c>
      <c r="I393" s="210"/>
      <c r="J393" s="211">
        <f>ROUND(I393*H393,2)</f>
        <v>0</v>
      </c>
      <c r="K393" s="207" t="s">
        <v>135</v>
      </c>
      <c r="L393" s="45"/>
      <c r="M393" s="212" t="s">
        <v>19</v>
      </c>
      <c r="N393" s="213" t="s">
        <v>44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136</v>
      </c>
      <c r="AT393" s="216" t="s">
        <v>131</v>
      </c>
      <c r="AU393" s="216" t="s">
        <v>83</v>
      </c>
      <c r="AY393" s="18" t="s">
        <v>129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81</v>
      </c>
      <c r="BK393" s="217">
        <f>ROUND(I393*H393,2)</f>
        <v>0</v>
      </c>
      <c r="BL393" s="18" t="s">
        <v>136</v>
      </c>
      <c r="BM393" s="216" t="s">
        <v>580</v>
      </c>
    </row>
    <row r="394" s="2" customFormat="1">
      <c r="A394" s="39"/>
      <c r="B394" s="40"/>
      <c r="C394" s="41"/>
      <c r="D394" s="218" t="s">
        <v>138</v>
      </c>
      <c r="E394" s="41"/>
      <c r="F394" s="219" t="s">
        <v>581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138</v>
      </c>
      <c r="AU394" s="18" t="s">
        <v>83</v>
      </c>
    </row>
    <row r="395" s="2" customFormat="1">
      <c r="A395" s="39"/>
      <c r="B395" s="40"/>
      <c r="C395" s="41"/>
      <c r="D395" s="223" t="s">
        <v>140</v>
      </c>
      <c r="E395" s="41"/>
      <c r="F395" s="224" t="s">
        <v>582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140</v>
      </c>
      <c r="AU395" s="18" t="s">
        <v>83</v>
      </c>
    </row>
    <row r="396" s="2" customFormat="1" ht="21.75" customHeight="1">
      <c r="A396" s="39"/>
      <c r="B396" s="40"/>
      <c r="C396" s="205" t="s">
        <v>583</v>
      </c>
      <c r="D396" s="205" t="s">
        <v>131</v>
      </c>
      <c r="E396" s="206" t="s">
        <v>584</v>
      </c>
      <c r="F396" s="207" t="s">
        <v>585</v>
      </c>
      <c r="G396" s="208" t="s">
        <v>224</v>
      </c>
      <c r="H396" s="209">
        <v>33.671999999999997</v>
      </c>
      <c r="I396" s="210"/>
      <c r="J396" s="211">
        <f>ROUND(I396*H396,2)</f>
        <v>0</v>
      </c>
      <c r="K396" s="207" t="s">
        <v>135</v>
      </c>
      <c r="L396" s="45"/>
      <c r="M396" s="212" t="s">
        <v>19</v>
      </c>
      <c r="N396" s="213" t="s">
        <v>44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136</v>
      </c>
      <c r="AT396" s="216" t="s">
        <v>131</v>
      </c>
      <c r="AU396" s="216" t="s">
        <v>83</v>
      </c>
      <c r="AY396" s="18" t="s">
        <v>129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136</v>
      </c>
      <c r="BM396" s="216" t="s">
        <v>586</v>
      </c>
    </row>
    <row r="397" s="2" customFormat="1">
      <c r="A397" s="39"/>
      <c r="B397" s="40"/>
      <c r="C397" s="41"/>
      <c r="D397" s="218" t="s">
        <v>138</v>
      </c>
      <c r="E397" s="41"/>
      <c r="F397" s="219" t="s">
        <v>587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138</v>
      </c>
      <c r="AU397" s="18" t="s">
        <v>83</v>
      </c>
    </row>
    <row r="398" s="2" customFormat="1">
      <c r="A398" s="39"/>
      <c r="B398" s="40"/>
      <c r="C398" s="41"/>
      <c r="D398" s="223" t="s">
        <v>140</v>
      </c>
      <c r="E398" s="41"/>
      <c r="F398" s="224" t="s">
        <v>588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140</v>
      </c>
      <c r="AU398" s="18" t="s">
        <v>83</v>
      </c>
    </row>
    <row r="399" s="14" customFormat="1">
      <c r="A399" s="14"/>
      <c r="B399" s="235"/>
      <c r="C399" s="236"/>
      <c r="D399" s="218" t="s">
        <v>142</v>
      </c>
      <c r="E399" s="237" t="s">
        <v>19</v>
      </c>
      <c r="F399" s="238" t="s">
        <v>589</v>
      </c>
      <c r="G399" s="236"/>
      <c r="H399" s="239">
        <v>33.671999999999997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142</v>
      </c>
      <c r="AU399" s="245" t="s">
        <v>83</v>
      </c>
      <c r="AV399" s="14" t="s">
        <v>83</v>
      </c>
      <c r="AW399" s="14" t="s">
        <v>34</v>
      </c>
      <c r="AX399" s="14" t="s">
        <v>81</v>
      </c>
      <c r="AY399" s="245" t="s">
        <v>129</v>
      </c>
    </row>
    <row r="400" s="2" customFormat="1" ht="16.5" customHeight="1">
      <c r="A400" s="39"/>
      <c r="B400" s="40"/>
      <c r="C400" s="205" t="s">
        <v>590</v>
      </c>
      <c r="D400" s="205" t="s">
        <v>131</v>
      </c>
      <c r="E400" s="206" t="s">
        <v>591</v>
      </c>
      <c r="F400" s="207" t="s">
        <v>592</v>
      </c>
      <c r="G400" s="208" t="s">
        <v>224</v>
      </c>
      <c r="H400" s="209">
        <v>595.005</v>
      </c>
      <c r="I400" s="210"/>
      <c r="J400" s="211">
        <f>ROUND(I400*H400,2)</f>
        <v>0</v>
      </c>
      <c r="K400" s="207" t="s">
        <v>135</v>
      </c>
      <c r="L400" s="45"/>
      <c r="M400" s="212" t="s">
        <v>19</v>
      </c>
      <c r="N400" s="213" t="s">
        <v>44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136</v>
      </c>
      <c r="AT400" s="216" t="s">
        <v>131</v>
      </c>
      <c r="AU400" s="216" t="s">
        <v>83</v>
      </c>
      <c r="AY400" s="18" t="s">
        <v>129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81</v>
      </c>
      <c r="BK400" s="217">
        <f>ROUND(I400*H400,2)</f>
        <v>0</v>
      </c>
      <c r="BL400" s="18" t="s">
        <v>136</v>
      </c>
      <c r="BM400" s="216" t="s">
        <v>593</v>
      </c>
    </row>
    <row r="401" s="2" customFormat="1">
      <c r="A401" s="39"/>
      <c r="B401" s="40"/>
      <c r="C401" s="41"/>
      <c r="D401" s="218" t="s">
        <v>138</v>
      </c>
      <c r="E401" s="41"/>
      <c r="F401" s="219" t="s">
        <v>594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138</v>
      </c>
      <c r="AU401" s="18" t="s">
        <v>83</v>
      </c>
    </row>
    <row r="402" s="2" customFormat="1">
      <c r="A402" s="39"/>
      <c r="B402" s="40"/>
      <c r="C402" s="41"/>
      <c r="D402" s="223" t="s">
        <v>140</v>
      </c>
      <c r="E402" s="41"/>
      <c r="F402" s="224" t="s">
        <v>595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140</v>
      </c>
      <c r="AU402" s="18" t="s">
        <v>83</v>
      </c>
    </row>
    <row r="403" s="13" customFormat="1">
      <c r="A403" s="13"/>
      <c r="B403" s="225"/>
      <c r="C403" s="226"/>
      <c r="D403" s="218" t="s">
        <v>142</v>
      </c>
      <c r="E403" s="227" t="s">
        <v>19</v>
      </c>
      <c r="F403" s="228" t="s">
        <v>596</v>
      </c>
      <c r="G403" s="226"/>
      <c r="H403" s="227" t="s">
        <v>19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142</v>
      </c>
      <c r="AU403" s="234" t="s">
        <v>83</v>
      </c>
      <c r="AV403" s="13" t="s">
        <v>81</v>
      </c>
      <c r="AW403" s="13" t="s">
        <v>34</v>
      </c>
      <c r="AX403" s="13" t="s">
        <v>73</v>
      </c>
      <c r="AY403" s="234" t="s">
        <v>129</v>
      </c>
    </row>
    <row r="404" s="14" customFormat="1">
      <c r="A404" s="14"/>
      <c r="B404" s="235"/>
      <c r="C404" s="236"/>
      <c r="D404" s="218" t="s">
        <v>142</v>
      </c>
      <c r="E404" s="237" t="s">
        <v>19</v>
      </c>
      <c r="F404" s="238" t="s">
        <v>597</v>
      </c>
      <c r="G404" s="236"/>
      <c r="H404" s="239">
        <v>509.983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142</v>
      </c>
      <c r="AU404" s="245" t="s">
        <v>83</v>
      </c>
      <c r="AV404" s="14" t="s">
        <v>83</v>
      </c>
      <c r="AW404" s="14" t="s">
        <v>34</v>
      </c>
      <c r="AX404" s="14" t="s">
        <v>73</v>
      </c>
      <c r="AY404" s="245" t="s">
        <v>129</v>
      </c>
    </row>
    <row r="405" s="13" customFormat="1">
      <c r="A405" s="13"/>
      <c r="B405" s="225"/>
      <c r="C405" s="226"/>
      <c r="D405" s="218" t="s">
        <v>142</v>
      </c>
      <c r="E405" s="227" t="s">
        <v>19</v>
      </c>
      <c r="F405" s="228" t="s">
        <v>598</v>
      </c>
      <c r="G405" s="226"/>
      <c r="H405" s="227" t="s">
        <v>19</v>
      </c>
      <c r="I405" s="229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142</v>
      </c>
      <c r="AU405" s="234" t="s">
        <v>83</v>
      </c>
      <c r="AV405" s="13" t="s">
        <v>81</v>
      </c>
      <c r="AW405" s="13" t="s">
        <v>34</v>
      </c>
      <c r="AX405" s="13" t="s">
        <v>73</v>
      </c>
      <c r="AY405" s="234" t="s">
        <v>129</v>
      </c>
    </row>
    <row r="406" s="14" customFormat="1">
      <c r="A406" s="14"/>
      <c r="B406" s="235"/>
      <c r="C406" s="236"/>
      <c r="D406" s="218" t="s">
        <v>142</v>
      </c>
      <c r="E406" s="237" t="s">
        <v>19</v>
      </c>
      <c r="F406" s="238" t="s">
        <v>599</v>
      </c>
      <c r="G406" s="236"/>
      <c r="H406" s="239">
        <v>75.900000000000006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142</v>
      </c>
      <c r="AU406" s="245" t="s">
        <v>83</v>
      </c>
      <c r="AV406" s="14" t="s">
        <v>83</v>
      </c>
      <c r="AW406" s="14" t="s">
        <v>34</v>
      </c>
      <c r="AX406" s="14" t="s">
        <v>73</v>
      </c>
      <c r="AY406" s="245" t="s">
        <v>129</v>
      </c>
    </row>
    <row r="407" s="13" customFormat="1">
      <c r="A407" s="13"/>
      <c r="B407" s="225"/>
      <c r="C407" s="226"/>
      <c r="D407" s="218" t="s">
        <v>142</v>
      </c>
      <c r="E407" s="227" t="s">
        <v>19</v>
      </c>
      <c r="F407" s="228" t="s">
        <v>600</v>
      </c>
      <c r="G407" s="226"/>
      <c r="H407" s="227" t="s">
        <v>19</v>
      </c>
      <c r="I407" s="229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142</v>
      </c>
      <c r="AU407" s="234" t="s">
        <v>83</v>
      </c>
      <c r="AV407" s="13" t="s">
        <v>81</v>
      </c>
      <c r="AW407" s="13" t="s">
        <v>34</v>
      </c>
      <c r="AX407" s="13" t="s">
        <v>73</v>
      </c>
      <c r="AY407" s="234" t="s">
        <v>129</v>
      </c>
    </row>
    <row r="408" s="14" customFormat="1">
      <c r="A408" s="14"/>
      <c r="B408" s="235"/>
      <c r="C408" s="236"/>
      <c r="D408" s="218" t="s">
        <v>142</v>
      </c>
      <c r="E408" s="237" t="s">
        <v>19</v>
      </c>
      <c r="F408" s="238" t="s">
        <v>601</v>
      </c>
      <c r="G408" s="236"/>
      <c r="H408" s="239">
        <v>9.1219999999999999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142</v>
      </c>
      <c r="AU408" s="245" t="s">
        <v>83</v>
      </c>
      <c r="AV408" s="14" t="s">
        <v>83</v>
      </c>
      <c r="AW408" s="14" t="s">
        <v>34</v>
      </c>
      <c r="AX408" s="14" t="s">
        <v>73</v>
      </c>
      <c r="AY408" s="245" t="s">
        <v>129</v>
      </c>
    </row>
    <row r="409" s="15" customFormat="1">
      <c r="A409" s="15"/>
      <c r="B409" s="256"/>
      <c r="C409" s="257"/>
      <c r="D409" s="218" t="s">
        <v>142</v>
      </c>
      <c r="E409" s="258" t="s">
        <v>19</v>
      </c>
      <c r="F409" s="259" t="s">
        <v>236</v>
      </c>
      <c r="G409" s="257"/>
      <c r="H409" s="260">
        <v>595.005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142</v>
      </c>
      <c r="AU409" s="266" t="s">
        <v>83</v>
      </c>
      <c r="AV409" s="15" t="s">
        <v>136</v>
      </c>
      <c r="AW409" s="15" t="s">
        <v>34</v>
      </c>
      <c r="AX409" s="15" t="s">
        <v>81</v>
      </c>
      <c r="AY409" s="266" t="s">
        <v>129</v>
      </c>
    </row>
    <row r="410" s="2" customFormat="1" ht="24.15" customHeight="1">
      <c r="A410" s="39"/>
      <c r="B410" s="40"/>
      <c r="C410" s="205" t="s">
        <v>602</v>
      </c>
      <c r="D410" s="205" t="s">
        <v>131</v>
      </c>
      <c r="E410" s="206" t="s">
        <v>603</v>
      </c>
      <c r="F410" s="207" t="s">
        <v>604</v>
      </c>
      <c r="G410" s="208" t="s">
        <v>224</v>
      </c>
      <c r="H410" s="209">
        <v>39.674999999999997</v>
      </c>
      <c r="I410" s="210"/>
      <c r="J410" s="211">
        <f>ROUND(I410*H410,2)</f>
        <v>0</v>
      </c>
      <c r="K410" s="207" t="s">
        <v>135</v>
      </c>
      <c r="L410" s="45"/>
      <c r="M410" s="212" t="s">
        <v>19</v>
      </c>
      <c r="N410" s="213" t="s">
        <v>44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136</v>
      </c>
      <c r="AT410" s="216" t="s">
        <v>131</v>
      </c>
      <c r="AU410" s="216" t="s">
        <v>83</v>
      </c>
      <c r="AY410" s="18" t="s">
        <v>129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81</v>
      </c>
      <c r="BK410" s="217">
        <f>ROUND(I410*H410,2)</f>
        <v>0</v>
      </c>
      <c r="BL410" s="18" t="s">
        <v>136</v>
      </c>
      <c r="BM410" s="216" t="s">
        <v>605</v>
      </c>
    </row>
    <row r="411" s="2" customFormat="1">
      <c r="A411" s="39"/>
      <c r="B411" s="40"/>
      <c r="C411" s="41"/>
      <c r="D411" s="218" t="s">
        <v>138</v>
      </c>
      <c r="E411" s="41"/>
      <c r="F411" s="219" t="s">
        <v>604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138</v>
      </c>
      <c r="AU411" s="18" t="s">
        <v>83</v>
      </c>
    </row>
    <row r="412" s="2" customFormat="1">
      <c r="A412" s="39"/>
      <c r="B412" s="40"/>
      <c r="C412" s="41"/>
      <c r="D412" s="223" t="s">
        <v>140</v>
      </c>
      <c r="E412" s="41"/>
      <c r="F412" s="224" t="s">
        <v>606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140</v>
      </c>
      <c r="AU412" s="18" t="s">
        <v>83</v>
      </c>
    </row>
    <row r="413" s="13" customFormat="1">
      <c r="A413" s="13"/>
      <c r="B413" s="225"/>
      <c r="C413" s="226"/>
      <c r="D413" s="218" t="s">
        <v>142</v>
      </c>
      <c r="E413" s="227" t="s">
        <v>19</v>
      </c>
      <c r="F413" s="228" t="s">
        <v>607</v>
      </c>
      <c r="G413" s="226"/>
      <c r="H413" s="227" t="s">
        <v>19</v>
      </c>
      <c r="I413" s="229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142</v>
      </c>
      <c r="AU413" s="234" t="s">
        <v>83</v>
      </c>
      <c r="AV413" s="13" t="s">
        <v>81</v>
      </c>
      <c r="AW413" s="13" t="s">
        <v>34</v>
      </c>
      <c r="AX413" s="13" t="s">
        <v>73</v>
      </c>
      <c r="AY413" s="234" t="s">
        <v>129</v>
      </c>
    </row>
    <row r="414" s="14" customFormat="1">
      <c r="A414" s="14"/>
      <c r="B414" s="235"/>
      <c r="C414" s="236"/>
      <c r="D414" s="218" t="s">
        <v>142</v>
      </c>
      <c r="E414" s="237" t="s">
        <v>19</v>
      </c>
      <c r="F414" s="238" t="s">
        <v>608</v>
      </c>
      <c r="G414" s="236"/>
      <c r="H414" s="239">
        <v>39.674999999999997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142</v>
      </c>
      <c r="AU414" s="245" t="s">
        <v>83</v>
      </c>
      <c r="AV414" s="14" t="s">
        <v>83</v>
      </c>
      <c r="AW414" s="14" t="s">
        <v>34</v>
      </c>
      <c r="AX414" s="14" t="s">
        <v>81</v>
      </c>
      <c r="AY414" s="245" t="s">
        <v>129</v>
      </c>
    </row>
    <row r="415" s="12" customFormat="1" ht="22.8" customHeight="1">
      <c r="A415" s="12"/>
      <c r="B415" s="189"/>
      <c r="C415" s="190"/>
      <c r="D415" s="191" t="s">
        <v>72</v>
      </c>
      <c r="E415" s="203" t="s">
        <v>609</v>
      </c>
      <c r="F415" s="203" t="s">
        <v>610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SUM(P416:P418)</f>
        <v>0</v>
      </c>
      <c r="Q415" s="197"/>
      <c r="R415" s="198">
        <f>SUM(R416:R418)</f>
        <v>0</v>
      </c>
      <c r="S415" s="197"/>
      <c r="T415" s="199">
        <f>SUM(T416:T418)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0" t="s">
        <v>81</v>
      </c>
      <c r="AT415" s="201" t="s">
        <v>72</v>
      </c>
      <c r="AU415" s="201" t="s">
        <v>81</v>
      </c>
      <c r="AY415" s="200" t="s">
        <v>129</v>
      </c>
      <c r="BK415" s="202">
        <f>SUM(BK416:BK418)</f>
        <v>0</v>
      </c>
    </row>
    <row r="416" s="2" customFormat="1" ht="21.75" customHeight="1">
      <c r="A416" s="39"/>
      <c r="B416" s="40"/>
      <c r="C416" s="205" t="s">
        <v>611</v>
      </c>
      <c r="D416" s="205" t="s">
        <v>131</v>
      </c>
      <c r="E416" s="206" t="s">
        <v>612</v>
      </c>
      <c r="F416" s="207" t="s">
        <v>613</v>
      </c>
      <c r="G416" s="208" t="s">
        <v>224</v>
      </c>
      <c r="H416" s="209">
        <v>330.61700000000002</v>
      </c>
      <c r="I416" s="210"/>
      <c r="J416" s="211">
        <f>ROUND(I416*H416,2)</f>
        <v>0</v>
      </c>
      <c r="K416" s="207" t="s">
        <v>135</v>
      </c>
      <c r="L416" s="45"/>
      <c r="M416" s="212" t="s">
        <v>19</v>
      </c>
      <c r="N416" s="213" t="s">
        <v>44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136</v>
      </c>
      <c r="AT416" s="216" t="s">
        <v>131</v>
      </c>
      <c r="AU416" s="216" t="s">
        <v>83</v>
      </c>
      <c r="AY416" s="18" t="s">
        <v>129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81</v>
      </c>
      <c r="BK416" s="217">
        <f>ROUND(I416*H416,2)</f>
        <v>0</v>
      </c>
      <c r="BL416" s="18" t="s">
        <v>136</v>
      </c>
      <c r="BM416" s="216" t="s">
        <v>614</v>
      </c>
    </row>
    <row r="417" s="2" customFormat="1">
      <c r="A417" s="39"/>
      <c r="B417" s="40"/>
      <c r="C417" s="41"/>
      <c r="D417" s="218" t="s">
        <v>138</v>
      </c>
      <c r="E417" s="41"/>
      <c r="F417" s="219" t="s">
        <v>615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138</v>
      </c>
      <c r="AU417" s="18" t="s">
        <v>83</v>
      </c>
    </row>
    <row r="418" s="2" customFormat="1">
      <c r="A418" s="39"/>
      <c r="B418" s="40"/>
      <c r="C418" s="41"/>
      <c r="D418" s="223" t="s">
        <v>140</v>
      </c>
      <c r="E418" s="41"/>
      <c r="F418" s="224" t="s">
        <v>616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140</v>
      </c>
      <c r="AU418" s="18" t="s">
        <v>83</v>
      </c>
    </row>
    <row r="419" s="12" customFormat="1" ht="25.92" customHeight="1">
      <c r="A419" s="12"/>
      <c r="B419" s="189"/>
      <c r="C419" s="190"/>
      <c r="D419" s="191" t="s">
        <v>72</v>
      </c>
      <c r="E419" s="192" t="s">
        <v>617</v>
      </c>
      <c r="F419" s="192" t="s">
        <v>618</v>
      </c>
      <c r="G419" s="190"/>
      <c r="H419" s="190"/>
      <c r="I419" s="193"/>
      <c r="J419" s="194">
        <f>BK419</f>
        <v>0</v>
      </c>
      <c r="K419" s="190"/>
      <c r="L419" s="195"/>
      <c r="M419" s="196"/>
      <c r="N419" s="197"/>
      <c r="O419" s="197"/>
      <c r="P419" s="198">
        <f>P420+P440+P463</f>
        <v>0</v>
      </c>
      <c r="Q419" s="197"/>
      <c r="R419" s="198">
        <f>R420+R440+R463</f>
        <v>0.21374815999999999</v>
      </c>
      <c r="S419" s="197"/>
      <c r="T419" s="199">
        <f>T420+T440+T463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0" t="s">
        <v>83</v>
      </c>
      <c r="AT419" s="201" t="s">
        <v>72</v>
      </c>
      <c r="AU419" s="201" t="s">
        <v>73</v>
      </c>
      <c r="AY419" s="200" t="s">
        <v>129</v>
      </c>
      <c r="BK419" s="202">
        <f>BK420+BK440+BK463</f>
        <v>0</v>
      </c>
    </row>
    <row r="420" s="12" customFormat="1" ht="22.8" customHeight="1">
      <c r="A420" s="12"/>
      <c r="B420" s="189"/>
      <c r="C420" s="190"/>
      <c r="D420" s="191" t="s">
        <v>72</v>
      </c>
      <c r="E420" s="203" t="s">
        <v>619</v>
      </c>
      <c r="F420" s="203" t="s">
        <v>620</v>
      </c>
      <c r="G420" s="190"/>
      <c r="H420" s="190"/>
      <c r="I420" s="193"/>
      <c r="J420" s="204">
        <f>BK420</f>
        <v>0</v>
      </c>
      <c r="K420" s="190"/>
      <c r="L420" s="195"/>
      <c r="M420" s="196"/>
      <c r="N420" s="197"/>
      <c r="O420" s="197"/>
      <c r="P420" s="198">
        <f>SUM(P421:P439)</f>
        <v>0</v>
      </c>
      <c r="Q420" s="197"/>
      <c r="R420" s="198">
        <f>SUM(R421:R439)</f>
        <v>0.033000000000000002</v>
      </c>
      <c r="S420" s="197"/>
      <c r="T420" s="199">
        <f>SUM(T421:T439)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0" t="s">
        <v>83</v>
      </c>
      <c r="AT420" s="201" t="s">
        <v>72</v>
      </c>
      <c r="AU420" s="201" t="s">
        <v>81</v>
      </c>
      <c r="AY420" s="200" t="s">
        <v>129</v>
      </c>
      <c r="BK420" s="202">
        <f>SUM(BK421:BK439)</f>
        <v>0</v>
      </c>
    </row>
    <row r="421" s="2" customFormat="1" ht="16.5" customHeight="1">
      <c r="A421" s="39"/>
      <c r="B421" s="40"/>
      <c r="C421" s="205" t="s">
        <v>621</v>
      </c>
      <c r="D421" s="205" t="s">
        <v>131</v>
      </c>
      <c r="E421" s="206" t="s">
        <v>622</v>
      </c>
      <c r="F421" s="207" t="s">
        <v>623</v>
      </c>
      <c r="G421" s="208" t="s">
        <v>134</v>
      </c>
      <c r="H421" s="209">
        <v>43.200000000000003</v>
      </c>
      <c r="I421" s="210"/>
      <c r="J421" s="211">
        <f>ROUND(I421*H421,2)</f>
        <v>0</v>
      </c>
      <c r="K421" s="207" t="s">
        <v>135</v>
      </c>
      <c r="L421" s="45"/>
      <c r="M421" s="212" t="s">
        <v>19</v>
      </c>
      <c r="N421" s="213" t="s">
        <v>44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252</v>
      </c>
      <c r="AT421" s="216" t="s">
        <v>131</v>
      </c>
      <c r="AU421" s="216" t="s">
        <v>83</v>
      </c>
      <c r="AY421" s="18" t="s">
        <v>129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81</v>
      </c>
      <c r="BK421" s="217">
        <f>ROUND(I421*H421,2)</f>
        <v>0</v>
      </c>
      <c r="BL421" s="18" t="s">
        <v>252</v>
      </c>
      <c r="BM421" s="216" t="s">
        <v>624</v>
      </c>
    </row>
    <row r="422" s="2" customFormat="1">
      <c r="A422" s="39"/>
      <c r="B422" s="40"/>
      <c r="C422" s="41"/>
      <c r="D422" s="218" t="s">
        <v>138</v>
      </c>
      <c r="E422" s="41"/>
      <c r="F422" s="219" t="s">
        <v>625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138</v>
      </c>
      <c r="AU422" s="18" t="s">
        <v>83</v>
      </c>
    </row>
    <row r="423" s="2" customFormat="1">
      <c r="A423" s="39"/>
      <c r="B423" s="40"/>
      <c r="C423" s="41"/>
      <c r="D423" s="223" t="s">
        <v>140</v>
      </c>
      <c r="E423" s="41"/>
      <c r="F423" s="224" t="s">
        <v>626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140</v>
      </c>
      <c r="AU423" s="18" t="s">
        <v>83</v>
      </c>
    </row>
    <row r="424" s="13" customFormat="1">
      <c r="A424" s="13"/>
      <c r="B424" s="225"/>
      <c r="C424" s="226"/>
      <c r="D424" s="218" t="s">
        <v>142</v>
      </c>
      <c r="E424" s="227" t="s">
        <v>19</v>
      </c>
      <c r="F424" s="228" t="s">
        <v>627</v>
      </c>
      <c r="G424" s="226"/>
      <c r="H424" s="227" t="s">
        <v>19</v>
      </c>
      <c r="I424" s="229"/>
      <c r="J424" s="226"/>
      <c r="K424" s="226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142</v>
      </c>
      <c r="AU424" s="234" t="s">
        <v>83</v>
      </c>
      <c r="AV424" s="13" t="s">
        <v>81</v>
      </c>
      <c r="AW424" s="13" t="s">
        <v>34</v>
      </c>
      <c r="AX424" s="13" t="s">
        <v>73</v>
      </c>
      <c r="AY424" s="234" t="s">
        <v>129</v>
      </c>
    </row>
    <row r="425" s="14" customFormat="1">
      <c r="A425" s="14"/>
      <c r="B425" s="235"/>
      <c r="C425" s="236"/>
      <c r="D425" s="218" t="s">
        <v>142</v>
      </c>
      <c r="E425" s="237" t="s">
        <v>19</v>
      </c>
      <c r="F425" s="238" t="s">
        <v>628</v>
      </c>
      <c r="G425" s="236"/>
      <c r="H425" s="239">
        <v>43.200000000000003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142</v>
      </c>
      <c r="AU425" s="245" t="s">
        <v>83</v>
      </c>
      <c r="AV425" s="14" t="s">
        <v>83</v>
      </c>
      <c r="AW425" s="14" t="s">
        <v>34</v>
      </c>
      <c r="AX425" s="14" t="s">
        <v>81</v>
      </c>
      <c r="AY425" s="245" t="s">
        <v>129</v>
      </c>
    </row>
    <row r="426" s="2" customFormat="1" ht="16.5" customHeight="1">
      <c r="A426" s="39"/>
      <c r="B426" s="40"/>
      <c r="C426" s="246" t="s">
        <v>629</v>
      </c>
      <c r="D426" s="246" t="s">
        <v>221</v>
      </c>
      <c r="E426" s="247" t="s">
        <v>630</v>
      </c>
      <c r="F426" s="248" t="s">
        <v>631</v>
      </c>
      <c r="G426" s="249" t="s">
        <v>224</v>
      </c>
      <c r="H426" s="250">
        <v>0.014999999999999999</v>
      </c>
      <c r="I426" s="251"/>
      <c r="J426" s="252">
        <f>ROUND(I426*H426,2)</f>
        <v>0</v>
      </c>
      <c r="K426" s="248" t="s">
        <v>135</v>
      </c>
      <c r="L426" s="253"/>
      <c r="M426" s="254" t="s">
        <v>19</v>
      </c>
      <c r="N426" s="255" t="s">
        <v>44</v>
      </c>
      <c r="O426" s="85"/>
      <c r="P426" s="214">
        <f>O426*H426</f>
        <v>0</v>
      </c>
      <c r="Q426" s="214">
        <v>1</v>
      </c>
      <c r="R426" s="214">
        <f>Q426*H426</f>
        <v>0.014999999999999999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373</v>
      </c>
      <c r="AT426" s="216" t="s">
        <v>221</v>
      </c>
      <c r="AU426" s="216" t="s">
        <v>83</v>
      </c>
      <c r="AY426" s="18" t="s">
        <v>129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81</v>
      </c>
      <c r="BK426" s="217">
        <f>ROUND(I426*H426,2)</f>
        <v>0</v>
      </c>
      <c r="BL426" s="18" t="s">
        <v>252</v>
      </c>
      <c r="BM426" s="216" t="s">
        <v>632</v>
      </c>
    </row>
    <row r="427" s="2" customFormat="1">
      <c r="A427" s="39"/>
      <c r="B427" s="40"/>
      <c r="C427" s="41"/>
      <c r="D427" s="218" t="s">
        <v>138</v>
      </c>
      <c r="E427" s="41"/>
      <c r="F427" s="219" t="s">
        <v>631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138</v>
      </c>
      <c r="AU427" s="18" t="s">
        <v>83</v>
      </c>
    </row>
    <row r="428" s="14" customFormat="1">
      <c r="A428" s="14"/>
      <c r="B428" s="235"/>
      <c r="C428" s="236"/>
      <c r="D428" s="218" t="s">
        <v>142</v>
      </c>
      <c r="E428" s="236"/>
      <c r="F428" s="238" t="s">
        <v>633</v>
      </c>
      <c r="G428" s="236"/>
      <c r="H428" s="239">
        <v>0.014999999999999999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142</v>
      </c>
      <c r="AU428" s="245" t="s">
        <v>83</v>
      </c>
      <c r="AV428" s="14" t="s">
        <v>83</v>
      </c>
      <c r="AW428" s="14" t="s">
        <v>4</v>
      </c>
      <c r="AX428" s="14" t="s">
        <v>81</v>
      </c>
      <c r="AY428" s="245" t="s">
        <v>129</v>
      </c>
    </row>
    <row r="429" s="2" customFormat="1" ht="16.5" customHeight="1">
      <c r="A429" s="39"/>
      <c r="B429" s="40"/>
      <c r="C429" s="205" t="s">
        <v>634</v>
      </c>
      <c r="D429" s="205" t="s">
        <v>131</v>
      </c>
      <c r="E429" s="206" t="s">
        <v>635</v>
      </c>
      <c r="F429" s="207" t="s">
        <v>636</v>
      </c>
      <c r="G429" s="208" t="s">
        <v>134</v>
      </c>
      <c r="H429" s="209">
        <v>43.200000000000003</v>
      </c>
      <c r="I429" s="210"/>
      <c r="J429" s="211">
        <f>ROUND(I429*H429,2)</f>
        <v>0</v>
      </c>
      <c r="K429" s="207" t="s">
        <v>135</v>
      </c>
      <c r="L429" s="45"/>
      <c r="M429" s="212" t="s">
        <v>19</v>
      </c>
      <c r="N429" s="213" t="s">
        <v>44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252</v>
      </c>
      <c r="AT429" s="216" t="s">
        <v>131</v>
      </c>
      <c r="AU429" s="216" t="s">
        <v>83</v>
      </c>
      <c r="AY429" s="18" t="s">
        <v>129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81</v>
      </c>
      <c r="BK429" s="217">
        <f>ROUND(I429*H429,2)</f>
        <v>0</v>
      </c>
      <c r="BL429" s="18" t="s">
        <v>252</v>
      </c>
      <c r="BM429" s="216" t="s">
        <v>637</v>
      </c>
    </row>
    <row r="430" s="2" customFormat="1">
      <c r="A430" s="39"/>
      <c r="B430" s="40"/>
      <c r="C430" s="41"/>
      <c r="D430" s="218" t="s">
        <v>138</v>
      </c>
      <c r="E430" s="41"/>
      <c r="F430" s="219" t="s">
        <v>638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138</v>
      </c>
      <c r="AU430" s="18" t="s">
        <v>83</v>
      </c>
    </row>
    <row r="431" s="2" customFormat="1">
      <c r="A431" s="39"/>
      <c r="B431" s="40"/>
      <c r="C431" s="41"/>
      <c r="D431" s="223" t="s">
        <v>140</v>
      </c>
      <c r="E431" s="41"/>
      <c r="F431" s="224" t="s">
        <v>639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140</v>
      </c>
      <c r="AU431" s="18" t="s">
        <v>83</v>
      </c>
    </row>
    <row r="432" s="13" customFormat="1">
      <c r="A432" s="13"/>
      <c r="B432" s="225"/>
      <c r="C432" s="226"/>
      <c r="D432" s="218" t="s">
        <v>142</v>
      </c>
      <c r="E432" s="227" t="s">
        <v>19</v>
      </c>
      <c r="F432" s="228" t="s">
        <v>640</v>
      </c>
      <c r="G432" s="226"/>
      <c r="H432" s="227" t="s">
        <v>19</v>
      </c>
      <c r="I432" s="229"/>
      <c r="J432" s="226"/>
      <c r="K432" s="226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142</v>
      </c>
      <c r="AU432" s="234" t="s">
        <v>83</v>
      </c>
      <c r="AV432" s="13" t="s">
        <v>81</v>
      </c>
      <c r="AW432" s="13" t="s">
        <v>34</v>
      </c>
      <c r="AX432" s="13" t="s">
        <v>73</v>
      </c>
      <c r="AY432" s="234" t="s">
        <v>129</v>
      </c>
    </row>
    <row r="433" s="14" customFormat="1">
      <c r="A433" s="14"/>
      <c r="B433" s="235"/>
      <c r="C433" s="236"/>
      <c r="D433" s="218" t="s">
        <v>142</v>
      </c>
      <c r="E433" s="237" t="s">
        <v>19</v>
      </c>
      <c r="F433" s="238" t="s">
        <v>628</v>
      </c>
      <c r="G433" s="236"/>
      <c r="H433" s="239">
        <v>43.200000000000003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142</v>
      </c>
      <c r="AU433" s="245" t="s">
        <v>83</v>
      </c>
      <c r="AV433" s="14" t="s">
        <v>83</v>
      </c>
      <c r="AW433" s="14" t="s">
        <v>34</v>
      </c>
      <c r="AX433" s="14" t="s">
        <v>81</v>
      </c>
      <c r="AY433" s="245" t="s">
        <v>129</v>
      </c>
    </row>
    <row r="434" s="2" customFormat="1" ht="16.5" customHeight="1">
      <c r="A434" s="39"/>
      <c r="B434" s="40"/>
      <c r="C434" s="246" t="s">
        <v>641</v>
      </c>
      <c r="D434" s="246" t="s">
        <v>221</v>
      </c>
      <c r="E434" s="247" t="s">
        <v>642</v>
      </c>
      <c r="F434" s="248" t="s">
        <v>643</v>
      </c>
      <c r="G434" s="249" t="s">
        <v>224</v>
      </c>
      <c r="H434" s="250">
        <v>0.017999999999999999</v>
      </c>
      <c r="I434" s="251"/>
      <c r="J434" s="252">
        <f>ROUND(I434*H434,2)</f>
        <v>0</v>
      </c>
      <c r="K434" s="248" t="s">
        <v>135</v>
      </c>
      <c r="L434" s="253"/>
      <c r="M434" s="254" t="s">
        <v>19</v>
      </c>
      <c r="N434" s="255" t="s">
        <v>44</v>
      </c>
      <c r="O434" s="85"/>
      <c r="P434" s="214">
        <f>O434*H434</f>
        <v>0</v>
      </c>
      <c r="Q434" s="214">
        <v>1</v>
      </c>
      <c r="R434" s="214">
        <f>Q434*H434</f>
        <v>0.017999999999999999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373</v>
      </c>
      <c r="AT434" s="216" t="s">
        <v>221</v>
      </c>
      <c r="AU434" s="216" t="s">
        <v>83</v>
      </c>
      <c r="AY434" s="18" t="s">
        <v>129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81</v>
      </c>
      <c r="BK434" s="217">
        <f>ROUND(I434*H434,2)</f>
        <v>0</v>
      </c>
      <c r="BL434" s="18" t="s">
        <v>252</v>
      </c>
      <c r="BM434" s="216" t="s">
        <v>644</v>
      </c>
    </row>
    <row r="435" s="2" customFormat="1">
      <c r="A435" s="39"/>
      <c r="B435" s="40"/>
      <c r="C435" s="41"/>
      <c r="D435" s="218" t="s">
        <v>138</v>
      </c>
      <c r="E435" s="41"/>
      <c r="F435" s="219" t="s">
        <v>643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138</v>
      </c>
      <c r="AU435" s="18" t="s">
        <v>83</v>
      </c>
    </row>
    <row r="436" s="14" customFormat="1">
      <c r="A436" s="14"/>
      <c r="B436" s="235"/>
      <c r="C436" s="236"/>
      <c r="D436" s="218" t="s">
        <v>142</v>
      </c>
      <c r="E436" s="236"/>
      <c r="F436" s="238" t="s">
        <v>645</v>
      </c>
      <c r="G436" s="236"/>
      <c r="H436" s="239">
        <v>0.017999999999999999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142</v>
      </c>
      <c r="AU436" s="245" t="s">
        <v>83</v>
      </c>
      <c r="AV436" s="14" t="s">
        <v>83</v>
      </c>
      <c r="AW436" s="14" t="s">
        <v>4</v>
      </c>
      <c r="AX436" s="14" t="s">
        <v>81</v>
      </c>
      <c r="AY436" s="245" t="s">
        <v>129</v>
      </c>
    </row>
    <row r="437" s="2" customFormat="1" ht="16.5" customHeight="1">
      <c r="A437" s="39"/>
      <c r="B437" s="40"/>
      <c r="C437" s="205" t="s">
        <v>646</v>
      </c>
      <c r="D437" s="205" t="s">
        <v>131</v>
      </c>
      <c r="E437" s="206" t="s">
        <v>647</v>
      </c>
      <c r="F437" s="207" t="s">
        <v>648</v>
      </c>
      <c r="G437" s="208" t="s">
        <v>649</v>
      </c>
      <c r="H437" s="267"/>
      <c r="I437" s="210"/>
      <c r="J437" s="211">
        <f>ROUND(I437*H437,2)</f>
        <v>0</v>
      </c>
      <c r="K437" s="207" t="s">
        <v>135</v>
      </c>
      <c r="L437" s="45"/>
      <c r="M437" s="212" t="s">
        <v>19</v>
      </c>
      <c r="N437" s="213" t="s">
        <v>44</v>
      </c>
      <c r="O437" s="85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252</v>
      </c>
      <c r="AT437" s="216" t="s">
        <v>131</v>
      </c>
      <c r="AU437" s="216" t="s">
        <v>83</v>
      </c>
      <c r="AY437" s="18" t="s">
        <v>129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81</v>
      </c>
      <c r="BK437" s="217">
        <f>ROUND(I437*H437,2)</f>
        <v>0</v>
      </c>
      <c r="BL437" s="18" t="s">
        <v>252</v>
      </c>
      <c r="BM437" s="216" t="s">
        <v>650</v>
      </c>
    </row>
    <row r="438" s="2" customFormat="1">
      <c r="A438" s="39"/>
      <c r="B438" s="40"/>
      <c r="C438" s="41"/>
      <c r="D438" s="218" t="s">
        <v>138</v>
      </c>
      <c r="E438" s="41"/>
      <c r="F438" s="219" t="s">
        <v>651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138</v>
      </c>
      <c r="AU438" s="18" t="s">
        <v>83</v>
      </c>
    </row>
    <row r="439" s="2" customFormat="1">
      <c r="A439" s="39"/>
      <c r="B439" s="40"/>
      <c r="C439" s="41"/>
      <c r="D439" s="223" t="s">
        <v>140</v>
      </c>
      <c r="E439" s="41"/>
      <c r="F439" s="224" t="s">
        <v>652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140</v>
      </c>
      <c r="AU439" s="18" t="s">
        <v>83</v>
      </c>
    </row>
    <row r="440" s="12" customFormat="1" ht="22.8" customHeight="1">
      <c r="A440" s="12"/>
      <c r="B440" s="189"/>
      <c r="C440" s="190"/>
      <c r="D440" s="191" t="s">
        <v>72</v>
      </c>
      <c r="E440" s="203" t="s">
        <v>653</v>
      </c>
      <c r="F440" s="203" t="s">
        <v>654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SUM(P441:P462)</f>
        <v>0</v>
      </c>
      <c r="Q440" s="197"/>
      <c r="R440" s="198">
        <f>SUM(R441:R462)</f>
        <v>0.17648</v>
      </c>
      <c r="S440" s="197"/>
      <c r="T440" s="199">
        <f>SUM(T441:T462)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0" t="s">
        <v>83</v>
      </c>
      <c r="AT440" s="201" t="s">
        <v>72</v>
      </c>
      <c r="AU440" s="201" t="s">
        <v>81</v>
      </c>
      <c r="AY440" s="200" t="s">
        <v>129</v>
      </c>
      <c r="BK440" s="202">
        <f>SUM(BK441:BK462)</f>
        <v>0</v>
      </c>
    </row>
    <row r="441" s="2" customFormat="1" ht="16.5" customHeight="1">
      <c r="A441" s="39"/>
      <c r="B441" s="40"/>
      <c r="C441" s="205" t="s">
        <v>655</v>
      </c>
      <c r="D441" s="205" t="s">
        <v>131</v>
      </c>
      <c r="E441" s="206" t="s">
        <v>656</v>
      </c>
      <c r="F441" s="207" t="s">
        <v>657</v>
      </c>
      <c r="G441" s="208" t="s">
        <v>470</v>
      </c>
      <c r="H441" s="209">
        <v>12.800000000000001</v>
      </c>
      <c r="I441" s="210"/>
      <c r="J441" s="211">
        <f>ROUND(I441*H441,2)</f>
        <v>0</v>
      </c>
      <c r="K441" s="207" t="s">
        <v>135</v>
      </c>
      <c r="L441" s="45"/>
      <c r="M441" s="212" t="s">
        <v>19</v>
      </c>
      <c r="N441" s="213" t="s">
        <v>44</v>
      </c>
      <c r="O441" s="85"/>
      <c r="P441" s="214">
        <f>O441*H441</f>
        <v>0</v>
      </c>
      <c r="Q441" s="214">
        <v>0.00040000000000000002</v>
      </c>
      <c r="R441" s="214">
        <f>Q441*H441</f>
        <v>0.0051200000000000004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252</v>
      </c>
      <c r="AT441" s="216" t="s">
        <v>131</v>
      </c>
      <c r="AU441" s="216" t="s">
        <v>83</v>
      </c>
      <c r="AY441" s="18" t="s">
        <v>129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81</v>
      </c>
      <c r="BK441" s="217">
        <f>ROUND(I441*H441,2)</f>
        <v>0</v>
      </c>
      <c r="BL441" s="18" t="s">
        <v>252</v>
      </c>
      <c r="BM441" s="216" t="s">
        <v>658</v>
      </c>
    </row>
    <row r="442" s="2" customFormat="1">
      <c r="A442" s="39"/>
      <c r="B442" s="40"/>
      <c r="C442" s="41"/>
      <c r="D442" s="218" t="s">
        <v>138</v>
      </c>
      <c r="E442" s="41"/>
      <c r="F442" s="219" t="s">
        <v>659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138</v>
      </c>
      <c r="AU442" s="18" t="s">
        <v>83</v>
      </c>
    </row>
    <row r="443" s="2" customFormat="1">
      <c r="A443" s="39"/>
      <c r="B443" s="40"/>
      <c r="C443" s="41"/>
      <c r="D443" s="223" t="s">
        <v>140</v>
      </c>
      <c r="E443" s="41"/>
      <c r="F443" s="224" t="s">
        <v>660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140</v>
      </c>
      <c r="AU443" s="18" t="s">
        <v>83</v>
      </c>
    </row>
    <row r="444" s="13" customFormat="1">
      <c r="A444" s="13"/>
      <c r="B444" s="225"/>
      <c r="C444" s="226"/>
      <c r="D444" s="218" t="s">
        <v>142</v>
      </c>
      <c r="E444" s="227" t="s">
        <v>19</v>
      </c>
      <c r="F444" s="228" t="s">
        <v>661</v>
      </c>
      <c r="G444" s="226"/>
      <c r="H444" s="227" t="s">
        <v>19</v>
      </c>
      <c r="I444" s="229"/>
      <c r="J444" s="226"/>
      <c r="K444" s="226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142</v>
      </c>
      <c r="AU444" s="234" t="s">
        <v>83</v>
      </c>
      <c r="AV444" s="13" t="s">
        <v>81</v>
      </c>
      <c r="AW444" s="13" t="s">
        <v>34</v>
      </c>
      <c r="AX444" s="13" t="s">
        <v>73</v>
      </c>
      <c r="AY444" s="234" t="s">
        <v>129</v>
      </c>
    </row>
    <row r="445" s="14" customFormat="1">
      <c r="A445" s="14"/>
      <c r="B445" s="235"/>
      <c r="C445" s="236"/>
      <c r="D445" s="218" t="s">
        <v>142</v>
      </c>
      <c r="E445" s="237" t="s">
        <v>19</v>
      </c>
      <c r="F445" s="238" t="s">
        <v>662</v>
      </c>
      <c r="G445" s="236"/>
      <c r="H445" s="239">
        <v>12.800000000000001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142</v>
      </c>
      <c r="AU445" s="245" t="s">
        <v>83</v>
      </c>
      <c r="AV445" s="14" t="s">
        <v>83</v>
      </c>
      <c r="AW445" s="14" t="s">
        <v>34</v>
      </c>
      <c r="AX445" s="14" t="s">
        <v>81</v>
      </c>
      <c r="AY445" s="245" t="s">
        <v>129</v>
      </c>
    </row>
    <row r="446" s="2" customFormat="1" ht="16.5" customHeight="1">
      <c r="A446" s="39"/>
      <c r="B446" s="40"/>
      <c r="C446" s="246" t="s">
        <v>663</v>
      </c>
      <c r="D446" s="246" t="s">
        <v>221</v>
      </c>
      <c r="E446" s="247" t="s">
        <v>664</v>
      </c>
      <c r="F446" s="248" t="s">
        <v>665</v>
      </c>
      <c r="G446" s="249" t="s">
        <v>470</v>
      </c>
      <c r="H446" s="250">
        <v>25.920000000000002</v>
      </c>
      <c r="I446" s="251"/>
      <c r="J446" s="252">
        <f>ROUND(I446*H446,2)</f>
        <v>0</v>
      </c>
      <c r="K446" s="248" t="s">
        <v>135</v>
      </c>
      <c r="L446" s="253"/>
      <c r="M446" s="254" t="s">
        <v>19</v>
      </c>
      <c r="N446" s="255" t="s">
        <v>44</v>
      </c>
      <c r="O446" s="85"/>
      <c r="P446" s="214">
        <f>O446*H446</f>
        <v>0</v>
      </c>
      <c r="Q446" s="214">
        <v>0.0030799999999999998</v>
      </c>
      <c r="R446" s="214">
        <f>Q446*H446</f>
        <v>0.079833600000000005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373</v>
      </c>
      <c r="AT446" s="216" t="s">
        <v>221</v>
      </c>
      <c r="AU446" s="216" t="s">
        <v>83</v>
      </c>
      <c r="AY446" s="18" t="s">
        <v>129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81</v>
      </c>
      <c r="BK446" s="217">
        <f>ROUND(I446*H446,2)</f>
        <v>0</v>
      </c>
      <c r="BL446" s="18" t="s">
        <v>252</v>
      </c>
      <c r="BM446" s="216" t="s">
        <v>666</v>
      </c>
    </row>
    <row r="447" s="2" customFormat="1">
      <c r="A447" s="39"/>
      <c r="B447" s="40"/>
      <c r="C447" s="41"/>
      <c r="D447" s="218" t="s">
        <v>138</v>
      </c>
      <c r="E447" s="41"/>
      <c r="F447" s="219" t="s">
        <v>665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138</v>
      </c>
      <c r="AU447" s="18" t="s">
        <v>83</v>
      </c>
    </row>
    <row r="448" s="13" customFormat="1">
      <c r="A448" s="13"/>
      <c r="B448" s="225"/>
      <c r="C448" s="226"/>
      <c r="D448" s="218" t="s">
        <v>142</v>
      </c>
      <c r="E448" s="227" t="s">
        <v>19</v>
      </c>
      <c r="F448" s="228" t="s">
        <v>661</v>
      </c>
      <c r="G448" s="226"/>
      <c r="H448" s="227" t="s">
        <v>19</v>
      </c>
      <c r="I448" s="229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142</v>
      </c>
      <c r="AU448" s="234" t="s">
        <v>83</v>
      </c>
      <c r="AV448" s="13" t="s">
        <v>81</v>
      </c>
      <c r="AW448" s="13" t="s">
        <v>34</v>
      </c>
      <c r="AX448" s="13" t="s">
        <v>73</v>
      </c>
      <c r="AY448" s="234" t="s">
        <v>129</v>
      </c>
    </row>
    <row r="449" s="14" customFormat="1">
      <c r="A449" s="14"/>
      <c r="B449" s="235"/>
      <c r="C449" s="236"/>
      <c r="D449" s="218" t="s">
        <v>142</v>
      </c>
      <c r="E449" s="237" t="s">
        <v>19</v>
      </c>
      <c r="F449" s="238" t="s">
        <v>667</v>
      </c>
      <c r="G449" s="236"/>
      <c r="H449" s="239">
        <v>25.920000000000002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142</v>
      </c>
      <c r="AU449" s="245" t="s">
        <v>83</v>
      </c>
      <c r="AV449" s="14" t="s">
        <v>83</v>
      </c>
      <c r="AW449" s="14" t="s">
        <v>34</v>
      </c>
      <c r="AX449" s="14" t="s">
        <v>81</v>
      </c>
      <c r="AY449" s="245" t="s">
        <v>129</v>
      </c>
    </row>
    <row r="450" s="2" customFormat="1" ht="16.5" customHeight="1">
      <c r="A450" s="39"/>
      <c r="B450" s="40"/>
      <c r="C450" s="246" t="s">
        <v>668</v>
      </c>
      <c r="D450" s="246" t="s">
        <v>221</v>
      </c>
      <c r="E450" s="247" t="s">
        <v>669</v>
      </c>
      <c r="F450" s="248" t="s">
        <v>670</v>
      </c>
      <c r="G450" s="249" t="s">
        <v>470</v>
      </c>
      <c r="H450" s="250">
        <v>40.32</v>
      </c>
      <c r="I450" s="251"/>
      <c r="J450" s="252">
        <f>ROUND(I450*H450,2)</f>
        <v>0</v>
      </c>
      <c r="K450" s="248" t="s">
        <v>135</v>
      </c>
      <c r="L450" s="253"/>
      <c r="M450" s="254" t="s">
        <v>19</v>
      </c>
      <c r="N450" s="255" t="s">
        <v>44</v>
      </c>
      <c r="O450" s="85"/>
      <c r="P450" s="214">
        <f>O450*H450</f>
        <v>0</v>
      </c>
      <c r="Q450" s="214">
        <v>0.0022699999999999999</v>
      </c>
      <c r="R450" s="214">
        <f>Q450*H450</f>
        <v>0.091526399999999994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373</v>
      </c>
      <c r="AT450" s="216" t="s">
        <v>221</v>
      </c>
      <c r="AU450" s="216" t="s">
        <v>83</v>
      </c>
      <c r="AY450" s="18" t="s">
        <v>129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81</v>
      </c>
      <c r="BK450" s="217">
        <f>ROUND(I450*H450,2)</f>
        <v>0</v>
      </c>
      <c r="BL450" s="18" t="s">
        <v>252</v>
      </c>
      <c r="BM450" s="216" t="s">
        <v>671</v>
      </c>
    </row>
    <row r="451" s="2" customFormat="1">
      <c r="A451" s="39"/>
      <c r="B451" s="40"/>
      <c r="C451" s="41"/>
      <c r="D451" s="218" t="s">
        <v>138</v>
      </c>
      <c r="E451" s="41"/>
      <c r="F451" s="219" t="s">
        <v>670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138</v>
      </c>
      <c r="AU451" s="18" t="s">
        <v>83</v>
      </c>
    </row>
    <row r="452" s="13" customFormat="1">
      <c r="A452" s="13"/>
      <c r="B452" s="225"/>
      <c r="C452" s="226"/>
      <c r="D452" s="218" t="s">
        <v>142</v>
      </c>
      <c r="E452" s="227" t="s">
        <v>19</v>
      </c>
      <c r="F452" s="228" t="s">
        <v>672</v>
      </c>
      <c r="G452" s="226"/>
      <c r="H452" s="227" t="s">
        <v>19</v>
      </c>
      <c r="I452" s="229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142</v>
      </c>
      <c r="AU452" s="234" t="s">
        <v>83</v>
      </c>
      <c r="AV452" s="13" t="s">
        <v>81</v>
      </c>
      <c r="AW452" s="13" t="s">
        <v>34</v>
      </c>
      <c r="AX452" s="13" t="s">
        <v>73</v>
      </c>
      <c r="AY452" s="234" t="s">
        <v>129</v>
      </c>
    </row>
    <row r="453" s="14" customFormat="1">
      <c r="A453" s="14"/>
      <c r="B453" s="235"/>
      <c r="C453" s="236"/>
      <c r="D453" s="218" t="s">
        <v>142</v>
      </c>
      <c r="E453" s="237" t="s">
        <v>19</v>
      </c>
      <c r="F453" s="238" t="s">
        <v>673</v>
      </c>
      <c r="G453" s="236"/>
      <c r="H453" s="239">
        <v>40.32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142</v>
      </c>
      <c r="AU453" s="245" t="s">
        <v>83</v>
      </c>
      <c r="AV453" s="14" t="s">
        <v>83</v>
      </c>
      <c r="AW453" s="14" t="s">
        <v>34</v>
      </c>
      <c r="AX453" s="14" t="s">
        <v>81</v>
      </c>
      <c r="AY453" s="245" t="s">
        <v>129</v>
      </c>
    </row>
    <row r="454" s="2" customFormat="1" ht="24.15" customHeight="1">
      <c r="A454" s="39"/>
      <c r="B454" s="40"/>
      <c r="C454" s="205" t="s">
        <v>674</v>
      </c>
      <c r="D454" s="205" t="s">
        <v>131</v>
      </c>
      <c r="E454" s="206" t="s">
        <v>675</v>
      </c>
      <c r="F454" s="207" t="s">
        <v>676</v>
      </c>
      <c r="G454" s="208" t="s">
        <v>677</v>
      </c>
      <c r="H454" s="209">
        <v>148.82400000000001</v>
      </c>
      <c r="I454" s="210"/>
      <c r="J454" s="211">
        <f>ROUND(I454*H454,2)</f>
        <v>0</v>
      </c>
      <c r="K454" s="207" t="s">
        <v>19</v>
      </c>
      <c r="L454" s="45"/>
      <c r="M454" s="212" t="s">
        <v>19</v>
      </c>
      <c r="N454" s="213" t="s">
        <v>44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252</v>
      </c>
      <c r="AT454" s="216" t="s">
        <v>131</v>
      </c>
      <c r="AU454" s="216" t="s">
        <v>83</v>
      </c>
      <c r="AY454" s="18" t="s">
        <v>129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81</v>
      </c>
      <c r="BK454" s="217">
        <f>ROUND(I454*H454,2)</f>
        <v>0</v>
      </c>
      <c r="BL454" s="18" t="s">
        <v>252</v>
      </c>
      <c r="BM454" s="216" t="s">
        <v>678</v>
      </c>
    </row>
    <row r="455" s="2" customFormat="1">
      <c r="A455" s="39"/>
      <c r="B455" s="40"/>
      <c r="C455" s="41"/>
      <c r="D455" s="218" t="s">
        <v>138</v>
      </c>
      <c r="E455" s="41"/>
      <c r="F455" s="219" t="s">
        <v>676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138</v>
      </c>
      <c r="AU455" s="18" t="s">
        <v>83</v>
      </c>
    </row>
    <row r="456" s="13" customFormat="1">
      <c r="A456" s="13"/>
      <c r="B456" s="225"/>
      <c r="C456" s="226"/>
      <c r="D456" s="218" t="s">
        <v>142</v>
      </c>
      <c r="E456" s="227" t="s">
        <v>19</v>
      </c>
      <c r="F456" s="228" t="s">
        <v>676</v>
      </c>
      <c r="G456" s="226"/>
      <c r="H456" s="227" t="s">
        <v>19</v>
      </c>
      <c r="I456" s="229"/>
      <c r="J456" s="226"/>
      <c r="K456" s="226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142</v>
      </c>
      <c r="AU456" s="234" t="s">
        <v>83</v>
      </c>
      <c r="AV456" s="13" t="s">
        <v>81</v>
      </c>
      <c r="AW456" s="13" t="s">
        <v>34</v>
      </c>
      <c r="AX456" s="13" t="s">
        <v>73</v>
      </c>
      <c r="AY456" s="234" t="s">
        <v>129</v>
      </c>
    </row>
    <row r="457" s="14" customFormat="1">
      <c r="A457" s="14"/>
      <c r="B457" s="235"/>
      <c r="C457" s="236"/>
      <c r="D457" s="218" t="s">
        <v>142</v>
      </c>
      <c r="E457" s="237" t="s">
        <v>19</v>
      </c>
      <c r="F457" s="238" t="s">
        <v>679</v>
      </c>
      <c r="G457" s="236"/>
      <c r="H457" s="239">
        <v>85.319999999999993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142</v>
      </c>
      <c r="AU457" s="245" t="s">
        <v>83</v>
      </c>
      <c r="AV457" s="14" t="s">
        <v>83</v>
      </c>
      <c r="AW457" s="14" t="s">
        <v>34</v>
      </c>
      <c r="AX457" s="14" t="s">
        <v>73</v>
      </c>
      <c r="AY457" s="245" t="s">
        <v>129</v>
      </c>
    </row>
    <row r="458" s="14" customFormat="1">
      <c r="A458" s="14"/>
      <c r="B458" s="235"/>
      <c r="C458" s="236"/>
      <c r="D458" s="218" t="s">
        <v>142</v>
      </c>
      <c r="E458" s="237" t="s">
        <v>19</v>
      </c>
      <c r="F458" s="238" t="s">
        <v>680</v>
      </c>
      <c r="G458" s="236"/>
      <c r="H458" s="239">
        <v>63.503999999999998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142</v>
      </c>
      <c r="AU458" s="245" t="s">
        <v>83</v>
      </c>
      <c r="AV458" s="14" t="s">
        <v>83</v>
      </c>
      <c r="AW458" s="14" t="s">
        <v>34</v>
      </c>
      <c r="AX458" s="14" t="s">
        <v>73</v>
      </c>
      <c r="AY458" s="245" t="s">
        <v>129</v>
      </c>
    </row>
    <row r="459" s="15" customFormat="1">
      <c r="A459" s="15"/>
      <c r="B459" s="256"/>
      <c r="C459" s="257"/>
      <c r="D459" s="218" t="s">
        <v>142</v>
      </c>
      <c r="E459" s="258" t="s">
        <v>19</v>
      </c>
      <c r="F459" s="259" t="s">
        <v>236</v>
      </c>
      <c r="G459" s="257"/>
      <c r="H459" s="260">
        <v>148.82399999999998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142</v>
      </c>
      <c r="AU459" s="266" t="s">
        <v>83</v>
      </c>
      <c r="AV459" s="15" t="s">
        <v>136</v>
      </c>
      <c r="AW459" s="15" t="s">
        <v>34</v>
      </c>
      <c r="AX459" s="15" t="s">
        <v>81</v>
      </c>
      <c r="AY459" s="266" t="s">
        <v>129</v>
      </c>
    </row>
    <row r="460" s="2" customFormat="1" ht="16.5" customHeight="1">
      <c r="A460" s="39"/>
      <c r="B460" s="40"/>
      <c r="C460" s="205" t="s">
        <v>681</v>
      </c>
      <c r="D460" s="205" t="s">
        <v>131</v>
      </c>
      <c r="E460" s="206" t="s">
        <v>682</v>
      </c>
      <c r="F460" s="207" t="s">
        <v>683</v>
      </c>
      <c r="G460" s="208" t="s">
        <v>649</v>
      </c>
      <c r="H460" s="267"/>
      <c r="I460" s="210"/>
      <c r="J460" s="211">
        <f>ROUND(I460*H460,2)</f>
        <v>0</v>
      </c>
      <c r="K460" s="207" t="s">
        <v>135</v>
      </c>
      <c r="L460" s="45"/>
      <c r="M460" s="212" t="s">
        <v>19</v>
      </c>
      <c r="N460" s="213" t="s">
        <v>44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252</v>
      </c>
      <c r="AT460" s="216" t="s">
        <v>131</v>
      </c>
      <c r="AU460" s="216" t="s">
        <v>83</v>
      </c>
      <c r="AY460" s="18" t="s">
        <v>129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252</v>
      </c>
      <c r="BM460" s="216" t="s">
        <v>684</v>
      </c>
    </row>
    <row r="461" s="2" customFormat="1">
      <c r="A461" s="39"/>
      <c r="B461" s="40"/>
      <c r="C461" s="41"/>
      <c r="D461" s="218" t="s">
        <v>138</v>
      </c>
      <c r="E461" s="41"/>
      <c r="F461" s="219" t="s">
        <v>685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138</v>
      </c>
      <c r="AU461" s="18" t="s">
        <v>83</v>
      </c>
    </row>
    <row r="462" s="2" customFormat="1">
      <c r="A462" s="39"/>
      <c r="B462" s="40"/>
      <c r="C462" s="41"/>
      <c r="D462" s="223" t="s">
        <v>140</v>
      </c>
      <c r="E462" s="41"/>
      <c r="F462" s="224" t="s">
        <v>686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140</v>
      </c>
      <c r="AU462" s="18" t="s">
        <v>83</v>
      </c>
    </row>
    <row r="463" s="12" customFormat="1" ht="22.8" customHeight="1">
      <c r="A463" s="12"/>
      <c r="B463" s="189"/>
      <c r="C463" s="190"/>
      <c r="D463" s="191" t="s">
        <v>72</v>
      </c>
      <c r="E463" s="203" t="s">
        <v>687</v>
      </c>
      <c r="F463" s="203" t="s">
        <v>688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SUM(P464:P490)</f>
        <v>0</v>
      </c>
      <c r="Q463" s="197"/>
      <c r="R463" s="198">
        <f>SUM(R464:R490)</f>
        <v>0.00426816</v>
      </c>
      <c r="S463" s="197"/>
      <c r="T463" s="199">
        <f>SUM(T464:T490)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0" t="s">
        <v>83</v>
      </c>
      <c r="AT463" s="201" t="s">
        <v>72</v>
      </c>
      <c r="AU463" s="201" t="s">
        <v>81</v>
      </c>
      <c r="AY463" s="200" t="s">
        <v>129</v>
      </c>
      <c r="BK463" s="202">
        <f>SUM(BK464:BK490)</f>
        <v>0</v>
      </c>
    </row>
    <row r="464" s="2" customFormat="1" ht="16.5" customHeight="1">
      <c r="A464" s="39"/>
      <c r="B464" s="40"/>
      <c r="C464" s="205" t="s">
        <v>689</v>
      </c>
      <c r="D464" s="205" t="s">
        <v>131</v>
      </c>
      <c r="E464" s="206" t="s">
        <v>690</v>
      </c>
      <c r="F464" s="207" t="s">
        <v>691</v>
      </c>
      <c r="G464" s="208" t="s">
        <v>134</v>
      </c>
      <c r="H464" s="209">
        <v>7.4880000000000004</v>
      </c>
      <c r="I464" s="210"/>
      <c r="J464" s="211">
        <f>ROUND(I464*H464,2)</f>
        <v>0</v>
      </c>
      <c r="K464" s="207" t="s">
        <v>135</v>
      </c>
      <c r="L464" s="45"/>
      <c r="M464" s="212" t="s">
        <v>19</v>
      </c>
      <c r="N464" s="213" t="s">
        <v>44</v>
      </c>
      <c r="O464" s="85"/>
      <c r="P464" s="214">
        <f>O464*H464</f>
        <v>0</v>
      </c>
      <c r="Q464" s="214">
        <v>6.9999999999999994E-05</v>
      </c>
      <c r="R464" s="214">
        <f>Q464*H464</f>
        <v>0.00052415999999999997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252</v>
      </c>
      <c r="AT464" s="216" t="s">
        <v>131</v>
      </c>
      <c r="AU464" s="216" t="s">
        <v>83</v>
      </c>
      <c r="AY464" s="18" t="s">
        <v>129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81</v>
      </c>
      <c r="BK464" s="217">
        <f>ROUND(I464*H464,2)</f>
        <v>0</v>
      </c>
      <c r="BL464" s="18" t="s">
        <v>252</v>
      </c>
      <c r="BM464" s="216" t="s">
        <v>692</v>
      </c>
    </row>
    <row r="465" s="2" customFormat="1">
      <c r="A465" s="39"/>
      <c r="B465" s="40"/>
      <c r="C465" s="41"/>
      <c r="D465" s="218" t="s">
        <v>138</v>
      </c>
      <c r="E465" s="41"/>
      <c r="F465" s="219" t="s">
        <v>693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138</v>
      </c>
      <c r="AU465" s="18" t="s">
        <v>83</v>
      </c>
    </row>
    <row r="466" s="2" customFormat="1">
      <c r="A466" s="39"/>
      <c r="B466" s="40"/>
      <c r="C466" s="41"/>
      <c r="D466" s="223" t="s">
        <v>140</v>
      </c>
      <c r="E466" s="41"/>
      <c r="F466" s="224" t="s">
        <v>694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140</v>
      </c>
      <c r="AU466" s="18" t="s">
        <v>83</v>
      </c>
    </row>
    <row r="467" s="13" customFormat="1">
      <c r="A467" s="13"/>
      <c r="B467" s="225"/>
      <c r="C467" s="226"/>
      <c r="D467" s="218" t="s">
        <v>142</v>
      </c>
      <c r="E467" s="227" t="s">
        <v>19</v>
      </c>
      <c r="F467" s="228" t="s">
        <v>661</v>
      </c>
      <c r="G467" s="226"/>
      <c r="H467" s="227" t="s">
        <v>19</v>
      </c>
      <c r="I467" s="229"/>
      <c r="J467" s="226"/>
      <c r="K467" s="226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142</v>
      </c>
      <c r="AU467" s="234" t="s">
        <v>83</v>
      </c>
      <c r="AV467" s="13" t="s">
        <v>81</v>
      </c>
      <c r="AW467" s="13" t="s">
        <v>34</v>
      </c>
      <c r="AX467" s="13" t="s">
        <v>73</v>
      </c>
      <c r="AY467" s="234" t="s">
        <v>129</v>
      </c>
    </row>
    <row r="468" s="14" customFormat="1">
      <c r="A468" s="14"/>
      <c r="B468" s="235"/>
      <c r="C468" s="236"/>
      <c r="D468" s="218" t="s">
        <v>142</v>
      </c>
      <c r="E468" s="237" t="s">
        <v>19</v>
      </c>
      <c r="F468" s="238" t="s">
        <v>695</v>
      </c>
      <c r="G468" s="236"/>
      <c r="H468" s="239">
        <v>4.032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142</v>
      </c>
      <c r="AU468" s="245" t="s">
        <v>83</v>
      </c>
      <c r="AV468" s="14" t="s">
        <v>83</v>
      </c>
      <c r="AW468" s="14" t="s">
        <v>34</v>
      </c>
      <c r="AX468" s="14" t="s">
        <v>73</v>
      </c>
      <c r="AY468" s="245" t="s">
        <v>129</v>
      </c>
    </row>
    <row r="469" s="14" customFormat="1">
      <c r="A469" s="14"/>
      <c r="B469" s="235"/>
      <c r="C469" s="236"/>
      <c r="D469" s="218" t="s">
        <v>142</v>
      </c>
      <c r="E469" s="237" t="s">
        <v>19</v>
      </c>
      <c r="F469" s="238" t="s">
        <v>696</v>
      </c>
      <c r="G469" s="236"/>
      <c r="H469" s="239">
        <v>3.456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142</v>
      </c>
      <c r="AU469" s="245" t="s">
        <v>83</v>
      </c>
      <c r="AV469" s="14" t="s">
        <v>83</v>
      </c>
      <c r="AW469" s="14" t="s">
        <v>34</v>
      </c>
      <c r="AX469" s="14" t="s">
        <v>73</v>
      </c>
      <c r="AY469" s="245" t="s">
        <v>129</v>
      </c>
    </row>
    <row r="470" s="15" customFormat="1">
      <c r="A470" s="15"/>
      <c r="B470" s="256"/>
      <c r="C470" s="257"/>
      <c r="D470" s="218" t="s">
        <v>142</v>
      </c>
      <c r="E470" s="258" t="s">
        <v>19</v>
      </c>
      <c r="F470" s="259" t="s">
        <v>236</v>
      </c>
      <c r="G470" s="257"/>
      <c r="H470" s="260">
        <v>7.4879999999999995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142</v>
      </c>
      <c r="AU470" s="266" t="s">
        <v>83</v>
      </c>
      <c r="AV470" s="15" t="s">
        <v>136</v>
      </c>
      <c r="AW470" s="15" t="s">
        <v>34</v>
      </c>
      <c r="AX470" s="15" t="s">
        <v>81</v>
      </c>
      <c r="AY470" s="266" t="s">
        <v>129</v>
      </c>
    </row>
    <row r="471" s="2" customFormat="1" ht="16.5" customHeight="1">
      <c r="A471" s="39"/>
      <c r="B471" s="40"/>
      <c r="C471" s="205" t="s">
        <v>697</v>
      </c>
      <c r="D471" s="205" t="s">
        <v>131</v>
      </c>
      <c r="E471" s="206" t="s">
        <v>698</v>
      </c>
      <c r="F471" s="207" t="s">
        <v>699</v>
      </c>
      <c r="G471" s="208" t="s">
        <v>134</v>
      </c>
      <c r="H471" s="209">
        <v>7.4880000000000004</v>
      </c>
      <c r="I471" s="210"/>
      <c r="J471" s="211">
        <f>ROUND(I471*H471,2)</f>
        <v>0</v>
      </c>
      <c r="K471" s="207" t="s">
        <v>135</v>
      </c>
      <c r="L471" s="45"/>
      <c r="M471" s="212" t="s">
        <v>19</v>
      </c>
      <c r="N471" s="213" t="s">
        <v>44</v>
      </c>
      <c r="O471" s="85"/>
      <c r="P471" s="214">
        <f>O471*H471</f>
        <v>0</v>
      </c>
      <c r="Q471" s="214">
        <v>8.0000000000000007E-05</v>
      </c>
      <c r="R471" s="214">
        <f>Q471*H471</f>
        <v>0.00059904000000000012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252</v>
      </c>
      <c r="AT471" s="216" t="s">
        <v>131</v>
      </c>
      <c r="AU471" s="216" t="s">
        <v>83</v>
      </c>
      <c r="AY471" s="18" t="s">
        <v>129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81</v>
      </c>
      <c r="BK471" s="217">
        <f>ROUND(I471*H471,2)</f>
        <v>0</v>
      </c>
      <c r="BL471" s="18" t="s">
        <v>252</v>
      </c>
      <c r="BM471" s="216" t="s">
        <v>700</v>
      </c>
    </row>
    <row r="472" s="2" customFormat="1">
      <c r="A472" s="39"/>
      <c r="B472" s="40"/>
      <c r="C472" s="41"/>
      <c r="D472" s="218" t="s">
        <v>138</v>
      </c>
      <c r="E472" s="41"/>
      <c r="F472" s="219" t="s">
        <v>701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138</v>
      </c>
      <c r="AU472" s="18" t="s">
        <v>83</v>
      </c>
    </row>
    <row r="473" s="2" customFormat="1">
      <c r="A473" s="39"/>
      <c r="B473" s="40"/>
      <c r="C473" s="41"/>
      <c r="D473" s="223" t="s">
        <v>140</v>
      </c>
      <c r="E473" s="41"/>
      <c r="F473" s="224" t="s">
        <v>702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140</v>
      </c>
      <c r="AU473" s="18" t="s">
        <v>83</v>
      </c>
    </row>
    <row r="474" s="13" customFormat="1">
      <c r="A474" s="13"/>
      <c r="B474" s="225"/>
      <c r="C474" s="226"/>
      <c r="D474" s="218" t="s">
        <v>142</v>
      </c>
      <c r="E474" s="227" t="s">
        <v>19</v>
      </c>
      <c r="F474" s="228" t="s">
        <v>703</v>
      </c>
      <c r="G474" s="226"/>
      <c r="H474" s="227" t="s">
        <v>19</v>
      </c>
      <c r="I474" s="229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142</v>
      </c>
      <c r="AU474" s="234" t="s">
        <v>83</v>
      </c>
      <c r="AV474" s="13" t="s">
        <v>81</v>
      </c>
      <c r="AW474" s="13" t="s">
        <v>34</v>
      </c>
      <c r="AX474" s="13" t="s">
        <v>73</v>
      </c>
      <c r="AY474" s="234" t="s">
        <v>129</v>
      </c>
    </row>
    <row r="475" s="14" customFormat="1">
      <c r="A475" s="14"/>
      <c r="B475" s="235"/>
      <c r="C475" s="236"/>
      <c r="D475" s="218" t="s">
        <v>142</v>
      </c>
      <c r="E475" s="237" t="s">
        <v>19</v>
      </c>
      <c r="F475" s="238" t="s">
        <v>704</v>
      </c>
      <c r="G475" s="236"/>
      <c r="H475" s="239">
        <v>7.4880000000000004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142</v>
      </c>
      <c r="AU475" s="245" t="s">
        <v>83</v>
      </c>
      <c r="AV475" s="14" t="s">
        <v>83</v>
      </c>
      <c r="AW475" s="14" t="s">
        <v>34</v>
      </c>
      <c r="AX475" s="14" t="s">
        <v>81</v>
      </c>
      <c r="AY475" s="245" t="s">
        <v>129</v>
      </c>
    </row>
    <row r="476" s="2" customFormat="1" ht="16.5" customHeight="1">
      <c r="A476" s="39"/>
      <c r="B476" s="40"/>
      <c r="C476" s="205" t="s">
        <v>705</v>
      </c>
      <c r="D476" s="205" t="s">
        <v>131</v>
      </c>
      <c r="E476" s="206" t="s">
        <v>706</v>
      </c>
      <c r="F476" s="207" t="s">
        <v>707</v>
      </c>
      <c r="G476" s="208" t="s">
        <v>134</v>
      </c>
      <c r="H476" s="209">
        <v>7.4880000000000004</v>
      </c>
      <c r="I476" s="210"/>
      <c r="J476" s="211">
        <f>ROUND(I476*H476,2)</f>
        <v>0</v>
      </c>
      <c r="K476" s="207" t="s">
        <v>135</v>
      </c>
      <c r="L476" s="45"/>
      <c r="M476" s="212" t="s">
        <v>19</v>
      </c>
      <c r="N476" s="213" t="s">
        <v>44</v>
      </c>
      <c r="O476" s="85"/>
      <c r="P476" s="214">
        <f>O476*H476</f>
        <v>0</v>
      </c>
      <c r="Q476" s="214">
        <v>0.00013999999999999999</v>
      </c>
      <c r="R476" s="214">
        <f>Q476*H476</f>
        <v>0.0010483199999999999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252</v>
      </c>
      <c r="AT476" s="216" t="s">
        <v>131</v>
      </c>
      <c r="AU476" s="216" t="s">
        <v>83</v>
      </c>
      <c r="AY476" s="18" t="s">
        <v>129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81</v>
      </c>
      <c r="BK476" s="217">
        <f>ROUND(I476*H476,2)</f>
        <v>0</v>
      </c>
      <c r="BL476" s="18" t="s">
        <v>252</v>
      </c>
      <c r="BM476" s="216" t="s">
        <v>708</v>
      </c>
    </row>
    <row r="477" s="2" customFormat="1">
      <c r="A477" s="39"/>
      <c r="B477" s="40"/>
      <c r="C477" s="41"/>
      <c r="D477" s="218" t="s">
        <v>138</v>
      </c>
      <c r="E477" s="41"/>
      <c r="F477" s="219" t="s">
        <v>709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138</v>
      </c>
      <c r="AU477" s="18" t="s">
        <v>83</v>
      </c>
    </row>
    <row r="478" s="2" customFormat="1">
      <c r="A478" s="39"/>
      <c r="B478" s="40"/>
      <c r="C478" s="41"/>
      <c r="D478" s="223" t="s">
        <v>140</v>
      </c>
      <c r="E478" s="41"/>
      <c r="F478" s="224" t="s">
        <v>710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140</v>
      </c>
      <c r="AU478" s="18" t="s">
        <v>83</v>
      </c>
    </row>
    <row r="479" s="13" customFormat="1">
      <c r="A479" s="13"/>
      <c r="B479" s="225"/>
      <c r="C479" s="226"/>
      <c r="D479" s="218" t="s">
        <v>142</v>
      </c>
      <c r="E479" s="227" t="s">
        <v>19</v>
      </c>
      <c r="F479" s="228" t="s">
        <v>661</v>
      </c>
      <c r="G479" s="226"/>
      <c r="H479" s="227" t="s">
        <v>19</v>
      </c>
      <c r="I479" s="229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142</v>
      </c>
      <c r="AU479" s="234" t="s">
        <v>83</v>
      </c>
      <c r="AV479" s="13" t="s">
        <v>81</v>
      </c>
      <c r="AW479" s="13" t="s">
        <v>34</v>
      </c>
      <c r="AX479" s="13" t="s">
        <v>73</v>
      </c>
      <c r="AY479" s="234" t="s">
        <v>129</v>
      </c>
    </row>
    <row r="480" s="14" customFormat="1">
      <c r="A480" s="14"/>
      <c r="B480" s="235"/>
      <c r="C480" s="236"/>
      <c r="D480" s="218" t="s">
        <v>142</v>
      </c>
      <c r="E480" s="237" t="s">
        <v>19</v>
      </c>
      <c r="F480" s="238" t="s">
        <v>704</v>
      </c>
      <c r="G480" s="236"/>
      <c r="H480" s="239">
        <v>7.4880000000000004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142</v>
      </c>
      <c r="AU480" s="245" t="s">
        <v>83</v>
      </c>
      <c r="AV480" s="14" t="s">
        <v>83</v>
      </c>
      <c r="AW480" s="14" t="s">
        <v>34</v>
      </c>
      <c r="AX480" s="14" t="s">
        <v>81</v>
      </c>
      <c r="AY480" s="245" t="s">
        <v>129</v>
      </c>
    </row>
    <row r="481" s="2" customFormat="1" ht="16.5" customHeight="1">
      <c r="A481" s="39"/>
      <c r="B481" s="40"/>
      <c r="C481" s="205" t="s">
        <v>711</v>
      </c>
      <c r="D481" s="205" t="s">
        <v>131</v>
      </c>
      <c r="E481" s="206" t="s">
        <v>712</v>
      </c>
      <c r="F481" s="207" t="s">
        <v>713</v>
      </c>
      <c r="G481" s="208" t="s">
        <v>134</v>
      </c>
      <c r="H481" s="209">
        <v>7.4880000000000004</v>
      </c>
      <c r="I481" s="210"/>
      <c r="J481" s="211">
        <f>ROUND(I481*H481,2)</f>
        <v>0</v>
      </c>
      <c r="K481" s="207" t="s">
        <v>135</v>
      </c>
      <c r="L481" s="45"/>
      <c r="M481" s="212" t="s">
        <v>19</v>
      </c>
      <c r="N481" s="213" t="s">
        <v>44</v>
      </c>
      <c r="O481" s="85"/>
      <c r="P481" s="214">
        <f>O481*H481</f>
        <v>0</v>
      </c>
      <c r="Q481" s="214">
        <v>0.00013999999999999999</v>
      </c>
      <c r="R481" s="214">
        <f>Q481*H481</f>
        <v>0.0010483199999999999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252</v>
      </c>
      <c r="AT481" s="216" t="s">
        <v>131</v>
      </c>
      <c r="AU481" s="216" t="s">
        <v>83</v>
      </c>
      <c r="AY481" s="18" t="s">
        <v>129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81</v>
      </c>
      <c r="BK481" s="217">
        <f>ROUND(I481*H481,2)</f>
        <v>0</v>
      </c>
      <c r="BL481" s="18" t="s">
        <v>252</v>
      </c>
      <c r="BM481" s="216" t="s">
        <v>714</v>
      </c>
    </row>
    <row r="482" s="2" customFormat="1">
      <c r="A482" s="39"/>
      <c r="B482" s="40"/>
      <c r="C482" s="41"/>
      <c r="D482" s="218" t="s">
        <v>138</v>
      </c>
      <c r="E482" s="41"/>
      <c r="F482" s="219" t="s">
        <v>715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138</v>
      </c>
      <c r="AU482" s="18" t="s">
        <v>83</v>
      </c>
    </row>
    <row r="483" s="2" customFormat="1">
      <c r="A483" s="39"/>
      <c r="B483" s="40"/>
      <c r="C483" s="41"/>
      <c r="D483" s="223" t="s">
        <v>140</v>
      </c>
      <c r="E483" s="41"/>
      <c r="F483" s="224" t="s">
        <v>716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140</v>
      </c>
      <c r="AU483" s="18" t="s">
        <v>83</v>
      </c>
    </row>
    <row r="484" s="13" customFormat="1">
      <c r="A484" s="13"/>
      <c r="B484" s="225"/>
      <c r="C484" s="226"/>
      <c r="D484" s="218" t="s">
        <v>142</v>
      </c>
      <c r="E484" s="227" t="s">
        <v>19</v>
      </c>
      <c r="F484" s="228" t="s">
        <v>661</v>
      </c>
      <c r="G484" s="226"/>
      <c r="H484" s="227" t="s">
        <v>19</v>
      </c>
      <c r="I484" s="229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142</v>
      </c>
      <c r="AU484" s="234" t="s">
        <v>83</v>
      </c>
      <c r="AV484" s="13" t="s">
        <v>81</v>
      </c>
      <c r="AW484" s="13" t="s">
        <v>34</v>
      </c>
      <c r="AX484" s="13" t="s">
        <v>73</v>
      </c>
      <c r="AY484" s="234" t="s">
        <v>129</v>
      </c>
    </row>
    <row r="485" s="14" customFormat="1">
      <c r="A485" s="14"/>
      <c r="B485" s="235"/>
      <c r="C485" s="236"/>
      <c r="D485" s="218" t="s">
        <v>142</v>
      </c>
      <c r="E485" s="237" t="s">
        <v>19</v>
      </c>
      <c r="F485" s="238" t="s">
        <v>704</v>
      </c>
      <c r="G485" s="236"/>
      <c r="H485" s="239">
        <v>7.4880000000000004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142</v>
      </c>
      <c r="AU485" s="245" t="s">
        <v>83</v>
      </c>
      <c r="AV485" s="14" t="s">
        <v>83</v>
      </c>
      <c r="AW485" s="14" t="s">
        <v>34</v>
      </c>
      <c r="AX485" s="14" t="s">
        <v>81</v>
      </c>
      <c r="AY485" s="245" t="s">
        <v>129</v>
      </c>
    </row>
    <row r="486" s="2" customFormat="1" ht="16.5" customHeight="1">
      <c r="A486" s="39"/>
      <c r="B486" s="40"/>
      <c r="C486" s="205" t="s">
        <v>717</v>
      </c>
      <c r="D486" s="205" t="s">
        <v>131</v>
      </c>
      <c r="E486" s="206" t="s">
        <v>718</v>
      </c>
      <c r="F486" s="207" t="s">
        <v>719</v>
      </c>
      <c r="G486" s="208" t="s">
        <v>134</v>
      </c>
      <c r="H486" s="209">
        <v>7.4880000000000004</v>
      </c>
      <c r="I486" s="210"/>
      <c r="J486" s="211">
        <f>ROUND(I486*H486,2)</f>
        <v>0</v>
      </c>
      <c r="K486" s="207" t="s">
        <v>135</v>
      </c>
      <c r="L486" s="45"/>
      <c r="M486" s="212" t="s">
        <v>19</v>
      </c>
      <c r="N486" s="213" t="s">
        <v>44</v>
      </c>
      <c r="O486" s="85"/>
      <c r="P486" s="214">
        <f>O486*H486</f>
        <v>0</v>
      </c>
      <c r="Q486" s="214">
        <v>0.00013999999999999999</v>
      </c>
      <c r="R486" s="214">
        <f>Q486*H486</f>
        <v>0.0010483199999999999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252</v>
      </c>
      <c r="AT486" s="216" t="s">
        <v>131</v>
      </c>
      <c r="AU486" s="216" t="s">
        <v>83</v>
      </c>
      <c r="AY486" s="18" t="s">
        <v>129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81</v>
      </c>
      <c r="BK486" s="217">
        <f>ROUND(I486*H486,2)</f>
        <v>0</v>
      </c>
      <c r="BL486" s="18" t="s">
        <v>252</v>
      </c>
      <c r="BM486" s="216" t="s">
        <v>720</v>
      </c>
    </row>
    <row r="487" s="2" customFormat="1">
      <c r="A487" s="39"/>
      <c r="B487" s="40"/>
      <c r="C487" s="41"/>
      <c r="D487" s="218" t="s">
        <v>138</v>
      </c>
      <c r="E487" s="41"/>
      <c r="F487" s="219" t="s">
        <v>721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138</v>
      </c>
      <c r="AU487" s="18" t="s">
        <v>83</v>
      </c>
    </row>
    <row r="488" s="2" customFormat="1">
      <c r="A488" s="39"/>
      <c r="B488" s="40"/>
      <c r="C488" s="41"/>
      <c r="D488" s="223" t="s">
        <v>140</v>
      </c>
      <c r="E488" s="41"/>
      <c r="F488" s="224" t="s">
        <v>722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140</v>
      </c>
      <c r="AU488" s="18" t="s">
        <v>83</v>
      </c>
    </row>
    <row r="489" s="13" customFormat="1">
      <c r="A489" s="13"/>
      <c r="B489" s="225"/>
      <c r="C489" s="226"/>
      <c r="D489" s="218" t="s">
        <v>142</v>
      </c>
      <c r="E489" s="227" t="s">
        <v>19</v>
      </c>
      <c r="F489" s="228" t="s">
        <v>661</v>
      </c>
      <c r="G489" s="226"/>
      <c r="H489" s="227" t="s">
        <v>19</v>
      </c>
      <c r="I489" s="229"/>
      <c r="J489" s="226"/>
      <c r="K489" s="226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142</v>
      </c>
      <c r="AU489" s="234" t="s">
        <v>83</v>
      </c>
      <c r="AV489" s="13" t="s">
        <v>81</v>
      </c>
      <c r="AW489" s="13" t="s">
        <v>34</v>
      </c>
      <c r="AX489" s="13" t="s">
        <v>73</v>
      </c>
      <c r="AY489" s="234" t="s">
        <v>129</v>
      </c>
    </row>
    <row r="490" s="14" customFormat="1">
      <c r="A490" s="14"/>
      <c r="B490" s="235"/>
      <c r="C490" s="236"/>
      <c r="D490" s="218" t="s">
        <v>142</v>
      </c>
      <c r="E490" s="237" t="s">
        <v>19</v>
      </c>
      <c r="F490" s="238" t="s">
        <v>704</v>
      </c>
      <c r="G490" s="236"/>
      <c r="H490" s="239">
        <v>7.4880000000000004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142</v>
      </c>
      <c r="AU490" s="245" t="s">
        <v>83</v>
      </c>
      <c r="AV490" s="14" t="s">
        <v>83</v>
      </c>
      <c r="AW490" s="14" t="s">
        <v>34</v>
      </c>
      <c r="AX490" s="14" t="s">
        <v>81</v>
      </c>
      <c r="AY490" s="245" t="s">
        <v>129</v>
      </c>
    </row>
    <row r="491" s="12" customFormat="1" ht="25.92" customHeight="1">
      <c r="A491" s="12"/>
      <c r="B491" s="189"/>
      <c r="C491" s="190"/>
      <c r="D491" s="191" t="s">
        <v>72</v>
      </c>
      <c r="E491" s="192" t="s">
        <v>723</v>
      </c>
      <c r="F491" s="192" t="s">
        <v>724</v>
      </c>
      <c r="G491" s="190"/>
      <c r="H491" s="190"/>
      <c r="I491" s="193"/>
      <c r="J491" s="194">
        <f>BK491</f>
        <v>0</v>
      </c>
      <c r="K491" s="190"/>
      <c r="L491" s="195"/>
      <c r="M491" s="196"/>
      <c r="N491" s="197"/>
      <c r="O491" s="197"/>
      <c r="P491" s="198">
        <f>SUM(P492:P506)</f>
        <v>0</v>
      </c>
      <c r="Q491" s="197"/>
      <c r="R491" s="198">
        <f>SUM(R492:R506)</f>
        <v>0</v>
      </c>
      <c r="S491" s="197"/>
      <c r="T491" s="199">
        <f>SUM(T492:T506)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0" t="s">
        <v>136</v>
      </c>
      <c r="AT491" s="201" t="s">
        <v>72</v>
      </c>
      <c r="AU491" s="201" t="s">
        <v>73</v>
      </c>
      <c r="AY491" s="200" t="s">
        <v>129</v>
      </c>
      <c r="BK491" s="202">
        <f>SUM(BK492:BK506)</f>
        <v>0</v>
      </c>
    </row>
    <row r="492" s="2" customFormat="1" ht="16.5" customHeight="1">
      <c r="A492" s="39"/>
      <c r="B492" s="40"/>
      <c r="C492" s="205" t="s">
        <v>725</v>
      </c>
      <c r="D492" s="205" t="s">
        <v>131</v>
      </c>
      <c r="E492" s="206" t="s">
        <v>726</v>
      </c>
      <c r="F492" s="207" t="s">
        <v>727</v>
      </c>
      <c r="G492" s="208" t="s">
        <v>728</v>
      </c>
      <c r="H492" s="209">
        <v>50</v>
      </c>
      <c r="I492" s="210"/>
      <c r="J492" s="211">
        <f>ROUND(I492*H492,2)</f>
        <v>0</v>
      </c>
      <c r="K492" s="207" t="s">
        <v>135</v>
      </c>
      <c r="L492" s="45"/>
      <c r="M492" s="212" t="s">
        <v>19</v>
      </c>
      <c r="N492" s="213" t="s">
        <v>44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729</v>
      </c>
      <c r="AT492" s="216" t="s">
        <v>131</v>
      </c>
      <c r="AU492" s="216" t="s">
        <v>81</v>
      </c>
      <c r="AY492" s="18" t="s">
        <v>129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81</v>
      </c>
      <c r="BK492" s="217">
        <f>ROUND(I492*H492,2)</f>
        <v>0</v>
      </c>
      <c r="BL492" s="18" t="s">
        <v>729</v>
      </c>
      <c r="BM492" s="216" t="s">
        <v>730</v>
      </c>
    </row>
    <row r="493" s="2" customFormat="1">
      <c r="A493" s="39"/>
      <c r="B493" s="40"/>
      <c r="C493" s="41"/>
      <c r="D493" s="218" t="s">
        <v>138</v>
      </c>
      <c r="E493" s="41"/>
      <c r="F493" s="219" t="s">
        <v>731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138</v>
      </c>
      <c r="AU493" s="18" t="s">
        <v>81</v>
      </c>
    </row>
    <row r="494" s="2" customFormat="1">
      <c r="A494" s="39"/>
      <c r="B494" s="40"/>
      <c r="C494" s="41"/>
      <c r="D494" s="223" t="s">
        <v>140</v>
      </c>
      <c r="E494" s="41"/>
      <c r="F494" s="224" t="s">
        <v>732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140</v>
      </c>
      <c r="AU494" s="18" t="s">
        <v>81</v>
      </c>
    </row>
    <row r="495" s="2" customFormat="1" ht="16.5" customHeight="1">
      <c r="A495" s="39"/>
      <c r="B495" s="40"/>
      <c r="C495" s="205" t="s">
        <v>733</v>
      </c>
      <c r="D495" s="205" t="s">
        <v>131</v>
      </c>
      <c r="E495" s="206" t="s">
        <v>734</v>
      </c>
      <c r="F495" s="207" t="s">
        <v>735</v>
      </c>
      <c r="G495" s="208" t="s">
        <v>728</v>
      </c>
      <c r="H495" s="209">
        <v>50</v>
      </c>
      <c r="I495" s="210"/>
      <c r="J495" s="211">
        <f>ROUND(I495*H495,2)</f>
        <v>0</v>
      </c>
      <c r="K495" s="207" t="s">
        <v>135</v>
      </c>
      <c r="L495" s="45"/>
      <c r="M495" s="212" t="s">
        <v>19</v>
      </c>
      <c r="N495" s="213" t="s">
        <v>44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729</v>
      </c>
      <c r="AT495" s="216" t="s">
        <v>131</v>
      </c>
      <c r="AU495" s="216" t="s">
        <v>81</v>
      </c>
      <c r="AY495" s="18" t="s">
        <v>129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81</v>
      </c>
      <c r="BK495" s="217">
        <f>ROUND(I495*H495,2)</f>
        <v>0</v>
      </c>
      <c r="BL495" s="18" t="s">
        <v>729</v>
      </c>
      <c r="BM495" s="216" t="s">
        <v>736</v>
      </c>
    </row>
    <row r="496" s="2" customFormat="1">
      <c r="A496" s="39"/>
      <c r="B496" s="40"/>
      <c r="C496" s="41"/>
      <c r="D496" s="218" t="s">
        <v>138</v>
      </c>
      <c r="E496" s="41"/>
      <c r="F496" s="219" t="s">
        <v>737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138</v>
      </c>
      <c r="AU496" s="18" t="s">
        <v>81</v>
      </c>
    </row>
    <row r="497" s="2" customFormat="1">
      <c r="A497" s="39"/>
      <c r="B497" s="40"/>
      <c r="C497" s="41"/>
      <c r="D497" s="223" t="s">
        <v>140</v>
      </c>
      <c r="E497" s="41"/>
      <c r="F497" s="224" t="s">
        <v>738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140</v>
      </c>
      <c r="AU497" s="18" t="s">
        <v>81</v>
      </c>
    </row>
    <row r="498" s="2" customFormat="1" ht="16.5" customHeight="1">
      <c r="A498" s="39"/>
      <c r="B498" s="40"/>
      <c r="C498" s="205" t="s">
        <v>739</v>
      </c>
      <c r="D498" s="205" t="s">
        <v>131</v>
      </c>
      <c r="E498" s="206" t="s">
        <v>740</v>
      </c>
      <c r="F498" s="207" t="s">
        <v>741</v>
      </c>
      <c r="G498" s="208" t="s">
        <v>728</v>
      </c>
      <c r="H498" s="209">
        <v>25</v>
      </c>
      <c r="I498" s="210"/>
      <c r="J498" s="211">
        <f>ROUND(I498*H498,2)</f>
        <v>0</v>
      </c>
      <c r="K498" s="207" t="s">
        <v>135</v>
      </c>
      <c r="L498" s="45"/>
      <c r="M498" s="212" t="s">
        <v>19</v>
      </c>
      <c r="N498" s="213" t="s">
        <v>44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729</v>
      </c>
      <c r="AT498" s="216" t="s">
        <v>131</v>
      </c>
      <c r="AU498" s="216" t="s">
        <v>81</v>
      </c>
      <c r="AY498" s="18" t="s">
        <v>129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729</v>
      </c>
      <c r="BM498" s="216" t="s">
        <v>742</v>
      </c>
    </row>
    <row r="499" s="2" customFormat="1">
      <c r="A499" s="39"/>
      <c r="B499" s="40"/>
      <c r="C499" s="41"/>
      <c r="D499" s="218" t="s">
        <v>138</v>
      </c>
      <c r="E499" s="41"/>
      <c r="F499" s="219" t="s">
        <v>743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138</v>
      </c>
      <c r="AU499" s="18" t="s">
        <v>81</v>
      </c>
    </row>
    <row r="500" s="2" customFormat="1">
      <c r="A500" s="39"/>
      <c r="B500" s="40"/>
      <c r="C500" s="41"/>
      <c r="D500" s="223" t="s">
        <v>140</v>
      </c>
      <c r="E500" s="41"/>
      <c r="F500" s="224" t="s">
        <v>744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140</v>
      </c>
      <c r="AU500" s="18" t="s">
        <v>81</v>
      </c>
    </row>
    <row r="501" s="2" customFormat="1" ht="16.5" customHeight="1">
      <c r="A501" s="39"/>
      <c r="B501" s="40"/>
      <c r="C501" s="205" t="s">
        <v>745</v>
      </c>
      <c r="D501" s="205" t="s">
        <v>131</v>
      </c>
      <c r="E501" s="206" t="s">
        <v>746</v>
      </c>
      <c r="F501" s="207" t="s">
        <v>747</v>
      </c>
      <c r="G501" s="208" t="s">
        <v>728</v>
      </c>
      <c r="H501" s="209">
        <v>50</v>
      </c>
      <c r="I501" s="210"/>
      <c r="J501" s="211">
        <f>ROUND(I501*H501,2)</f>
        <v>0</v>
      </c>
      <c r="K501" s="207" t="s">
        <v>135</v>
      </c>
      <c r="L501" s="45"/>
      <c r="M501" s="212" t="s">
        <v>19</v>
      </c>
      <c r="N501" s="213" t="s">
        <v>44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729</v>
      </c>
      <c r="AT501" s="216" t="s">
        <v>131</v>
      </c>
      <c r="AU501" s="216" t="s">
        <v>81</v>
      </c>
      <c r="AY501" s="18" t="s">
        <v>129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81</v>
      </c>
      <c r="BK501" s="217">
        <f>ROUND(I501*H501,2)</f>
        <v>0</v>
      </c>
      <c r="BL501" s="18" t="s">
        <v>729</v>
      </c>
      <c r="BM501" s="216" t="s">
        <v>748</v>
      </c>
    </row>
    <row r="502" s="2" customFormat="1">
      <c r="A502" s="39"/>
      <c r="B502" s="40"/>
      <c r="C502" s="41"/>
      <c r="D502" s="218" t="s">
        <v>138</v>
      </c>
      <c r="E502" s="41"/>
      <c r="F502" s="219" t="s">
        <v>749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138</v>
      </c>
      <c r="AU502" s="18" t="s">
        <v>81</v>
      </c>
    </row>
    <row r="503" s="2" customFormat="1">
      <c r="A503" s="39"/>
      <c r="B503" s="40"/>
      <c r="C503" s="41"/>
      <c r="D503" s="223" t="s">
        <v>140</v>
      </c>
      <c r="E503" s="41"/>
      <c r="F503" s="224" t="s">
        <v>750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140</v>
      </c>
      <c r="AU503" s="18" t="s">
        <v>81</v>
      </c>
    </row>
    <row r="504" s="2" customFormat="1" ht="16.5" customHeight="1">
      <c r="A504" s="39"/>
      <c r="B504" s="40"/>
      <c r="C504" s="205" t="s">
        <v>751</v>
      </c>
      <c r="D504" s="205" t="s">
        <v>131</v>
      </c>
      <c r="E504" s="206" t="s">
        <v>752</v>
      </c>
      <c r="F504" s="207" t="s">
        <v>753</v>
      </c>
      <c r="G504" s="208" t="s">
        <v>728</v>
      </c>
      <c r="H504" s="209">
        <v>25</v>
      </c>
      <c r="I504" s="210"/>
      <c r="J504" s="211">
        <f>ROUND(I504*H504,2)</f>
        <v>0</v>
      </c>
      <c r="K504" s="207" t="s">
        <v>135</v>
      </c>
      <c r="L504" s="45"/>
      <c r="M504" s="212" t="s">
        <v>19</v>
      </c>
      <c r="N504" s="213" t="s">
        <v>44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729</v>
      </c>
      <c r="AT504" s="216" t="s">
        <v>131</v>
      </c>
      <c r="AU504" s="216" t="s">
        <v>81</v>
      </c>
      <c r="AY504" s="18" t="s">
        <v>129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81</v>
      </c>
      <c r="BK504" s="217">
        <f>ROUND(I504*H504,2)</f>
        <v>0</v>
      </c>
      <c r="BL504" s="18" t="s">
        <v>729</v>
      </c>
      <c r="BM504" s="216" t="s">
        <v>754</v>
      </c>
    </row>
    <row r="505" s="2" customFormat="1">
      <c r="A505" s="39"/>
      <c r="B505" s="40"/>
      <c r="C505" s="41"/>
      <c r="D505" s="218" t="s">
        <v>138</v>
      </c>
      <c r="E505" s="41"/>
      <c r="F505" s="219" t="s">
        <v>755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138</v>
      </c>
      <c r="AU505" s="18" t="s">
        <v>81</v>
      </c>
    </row>
    <row r="506" s="2" customFormat="1">
      <c r="A506" s="39"/>
      <c r="B506" s="40"/>
      <c r="C506" s="41"/>
      <c r="D506" s="223" t="s">
        <v>140</v>
      </c>
      <c r="E506" s="41"/>
      <c r="F506" s="224" t="s">
        <v>756</v>
      </c>
      <c r="G506" s="41"/>
      <c r="H506" s="41"/>
      <c r="I506" s="220"/>
      <c r="J506" s="41"/>
      <c r="K506" s="41"/>
      <c r="L506" s="45"/>
      <c r="M506" s="268"/>
      <c r="N506" s="269"/>
      <c r="O506" s="270"/>
      <c r="P506" s="270"/>
      <c r="Q506" s="270"/>
      <c r="R506" s="270"/>
      <c r="S506" s="270"/>
      <c r="T506" s="271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140</v>
      </c>
      <c r="AU506" s="18" t="s">
        <v>81</v>
      </c>
    </row>
    <row r="507" s="2" customFormat="1" ht="6.96" customHeight="1">
      <c r="A507" s="39"/>
      <c r="B507" s="60"/>
      <c r="C507" s="61"/>
      <c r="D507" s="61"/>
      <c r="E507" s="61"/>
      <c r="F507" s="61"/>
      <c r="G507" s="61"/>
      <c r="H507" s="61"/>
      <c r="I507" s="61"/>
      <c r="J507" s="61"/>
      <c r="K507" s="61"/>
      <c r="L507" s="45"/>
      <c r="M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</sheetData>
  <sheetProtection sheet="1" autoFilter="0" formatColumns="0" formatRows="0" objects="1" scenarios="1" spinCount="100000" saltValue="8ciEvIecNtFHzK0n3dn3nSNYIY/LdBfkxDBSlD5k6oxNd+k3EWkXwPkHwYW7BdVuz5gRudkXmwy8cca9lO1Twg==" hashValue="Hky6yzIlno/NsQqfmEzc2oCPM4Z5jwvz32jZvRzv2FNYfuouCIAdb3NcpTheSIrptiw0Mir6p+PosmuSdvJilg==" algorithmName="SHA-512" password="CC35"/>
  <autoFilter ref="C92:K50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1/113107123"/>
    <hyperlink ref="F103" r:id="rId2" display="https://podminky.urs.cz/item/CS_URS_2023_01/113154124"/>
    <hyperlink ref="F108" r:id="rId3" display="https://podminky.urs.cz/item/CS_URS_2023_01/122351101"/>
    <hyperlink ref="F113" r:id="rId4" display="https://podminky.urs.cz/item/CS_URS_2023_01/122452203"/>
    <hyperlink ref="F118" r:id="rId5" display="https://podminky.urs.cz/item/CS_URS_2023_01/131351100"/>
    <hyperlink ref="F123" r:id="rId6" display="https://podminky.urs.cz/item/CS_URS_2023_01/132351251"/>
    <hyperlink ref="F128" r:id="rId7" display="https://podminky.urs.cz/item/CS_URS_2023_01/162751137"/>
    <hyperlink ref="F133" r:id="rId8" display="https://podminky.urs.cz/item/CS_URS_2023_01/162751139"/>
    <hyperlink ref="F137" r:id="rId9" display="https://podminky.urs.cz/item/CS_URS_2023_01/167151112"/>
    <hyperlink ref="F140" r:id="rId10" display="https://podminky.urs.cz/item/CS_URS_2023_01/174111101"/>
    <hyperlink ref="F145" r:id="rId11" display="https://podminky.urs.cz/item/CS_URS_2023_01/175111101"/>
    <hyperlink ref="F153" r:id="rId12" display="https://podminky.urs.cz/item/CS_URS_2023_01/181252305"/>
    <hyperlink ref="F161" r:id="rId13" display="https://podminky.urs.cz/item/CS_URS_2023_01/181951114"/>
    <hyperlink ref="F167" r:id="rId14" display="https://podminky.urs.cz/item/CS_URS_2023_01/271572211"/>
    <hyperlink ref="F172" r:id="rId15" display="https://podminky.urs.cz/item/CS_URS_2023_01/273321211"/>
    <hyperlink ref="F177" r:id="rId16" display="https://podminky.urs.cz/item/CS_URS_2023_01/273351121"/>
    <hyperlink ref="F182" r:id="rId17" display="https://podminky.urs.cz/item/CS_URS_2023_01/273351122"/>
    <hyperlink ref="F187" r:id="rId18" display="https://podminky.urs.cz/item/CS_URS_2023_01/273362021"/>
    <hyperlink ref="F193" r:id="rId19" display="https://podminky.urs.cz/item/CS_URS_2023_01/451317777"/>
    <hyperlink ref="F198" r:id="rId20" display="https://podminky.urs.cz/item/CS_URS_2023_01/451541111"/>
    <hyperlink ref="F203" r:id="rId21" display="https://podminky.urs.cz/item/CS_URS_2023_01/451573111"/>
    <hyperlink ref="F209" r:id="rId22" display="https://podminky.urs.cz/item/CS_URS_2023_01/564851011"/>
    <hyperlink ref="F214" r:id="rId23" display="https://podminky.urs.cz/item/CS_URS_2023_01/564861111"/>
    <hyperlink ref="F219" r:id="rId24" display="https://podminky.urs.cz/item/CS_URS_2023_01/565155101"/>
    <hyperlink ref="F224" r:id="rId25" display="https://podminky.urs.cz/item/CS_URS_2023_01/567123813"/>
    <hyperlink ref="F229" r:id="rId26" display="https://podminky.urs.cz/item/CS_URS_2023_01/569851111"/>
    <hyperlink ref="F234" r:id="rId27" display="https://podminky.urs.cz/item/CS_URS_2023_01/573191111"/>
    <hyperlink ref="F239" r:id="rId28" display="https://podminky.urs.cz/item/CS_URS_2023_01/573231106"/>
    <hyperlink ref="F244" r:id="rId29" display="https://podminky.urs.cz/item/CS_URS_2023_01/577134131"/>
    <hyperlink ref="F249" r:id="rId30" display="https://podminky.urs.cz/item/CS_URS_2023_01/597161111"/>
    <hyperlink ref="F256" r:id="rId31" display="https://podminky.urs.cz/item/CS_URS_2023_01/597661111"/>
    <hyperlink ref="F262" r:id="rId32" display="https://podminky.urs.cz/item/CS_URS_2023_01/894201161"/>
    <hyperlink ref="F267" r:id="rId33" display="https://podminky.urs.cz/item/CS_URS_2023_01/894201261"/>
    <hyperlink ref="F272" r:id="rId34" display="https://podminky.urs.cz/item/CS_URS_2023_01/894502101"/>
    <hyperlink ref="F277" r:id="rId35" display="https://podminky.urs.cz/item/CS_URS_2023_01/894502201"/>
    <hyperlink ref="F283" r:id="rId36" display="https://podminky.urs.cz/item/CS_URS_2023_01/894608112"/>
    <hyperlink ref="F291" r:id="rId37" display="https://podminky.urs.cz/item/CS_URS_2023_01/894608211"/>
    <hyperlink ref="F298" r:id="rId38" display="https://podminky.urs.cz/item/CS_URS_2023_01/899501221"/>
    <hyperlink ref="F304" r:id="rId39" display="https://podminky.urs.cz/item/CS_URS_2023_01/914111111"/>
    <hyperlink ref="F314" r:id="rId40" display="https://podminky.urs.cz/item/CS_URS_2023_01/914511111"/>
    <hyperlink ref="F321" r:id="rId41" display="https://podminky.urs.cz/item/CS_URS_2023_01/916131213"/>
    <hyperlink ref="F329" r:id="rId42" display="https://podminky.urs.cz/item/CS_URS_2023_01/919551014"/>
    <hyperlink ref="F337" r:id="rId43" display="https://podminky.urs.cz/item/CS_URS_2023_01/919732221"/>
    <hyperlink ref="F345" r:id="rId44" display="https://podminky.urs.cz/item/CS_URS_2023_01/919735112"/>
    <hyperlink ref="F350" r:id="rId45" display="https://podminky.urs.cz/item/CS_URS_2023_01/935112211"/>
    <hyperlink ref="F357" r:id="rId46" display="https://podminky.urs.cz/item/CS_URS_2023_01/938909612"/>
    <hyperlink ref="F362" r:id="rId47" display="https://podminky.urs.cz/item/CS_URS_2023_01/953961215"/>
    <hyperlink ref="F367" r:id="rId48" display="https://podminky.urs.cz/item/CS_URS_2023_01/953965131"/>
    <hyperlink ref="F372" r:id="rId49" display="https://podminky.urs.cz/item/CS_URS_2023_01/966008113"/>
    <hyperlink ref="F377" r:id="rId50" display="https://podminky.urs.cz/item/CS_URS_2023_01/966008212"/>
    <hyperlink ref="F382" r:id="rId51" display="https://podminky.urs.cz/item/CS_URS_2023_01/966008311"/>
    <hyperlink ref="F388" r:id="rId52" display="https://podminky.urs.cz/item/CS_URS_2023_01/997221551"/>
    <hyperlink ref="F391" r:id="rId53" display="https://podminky.urs.cz/item/CS_URS_2023_01/997221559"/>
    <hyperlink ref="F395" r:id="rId54" display="https://podminky.urs.cz/item/CS_URS_2023_01/997221611"/>
    <hyperlink ref="F398" r:id="rId55" display="https://podminky.urs.cz/item/CS_URS_2023_01/997221625"/>
    <hyperlink ref="F402" r:id="rId56" display="https://podminky.urs.cz/item/CS_URS_2023_01/997221655"/>
    <hyperlink ref="F412" r:id="rId57" display="https://podminky.urs.cz/item/CS_URS_2023_01/997221875"/>
    <hyperlink ref="F418" r:id="rId58" display="https://podminky.urs.cz/item/CS_URS_2023_01/998225111"/>
    <hyperlink ref="F423" r:id="rId59" display="https://podminky.urs.cz/item/CS_URS_2023_01/711112001"/>
    <hyperlink ref="F431" r:id="rId60" display="https://podminky.urs.cz/item/CS_URS_2023_01/711112002"/>
    <hyperlink ref="F439" r:id="rId61" display="https://podminky.urs.cz/item/CS_URS_2023_01/998711201"/>
    <hyperlink ref="F443" r:id="rId62" display="https://podminky.urs.cz/item/CS_URS_2023_01/767163121"/>
    <hyperlink ref="F462" r:id="rId63" display="https://podminky.urs.cz/item/CS_URS_2023_01/998767201"/>
    <hyperlink ref="F466" r:id="rId64" display="https://podminky.urs.cz/item/CS_URS_2023_01/783301303"/>
    <hyperlink ref="F473" r:id="rId65" display="https://podminky.urs.cz/item/CS_URS_2023_01/783301311"/>
    <hyperlink ref="F478" r:id="rId66" display="https://podminky.urs.cz/item/CS_URS_2023_01/783314203"/>
    <hyperlink ref="F483" r:id="rId67" display="https://podminky.urs.cz/item/CS_URS_2023_01/783315103"/>
    <hyperlink ref="F488" r:id="rId68" display="https://podminky.urs.cz/item/CS_URS_2023_01/783317105"/>
    <hyperlink ref="F494" r:id="rId69" display="https://podminky.urs.cz/item/CS_URS_2023_01/HZS1212"/>
    <hyperlink ref="F497" r:id="rId70" display="https://podminky.urs.cz/item/CS_URS_2023_01/HZS1322"/>
    <hyperlink ref="F500" r:id="rId71" display="https://podminky.urs.cz/item/CS_URS_2023_01/HZS1412"/>
    <hyperlink ref="F503" r:id="rId72" display="https://podminky.urs.cz/item/CS_URS_2023_01/HZS1422"/>
    <hyperlink ref="F506" r:id="rId73" display="https://podminky.urs.cz/item/CS_URS_2023_01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757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ROUND((SUM(BE94:BE386)),  2)</f>
        <v>0</v>
      </c>
      <c r="G33" s="39"/>
      <c r="H33" s="39"/>
      <c r="I33" s="149">
        <v>0.20999999999999999</v>
      </c>
      <c r="J33" s="148">
        <f>ROUND(((SUM(BE94:BE386))*I33),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ROUND((SUM(BF94:BF386)),  2)</f>
        <v>0</v>
      </c>
      <c r="G34" s="39"/>
      <c r="H34" s="39"/>
      <c r="I34" s="149">
        <v>0.14999999999999999</v>
      </c>
      <c r="J34" s="148">
        <f>ROUND(((SUM(BF94:BF386))*I34),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ROUND((SUM(BG94:BG386)),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ROUND((SUM(BH94:BH386)),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ROUND((SUM(BI94:BI386)),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2023-02-D.2.1 - LEŠANY-OPĚRNÁ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J136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758</v>
      </c>
      <c r="E63" s="175"/>
      <c r="F63" s="175"/>
      <c r="G63" s="175"/>
      <c r="H63" s="175"/>
      <c r="I63" s="175"/>
      <c r="J63" s="176">
        <f>J213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J254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759</v>
      </c>
      <c r="E66" s="175"/>
      <c r="F66" s="175"/>
      <c r="G66" s="175"/>
      <c r="H66" s="175"/>
      <c r="I66" s="175"/>
      <c r="J66" s="176">
        <f>J260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105</v>
      </c>
      <c r="E67" s="175"/>
      <c r="F67" s="175"/>
      <c r="G67" s="175"/>
      <c r="H67" s="175"/>
      <c r="I67" s="175"/>
      <c r="J67" s="176">
        <f>J271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106</v>
      </c>
      <c r="E68" s="175"/>
      <c r="F68" s="175"/>
      <c r="G68" s="175"/>
      <c r="H68" s="175"/>
      <c r="I68" s="175"/>
      <c r="J68" s="176">
        <f>J277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107</v>
      </c>
      <c r="E69" s="175"/>
      <c r="F69" s="175"/>
      <c r="G69" s="175"/>
      <c r="H69" s="175"/>
      <c r="I69" s="175"/>
      <c r="J69" s="176">
        <f>J338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108</v>
      </c>
      <c r="E70" s="175"/>
      <c r="F70" s="175"/>
      <c r="G70" s="175"/>
      <c r="H70" s="175"/>
      <c r="I70" s="175"/>
      <c r="J70" s="176">
        <f>J346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109</v>
      </c>
      <c r="E71" s="169"/>
      <c r="F71" s="169"/>
      <c r="G71" s="169"/>
      <c r="H71" s="169"/>
      <c r="I71" s="169"/>
      <c r="J71" s="170">
        <f>J350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110</v>
      </c>
      <c r="E72" s="175"/>
      <c r="F72" s="175"/>
      <c r="G72" s="175"/>
      <c r="H72" s="175"/>
      <c r="I72" s="175"/>
      <c r="J72" s="176">
        <f>J351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112</v>
      </c>
      <c r="E73" s="175"/>
      <c r="F73" s="175"/>
      <c r="G73" s="175"/>
      <c r="H73" s="175"/>
      <c r="I73" s="175"/>
      <c r="J73" s="176">
        <f>J368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6"/>
      <c r="C74" s="167"/>
      <c r="D74" s="168" t="s">
        <v>113</v>
      </c>
      <c r="E74" s="169"/>
      <c r="F74" s="169"/>
      <c r="G74" s="169"/>
      <c r="H74" s="169"/>
      <c r="I74" s="169"/>
      <c r="J74" s="170">
        <f>J374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114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OPRAVA VOZOVKY S OPĚRNOU ZDÍ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94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2023-02-D.2.1 - LEŠANY-OPĚRNÁ ZEĎ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Lešany </v>
      </c>
      <c r="G88" s="41"/>
      <c r="H88" s="41"/>
      <c r="I88" s="33" t="s">
        <v>23</v>
      </c>
      <c r="J88" s="73" t="str">
        <f>IF(J12="","",J12)</f>
        <v>2. 1. 2023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Středočeský kraj,Zborovská 11,Praha 5</v>
      </c>
      <c r="G90" s="41"/>
      <c r="H90" s="41"/>
      <c r="I90" s="33" t="s">
        <v>32</v>
      </c>
      <c r="J90" s="37" t="str">
        <f>E21</f>
        <v>DiK Janák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>ing. Stanislav Janák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115</v>
      </c>
      <c r="D93" s="181" t="s">
        <v>58</v>
      </c>
      <c r="E93" s="181" t="s">
        <v>54</v>
      </c>
      <c r="F93" s="181" t="s">
        <v>55</v>
      </c>
      <c r="G93" s="181" t="s">
        <v>116</v>
      </c>
      <c r="H93" s="181" t="s">
        <v>117</v>
      </c>
      <c r="I93" s="181" t="s">
        <v>118</v>
      </c>
      <c r="J93" s="181" t="s">
        <v>98</v>
      </c>
      <c r="K93" s="182" t="s">
        <v>119</v>
      </c>
      <c r="L93" s="183"/>
      <c r="M93" s="93" t="s">
        <v>19</v>
      </c>
      <c r="N93" s="94" t="s">
        <v>43</v>
      </c>
      <c r="O93" s="94" t="s">
        <v>120</v>
      </c>
      <c r="P93" s="94" t="s">
        <v>121</v>
      </c>
      <c r="Q93" s="94" t="s">
        <v>122</v>
      </c>
      <c r="R93" s="94" t="s">
        <v>123</v>
      </c>
      <c r="S93" s="94" t="s">
        <v>124</v>
      </c>
      <c r="T93" s="95" t="s">
        <v>125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126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P95+P350+P374</f>
        <v>0</v>
      </c>
      <c r="Q94" s="97"/>
      <c r="R94" s="186">
        <f>R95+R350+R374</f>
        <v>359.78662567000003</v>
      </c>
      <c r="S94" s="97"/>
      <c r="T94" s="187">
        <f>T95+T350+T374</f>
        <v>2.2557440000000004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72</v>
      </c>
      <c r="AU94" s="18" t="s">
        <v>99</v>
      </c>
      <c r="BK94" s="188">
        <f>BK95+BK350+BK374</f>
        <v>0</v>
      </c>
    </row>
    <row r="95" s="12" customFormat="1" ht="25.92" customHeight="1">
      <c r="A95" s="12"/>
      <c r="B95" s="189"/>
      <c r="C95" s="190"/>
      <c r="D95" s="191" t="s">
        <v>72</v>
      </c>
      <c r="E95" s="192" t="s">
        <v>127</v>
      </c>
      <c r="F95" s="192" t="s">
        <v>128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P96+P136+P213+P248+P254+P260+P271+P277+P338+P346</f>
        <v>0</v>
      </c>
      <c r="Q95" s="197"/>
      <c r="R95" s="198">
        <f>R96+R136+R213+R248+R254+R260+R271+R277+R338+R346</f>
        <v>359.68856667000006</v>
      </c>
      <c r="S95" s="197"/>
      <c r="T95" s="199">
        <f>T96+T136+T213+T248+T254+T260+T271+T277+T338+T346</f>
        <v>2.2557440000000004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73</v>
      </c>
      <c r="AY95" s="200" t="s">
        <v>129</v>
      </c>
      <c r="BK95" s="202">
        <f>BK96+BK136+BK213+BK248+BK254+BK260+BK271+BK277+BK338+BK346</f>
        <v>0</v>
      </c>
    </row>
    <row r="96" s="12" customFormat="1" ht="22.8" customHeight="1">
      <c r="A96" s="12"/>
      <c r="B96" s="189"/>
      <c r="C96" s="190"/>
      <c r="D96" s="191" t="s">
        <v>72</v>
      </c>
      <c r="E96" s="203" t="s">
        <v>81</v>
      </c>
      <c r="F96" s="203" t="s">
        <v>130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SUM(P97:P135)</f>
        <v>0</v>
      </c>
      <c r="Q96" s="197"/>
      <c r="R96" s="198">
        <f>SUM(R97:R135)</f>
        <v>1.1459039999999998</v>
      </c>
      <c r="S96" s="197"/>
      <c r="T96" s="199">
        <f>SUM(T97:T135)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72</v>
      </c>
      <c r="AU96" s="201" t="s">
        <v>81</v>
      </c>
      <c r="AY96" s="200" t="s">
        <v>129</v>
      </c>
      <c r="BK96" s="202">
        <f>SUM(BK97:BK135)</f>
        <v>0</v>
      </c>
    </row>
    <row r="97" s="2" customFormat="1" ht="21.75" customHeight="1">
      <c r="A97" s="39"/>
      <c r="B97" s="40"/>
      <c r="C97" s="205" t="s">
        <v>81</v>
      </c>
      <c r="D97" s="205" t="s">
        <v>131</v>
      </c>
      <c r="E97" s="206" t="s">
        <v>760</v>
      </c>
      <c r="F97" s="207" t="s">
        <v>761</v>
      </c>
      <c r="G97" s="208" t="s">
        <v>154</v>
      </c>
      <c r="H97" s="209">
        <v>88.200000000000003</v>
      </c>
      <c r="I97" s="210"/>
      <c r="J97" s="211">
        <f>ROUND(I97*H97,2)</f>
        <v>0</v>
      </c>
      <c r="K97" s="207" t="s">
        <v>762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131</v>
      </c>
      <c r="AU97" s="216" t="s">
        <v>83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136</v>
      </c>
      <c r="BM97" s="216" t="s">
        <v>763</v>
      </c>
    </row>
    <row r="98" s="2" customFormat="1">
      <c r="A98" s="39"/>
      <c r="B98" s="40"/>
      <c r="C98" s="41"/>
      <c r="D98" s="218" t="s">
        <v>138</v>
      </c>
      <c r="E98" s="41"/>
      <c r="F98" s="219" t="s">
        <v>764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138</v>
      </c>
      <c r="AU98" s="18" t="s">
        <v>83</v>
      </c>
    </row>
    <row r="99" s="2" customFormat="1">
      <c r="A99" s="39"/>
      <c r="B99" s="40"/>
      <c r="C99" s="41"/>
      <c r="D99" s="223" t="s">
        <v>140</v>
      </c>
      <c r="E99" s="41"/>
      <c r="F99" s="224" t="s">
        <v>765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83</v>
      </c>
    </row>
    <row r="100" s="13" customFormat="1">
      <c r="A100" s="13"/>
      <c r="B100" s="225"/>
      <c r="C100" s="226"/>
      <c r="D100" s="218" t="s">
        <v>142</v>
      </c>
      <c r="E100" s="227" t="s">
        <v>19</v>
      </c>
      <c r="F100" s="228" t="s">
        <v>766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142</v>
      </c>
      <c r="AU100" s="234" t="s">
        <v>83</v>
      </c>
      <c r="AV100" s="13" t="s">
        <v>81</v>
      </c>
      <c r="AW100" s="13" t="s">
        <v>34</v>
      </c>
      <c r="AX100" s="13" t="s">
        <v>73</v>
      </c>
      <c r="AY100" s="234" t="s">
        <v>129</v>
      </c>
    </row>
    <row r="101" s="14" customFormat="1">
      <c r="A101" s="14"/>
      <c r="B101" s="235"/>
      <c r="C101" s="236"/>
      <c r="D101" s="218" t="s">
        <v>142</v>
      </c>
      <c r="E101" s="237" t="s">
        <v>19</v>
      </c>
      <c r="F101" s="238" t="s">
        <v>767</v>
      </c>
      <c r="G101" s="236"/>
      <c r="H101" s="239">
        <v>88.200000000000003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142</v>
      </c>
      <c r="AU101" s="245" t="s">
        <v>83</v>
      </c>
      <c r="AV101" s="14" t="s">
        <v>83</v>
      </c>
      <c r="AW101" s="14" t="s">
        <v>34</v>
      </c>
      <c r="AX101" s="14" t="s">
        <v>81</v>
      </c>
      <c r="AY101" s="245" t="s">
        <v>129</v>
      </c>
    </row>
    <row r="102" s="2" customFormat="1" ht="16.5" customHeight="1">
      <c r="A102" s="39"/>
      <c r="B102" s="40"/>
      <c r="C102" s="205" t="s">
        <v>83</v>
      </c>
      <c r="D102" s="205" t="s">
        <v>131</v>
      </c>
      <c r="E102" s="206" t="s">
        <v>768</v>
      </c>
      <c r="F102" s="207" t="s">
        <v>769</v>
      </c>
      <c r="G102" s="208" t="s">
        <v>154</v>
      </c>
      <c r="H102" s="209">
        <v>4.7999999999999998</v>
      </c>
      <c r="I102" s="210"/>
      <c r="J102" s="211">
        <f>ROUND(I102*H102,2)</f>
        <v>0</v>
      </c>
      <c r="K102" s="207" t="s">
        <v>135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0.00123</v>
      </c>
      <c r="R102" s="214">
        <f>Q102*H102</f>
        <v>0.0059039999999999995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136</v>
      </c>
      <c r="AT102" s="216" t="s">
        <v>131</v>
      </c>
      <c r="AU102" s="216" t="s">
        <v>83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136</v>
      </c>
      <c r="BM102" s="216" t="s">
        <v>770</v>
      </c>
    </row>
    <row r="103" s="2" customFormat="1">
      <c r="A103" s="39"/>
      <c r="B103" s="40"/>
      <c r="C103" s="41"/>
      <c r="D103" s="218" t="s">
        <v>138</v>
      </c>
      <c r="E103" s="41"/>
      <c r="F103" s="219" t="s">
        <v>771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83</v>
      </c>
    </row>
    <row r="104" s="2" customFormat="1">
      <c r="A104" s="39"/>
      <c r="B104" s="40"/>
      <c r="C104" s="41"/>
      <c r="D104" s="223" t="s">
        <v>140</v>
      </c>
      <c r="E104" s="41"/>
      <c r="F104" s="224" t="s">
        <v>772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83</v>
      </c>
    </row>
    <row r="105" s="13" customFormat="1">
      <c r="A105" s="13"/>
      <c r="B105" s="225"/>
      <c r="C105" s="226"/>
      <c r="D105" s="218" t="s">
        <v>142</v>
      </c>
      <c r="E105" s="227" t="s">
        <v>19</v>
      </c>
      <c r="F105" s="228" t="s">
        <v>773</v>
      </c>
      <c r="G105" s="226"/>
      <c r="H105" s="227" t="s">
        <v>19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142</v>
      </c>
      <c r="AU105" s="234" t="s">
        <v>83</v>
      </c>
      <c r="AV105" s="13" t="s">
        <v>81</v>
      </c>
      <c r="AW105" s="13" t="s">
        <v>34</v>
      </c>
      <c r="AX105" s="13" t="s">
        <v>73</v>
      </c>
      <c r="AY105" s="234" t="s">
        <v>129</v>
      </c>
    </row>
    <row r="106" s="14" customFormat="1">
      <c r="A106" s="14"/>
      <c r="B106" s="235"/>
      <c r="C106" s="236"/>
      <c r="D106" s="218" t="s">
        <v>142</v>
      </c>
      <c r="E106" s="237" t="s">
        <v>19</v>
      </c>
      <c r="F106" s="238" t="s">
        <v>774</v>
      </c>
      <c r="G106" s="236"/>
      <c r="H106" s="239">
        <v>4.7999999999999998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142</v>
      </c>
      <c r="AU106" s="245" t="s">
        <v>83</v>
      </c>
      <c r="AV106" s="14" t="s">
        <v>83</v>
      </c>
      <c r="AW106" s="14" t="s">
        <v>34</v>
      </c>
      <c r="AX106" s="14" t="s">
        <v>81</v>
      </c>
      <c r="AY106" s="245" t="s">
        <v>129</v>
      </c>
    </row>
    <row r="107" s="2" customFormat="1" ht="21.75" customHeight="1">
      <c r="A107" s="39"/>
      <c r="B107" s="40"/>
      <c r="C107" s="205" t="s">
        <v>151</v>
      </c>
      <c r="D107" s="205" t="s">
        <v>131</v>
      </c>
      <c r="E107" s="206" t="s">
        <v>775</v>
      </c>
      <c r="F107" s="207" t="s">
        <v>776</v>
      </c>
      <c r="G107" s="208" t="s">
        <v>154</v>
      </c>
      <c r="H107" s="209">
        <v>5.2800000000000002</v>
      </c>
      <c r="I107" s="210"/>
      <c r="J107" s="211">
        <f>ROUND(I107*H107,2)</f>
        <v>0</v>
      </c>
      <c r="K107" s="207" t="s">
        <v>762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136</v>
      </c>
      <c r="AT107" s="216" t="s">
        <v>131</v>
      </c>
      <c r="AU107" s="216" t="s">
        <v>83</v>
      </c>
      <c r="AY107" s="18" t="s">
        <v>129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136</v>
      </c>
      <c r="BM107" s="216" t="s">
        <v>777</v>
      </c>
    </row>
    <row r="108" s="2" customFormat="1">
      <c r="A108" s="39"/>
      <c r="B108" s="40"/>
      <c r="C108" s="41"/>
      <c r="D108" s="218" t="s">
        <v>138</v>
      </c>
      <c r="E108" s="41"/>
      <c r="F108" s="219" t="s">
        <v>778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138</v>
      </c>
      <c r="AU108" s="18" t="s">
        <v>83</v>
      </c>
    </row>
    <row r="109" s="2" customFormat="1">
      <c r="A109" s="39"/>
      <c r="B109" s="40"/>
      <c r="C109" s="41"/>
      <c r="D109" s="223" t="s">
        <v>140</v>
      </c>
      <c r="E109" s="41"/>
      <c r="F109" s="224" t="s">
        <v>779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140</v>
      </c>
      <c r="AU109" s="18" t="s">
        <v>83</v>
      </c>
    </row>
    <row r="110" s="13" customFormat="1">
      <c r="A110" s="13"/>
      <c r="B110" s="225"/>
      <c r="C110" s="226"/>
      <c r="D110" s="218" t="s">
        <v>142</v>
      </c>
      <c r="E110" s="227" t="s">
        <v>19</v>
      </c>
      <c r="F110" s="228" t="s">
        <v>780</v>
      </c>
      <c r="G110" s="226"/>
      <c r="H110" s="227" t="s">
        <v>19</v>
      </c>
      <c r="I110" s="229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142</v>
      </c>
      <c r="AU110" s="234" t="s">
        <v>83</v>
      </c>
      <c r="AV110" s="13" t="s">
        <v>81</v>
      </c>
      <c r="AW110" s="13" t="s">
        <v>34</v>
      </c>
      <c r="AX110" s="13" t="s">
        <v>73</v>
      </c>
      <c r="AY110" s="234" t="s">
        <v>129</v>
      </c>
    </row>
    <row r="111" s="14" customFormat="1">
      <c r="A111" s="14"/>
      <c r="B111" s="235"/>
      <c r="C111" s="236"/>
      <c r="D111" s="218" t="s">
        <v>142</v>
      </c>
      <c r="E111" s="237" t="s">
        <v>19</v>
      </c>
      <c r="F111" s="238" t="s">
        <v>781</v>
      </c>
      <c r="G111" s="236"/>
      <c r="H111" s="239">
        <v>5.2800000000000002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142</v>
      </c>
      <c r="AU111" s="245" t="s">
        <v>83</v>
      </c>
      <c r="AV111" s="14" t="s">
        <v>83</v>
      </c>
      <c r="AW111" s="14" t="s">
        <v>34</v>
      </c>
      <c r="AX111" s="14" t="s">
        <v>81</v>
      </c>
      <c r="AY111" s="245" t="s">
        <v>129</v>
      </c>
    </row>
    <row r="112" s="2" customFormat="1" ht="16.5" customHeight="1">
      <c r="A112" s="39"/>
      <c r="B112" s="40"/>
      <c r="C112" s="205" t="s">
        <v>136</v>
      </c>
      <c r="D112" s="205" t="s">
        <v>131</v>
      </c>
      <c r="E112" s="206" t="s">
        <v>782</v>
      </c>
      <c r="F112" s="207" t="s">
        <v>783</v>
      </c>
      <c r="G112" s="208" t="s">
        <v>434</v>
      </c>
      <c r="H112" s="209">
        <v>60</v>
      </c>
      <c r="I112" s="210"/>
      <c r="J112" s="211">
        <f>ROUND(I112*H112,2)</f>
        <v>0</v>
      </c>
      <c r="K112" s="207" t="s">
        <v>135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0.019</v>
      </c>
      <c r="R112" s="214">
        <f>Q112*H112</f>
        <v>1.1399999999999999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136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136</v>
      </c>
      <c r="BM112" s="216" t="s">
        <v>784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785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786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787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570</v>
      </c>
      <c r="G116" s="236"/>
      <c r="H116" s="239">
        <v>60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21.75" customHeight="1">
      <c r="A117" s="39"/>
      <c r="B117" s="40"/>
      <c r="C117" s="205" t="s">
        <v>167</v>
      </c>
      <c r="D117" s="205" t="s">
        <v>131</v>
      </c>
      <c r="E117" s="206" t="s">
        <v>184</v>
      </c>
      <c r="F117" s="207" t="s">
        <v>185</v>
      </c>
      <c r="G117" s="208" t="s">
        <v>154</v>
      </c>
      <c r="H117" s="209">
        <v>98.280000000000001</v>
      </c>
      <c r="I117" s="210"/>
      <c r="J117" s="211">
        <f>ROUND(I117*H117,2)</f>
        <v>0</v>
      </c>
      <c r="K117" s="207" t="s">
        <v>135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136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136</v>
      </c>
      <c r="BM117" s="216" t="s">
        <v>788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187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188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789</v>
      </c>
      <c r="G120" s="236"/>
      <c r="H120" s="239">
        <v>98.280000000000001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4.15" customHeight="1">
      <c r="A121" s="39"/>
      <c r="B121" s="40"/>
      <c r="C121" s="205" t="s">
        <v>175</v>
      </c>
      <c r="D121" s="205" t="s">
        <v>131</v>
      </c>
      <c r="E121" s="206" t="s">
        <v>192</v>
      </c>
      <c r="F121" s="207" t="s">
        <v>193</v>
      </c>
      <c r="G121" s="208" t="s">
        <v>154</v>
      </c>
      <c r="H121" s="209">
        <v>491.39999999999998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790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195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196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4" customFormat="1">
      <c r="A124" s="14"/>
      <c r="B124" s="235"/>
      <c r="C124" s="236"/>
      <c r="D124" s="218" t="s">
        <v>142</v>
      </c>
      <c r="E124" s="237" t="s">
        <v>19</v>
      </c>
      <c r="F124" s="238" t="s">
        <v>791</v>
      </c>
      <c r="G124" s="236"/>
      <c r="H124" s="239">
        <v>98.280000000000001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142</v>
      </c>
      <c r="AU124" s="245" t="s">
        <v>83</v>
      </c>
      <c r="AV124" s="14" t="s">
        <v>83</v>
      </c>
      <c r="AW124" s="14" t="s">
        <v>34</v>
      </c>
      <c r="AX124" s="14" t="s">
        <v>81</v>
      </c>
      <c r="AY124" s="245" t="s">
        <v>129</v>
      </c>
    </row>
    <row r="125" s="14" customFormat="1">
      <c r="A125" s="14"/>
      <c r="B125" s="235"/>
      <c r="C125" s="236"/>
      <c r="D125" s="218" t="s">
        <v>142</v>
      </c>
      <c r="E125" s="236"/>
      <c r="F125" s="238" t="s">
        <v>792</v>
      </c>
      <c r="G125" s="236"/>
      <c r="H125" s="239">
        <v>491.39999999999998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4</v>
      </c>
      <c r="AX125" s="14" t="s">
        <v>81</v>
      </c>
      <c r="AY125" s="245" t="s">
        <v>129</v>
      </c>
    </row>
    <row r="126" s="2" customFormat="1" ht="16.5" customHeight="1">
      <c r="A126" s="39"/>
      <c r="B126" s="40"/>
      <c r="C126" s="205" t="s">
        <v>183</v>
      </c>
      <c r="D126" s="205" t="s">
        <v>131</v>
      </c>
      <c r="E126" s="206" t="s">
        <v>793</v>
      </c>
      <c r="F126" s="207" t="s">
        <v>794</v>
      </c>
      <c r="G126" s="208" t="s">
        <v>154</v>
      </c>
      <c r="H126" s="209">
        <v>98.280000000000001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795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796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797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2" customFormat="1" ht="16.5" customHeight="1">
      <c r="A129" s="39"/>
      <c r="B129" s="40"/>
      <c r="C129" s="205" t="s">
        <v>191</v>
      </c>
      <c r="D129" s="205" t="s">
        <v>131</v>
      </c>
      <c r="E129" s="206" t="s">
        <v>798</v>
      </c>
      <c r="F129" s="207" t="s">
        <v>592</v>
      </c>
      <c r="G129" s="208" t="s">
        <v>224</v>
      </c>
      <c r="H129" s="209">
        <v>186.732</v>
      </c>
      <c r="I129" s="210"/>
      <c r="J129" s="211">
        <f>ROUND(I129*H129,2)</f>
        <v>0</v>
      </c>
      <c r="K129" s="207" t="s">
        <v>135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136</v>
      </c>
      <c r="AT129" s="216" t="s">
        <v>131</v>
      </c>
      <c r="AU129" s="216" t="s">
        <v>83</v>
      </c>
      <c r="AY129" s="18" t="s">
        <v>129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136</v>
      </c>
      <c r="BM129" s="216" t="s">
        <v>799</v>
      </c>
    </row>
    <row r="130" s="2" customFormat="1">
      <c r="A130" s="39"/>
      <c r="B130" s="40"/>
      <c r="C130" s="41"/>
      <c r="D130" s="218" t="s">
        <v>138</v>
      </c>
      <c r="E130" s="41"/>
      <c r="F130" s="219" t="s">
        <v>594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138</v>
      </c>
      <c r="AU130" s="18" t="s">
        <v>83</v>
      </c>
    </row>
    <row r="131" s="2" customFormat="1">
      <c r="A131" s="39"/>
      <c r="B131" s="40"/>
      <c r="C131" s="41"/>
      <c r="D131" s="223" t="s">
        <v>140</v>
      </c>
      <c r="E131" s="41"/>
      <c r="F131" s="224" t="s">
        <v>800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83</v>
      </c>
    </row>
    <row r="132" s="14" customFormat="1">
      <c r="A132" s="14"/>
      <c r="B132" s="235"/>
      <c r="C132" s="236"/>
      <c r="D132" s="218" t="s">
        <v>142</v>
      </c>
      <c r="E132" s="237" t="s">
        <v>19</v>
      </c>
      <c r="F132" s="238" t="s">
        <v>801</v>
      </c>
      <c r="G132" s="236"/>
      <c r="H132" s="239">
        <v>186.732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142</v>
      </c>
      <c r="AU132" s="245" t="s">
        <v>83</v>
      </c>
      <c r="AV132" s="14" t="s">
        <v>83</v>
      </c>
      <c r="AW132" s="14" t="s">
        <v>34</v>
      </c>
      <c r="AX132" s="14" t="s">
        <v>81</v>
      </c>
      <c r="AY132" s="245" t="s">
        <v>129</v>
      </c>
    </row>
    <row r="133" s="2" customFormat="1" ht="16.5" customHeight="1">
      <c r="A133" s="39"/>
      <c r="B133" s="40"/>
      <c r="C133" s="205" t="s">
        <v>198</v>
      </c>
      <c r="D133" s="205" t="s">
        <v>131</v>
      </c>
      <c r="E133" s="206" t="s">
        <v>802</v>
      </c>
      <c r="F133" s="207" t="s">
        <v>803</v>
      </c>
      <c r="G133" s="208" t="s">
        <v>154</v>
      </c>
      <c r="H133" s="209">
        <v>98.280000000000001</v>
      </c>
      <c r="I133" s="210"/>
      <c r="J133" s="211">
        <f>ROUND(I133*H133,2)</f>
        <v>0</v>
      </c>
      <c r="K133" s="207" t="s">
        <v>135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136</v>
      </c>
      <c r="AT133" s="216" t="s">
        <v>131</v>
      </c>
      <c r="AU133" s="216" t="s">
        <v>83</v>
      </c>
      <c r="AY133" s="18" t="s">
        <v>129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136</v>
      </c>
      <c r="BM133" s="216" t="s">
        <v>804</v>
      </c>
    </row>
    <row r="134" s="2" customFormat="1">
      <c r="A134" s="39"/>
      <c r="B134" s="40"/>
      <c r="C134" s="41"/>
      <c r="D134" s="218" t="s">
        <v>138</v>
      </c>
      <c r="E134" s="41"/>
      <c r="F134" s="219" t="s">
        <v>805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83</v>
      </c>
    </row>
    <row r="135" s="2" customFormat="1">
      <c r="A135" s="39"/>
      <c r="B135" s="40"/>
      <c r="C135" s="41"/>
      <c r="D135" s="223" t="s">
        <v>140</v>
      </c>
      <c r="E135" s="41"/>
      <c r="F135" s="224" t="s">
        <v>806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83</v>
      </c>
    </row>
    <row r="136" s="12" customFormat="1" ht="22.8" customHeight="1">
      <c r="A136" s="12"/>
      <c r="B136" s="189"/>
      <c r="C136" s="190"/>
      <c r="D136" s="191" t="s">
        <v>72</v>
      </c>
      <c r="E136" s="203" t="s">
        <v>83</v>
      </c>
      <c r="F136" s="203" t="s">
        <v>244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SUM(P137:P212)</f>
        <v>0</v>
      </c>
      <c r="Q136" s="197"/>
      <c r="R136" s="198">
        <f>SUM(R137:R212)</f>
        <v>96.736091109999975</v>
      </c>
      <c r="S136" s="197"/>
      <c r="T136" s="199">
        <f>SUM(T137:T212)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81</v>
      </c>
      <c r="AT136" s="201" t="s">
        <v>72</v>
      </c>
      <c r="AU136" s="201" t="s">
        <v>81</v>
      </c>
      <c r="AY136" s="200" t="s">
        <v>129</v>
      </c>
      <c r="BK136" s="202">
        <f>SUM(BK137:BK212)</f>
        <v>0</v>
      </c>
    </row>
    <row r="137" s="2" customFormat="1" ht="16.5" customHeight="1">
      <c r="A137" s="39"/>
      <c r="B137" s="40"/>
      <c r="C137" s="205" t="s">
        <v>204</v>
      </c>
      <c r="D137" s="205" t="s">
        <v>131</v>
      </c>
      <c r="E137" s="206" t="s">
        <v>807</v>
      </c>
      <c r="F137" s="207" t="s">
        <v>808</v>
      </c>
      <c r="G137" s="208" t="s">
        <v>134</v>
      </c>
      <c r="H137" s="209">
        <v>60</v>
      </c>
      <c r="I137" s="210"/>
      <c r="J137" s="211">
        <f>ROUND(I137*H137,2)</f>
        <v>0</v>
      </c>
      <c r="K137" s="207" t="s">
        <v>135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136</v>
      </c>
      <c r="AT137" s="216" t="s">
        <v>131</v>
      </c>
      <c r="AU137" s="216" t="s">
        <v>83</v>
      </c>
      <c r="AY137" s="18" t="s">
        <v>129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136</v>
      </c>
      <c r="BM137" s="216" t="s">
        <v>809</v>
      </c>
    </row>
    <row r="138" s="2" customFormat="1">
      <c r="A138" s="39"/>
      <c r="B138" s="40"/>
      <c r="C138" s="41"/>
      <c r="D138" s="218" t="s">
        <v>138</v>
      </c>
      <c r="E138" s="41"/>
      <c r="F138" s="219" t="s">
        <v>810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138</v>
      </c>
      <c r="AU138" s="18" t="s">
        <v>83</v>
      </c>
    </row>
    <row r="139" s="2" customFormat="1">
      <c r="A139" s="39"/>
      <c r="B139" s="40"/>
      <c r="C139" s="41"/>
      <c r="D139" s="223" t="s">
        <v>140</v>
      </c>
      <c r="E139" s="41"/>
      <c r="F139" s="224" t="s">
        <v>811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83</v>
      </c>
    </row>
    <row r="140" s="13" customFormat="1">
      <c r="A140" s="13"/>
      <c r="B140" s="225"/>
      <c r="C140" s="226"/>
      <c r="D140" s="218" t="s">
        <v>142</v>
      </c>
      <c r="E140" s="227" t="s">
        <v>19</v>
      </c>
      <c r="F140" s="228" t="s">
        <v>812</v>
      </c>
      <c r="G140" s="226"/>
      <c r="H140" s="227" t="s">
        <v>19</v>
      </c>
      <c r="I140" s="229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142</v>
      </c>
      <c r="AU140" s="234" t="s">
        <v>83</v>
      </c>
      <c r="AV140" s="13" t="s">
        <v>81</v>
      </c>
      <c r="AW140" s="13" t="s">
        <v>34</v>
      </c>
      <c r="AX140" s="13" t="s">
        <v>73</v>
      </c>
      <c r="AY140" s="234" t="s">
        <v>129</v>
      </c>
    </row>
    <row r="141" s="14" customFormat="1">
      <c r="A141" s="14"/>
      <c r="B141" s="235"/>
      <c r="C141" s="236"/>
      <c r="D141" s="218" t="s">
        <v>142</v>
      </c>
      <c r="E141" s="237" t="s">
        <v>19</v>
      </c>
      <c r="F141" s="238" t="s">
        <v>813</v>
      </c>
      <c r="G141" s="236"/>
      <c r="H141" s="239">
        <v>60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142</v>
      </c>
      <c r="AU141" s="245" t="s">
        <v>83</v>
      </c>
      <c r="AV141" s="14" t="s">
        <v>83</v>
      </c>
      <c r="AW141" s="14" t="s">
        <v>34</v>
      </c>
      <c r="AX141" s="14" t="s">
        <v>81</v>
      </c>
      <c r="AY141" s="245" t="s">
        <v>129</v>
      </c>
    </row>
    <row r="142" s="2" customFormat="1" ht="16.5" customHeight="1">
      <c r="A142" s="39"/>
      <c r="B142" s="40"/>
      <c r="C142" s="246" t="s">
        <v>212</v>
      </c>
      <c r="D142" s="246" t="s">
        <v>221</v>
      </c>
      <c r="E142" s="247" t="s">
        <v>814</v>
      </c>
      <c r="F142" s="248" t="s">
        <v>815</v>
      </c>
      <c r="G142" s="249" t="s">
        <v>154</v>
      </c>
      <c r="H142" s="250">
        <v>20.699999999999999</v>
      </c>
      <c r="I142" s="251"/>
      <c r="J142" s="252">
        <f>ROUND(I142*H142,2)</f>
        <v>0</v>
      </c>
      <c r="K142" s="248" t="s">
        <v>135</v>
      </c>
      <c r="L142" s="253"/>
      <c r="M142" s="254" t="s">
        <v>19</v>
      </c>
      <c r="N142" s="255" t="s">
        <v>44</v>
      </c>
      <c r="O142" s="85"/>
      <c r="P142" s="214">
        <f>O142*H142</f>
        <v>0</v>
      </c>
      <c r="Q142" s="214">
        <v>2.4289999999999998</v>
      </c>
      <c r="R142" s="214">
        <f>Q142*H142</f>
        <v>50.280299999999997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191</v>
      </c>
      <c r="AT142" s="216" t="s">
        <v>221</v>
      </c>
      <c r="AU142" s="216" t="s">
        <v>83</v>
      </c>
      <c r="AY142" s="18" t="s">
        <v>129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136</v>
      </c>
      <c r="BM142" s="216" t="s">
        <v>816</v>
      </c>
    </row>
    <row r="143" s="2" customFormat="1">
      <c r="A143" s="39"/>
      <c r="B143" s="40"/>
      <c r="C143" s="41"/>
      <c r="D143" s="218" t="s">
        <v>138</v>
      </c>
      <c r="E143" s="41"/>
      <c r="F143" s="219" t="s">
        <v>815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138</v>
      </c>
      <c r="AU143" s="18" t="s">
        <v>83</v>
      </c>
    </row>
    <row r="144" s="14" customFormat="1">
      <c r="A144" s="14"/>
      <c r="B144" s="235"/>
      <c r="C144" s="236"/>
      <c r="D144" s="218" t="s">
        <v>142</v>
      </c>
      <c r="E144" s="236"/>
      <c r="F144" s="238" t="s">
        <v>817</v>
      </c>
      <c r="G144" s="236"/>
      <c r="H144" s="239">
        <v>20.699999999999999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83</v>
      </c>
      <c r="AV144" s="14" t="s">
        <v>83</v>
      </c>
      <c r="AW144" s="14" t="s">
        <v>4</v>
      </c>
      <c r="AX144" s="14" t="s">
        <v>81</v>
      </c>
      <c r="AY144" s="245" t="s">
        <v>129</v>
      </c>
    </row>
    <row r="145" s="2" customFormat="1" ht="21.75" customHeight="1">
      <c r="A145" s="39"/>
      <c r="B145" s="40"/>
      <c r="C145" s="205" t="s">
        <v>220</v>
      </c>
      <c r="D145" s="205" t="s">
        <v>131</v>
      </c>
      <c r="E145" s="206" t="s">
        <v>818</v>
      </c>
      <c r="F145" s="207" t="s">
        <v>819</v>
      </c>
      <c r="G145" s="208" t="s">
        <v>134</v>
      </c>
      <c r="H145" s="209">
        <v>60</v>
      </c>
      <c r="I145" s="210"/>
      <c r="J145" s="211">
        <f>ROUND(I145*H145,2)</f>
        <v>0</v>
      </c>
      <c r="K145" s="207" t="s">
        <v>135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0.0094999999999999998</v>
      </c>
      <c r="R145" s="214">
        <f>Q145*H145</f>
        <v>0.56999999999999995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136</v>
      </c>
      <c r="AT145" s="216" t="s">
        <v>131</v>
      </c>
      <c r="AU145" s="216" t="s">
        <v>83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820</v>
      </c>
    </row>
    <row r="146" s="2" customFormat="1">
      <c r="A146" s="39"/>
      <c r="B146" s="40"/>
      <c r="C146" s="41"/>
      <c r="D146" s="218" t="s">
        <v>138</v>
      </c>
      <c r="E146" s="41"/>
      <c r="F146" s="219" t="s">
        <v>821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83</v>
      </c>
    </row>
    <row r="147" s="2" customFormat="1">
      <c r="A147" s="39"/>
      <c r="B147" s="40"/>
      <c r="C147" s="41"/>
      <c r="D147" s="223" t="s">
        <v>140</v>
      </c>
      <c r="E147" s="41"/>
      <c r="F147" s="224" t="s">
        <v>822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25"/>
      <c r="C148" s="226"/>
      <c r="D148" s="218" t="s">
        <v>142</v>
      </c>
      <c r="E148" s="227" t="s">
        <v>19</v>
      </c>
      <c r="F148" s="228" t="s">
        <v>787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83</v>
      </c>
      <c r="AV148" s="13" t="s">
        <v>81</v>
      </c>
      <c r="AW148" s="13" t="s">
        <v>34</v>
      </c>
      <c r="AX148" s="13" t="s">
        <v>73</v>
      </c>
      <c r="AY148" s="234" t="s">
        <v>129</v>
      </c>
    </row>
    <row r="149" s="14" customFormat="1">
      <c r="A149" s="14"/>
      <c r="B149" s="235"/>
      <c r="C149" s="236"/>
      <c r="D149" s="218" t="s">
        <v>142</v>
      </c>
      <c r="E149" s="237" t="s">
        <v>19</v>
      </c>
      <c r="F149" s="238" t="s">
        <v>570</v>
      </c>
      <c r="G149" s="236"/>
      <c r="H149" s="239">
        <v>60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142</v>
      </c>
      <c r="AU149" s="245" t="s">
        <v>83</v>
      </c>
      <c r="AV149" s="14" t="s">
        <v>83</v>
      </c>
      <c r="AW149" s="14" t="s">
        <v>34</v>
      </c>
      <c r="AX149" s="14" t="s">
        <v>81</v>
      </c>
      <c r="AY149" s="245" t="s">
        <v>129</v>
      </c>
    </row>
    <row r="150" s="2" customFormat="1" ht="16.5" customHeight="1">
      <c r="A150" s="39"/>
      <c r="B150" s="40"/>
      <c r="C150" s="205" t="s">
        <v>227</v>
      </c>
      <c r="D150" s="205" t="s">
        <v>131</v>
      </c>
      <c r="E150" s="206" t="s">
        <v>823</v>
      </c>
      <c r="F150" s="207" t="s">
        <v>824</v>
      </c>
      <c r="G150" s="208" t="s">
        <v>154</v>
      </c>
      <c r="H150" s="209">
        <v>2.8599999999999999</v>
      </c>
      <c r="I150" s="210"/>
      <c r="J150" s="211">
        <f>ROUND(I150*H150,2)</f>
        <v>0</v>
      </c>
      <c r="K150" s="207" t="s">
        <v>135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1.665</v>
      </c>
      <c r="R150" s="214">
        <f>Q150*H150</f>
        <v>4.7618999999999998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136</v>
      </c>
      <c r="AT150" s="216" t="s">
        <v>131</v>
      </c>
      <c r="AU150" s="216" t="s">
        <v>83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136</v>
      </c>
      <c r="BM150" s="216" t="s">
        <v>825</v>
      </c>
    </row>
    <row r="151" s="2" customFormat="1">
      <c r="A151" s="39"/>
      <c r="B151" s="40"/>
      <c r="C151" s="41"/>
      <c r="D151" s="218" t="s">
        <v>138</v>
      </c>
      <c r="E151" s="41"/>
      <c r="F151" s="219" t="s">
        <v>826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83</v>
      </c>
    </row>
    <row r="152" s="2" customFormat="1">
      <c r="A152" s="39"/>
      <c r="B152" s="40"/>
      <c r="C152" s="41"/>
      <c r="D152" s="223" t="s">
        <v>140</v>
      </c>
      <c r="E152" s="41"/>
      <c r="F152" s="224" t="s">
        <v>827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140</v>
      </c>
      <c r="AU152" s="18" t="s">
        <v>83</v>
      </c>
    </row>
    <row r="153" s="13" customFormat="1">
      <c r="A153" s="13"/>
      <c r="B153" s="225"/>
      <c r="C153" s="226"/>
      <c r="D153" s="218" t="s">
        <v>142</v>
      </c>
      <c r="E153" s="227" t="s">
        <v>19</v>
      </c>
      <c r="F153" s="228" t="s">
        <v>828</v>
      </c>
      <c r="G153" s="226"/>
      <c r="H153" s="227" t="s">
        <v>19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142</v>
      </c>
      <c r="AU153" s="234" t="s">
        <v>83</v>
      </c>
      <c r="AV153" s="13" t="s">
        <v>81</v>
      </c>
      <c r="AW153" s="13" t="s">
        <v>34</v>
      </c>
      <c r="AX153" s="13" t="s">
        <v>73</v>
      </c>
      <c r="AY153" s="234" t="s">
        <v>129</v>
      </c>
    </row>
    <row r="154" s="14" customFormat="1">
      <c r="A154" s="14"/>
      <c r="B154" s="235"/>
      <c r="C154" s="236"/>
      <c r="D154" s="218" t="s">
        <v>142</v>
      </c>
      <c r="E154" s="237" t="s">
        <v>19</v>
      </c>
      <c r="F154" s="238" t="s">
        <v>829</v>
      </c>
      <c r="G154" s="236"/>
      <c r="H154" s="239">
        <v>2.8599999999999999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142</v>
      </c>
      <c r="AU154" s="245" t="s">
        <v>83</v>
      </c>
      <c r="AV154" s="14" t="s">
        <v>83</v>
      </c>
      <c r="AW154" s="14" t="s">
        <v>34</v>
      </c>
      <c r="AX154" s="14" t="s">
        <v>81</v>
      </c>
      <c r="AY154" s="245" t="s">
        <v>129</v>
      </c>
    </row>
    <row r="155" s="2" customFormat="1" ht="16.5" customHeight="1">
      <c r="A155" s="39"/>
      <c r="B155" s="40"/>
      <c r="C155" s="205" t="s">
        <v>237</v>
      </c>
      <c r="D155" s="205" t="s">
        <v>131</v>
      </c>
      <c r="E155" s="206" t="s">
        <v>830</v>
      </c>
      <c r="F155" s="207" t="s">
        <v>831</v>
      </c>
      <c r="G155" s="208" t="s">
        <v>134</v>
      </c>
      <c r="H155" s="209">
        <v>12.433999999999999</v>
      </c>
      <c r="I155" s="210"/>
      <c r="J155" s="211">
        <f>ROUND(I155*H155,2)</f>
        <v>0</v>
      </c>
      <c r="K155" s="207" t="s">
        <v>135</v>
      </c>
      <c r="L155" s="45"/>
      <c r="M155" s="212" t="s">
        <v>19</v>
      </c>
      <c r="N155" s="213" t="s">
        <v>44</v>
      </c>
      <c r="O155" s="85"/>
      <c r="P155" s="214">
        <f>O155*H155</f>
        <v>0</v>
      </c>
      <c r="Q155" s="214">
        <v>0.00031</v>
      </c>
      <c r="R155" s="214">
        <f>Q155*H155</f>
        <v>0.0038545399999999996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136</v>
      </c>
      <c r="AT155" s="216" t="s">
        <v>131</v>
      </c>
      <c r="AU155" s="216" t="s">
        <v>83</v>
      </c>
      <c r="AY155" s="18" t="s">
        <v>129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81</v>
      </c>
      <c r="BK155" s="217">
        <f>ROUND(I155*H155,2)</f>
        <v>0</v>
      </c>
      <c r="BL155" s="18" t="s">
        <v>136</v>
      </c>
      <c r="BM155" s="216" t="s">
        <v>832</v>
      </c>
    </row>
    <row r="156" s="2" customFormat="1">
      <c r="A156" s="39"/>
      <c r="B156" s="40"/>
      <c r="C156" s="41"/>
      <c r="D156" s="218" t="s">
        <v>138</v>
      </c>
      <c r="E156" s="41"/>
      <c r="F156" s="219" t="s">
        <v>833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83</v>
      </c>
    </row>
    <row r="157" s="2" customFormat="1">
      <c r="A157" s="39"/>
      <c r="B157" s="40"/>
      <c r="C157" s="41"/>
      <c r="D157" s="223" t="s">
        <v>140</v>
      </c>
      <c r="E157" s="41"/>
      <c r="F157" s="224" t="s">
        <v>834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83</v>
      </c>
    </row>
    <row r="158" s="13" customFormat="1">
      <c r="A158" s="13"/>
      <c r="B158" s="225"/>
      <c r="C158" s="226"/>
      <c r="D158" s="218" t="s">
        <v>142</v>
      </c>
      <c r="E158" s="227" t="s">
        <v>19</v>
      </c>
      <c r="F158" s="228" t="s">
        <v>828</v>
      </c>
      <c r="G158" s="226"/>
      <c r="H158" s="227" t="s">
        <v>19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83</v>
      </c>
      <c r="AV158" s="13" t="s">
        <v>81</v>
      </c>
      <c r="AW158" s="13" t="s">
        <v>34</v>
      </c>
      <c r="AX158" s="13" t="s">
        <v>73</v>
      </c>
      <c r="AY158" s="234" t="s">
        <v>129</v>
      </c>
    </row>
    <row r="159" s="14" customFormat="1">
      <c r="A159" s="14"/>
      <c r="B159" s="235"/>
      <c r="C159" s="236"/>
      <c r="D159" s="218" t="s">
        <v>142</v>
      </c>
      <c r="E159" s="237" t="s">
        <v>19</v>
      </c>
      <c r="F159" s="238" t="s">
        <v>835</v>
      </c>
      <c r="G159" s="236"/>
      <c r="H159" s="239">
        <v>12.433999999999999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142</v>
      </c>
      <c r="AU159" s="245" t="s">
        <v>83</v>
      </c>
      <c r="AV159" s="14" t="s">
        <v>83</v>
      </c>
      <c r="AW159" s="14" t="s">
        <v>34</v>
      </c>
      <c r="AX159" s="14" t="s">
        <v>81</v>
      </c>
      <c r="AY159" s="245" t="s">
        <v>129</v>
      </c>
    </row>
    <row r="160" s="2" customFormat="1" ht="16.5" customHeight="1">
      <c r="A160" s="39"/>
      <c r="B160" s="40"/>
      <c r="C160" s="246" t="s">
        <v>8</v>
      </c>
      <c r="D160" s="246" t="s">
        <v>221</v>
      </c>
      <c r="E160" s="247" t="s">
        <v>836</v>
      </c>
      <c r="F160" s="248" t="s">
        <v>837</v>
      </c>
      <c r="G160" s="249" t="s">
        <v>134</v>
      </c>
      <c r="H160" s="250">
        <v>14.728</v>
      </c>
      <c r="I160" s="251"/>
      <c r="J160" s="252">
        <f>ROUND(I160*H160,2)</f>
        <v>0</v>
      </c>
      <c r="K160" s="248" t="s">
        <v>135</v>
      </c>
      <c r="L160" s="253"/>
      <c r="M160" s="254" t="s">
        <v>19</v>
      </c>
      <c r="N160" s="255" t="s">
        <v>44</v>
      </c>
      <c r="O160" s="85"/>
      <c r="P160" s="214">
        <f>O160*H160</f>
        <v>0</v>
      </c>
      <c r="Q160" s="214">
        <v>0.00020000000000000001</v>
      </c>
      <c r="R160" s="214">
        <f>Q160*H160</f>
        <v>0.0029456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191</v>
      </c>
      <c r="AT160" s="216" t="s">
        <v>221</v>
      </c>
      <c r="AU160" s="216" t="s">
        <v>83</v>
      </c>
      <c r="AY160" s="18" t="s">
        <v>129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136</v>
      </c>
      <c r="BM160" s="216" t="s">
        <v>838</v>
      </c>
    </row>
    <row r="161" s="2" customFormat="1">
      <c r="A161" s="39"/>
      <c r="B161" s="40"/>
      <c r="C161" s="41"/>
      <c r="D161" s="218" t="s">
        <v>138</v>
      </c>
      <c r="E161" s="41"/>
      <c r="F161" s="219" t="s">
        <v>837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83</v>
      </c>
    </row>
    <row r="162" s="14" customFormat="1">
      <c r="A162" s="14"/>
      <c r="B162" s="235"/>
      <c r="C162" s="236"/>
      <c r="D162" s="218" t="s">
        <v>142</v>
      </c>
      <c r="E162" s="236"/>
      <c r="F162" s="238" t="s">
        <v>839</v>
      </c>
      <c r="G162" s="236"/>
      <c r="H162" s="239">
        <v>14.728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142</v>
      </c>
      <c r="AU162" s="245" t="s">
        <v>83</v>
      </c>
      <c r="AV162" s="14" t="s">
        <v>83</v>
      </c>
      <c r="AW162" s="14" t="s">
        <v>4</v>
      </c>
      <c r="AX162" s="14" t="s">
        <v>81</v>
      </c>
      <c r="AY162" s="245" t="s">
        <v>129</v>
      </c>
    </row>
    <row r="163" s="2" customFormat="1" ht="16.5" customHeight="1">
      <c r="A163" s="39"/>
      <c r="B163" s="40"/>
      <c r="C163" s="205" t="s">
        <v>252</v>
      </c>
      <c r="D163" s="205" t="s">
        <v>131</v>
      </c>
      <c r="E163" s="206" t="s">
        <v>840</v>
      </c>
      <c r="F163" s="207" t="s">
        <v>841</v>
      </c>
      <c r="G163" s="208" t="s">
        <v>154</v>
      </c>
      <c r="H163" s="209">
        <v>2.6400000000000001</v>
      </c>
      <c r="I163" s="210"/>
      <c r="J163" s="211">
        <f>ROUND(I163*H163,2)</f>
        <v>0</v>
      </c>
      <c r="K163" s="207" t="s">
        <v>135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2.3010199999999998</v>
      </c>
      <c r="R163" s="214">
        <f>Q163*H163</f>
        <v>6.0746928000000002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136</v>
      </c>
      <c r="AT163" s="216" t="s">
        <v>131</v>
      </c>
      <c r="AU163" s="216" t="s">
        <v>83</v>
      </c>
      <c r="AY163" s="18" t="s">
        <v>129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136</v>
      </c>
      <c r="BM163" s="216" t="s">
        <v>842</v>
      </c>
    </row>
    <row r="164" s="2" customFormat="1">
      <c r="A164" s="39"/>
      <c r="B164" s="40"/>
      <c r="C164" s="41"/>
      <c r="D164" s="218" t="s">
        <v>138</v>
      </c>
      <c r="E164" s="41"/>
      <c r="F164" s="219" t="s">
        <v>841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138</v>
      </c>
      <c r="AU164" s="18" t="s">
        <v>83</v>
      </c>
    </row>
    <row r="165" s="2" customFormat="1">
      <c r="A165" s="39"/>
      <c r="B165" s="40"/>
      <c r="C165" s="41"/>
      <c r="D165" s="223" t="s">
        <v>140</v>
      </c>
      <c r="E165" s="41"/>
      <c r="F165" s="224" t="s">
        <v>843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140</v>
      </c>
      <c r="AU165" s="18" t="s">
        <v>83</v>
      </c>
    </row>
    <row r="166" s="13" customFormat="1">
      <c r="A166" s="13"/>
      <c r="B166" s="225"/>
      <c r="C166" s="226"/>
      <c r="D166" s="218" t="s">
        <v>142</v>
      </c>
      <c r="E166" s="227" t="s">
        <v>19</v>
      </c>
      <c r="F166" s="228" t="s">
        <v>844</v>
      </c>
      <c r="G166" s="226"/>
      <c r="H166" s="227" t="s">
        <v>19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142</v>
      </c>
      <c r="AU166" s="234" t="s">
        <v>83</v>
      </c>
      <c r="AV166" s="13" t="s">
        <v>81</v>
      </c>
      <c r="AW166" s="13" t="s">
        <v>34</v>
      </c>
      <c r="AX166" s="13" t="s">
        <v>73</v>
      </c>
      <c r="AY166" s="234" t="s">
        <v>129</v>
      </c>
    </row>
    <row r="167" s="14" customFormat="1">
      <c r="A167" s="14"/>
      <c r="B167" s="235"/>
      <c r="C167" s="236"/>
      <c r="D167" s="218" t="s">
        <v>142</v>
      </c>
      <c r="E167" s="237" t="s">
        <v>19</v>
      </c>
      <c r="F167" s="238" t="s">
        <v>845</v>
      </c>
      <c r="G167" s="236"/>
      <c r="H167" s="239">
        <v>2.6400000000000001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142</v>
      </c>
      <c r="AU167" s="245" t="s">
        <v>83</v>
      </c>
      <c r="AV167" s="14" t="s">
        <v>83</v>
      </c>
      <c r="AW167" s="14" t="s">
        <v>34</v>
      </c>
      <c r="AX167" s="14" t="s">
        <v>81</v>
      </c>
      <c r="AY167" s="245" t="s">
        <v>129</v>
      </c>
    </row>
    <row r="168" s="2" customFormat="1" ht="16.5" customHeight="1">
      <c r="A168" s="39"/>
      <c r="B168" s="40"/>
      <c r="C168" s="205" t="s">
        <v>260</v>
      </c>
      <c r="D168" s="205" t="s">
        <v>131</v>
      </c>
      <c r="E168" s="206" t="s">
        <v>846</v>
      </c>
      <c r="F168" s="207" t="s">
        <v>847</v>
      </c>
      <c r="G168" s="208" t="s">
        <v>470</v>
      </c>
      <c r="H168" s="209">
        <v>6</v>
      </c>
      <c r="I168" s="210"/>
      <c r="J168" s="211">
        <f>ROUND(I168*H168,2)</f>
        <v>0</v>
      </c>
      <c r="K168" s="207" t="s">
        <v>135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0.00079000000000000001</v>
      </c>
      <c r="R168" s="214">
        <f>Q168*H168</f>
        <v>0.0047400000000000003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136</v>
      </c>
      <c r="AT168" s="216" t="s">
        <v>131</v>
      </c>
      <c r="AU168" s="216" t="s">
        <v>83</v>
      </c>
      <c r="AY168" s="18" t="s">
        <v>129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136</v>
      </c>
      <c r="BM168" s="216" t="s">
        <v>848</v>
      </c>
    </row>
    <row r="169" s="2" customFormat="1">
      <c r="A169" s="39"/>
      <c r="B169" s="40"/>
      <c r="C169" s="41"/>
      <c r="D169" s="218" t="s">
        <v>138</v>
      </c>
      <c r="E169" s="41"/>
      <c r="F169" s="219" t="s">
        <v>849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138</v>
      </c>
      <c r="AU169" s="18" t="s">
        <v>83</v>
      </c>
    </row>
    <row r="170" s="2" customFormat="1">
      <c r="A170" s="39"/>
      <c r="B170" s="40"/>
      <c r="C170" s="41"/>
      <c r="D170" s="223" t="s">
        <v>140</v>
      </c>
      <c r="E170" s="41"/>
      <c r="F170" s="224" t="s">
        <v>850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140</v>
      </c>
      <c r="AU170" s="18" t="s">
        <v>83</v>
      </c>
    </row>
    <row r="171" s="13" customFormat="1">
      <c r="A171" s="13"/>
      <c r="B171" s="225"/>
      <c r="C171" s="226"/>
      <c r="D171" s="218" t="s">
        <v>142</v>
      </c>
      <c r="E171" s="227" t="s">
        <v>19</v>
      </c>
      <c r="F171" s="228" t="s">
        <v>851</v>
      </c>
      <c r="G171" s="226"/>
      <c r="H171" s="227" t="s">
        <v>19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142</v>
      </c>
      <c r="AU171" s="234" t="s">
        <v>83</v>
      </c>
      <c r="AV171" s="13" t="s">
        <v>81</v>
      </c>
      <c r="AW171" s="13" t="s">
        <v>34</v>
      </c>
      <c r="AX171" s="13" t="s">
        <v>73</v>
      </c>
      <c r="AY171" s="234" t="s">
        <v>129</v>
      </c>
    </row>
    <row r="172" s="14" customFormat="1">
      <c r="A172" s="14"/>
      <c r="B172" s="235"/>
      <c r="C172" s="236"/>
      <c r="D172" s="218" t="s">
        <v>142</v>
      </c>
      <c r="E172" s="237" t="s">
        <v>19</v>
      </c>
      <c r="F172" s="238" t="s">
        <v>852</v>
      </c>
      <c r="G172" s="236"/>
      <c r="H172" s="239">
        <v>6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142</v>
      </c>
      <c r="AU172" s="245" t="s">
        <v>83</v>
      </c>
      <c r="AV172" s="14" t="s">
        <v>83</v>
      </c>
      <c r="AW172" s="14" t="s">
        <v>34</v>
      </c>
      <c r="AX172" s="14" t="s">
        <v>81</v>
      </c>
      <c r="AY172" s="245" t="s">
        <v>129</v>
      </c>
    </row>
    <row r="173" s="2" customFormat="1" ht="16.5" customHeight="1">
      <c r="A173" s="39"/>
      <c r="B173" s="40"/>
      <c r="C173" s="205" t="s">
        <v>268</v>
      </c>
      <c r="D173" s="205" t="s">
        <v>131</v>
      </c>
      <c r="E173" s="206" t="s">
        <v>853</v>
      </c>
      <c r="F173" s="207" t="s">
        <v>854</v>
      </c>
      <c r="G173" s="208" t="s">
        <v>470</v>
      </c>
      <c r="H173" s="209">
        <v>22</v>
      </c>
      <c r="I173" s="210"/>
      <c r="J173" s="211">
        <f>ROUND(I173*H173,2)</f>
        <v>0</v>
      </c>
      <c r="K173" s="207" t="s">
        <v>135</v>
      </c>
      <c r="L173" s="45"/>
      <c r="M173" s="212" t="s">
        <v>19</v>
      </c>
      <c r="N173" s="213" t="s">
        <v>44</v>
      </c>
      <c r="O173" s="85"/>
      <c r="P173" s="214">
        <f>O173*H173</f>
        <v>0</v>
      </c>
      <c r="Q173" s="214">
        <v>0.00142</v>
      </c>
      <c r="R173" s="214">
        <f>Q173*H173</f>
        <v>0.03124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136</v>
      </c>
      <c r="AT173" s="216" t="s">
        <v>131</v>
      </c>
      <c r="AU173" s="216" t="s">
        <v>83</v>
      </c>
      <c r="AY173" s="18" t="s">
        <v>129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136</v>
      </c>
      <c r="BM173" s="216" t="s">
        <v>855</v>
      </c>
    </row>
    <row r="174" s="2" customFormat="1">
      <c r="A174" s="39"/>
      <c r="B174" s="40"/>
      <c r="C174" s="41"/>
      <c r="D174" s="218" t="s">
        <v>138</v>
      </c>
      <c r="E174" s="41"/>
      <c r="F174" s="219" t="s">
        <v>856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138</v>
      </c>
      <c r="AU174" s="18" t="s">
        <v>83</v>
      </c>
    </row>
    <row r="175" s="2" customFormat="1">
      <c r="A175" s="39"/>
      <c r="B175" s="40"/>
      <c r="C175" s="41"/>
      <c r="D175" s="223" t="s">
        <v>140</v>
      </c>
      <c r="E175" s="41"/>
      <c r="F175" s="224" t="s">
        <v>857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83</v>
      </c>
    </row>
    <row r="176" s="13" customFormat="1">
      <c r="A176" s="13"/>
      <c r="B176" s="225"/>
      <c r="C176" s="226"/>
      <c r="D176" s="218" t="s">
        <v>142</v>
      </c>
      <c r="E176" s="227" t="s">
        <v>19</v>
      </c>
      <c r="F176" s="228" t="s">
        <v>828</v>
      </c>
      <c r="G176" s="226"/>
      <c r="H176" s="227" t="s">
        <v>19</v>
      </c>
      <c r="I176" s="229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142</v>
      </c>
      <c r="AU176" s="234" t="s">
        <v>83</v>
      </c>
      <c r="AV176" s="13" t="s">
        <v>81</v>
      </c>
      <c r="AW176" s="13" t="s">
        <v>34</v>
      </c>
      <c r="AX176" s="13" t="s">
        <v>73</v>
      </c>
      <c r="AY176" s="234" t="s">
        <v>129</v>
      </c>
    </row>
    <row r="177" s="14" customFormat="1">
      <c r="A177" s="14"/>
      <c r="B177" s="235"/>
      <c r="C177" s="236"/>
      <c r="D177" s="218" t="s">
        <v>142</v>
      </c>
      <c r="E177" s="237" t="s">
        <v>19</v>
      </c>
      <c r="F177" s="238" t="s">
        <v>297</v>
      </c>
      <c r="G177" s="236"/>
      <c r="H177" s="239">
        <v>22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142</v>
      </c>
      <c r="AU177" s="245" t="s">
        <v>83</v>
      </c>
      <c r="AV177" s="14" t="s">
        <v>83</v>
      </c>
      <c r="AW177" s="14" t="s">
        <v>34</v>
      </c>
      <c r="AX177" s="14" t="s">
        <v>81</v>
      </c>
      <c r="AY177" s="245" t="s">
        <v>129</v>
      </c>
    </row>
    <row r="178" s="2" customFormat="1" ht="16.5" customHeight="1">
      <c r="A178" s="39"/>
      <c r="B178" s="40"/>
      <c r="C178" s="205" t="s">
        <v>274</v>
      </c>
      <c r="D178" s="205" t="s">
        <v>131</v>
      </c>
      <c r="E178" s="206" t="s">
        <v>858</v>
      </c>
      <c r="F178" s="207" t="s">
        <v>859</v>
      </c>
      <c r="G178" s="208" t="s">
        <v>470</v>
      </c>
      <c r="H178" s="209">
        <v>30</v>
      </c>
      <c r="I178" s="210"/>
      <c r="J178" s="211">
        <f>ROUND(I178*H178,2)</f>
        <v>0</v>
      </c>
      <c r="K178" s="207" t="s">
        <v>135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0.00011</v>
      </c>
      <c r="R178" s="214">
        <f>Q178*H178</f>
        <v>0.0033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136</v>
      </c>
      <c r="AT178" s="216" t="s">
        <v>131</v>
      </c>
      <c r="AU178" s="216" t="s">
        <v>83</v>
      </c>
      <c r="AY178" s="18" t="s">
        <v>129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136</v>
      </c>
      <c r="BM178" s="216" t="s">
        <v>860</v>
      </c>
    </row>
    <row r="179" s="2" customFormat="1">
      <c r="A179" s="39"/>
      <c r="B179" s="40"/>
      <c r="C179" s="41"/>
      <c r="D179" s="218" t="s">
        <v>138</v>
      </c>
      <c r="E179" s="41"/>
      <c r="F179" s="219" t="s">
        <v>861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138</v>
      </c>
      <c r="AU179" s="18" t="s">
        <v>83</v>
      </c>
    </row>
    <row r="180" s="2" customFormat="1">
      <c r="A180" s="39"/>
      <c r="B180" s="40"/>
      <c r="C180" s="41"/>
      <c r="D180" s="223" t="s">
        <v>140</v>
      </c>
      <c r="E180" s="41"/>
      <c r="F180" s="224" t="s">
        <v>862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140</v>
      </c>
      <c r="AU180" s="18" t="s">
        <v>83</v>
      </c>
    </row>
    <row r="181" s="13" customFormat="1">
      <c r="A181" s="13"/>
      <c r="B181" s="225"/>
      <c r="C181" s="226"/>
      <c r="D181" s="218" t="s">
        <v>142</v>
      </c>
      <c r="E181" s="227" t="s">
        <v>19</v>
      </c>
      <c r="F181" s="228" t="s">
        <v>863</v>
      </c>
      <c r="G181" s="226"/>
      <c r="H181" s="227" t="s">
        <v>19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142</v>
      </c>
      <c r="AU181" s="234" t="s">
        <v>83</v>
      </c>
      <c r="AV181" s="13" t="s">
        <v>81</v>
      </c>
      <c r="AW181" s="13" t="s">
        <v>34</v>
      </c>
      <c r="AX181" s="13" t="s">
        <v>73</v>
      </c>
      <c r="AY181" s="234" t="s">
        <v>129</v>
      </c>
    </row>
    <row r="182" s="14" customFormat="1">
      <c r="A182" s="14"/>
      <c r="B182" s="235"/>
      <c r="C182" s="236"/>
      <c r="D182" s="218" t="s">
        <v>142</v>
      </c>
      <c r="E182" s="237" t="s">
        <v>19</v>
      </c>
      <c r="F182" s="238" t="s">
        <v>864</v>
      </c>
      <c r="G182" s="236"/>
      <c r="H182" s="239">
        <v>30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142</v>
      </c>
      <c r="AU182" s="245" t="s">
        <v>83</v>
      </c>
      <c r="AV182" s="14" t="s">
        <v>83</v>
      </c>
      <c r="AW182" s="14" t="s">
        <v>34</v>
      </c>
      <c r="AX182" s="14" t="s">
        <v>81</v>
      </c>
      <c r="AY182" s="245" t="s">
        <v>129</v>
      </c>
    </row>
    <row r="183" s="2" customFormat="1" ht="16.5" customHeight="1">
      <c r="A183" s="39"/>
      <c r="B183" s="40"/>
      <c r="C183" s="205" t="s">
        <v>282</v>
      </c>
      <c r="D183" s="205" t="s">
        <v>131</v>
      </c>
      <c r="E183" s="206" t="s">
        <v>245</v>
      </c>
      <c r="F183" s="207" t="s">
        <v>246</v>
      </c>
      <c r="G183" s="208" t="s">
        <v>154</v>
      </c>
      <c r="H183" s="209">
        <v>3.2999999999999998</v>
      </c>
      <c r="I183" s="210"/>
      <c r="J183" s="211">
        <f>ROUND(I183*H183,2)</f>
        <v>0</v>
      </c>
      <c r="K183" s="207" t="s">
        <v>135</v>
      </c>
      <c r="L183" s="45"/>
      <c r="M183" s="212" t="s">
        <v>19</v>
      </c>
      <c r="N183" s="213" t="s">
        <v>44</v>
      </c>
      <c r="O183" s="85"/>
      <c r="P183" s="214">
        <f>O183*H183</f>
        <v>0</v>
      </c>
      <c r="Q183" s="214">
        <v>1.98</v>
      </c>
      <c r="R183" s="214">
        <f>Q183*H183</f>
        <v>6.5339999999999998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136</v>
      </c>
      <c r="AT183" s="216" t="s">
        <v>131</v>
      </c>
      <c r="AU183" s="216" t="s">
        <v>83</v>
      </c>
      <c r="AY183" s="18" t="s">
        <v>129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81</v>
      </c>
      <c r="BK183" s="217">
        <f>ROUND(I183*H183,2)</f>
        <v>0</v>
      </c>
      <c r="BL183" s="18" t="s">
        <v>136</v>
      </c>
      <c r="BM183" s="216" t="s">
        <v>865</v>
      </c>
    </row>
    <row r="184" s="2" customFormat="1">
      <c r="A184" s="39"/>
      <c r="B184" s="40"/>
      <c r="C184" s="41"/>
      <c r="D184" s="218" t="s">
        <v>138</v>
      </c>
      <c r="E184" s="41"/>
      <c r="F184" s="219" t="s">
        <v>248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83</v>
      </c>
    </row>
    <row r="185" s="2" customFormat="1">
      <c r="A185" s="39"/>
      <c r="B185" s="40"/>
      <c r="C185" s="41"/>
      <c r="D185" s="223" t="s">
        <v>140</v>
      </c>
      <c r="E185" s="41"/>
      <c r="F185" s="224" t="s">
        <v>249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83</v>
      </c>
    </row>
    <row r="186" s="13" customFormat="1">
      <c r="A186" s="13"/>
      <c r="B186" s="225"/>
      <c r="C186" s="226"/>
      <c r="D186" s="218" t="s">
        <v>142</v>
      </c>
      <c r="E186" s="227" t="s">
        <v>19</v>
      </c>
      <c r="F186" s="228" t="s">
        <v>866</v>
      </c>
      <c r="G186" s="226"/>
      <c r="H186" s="227" t="s">
        <v>19</v>
      </c>
      <c r="I186" s="229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142</v>
      </c>
      <c r="AU186" s="234" t="s">
        <v>83</v>
      </c>
      <c r="AV186" s="13" t="s">
        <v>81</v>
      </c>
      <c r="AW186" s="13" t="s">
        <v>34</v>
      </c>
      <c r="AX186" s="13" t="s">
        <v>73</v>
      </c>
      <c r="AY186" s="234" t="s">
        <v>129</v>
      </c>
    </row>
    <row r="187" s="14" customFormat="1">
      <c r="A187" s="14"/>
      <c r="B187" s="235"/>
      <c r="C187" s="236"/>
      <c r="D187" s="218" t="s">
        <v>142</v>
      </c>
      <c r="E187" s="237" t="s">
        <v>19</v>
      </c>
      <c r="F187" s="238" t="s">
        <v>867</v>
      </c>
      <c r="G187" s="236"/>
      <c r="H187" s="239">
        <v>3.2999999999999998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142</v>
      </c>
      <c r="AU187" s="245" t="s">
        <v>83</v>
      </c>
      <c r="AV187" s="14" t="s">
        <v>83</v>
      </c>
      <c r="AW187" s="14" t="s">
        <v>34</v>
      </c>
      <c r="AX187" s="14" t="s">
        <v>81</v>
      </c>
      <c r="AY187" s="245" t="s">
        <v>129</v>
      </c>
    </row>
    <row r="188" s="2" customFormat="1" ht="16.5" customHeight="1">
      <c r="A188" s="39"/>
      <c r="B188" s="40"/>
      <c r="C188" s="205" t="s">
        <v>7</v>
      </c>
      <c r="D188" s="205" t="s">
        <v>131</v>
      </c>
      <c r="E188" s="206" t="s">
        <v>868</v>
      </c>
      <c r="F188" s="207" t="s">
        <v>869</v>
      </c>
      <c r="G188" s="208" t="s">
        <v>154</v>
      </c>
      <c r="H188" s="209">
        <v>9.0749999999999993</v>
      </c>
      <c r="I188" s="210"/>
      <c r="J188" s="211">
        <f>ROUND(I188*H188,2)</f>
        <v>0</v>
      </c>
      <c r="K188" s="207" t="s">
        <v>135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2.55328</v>
      </c>
      <c r="R188" s="214">
        <f>Q188*H188</f>
        <v>23.171015999999998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136</v>
      </c>
      <c r="AT188" s="216" t="s">
        <v>131</v>
      </c>
      <c r="AU188" s="216" t="s">
        <v>83</v>
      </c>
      <c r="AY188" s="18" t="s">
        <v>129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136</v>
      </c>
      <c r="BM188" s="216" t="s">
        <v>870</v>
      </c>
    </row>
    <row r="189" s="2" customFormat="1">
      <c r="A189" s="39"/>
      <c r="B189" s="40"/>
      <c r="C189" s="41"/>
      <c r="D189" s="218" t="s">
        <v>138</v>
      </c>
      <c r="E189" s="41"/>
      <c r="F189" s="219" t="s">
        <v>871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138</v>
      </c>
      <c r="AU189" s="18" t="s">
        <v>83</v>
      </c>
    </row>
    <row r="190" s="2" customFormat="1">
      <c r="A190" s="39"/>
      <c r="B190" s="40"/>
      <c r="C190" s="41"/>
      <c r="D190" s="223" t="s">
        <v>140</v>
      </c>
      <c r="E190" s="41"/>
      <c r="F190" s="224" t="s">
        <v>872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140</v>
      </c>
      <c r="AU190" s="18" t="s">
        <v>83</v>
      </c>
    </row>
    <row r="191" s="13" customFormat="1">
      <c r="A191" s="13"/>
      <c r="B191" s="225"/>
      <c r="C191" s="226"/>
      <c r="D191" s="218" t="s">
        <v>142</v>
      </c>
      <c r="E191" s="227" t="s">
        <v>19</v>
      </c>
      <c r="F191" s="228" t="s">
        <v>873</v>
      </c>
      <c r="G191" s="226"/>
      <c r="H191" s="227" t="s">
        <v>19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142</v>
      </c>
      <c r="AU191" s="234" t="s">
        <v>83</v>
      </c>
      <c r="AV191" s="13" t="s">
        <v>81</v>
      </c>
      <c r="AW191" s="13" t="s">
        <v>34</v>
      </c>
      <c r="AX191" s="13" t="s">
        <v>73</v>
      </c>
      <c r="AY191" s="234" t="s">
        <v>129</v>
      </c>
    </row>
    <row r="192" s="14" customFormat="1">
      <c r="A192" s="14"/>
      <c r="B192" s="235"/>
      <c r="C192" s="236"/>
      <c r="D192" s="218" t="s">
        <v>142</v>
      </c>
      <c r="E192" s="237" t="s">
        <v>19</v>
      </c>
      <c r="F192" s="238" t="s">
        <v>874</v>
      </c>
      <c r="G192" s="236"/>
      <c r="H192" s="239">
        <v>9.0749999999999993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142</v>
      </c>
      <c r="AU192" s="245" t="s">
        <v>83</v>
      </c>
      <c r="AV192" s="14" t="s">
        <v>83</v>
      </c>
      <c r="AW192" s="14" t="s">
        <v>34</v>
      </c>
      <c r="AX192" s="14" t="s">
        <v>81</v>
      </c>
      <c r="AY192" s="245" t="s">
        <v>129</v>
      </c>
    </row>
    <row r="193" s="2" customFormat="1" ht="16.5" customHeight="1">
      <c r="A193" s="39"/>
      <c r="B193" s="40"/>
      <c r="C193" s="205" t="s">
        <v>297</v>
      </c>
      <c r="D193" s="205" t="s">
        <v>131</v>
      </c>
      <c r="E193" s="206" t="s">
        <v>875</v>
      </c>
      <c r="F193" s="207" t="s">
        <v>876</v>
      </c>
      <c r="G193" s="208" t="s">
        <v>134</v>
      </c>
      <c r="H193" s="209">
        <v>17.16</v>
      </c>
      <c r="I193" s="210"/>
      <c r="J193" s="211">
        <f>ROUND(I193*H193,2)</f>
        <v>0</v>
      </c>
      <c r="K193" s="207" t="s">
        <v>135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0.0045799999999999999</v>
      </c>
      <c r="R193" s="214">
        <f>Q193*H193</f>
        <v>0.078592800000000004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136</v>
      </c>
      <c r="AT193" s="216" t="s">
        <v>131</v>
      </c>
      <c r="AU193" s="216" t="s">
        <v>83</v>
      </c>
      <c r="AY193" s="18" t="s">
        <v>129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136</v>
      </c>
      <c r="BM193" s="216" t="s">
        <v>877</v>
      </c>
    </row>
    <row r="194" s="2" customFormat="1">
      <c r="A194" s="39"/>
      <c r="B194" s="40"/>
      <c r="C194" s="41"/>
      <c r="D194" s="218" t="s">
        <v>138</v>
      </c>
      <c r="E194" s="41"/>
      <c r="F194" s="219" t="s">
        <v>878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83</v>
      </c>
    </row>
    <row r="195" s="2" customFormat="1">
      <c r="A195" s="39"/>
      <c r="B195" s="40"/>
      <c r="C195" s="41"/>
      <c r="D195" s="223" t="s">
        <v>140</v>
      </c>
      <c r="E195" s="41"/>
      <c r="F195" s="224" t="s">
        <v>879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83</v>
      </c>
    </row>
    <row r="196" s="13" customFormat="1">
      <c r="A196" s="13"/>
      <c r="B196" s="225"/>
      <c r="C196" s="226"/>
      <c r="D196" s="218" t="s">
        <v>142</v>
      </c>
      <c r="E196" s="227" t="s">
        <v>19</v>
      </c>
      <c r="F196" s="228" t="s">
        <v>880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83</v>
      </c>
      <c r="AV196" s="13" t="s">
        <v>81</v>
      </c>
      <c r="AW196" s="13" t="s">
        <v>34</v>
      </c>
      <c r="AX196" s="13" t="s">
        <v>73</v>
      </c>
      <c r="AY196" s="234" t="s">
        <v>129</v>
      </c>
    </row>
    <row r="197" s="14" customFormat="1">
      <c r="A197" s="14"/>
      <c r="B197" s="235"/>
      <c r="C197" s="236"/>
      <c r="D197" s="218" t="s">
        <v>142</v>
      </c>
      <c r="E197" s="237" t="s">
        <v>19</v>
      </c>
      <c r="F197" s="238" t="s">
        <v>881</v>
      </c>
      <c r="G197" s="236"/>
      <c r="H197" s="239">
        <v>17.16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83</v>
      </c>
      <c r="AV197" s="14" t="s">
        <v>83</v>
      </c>
      <c r="AW197" s="14" t="s">
        <v>34</v>
      </c>
      <c r="AX197" s="14" t="s">
        <v>81</v>
      </c>
      <c r="AY197" s="245" t="s">
        <v>129</v>
      </c>
    </row>
    <row r="198" s="2" customFormat="1" ht="16.5" customHeight="1">
      <c r="A198" s="39"/>
      <c r="B198" s="40"/>
      <c r="C198" s="205" t="s">
        <v>305</v>
      </c>
      <c r="D198" s="205" t="s">
        <v>131</v>
      </c>
      <c r="E198" s="206" t="s">
        <v>882</v>
      </c>
      <c r="F198" s="207" t="s">
        <v>883</v>
      </c>
      <c r="G198" s="208" t="s">
        <v>134</v>
      </c>
      <c r="H198" s="209">
        <v>17.16</v>
      </c>
      <c r="I198" s="210"/>
      <c r="J198" s="211">
        <f>ROUND(I198*H198,2)</f>
        <v>0</v>
      </c>
      <c r="K198" s="207" t="s">
        <v>135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136</v>
      </c>
      <c r="AT198" s="216" t="s">
        <v>131</v>
      </c>
      <c r="AU198" s="216" t="s">
        <v>83</v>
      </c>
      <c r="AY198" s="18" t="s">
        <v>129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136</v>
      </c>
      <c r="BM198" s="216" t="s">
        <v>884</v>
      </c>
    </row>
    <row r="199" s="2" customFormat="1">
      <c r="A199" s="39"/>
      <c r="B199" s="40"/>
      <c r="C199" s="41"/>
      <c r="D199" s="218" t="s">
        <v>138</v>
      </c>
      <c r="E199" s="41"/>
      <c r="F199" s="219" t="s">
        <v>885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138</v>
      </c>
      <c r="AU199" s="18" t="s">
        <v>83</v>
      </c>
    </row>
    <row r="200" s="2" customFormat="1">
      <c r="A200" s="39"/>
      <c r="B200" s="40"/>
      <c r="C200" s="41"/>
      <c r="D200" s="223" t="s">
        <v>140</v>
      </c>
      <c r="E200" s="41"/>
      <c r="F200" s="224" t="s">
        <v>886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140</v>
      </c>
      <c r="AU200" s="18" t="s">
        <v>83</v>
      </c>
    </row>
    <row r="201" s="13" customFormat="1">
      <c r="A201" s="13"/>
      <c r="B201" s="225"/>
      <c r="C201" s="226"/>
      <c r="D201" s="218" t="s">
        <v>142</v>
      </c>
      <c r="E201" s="227" t="s">
        <v>19</v>
      </c>
      <c r="F201" s="228" t="s">
        <v>887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142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129</v>
      </c>
    </row>
    <row r="202" s="14" customFormat="1">
      <c r="A202" s="14"/>
      <c r="B202" s="235"/>
      <c r="C202" s="236"/>
      <c r="D202" s="218" t="s">
        <v>142</v>
      </c>
      <c r="E202" s="237" t="s">
        <v>19</v>
      </c>
      <c r="F202" s="238" t="s">
        <v>881</v>
      </c>
      <c r="G202" s="236"/>
      <c r="H202" s="239">
        <v>17.16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142</v>
      </c>
      <c r="AU202" s="245" t="s">
        <v>83</v>
      </c>
      <c r="AV202" s="14" t="s">
        <v>83</v>
      </c>
      <c r="AW202" s="14" t="s">
        <v>34</v>
      </c>
      <c r="AX202" s="14" t="s">
        <v>81</v>
      </c>
      <c r="AY202" s="245" t="s">
        <v>129</v>
      </c>
    </row>
    <row r="203" s="2" customFormat="1" ht="16.5" customHeight="1">
      <c r="A203" s="39"/>
      <c r="B203" s="40"/>
      <c r="C203" s="205" t="s">
        <v>313</v>
      </c>
      <c r="D203" s="205" t="s">
        <v>131</v>
      </c>
      <c r="E203" s="206" t="s">
        <v>888</v>
      </c>
      <c r="F203" s="207" t="s">
        <v>889</v>
      </c>
      <c r="G203" s="208" t="s">
        <v>224</v>
      </c>
      <c r="H203" s="209">
        <v>0.58099999999999996</v>
      </c>
      <c r="I203" s="210"/>
      <c r="J203" s="211">
        <f>ROUND(I203*H203,2)</f>
        <v>0</v>
      </c>
      <c r="K203" s="207" t="s">
        <v>135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1.06277</v>
      </c>
      <c r="R203" s="214">
        <f>Q203*H203</f>
        <v>0.61746936999999991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136</v>
      </c>
      <c r="AT203" s="216" t="s">
        <v>131</v>
      </c>
      <c r="AU203" s="216" t="s">
        <v>83</v>
      </c>
      <c r="AY203" s="18" t="s">
        <v>129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136</v>
      </c>
      <c r="BM203" s="216" t="s">
        <v>890</v>
      </c>
    </row>
    <row r="204" s="2" customFormat="1">
      <c r="A204" s="39"/>
      <c r="B204" s="40"/>
      <c r="C204" s="41"/>
      <c r="D204" s="218" t="s">
        <v>138</v>
      </c>
      <c r="E204" s="41"/>
      <c r="F204" s="219" t="s">
        <v>891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83</v>
      </c>
    </row>
    <row r="205" s="2" customFormat="1">
      <c r="A205" s="39"/>
      <c r="B205" s="40"/>
      <c r="C205" s="41"/>
      <c r="D205" s="223" t="s">
        <v>140</v>
      </c>
      <c r="E205" s="41"/>
      <c r="F205" s="224" t="s">
        <v>892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140</v>
      </c>
      <c r="AU205" s="18" t="s">
        <v>83</v>
      </c>
    </row>
    <row r="206" s="13" customFormat="1">
      <c r="A206" s="13"/>
      <c r="B206" s="225"/>
      <c r="C206" s="226"/>
      <c r="D206" s="218" t="s">
        <v>142</v>
      </c>
      <c r="E206" s="227" t="s">
        <v>19</v>
      </c>
      <c r="F206" s="228" t="s">
        <v>893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142</v>
      </c>
      <c r="AU206" s="234" t="s">
        <v>83</v>
      </c>
      <c r="AV206" s="13" t="s">
        <v>81</v>
      </c>
      <c r="AW206" s="13" t="s">
        <v>34</v>
      </c>
      <c r="AX206" s="13" t="s">
        <v>73</v>
      </c>
      <c r="AY206" s="234" t="s">
        <v>129</v>
      </c>
    </row>
    <row r="207" s="14" customFormat="1">
      <c r="A207" s="14"/>
      <c r="B207" s="235"/>
      <c r="C207" s="236"/>
      <c r="D207" s="218" t="s">
        <v>142</v>
      </c>
      <c r="E207" s="237" t="s">
        <v>19</v>
      </c>
      <c r="F207" s="238" t="s">
        <v>894</v>
      </c>
      <c r="G207" s="236"/>
      <c r="H207" s="239">
        <v>0.58099999999999996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142</v>
      </c>
      <c r="AU207" s="245" t="s">
        <v>83</v>
      </c>
      <c r="AV207" s="14" t="s">
        <v>83</v>
      </c>
      <c r="AW207" s="14" t="s">
        <v>34</v>
      </c>
      <c r="AX207" s="14" t="s">
        <v>81</v>
      </c>
      <c r="AY207" s="245" t="s">
        <v>129</v>
      </c>
    </row>
    <row r="208" s="2" customFormat="1" ht="16.5" customHeight="1">
      <c r="A208" s="39"/>
      <c r="B208" s="40"/>
      <c r="C208" s="205" t="s">
        <v>321</v>
      </c>
      <c r="D208" s="205" t="s">
        <v>131</v>
      </c>
      <c r="E208" s="206" t="s">
        <v>895</v>
      </c>
      <c r="F208" s="207" t="s">
        <v>896</v>
      </c>
      <c r="G208" s="208" t="s">
        <v>154</v>
      </c>
      <c r="H208" s="209">
        <v>2</v>
      </c>
      <c r="I208" s="210"/>
      <c r="J208" s="211">
        <f>ROUND(I208*H208,2)</f>
        <v>0</v>
      </c>
      <c r="K208" s="207" t="s">
        <v>135</v>
      </c>
      <c r="L208" s="45"/>
      <c r="M208" s="212" t="s">
        <v>19</v>
      </c>
      <c r="N208" s="213" t="s">
        <v>44</v>
      </c>
      <c r="O208" s="85"/>
      <c r="P208" s="214">
        <f>O208*H208</f>
        <v>0</v>
      </c>
      <c r="Q208" s="214">
        <v>2.3010199999999998</v>
      </c>
      <c r="R208" s="214">
        <f>Q208*H208</f>
        <v>4.6020399999999997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136</v>
      </c>
      <c r="AT208" s="216" t="s">
        <v>131</v>
      </c>
      <c r="AU208" s="216" t="s">
        <v>83</v>
      </c>
      <c r="AY208" s="18" t="s">
        <v>129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136</v>
      </c>
      <c r="BM208" s="216" t="s">
        <v>897</v>
      </c>
    </row>
    <row r="209" s="2" customFormat="1">
      <c r="A209" s="39"/>
      <c r="B209" s="40"/>
      <c r="C209" s="41"/>
      <c r="D209" s="218" t="s">
        <v>138</v>
      </c>
      <c r="E209" s="41"/>
      <c r="F209" s="219" t="s">
        <v>898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138</v>
      </c>
      <c r="AU209" s="18" t="s">
        <v>83</v>
      </c>
    </row>
    <row r="210" s="2" customFormat="1">
      <c r="A210" s="39"/>
      <c r="B210" s="40"/>
      <c r="C210" s="41"/>
      <c r="D210" s="223" t="s">
        <v>140</v>
      </c>
      <c r="E210" s="41"/>
      <c r="F210" s="224" t="s">
        <v>899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140</v>
      </c>
      <c r="AU210" s="18" t="s">
        <v>83</v>
      </c>
    </row>
    <row r="211" s="13" customFormat="1">
      <c r="A211" s="13"/>
      <c r="B211" s="225"/>
      <c r="C211" s="226"/>
      <c r="D211" s="218" t="s">
        <v>142</v>
      </c>
      <c r="E211" s="227" t="s">
        <v>19</v>
      </c>
      <c r="F211" s="228" t="s">
        <v>900</v>
      </c>
      <c r="G211" s="226"/>
      <c r="H211" s="227" t="s">
        <v>19</v>
      </c>
      <c r="I211" s="229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142</v>
      </c>
      <c r="AU211" s="234" t="s">
        <v>83</v>
      </c>
      <c r="AV211" s="13" t="s">
        <v>81</v>
      </c>
      <c r="AW211" s="13" t="s">
        <v>34</v>
      </c>
      <c r="AX211" s="13" t="s">
        <v>73</v>
      </c>
      <c r="AY211" s="234" t="s">
        <v>129</v>
      </c>
    </row>
    <row r="212" s="14" customFormat="1">
      <c r="A212" s="14"/>
      <c r="B212" s="235"/>
      <c r="C212" s="236"/>
      <c r="D212" s="218" t="s">
        <v>142</v>
      </c>
      <c r="E212" s="237" t="s">
        <v>19</v>
      </c>
      <c r="F212" s="238" t="s">
        <v>901</v>
      </c>
      <c r="G212" s="236"/>
      <c r="H212" s="239">
        <v>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142</v>
      </c>
      <c r="AU212" s="245" t="s">
        <v>83</v>
      </c>
      <c r="AV212" s="14" t="s">
        <v>83</v>
      </c>
      <c r="AW212" s="14" t="s">
        <v>34</v>
      </c>
      <c r="AX212" s="14" t="s">
        <v>81</v>
      </c>
      <c r="AY212" s="245" t="s">
        <v>129</v>
      </c>
    </row>
    <row r="213" s="12" customFormat="1" ht="22.8" customHeight="1">
      <c r="A213" s="12"/>
      <c r="B213" s="189"/>
      <c r="C213" s="190"/>
      <c r="D213" s="191" t="s">
        <v>72</v>
      </c>
      <c r="E213" s="203" t="s">
        <v>151</v>
      </c>
      <c r="F213" s="203" t="s">
        <v>902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SUM(P214:P247)</f>
        <v>0</v>
      </c>
      <c r="Q213" s="197"/>
      <c r="R213" s="198">
        <f>SUM(R214:R247)</f>
        <v>134.11346570000001</v>
      </c>
      <c r="S213" s="197"/>
      <c r="T213" s="199">
        <f>SUM(T214:T247)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81</v>
      </c>
      <c r="AT213" s="201" t="s">
        <v>72</v>
      </c>
      <c r="AU213" s="201" t="s">
        <v>81</v>
      </c>
      <c r="AY213" s="200" t="s">
        <v>129</v>
      </c>
      <c r="BK213" s="202">
        <f>SUM(BK214:BK247)</f>
        <v>0</v>
      </c>
    </row>
    <row r="214" s="2" customFormat="1" ht="21.75" customHeight="1">
      <c r="A214" s="39"/>
      <c r="B214" s="40"/>
      <c r="C214" s="205" t="s">
        <v>328</v>
      </c>
      <c r="D214" s="205" t="s">
        <v>131</v>
      </c>
      <c r="E214" s="206" t="s">
        <v>903</v>
      </c>
      <c r="F214" s="207" t="s">
        <v>904</v>
      </c>
      <c r="G214" s="208" t="s">
        <v>134</v>
      </c>
      <c r="H214" s="209">
        <v>51.299999999999997</v>
      </c>
      <c r="I214" s="210"/>
      <c r="J214" s="211">
        <f>ROUND(I214*H214,2)</f>
        <v>0</v>
      </c>
      <c r="K214" s="207" t="s">
        <v>135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1.0203599999999999</v>
      </c>
      <c r="R214" s="214">
        <f>Q214*H214</f>
        <v>52.344467999999992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136</v>
      </c>
      <c r="AT214" s="216" t="s">
        <v>131</v>
      </c>
      <c r="AU214" s="216" t="s">
        <v>83</v>
      </c>
      <c r="AY214" s="18" t="s">
        <v>129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136</v>
      </c>
      <c r="BM214" s="216" t="s">
        <v>905</v>
      </c>
    </row>
    <row r="215" s="2" customFormat="1">
      <c r="A215" s="39"/>
      <c r="B215" s="40"/>
      <c r="C215" s="41"/>
      <c r="D215" s="218" t="s">
        <v>138</v>
      </c>
      <c r="E215" s="41"/>
      <c r="F215" s="219" t="s">
        <v>906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83</v>
      </c>
    </row>
    <row r="216" s="2" customFormat="1">
      <c r="A216" s="39"/>
      <c r="B216" s="40"/>
      <c r="C216" s="41"/>
      <c r="D216" s="223" t="s">
        <v>140</v>
      </c>
      <c r="E216" s="41"/>
      <c r="F216" s="224" t="s">
        <v>907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83</v>
      </c>
    </row>
    <row r="217" s="13" customFormat="1">
      <c r="A217" s="13"/>
      <c r="B217" s="225"/>
      <c r="C217" s="226"/>
      <c r="D217" s="218" t="s">
        <v>142</v>
      </c>
      <c r="E217" s="227" t="s">
        <v>19</v>
      </c>
      <c r="F217" s="228" t="s">
        <v>908</v>
      </c>
      <c r="G217" s="226"/>
      <c r="H217" s="227" t="s">
        <v>19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142</v>
      </c>
      <c r="AU217" s="234" t="s">
        <v>83</v>
      </c>
      <c r="AV217" s="13" t="s">
        <v>81</v>
      </c>
      <c r="AW217" s="13" t="s">
        <v>34</v>
      </c>
      <c r="AX217" s="13" t="s">
        <v>73</v>
      </c>
      <c r="AY217" s="234" t="s">
        <v>129</v>
      </c>
    </row>
    <row r="218" s="14" customFormat="1">
      <c r="A218" s="14"/>
      <c r="B218" s="235"/>
      <c r="C218" s="236"/>
      <c r="D218" s="218" t="s">
        <v>142</v>
      </c>
      <c r="E218" s="237" t="s">
        <v>19</v>
      </c>
      <c r="F218" s="238" t="s">
        <v>909</v>
      </c>
      <c r="G218" s="236"/>
      <c r="H218" s="239">
        <v>51.299999999999997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142</v>
      </c>
      <c r="AU218" s="245" t="s">
        <v>83</v>
      </c>
      <c r="AV218" s="14" t="s">
        <v>83</v>
      </c>
      <c r="AW218" s="14" t="s">
        <v>34</v>
      </c>
      <c r="AX218" s="14" t="s">
        <v>81</v>
      </c>
      <c r="AY218" s="245" t="s">
        <v>129</v>
      </c>
    </row>
    <row r="219" s="2" customFormat="1" ht="16.5" customHeight="1">
      <c r="A219" s="39"/>
      <c r="B219" s="40"/>
      <c r="C219" s="205" t="s">
        <v>334</v>
      </c>
      <c r="D219" s="205" t="s">
        <v>131</v>
      </c>
      <c r="E219" s="206" t="s">
        <v>910</v>
      </c>
      <c r="F219" s="207" t="s">
        <v>911</v>
      </c>
      <c r="G219" s="208" t="s">
        <v>224</v>
      </c>
      <c r="H219" s="209">
        <v>1.1659999999999999</v>
      </c>
      <c r="I219" s="210"/>
      <c r="J219" s="211">
        <f>ROUND(I219*H219,2)</f>
        <v>0</v>
      </c>
      <c r="K219" s="207" t="s">
        <v>135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1.04922</v>
      </c>
      <c r="R219" s="214">
        <f>Q219*H219</f>
        <v>1.2233905199999999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136</v>
      </c>
      <c r="AT219" s="216" t="s">
        <v>131</v>
      </c>
      <c r="AU219" s="216" t="s">
        <v>83</v>
      </c>
      <c r="AY219" s="18" t="s">
        <v>129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136</v>
      </c>
      <c r="BM219" s="216" t="s">
        <v>912</v>
      </c>
    </row>
    <row r="220" s="2" customFormat="1">
      <c r="A220" s="39"/>
      <c r="B220" s="40"/>
      <c r="C220" s="41"/>
      <c r="D220" s="218" t="s">
        <v>138</v>
      </c>
      <c r="E220" s="41"/>
      <c r="F220" s="219" t="s">
        <v>913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138</v>
      </c>
      <c r="AU220" s="18" t="s">
        <v>83</v>
      </c>
    </row>
    <row r="221" s="2" customFormat="1">
      <c r="A221" s="39"/>
      <c r="B221" s="40"/>
      <c r="C221" s="41"/>
      <c r="D221" s="223" t="s">
        <v>140</v>
      </c>
      <c r="E221" s="41"/>
      <c r="F221" s="224" t="s">
        <v>914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140</v>
      </c>
      <c r="AU221" s="18" t="s">
        <v>83</v>
      </c>
    </row>
    <row r="222" s="13" customFormat="1">
      <c r="A222" s="13"/>
      <c r="B222" s="225"/>
      <c r="C222" s="226"/>
      <c r="D222" s="218" t="s">
        <v>142</v>
      </c>
      <c r="E222" s="227" t="s">
        <v>19</v>
      </c>
      <c r="F222" s="228" t="s">
        <v>915</v>
      </c>
      <c r="G222" s="226"/>
      <c r="H222" s="227" t="s">
        <v>19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142</v>
      </c>
      <c r="AU222" s="234" t="s">
        <v>83</v>
      </c>
      <c r="AV222" s="13" t="s">
        <v>81</v>
      </c>
      <c r="AW222" s="13" t="s">
        <v>34</v>
      </c>
      <c r="AX222" s="13" t="s">
        <v>73</v>
      </c>
      <c r="AY222" s="234" t="s">
        <v>129</v>
      </c>
    </row>
    <row r="223" s="14" customFormat="1">
      <c r="A223" s="14"/>
      <c r="B223" s="235"/>
      <c r="C223" s="236"/>
      <c r="D223" s="218" t="s">
        <v>142</v>
      </c>
      <c r="E223" s="237" t="s">
        <v>19</v>
      </c>
      <c r="F223" s="238" t="s">
        <v>916</v>
      </c>
      <c r="G223" s="236"/>
      <c r="H223" s="239">
        <v>0.51800000000000002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142</v>
      </c>
      <c r="AU223" s="245" t="s">
        <v>83</v>
      </c>
      <c r="AV223" s="14" t="s">
        <v>83</v>
      </c>
      <c r="AW223" s="14" t="s">
        <v>34</v>
      </c>
      <c r="AX223" s="14" t="s">
        <v>73</v>
      </c>
      <c r="AY223" s="245" t="s">
        <v>129</v>
      </c>
    </row>
    <row r="224" s="14" customFormat="1">
      <c r="A224" s="14"/>
      <c r="B224" s="235"/>
      <c r="C224" s="236"/>
      <c r="D224" s="218" t="s">
        <v>142</v>
      </c>
      <c r="E224" s="237" t="s">
        <v>19</v>
      </c>
      <c r="F224" s="238" t="s">
        <v>917</v>
      </c>
      <c r="G224" s="236"/>
      <c r="H224" s="239">
        <v>0.64800000000000002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142</v>
      </c>
      <c r="AU224" s="245" t="s">
        <v>83</v>
      </c>
      <c r="AV224" s="14" t="s">
        <v>83</v>
      </c>
      <c r="AW224" s="14" t="s">
        <v>34</v>
      </c>
      <c r="AX224" s="14" t="s">
        <v>73</v>
      </c>
      <c r="AY224" s="245" t="s">
        <v>129</v>
      </c>
    </row>
    <row r="225" s="15" customFormat="1">
      <c r="A225" s="15"/>
      <c r="B225" s="256"/>
      <c r="C225" s="257"/>
      <c r="D225" s="218" t="s">
        <v>142</v>
      </c>
      <c r="E225" s="258" t="s">
        <v>19</v>
      </c>
      <c r="F225" s="259" t="s">
        <v>236</v>
      </c>
      <c r="G225" s="257"/>
      <c r="H225" s="260">
        <v>1.1659999999999999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142</v>
      </c>
      <c r="AU225" s="266" t="s">
        <v>83</v>
      </c>
      <c r="AV225" s="15" t="s">
        <v>136</v>
      </c>
      <c r="AW225" s="15" t="s">
        <v>34</v>
      </c>
      <c r="AX225" s="15" t="s">
        <v>81</v>
      </c>
      <c r="AY225" s="266" t="s">
        <v>129</v>
      </c>
    </row>
    <row r="226" s="2" customFormat="1" ht="16.5" customHeight="1">
      <c r="A226" s="39"/>
      <c r="B226" s="40"/>
      <c r="C226" s="205" t="s">
        <v>342</v>
      </c>
      <c r="D226" s="205" t="s">
        <v>131</v>
      </c>
      <c r="E226" s="206" t="s">
        <v>918</v>
      </c>
      <c r="F226" s="207" t="s">
        <v>919</v>
      </c>
      <c r="G226" s="208" t="s">
        <v>154</v>
      </c>
      <c r="H226" s="209">
        <v>5.9400000000000004</v>
      </c>
      <c r="I226" s="210"/>
      <c r="J226" s="211">
        <f>ROUND(I226*H226,2)</f>
        <v>0</v>
      </c>
      <c r="K226" s="207" t="s">
        <v>135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2.5021499999999999</v>
      </c>
      <c r="R226" s="214">
        <f>Q226*H226</f>
        <v>14.862771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136</v>
      </c>
      <c r="AT226" s="216" t="s">
        <v>131</v>
      </c>
      <c r="AU226" s="216" t="s">
        <v>83</v>
      </c>
      <c r="AY226" s="18" t="s">
        <v>129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136</v>
      </c>
      <c r="BM226" s="216" t="s">
        <v>920</v>
      </c>
    </row>
    <row r="227" s="2" customFormat="1">
      <c r="A227" s="39"/>
      <c r="B227" s="40"/>
      <c r="C227" s="41"/>
      <c r="D227" s="218" t="s">
        <v>138</v>
      </c>
      <c r="E227" s="41"/>
      <c r="F227" s="219" t="s">
        <v>921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138</v>
      </c>
      <c r="AU227" s="18" t="s">
        <v>83</v>
      </c>
    </row>
    <row r="228" s="2" customFormat="1">
      <c r="A228" s="39"/>
      <c r="B228" s="40"/>
      <c r="C228" s="41"/>
      <c r="D228" s="223" t="s">
        <v>140</v>
      </c>
      <c r="E228" s="41"/>
      <c r="F228" s="224" t="s">
        <v>922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140</v>
      </c>
      <c r="AU228" s="18" t="s">
        <v>83</v>
      </c>
    </row>
    <row r="229" s="14" customFormat="1">
      <c r="A229" s="14"/>
      <c r="B229" s="235"/>
      <c r="C229" s="236"/>
      <c r="D229" s="218" t="s">
        <v>142</v>
      </c>
      <c r="E229" s="237" t="s">
        <v>19</v>
      </c>
      <c r="F229" s="238" t="s">
        <v>923</v>
      </c>
      <c r="G229" s="236"/>
      <c r="H229" s="239">
        <v>5.9400000000000004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142</v>
      </c>
      <c r="AU229" s="245" t="s">
        <v>83</v>
      </c>
      <c r="AV229" s="14" t="s">
        <v>83</v>
      </c>
      <c r="AW229" s="14" t="s">
        <v>34</v>
      </c>
      <c r="AX229" s="14" t="s">
        <v>81</v>
      </c>
      <c r="AY229" s="245" t="s">
        <v>129</v>
      </c>
    </row>
    <row r="230" s="2" customFormat="1" ht="16.5" customHeight="1">
      <c r="A230" s="39"/>
      <c r="B230" s="40"/>
      <c r="C230" s="205" t="s">
        <v>349</v>
      </c>
      <c r="D230" s="205" t="s">
        <v>131</v>
      </c>
      <c r="E230" s="206" t="s">
        <v>924</v>
      </c>
      <c r="F230" s="207" t="s">
        <v>925</v>
      </c>
      <c r="G230" s="208" t="s">
        <v>134</v>
      </c>
      <c r="H230" s="209">
        <v>25.649999999999999</v>
      </c>
      <c r="I230" s="210"/>
      <c r="J230" s="211">
        <f>ROUND(I230*H230,2)</f>
        <v>0</v>
      </c>
      <c r="K230" s="207" t="s">
        <v>135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0.025190000000000001</v>
      </c>
      <c r="R230" s="214">
        <f>Q230*H230</f>
        <v>0.64612349999999996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136</v>
      </c>
      <c r="AT230" s="216" t="s">
        <v>131</v>
      </c>
      <c r="AU230" s="216" t="s">
        <v>83</v>
      </c>
      <c r="AY230" s="18" t="s">
        <v>129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136</v>
      </c>
      <c r="BM230" s="216" t="s">
        <v>926</v>
      </c>
    </row>
    <row r="231" s="2" customFormat="1">
      <c r="A231" s="39"/>
      <c r="B231" s="40"/>
      <c r="C231" s="41"/>
      <c r="D231" s="218" t="s">
        <v>138</v>
      </c>
      <c r="E231" s="41"/>
      <c r="F231" s="219" t="s">
        <v>927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138</v>
      </c>
      <c r="AU231" s="18" t="s">
        <v>83</v>
      </c>
    </row>
    <row r="232" s="2" customFormat="1">
      <c r="A232" s="39"/>
      <c r="B232" s="40"/>
      <c r="C232" s="41"/>
      <c r="D232" s="223" t="s">
        <v>140</v>
      </c>
      <c r="E232" s="41"/>
      <c r="F232" s="224" t="s">
        <v>928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140</v>
      </c>
      <c r="AU232" s="18" t="s">
        <v>83</v>
      </c>
    </row>
    <row r="233" s="13" customFormat="1">
      <c r="A233" s="13"/>
      <c r="B233" s="225"/>
      <c r="C233" s="226"/>
      <c r="D233" s="218" t="s">
        <v>142</v>
      </c>
      <c r="E233" s="227" t="s">
        <v>19</v>
      </c>
      <c r="F233" s="228" t="s">
        <v>929</v>
      </c>
      <c r="G233" s="226"/>
      <c r="H233" s="227" t="s">
        <v>19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142</v>
      </c>
      <c r="AU233" s="234" t="s">
        <v>83</v>
      </c>
      <c r="AV233" s="13" t="s">
        <v>81</v>
      </c>
      <c r="AW233" s="13" t="s">
        <v>34</v>
      </c>
      <c r="AX233" s="13" t="s">
        <v>73</v>
      </c>
      <c r="AY233" s="234" t="s">
        <v>129</v>
      </c>
    </row>
    <row r="234" s="14" customFormat="1">
      <c r="A234" s="14"/>
      <c r="B234" s="235"/>
      <c r="C234" s="236"/>
      <c r="D234" s="218" t="s">
        <v>142</v>
      </c>
      <c r="E234" s="237" t="s">
        <v>19</v>
      </c>
      <c r="F234" s="238" t="s">
        <v>930</v>
      </c>
      <c r="G234" s="236"/>
      <c r="H234" s="239">
        <v>25.649999999999999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142</v>
      </c>
      <c r="AU234" s="245" t="s">
        <v>83</v>
      </c>
      <c r="AV234" s="14" t="s">
        <v>83</v>
      </c>
      <c r="AW234" s="14" t="s">
        <v>34</v>
      </c>
      <c r="AX234" s="14" t="s">
        <v>81</v>
      </c>
      <c r="AY234" s="245" t="s">
        <v>129</v>
      </c>
    </row>
    <row r="235" s="2" customFormat="1" ht="16.5" customHeight="1">
      <c r="A235" s="39"/>
      <c r="B235" s="40"/>
      <c r="C235" s="205" t="s">
        <v>356</v>
      </c>
      <c r="D235" s="205" t="s">
        <v>131</v>
      </c>
      <c r="E235" s="206" t="s">
        <v>931</v>
      </c>
      <c r="F235" s="207" t="s">
        <v>932</v>
      </c>
      <c r="G235" s="208" t="s">
        <v>134</v>
      </c>
      <c r="H235" s="209">
        <v>25.649999999999999</v>
      </c>
      <c r="I235" s="210"/>
      <c r="J235" s="211">
        <f>ROUND(I235*H235,2)</f>
        <v>0</v>
      </c>
      <c r="K235" s="207" t="s">
        <v>135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136</v>
      </c>
      <c r="AT235" s="216" t="s">
        <v>131</v>
      </c>
      <c r="AU235" s="216" t="s">
        <v>83</v>
      </c>
      <c r="AY235" s="18" t="s">
        <v>129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136</v>
      </c>
      <c r="BM235" s="216" t="s">
        <v>933</v>
      </c>
    </row>
    <row r="236" s="2" customFormat="1">
      <c r="A236" s="39"/>
      <c r="B236" s="40"/>
      <c r="C236" s="41"/>
      <c r="D236" s="218" t="s">
        <v>138</v>
      </c>
      <c r="E236" s="41"/>
      <c r="F236" s="219" t="s">
        <v>934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138</v>
      </c>
      <c r="AU236" s="18" t="s">
        <v>83</v>
      </c>
    </row>
    <row r="237" s="2" customFormat="1">
      <c r="A237" s="39"/>
      <c r="B237" s="40"/>
      <c r="C237" s="41"/>
      <c r="D237" s="223" t="s">
        <v>140</v>
      </c>
      <c r="E237" s="41"/>
      <c r="F237" s="224" t="s">
        <v>935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140</v>
      </c>
      <c r="AU237" s="18" t="s">
        <v>83</v>
      </c>
    </row>
    <row r="238" s="2" customFormat="1" ht="16.5" customHeight="1">
      <c r="A238" s="39"/>
      <c r="B238" s="40"/>
      <c r="C238" s="205" t="s">
        <v>363</v>
      </c>
      <c r="D238" s="205" t="s">
        <v>131</v>
      </c>
      <c r="E238" s="206" t="s">
        <v>936</v>
      </c>
      <c r="F238" s="207" t="s">
        <v>937</v>
      </c>
      <c r="G238" s="208" t="s">
        <v>224</v>
      </c>
      <c r="H238" s="209">
        <v>0.748</v>
      </c>
      <c r="I238" s="210"/>
      <c r="J238" s="211">
        <f>ROUND(I238*H238,2)</f>
        <v>0</v>
      </c>
      <c r="K238" s="207" t="s">
        <v>135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1.04741</v>
      </c>
      <c r="R238" s="214">
        <f>Q238*H238</f>
        <v>0.78346267999999997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136</v>
      </c>
      <c r="AT238" s="216" t="s">
        <v>131</v>
      </c>
      <c r="AU238" s="216" t="s">
        <v>83</v>
      </c>
      <c r="AY238" s="18" t="s">
        <v>129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136</v>
      </c>
      <c r="BM238" s="216" t="s">
        <v>938</v>
      </c>
    </row>
    <row r="239" s="2" customFormat="1">
      <c r="A239" s="39"/>
      <c r="B239" s="40"/>
      <c r="C239" s="41"/>
      <c r="D239" s="218" t="s">
        <v>138</v>
      </c>
      <c r="E239" s="41"/>
      <c r="F239" s="219" t="s">
        <v>939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83</v>
      </c>
    </row>
    <row r="240" s="2" customFormat="1">
      <c r="A240" s="39"/>
      <c r="B240" s="40"/>
      <c r="C240" s="41"/>
      <c r="D240" s="223" t="s">
        <v>140</v>
      </c>
      <c r="E240" s="41"/>
      <c r="F240" s="224" t="s">
        <v>940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83</v>
      </c>
    </row>
    <row r="241" s="13" customFormat="1">
      <c r="A241" s="13"/>
      <c r="B241" s="225"/>
      <c r="C241" s="226"/>
      <c r="D241" s="218" t="s">
        <v>142</v>
      </c>
      <c r="E241" s="227" t="s">
        <v>19</v>
      </c>
      <c r="F241" s="228" t="s">
        <v>941</v>
      </c>
      <c r="G241" s="226"/>
      <c r="H241" s="227" t="s">
        <v>19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142</v>
      </c>
      <c r="AU241" s="234" t="s">
        <v>83</v>
      </c>
      <c r="AV241" s="13" t="s">
        <v>81</v>
      </c>
      <c r="AW241" s="13" t="s">
        <v>34</v>
      </c>
      <c r="AX241" s="13" t="s">
        <v>73</v>
      </c>
      <c r="AY241" s="234" t="s">
        <v>129</v>
      </c>
    </row>
    <row r="242" s="14" customFormat="1">
      <c r="A242" s="14"/>
      <c r="B242" s="235"/>
      <c r="C242" s="236"/>
      <c r="D242" s="218" t="s">
        <v>142</v>
      </c>
      <c r="E242" s="237" t="s">
        <v>19</v>
      </c>
      <c r="F242" s="238" t="s">
        <v>942</v>
      </c>
      <c r="G242" s="236"/>
      <c r="H242" s="239">
        <v>0.748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142</v>
      </c>
      <c r="AU242" s="245" t="s">
        <v>83</v>
      </c>
      <c r="AV242" s="14" t="s">
        <v>83</v>
      </c>
      <c r="AW242" s="14" t="s">
        <v>34</v>
      </c>
      <c r="AX242" s="14" t="s">
        <v>81</v>
      </c>
      <c r="AY242" s="245" t="s">
        <v>129</v>
      </c>
    </row>
    <row r="243" s="2" customFormat="1" ht="16.5" customHeight="1">
      <c r="A243" s="39"/>
      <c r="B243" s="40"/>
      <c r="C243" s="205" t="s">
        <v>373</v>
      </c>
      <c r="D243" s="205" t="s">
        <v>131</v>
      </c>
      <c r="E243" s="206" t="s">
        <v>943</v>
      </c>
      <c r="F243" s="207" t="s">
        <v>944</v>
      </c>
      <c r="G243" s="208" t="s">
        <v>154</v>
      </c>
      <c r="H243" s="209">
        <v>30.780000000000001</v>
      </c>
      <c r="I243" s="210"/>
      <c r="J243" s="211">
        <f>ROUND(I243*H243,2)</f>
        <v>0</v>
      </c>
      <c r="K243" s="207" t="s">
        <v>135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2.0874999999999999</v>
      </c>
      <c r="R243" s="214">
        <f>Q243*H243</f>
        <v>64.253249999999994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136</v>
      </c>
      <c r="AT243" s="216" t="s">
        <v>131</v>
      </c>
      <c r="AU243" s="216" t="s">
        <v>83</v>
      </c>
      <c r="AY243" s="18" t="s">
        <v>129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136</v>
      </c>
      <c r="BM243" s="216" t="s">
        <v>945</v>
      </c>
    </row>
    <row r="244" s="2" customFormat="1">
      <c r="A244" s="39"/>
      <c r="B244" s="40"/>
      <c r="C244" s="41"/>
      <c r="D244" s="218" t="s">
        <v>138</v>
      </c>
      <c r="E244" s="41"/>
      <c r="F244" s="219" t="s">
        <v>946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138</v>
      </c>
      <c r="AU244" s="18" t="s">
        <v>83</v>
      </c>
    </row>
    <row r="245" s="2" customFormat="1">
      <c r="A245" s="39"/>
      <c r="B245" s="40"/>
      <c r="C245" s="41"/>
      <c r="D245" s="223" t="s">
        <v>140</v>
      </c>
      <c r="E245" s="41"/>
      <c r="F245" s="224" t="s">
        <v>947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83</v>
      </c>
    </row>
    <row r="246" s="13" customFormat="1">
      <c r="A246" s="13"/>
      <c r="B246" s="225"/>
      <c r="C246" s="226"/>
      <c r="D246" s="218" t="s">
        <v>142</v>
      </c>
      <c r="E246" s="227" t="s">
        <v>19</v>
      </c>
      <c r="F246" s="228" t="s">
        <v>948</v>
      </c>
      <c r="G246" s="226"/>
      <c r="H246" s="227" t="s">
        <v>19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142</v>
      </c>
      <c r="AU246" s="234" t="s">
        <v>83</v>
      </c>
      <c r="AV246" s="13" t="s">
        <v>81</v>
      </c>
      <c r="AW246" s="13" t="s">
        <v>34</v>
      </c>
      <c r="AX246" s="13" t="s">
        <v>73</v>
      </c>
      <c r="AY246" s="234" t="s">
        <v>129</v>
      </c>
    </row>
    <row r="247" s="14" customFormat="1">
      <c r="A247" s="14"/>
      <c r="B247" s="235"/>
      <c r="C247" s="236"/>
      <c r="D247" s="218" t="s">
        <v>142</v>
      </c>
      <c r="E247" s="237" t="s">
        <v>19</v>
      </c>
      <c r="F247" s="238" t="s">
        <v>949</v>
      </c>
      <c r="G247" s="236"/>
      <c r="H247" s="239">
        <v>30.780000000000001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142</v>
      </c>
      <c r="AU247" s="245" t="s">
        <v>83</v>
      </c>
      <c r="AV247" s="14" t="s">
        <v>83</v>
      </c>
      <c r="AW247" s="14" t="s">
        <v>34</v>
      </c>
      <c r="AX247" s="14" t="s">
        <v>81</v>
      </c>
      <c r="AY247" s="245" t="s">
        <v>129</v>
      </c>
    </row>
    <row r="248" s="12" customFormat="1" ht="22.8" customHeight="1">
      <c r="A248" s="12"/>
      <c r="B248" s="189"/>
      <c r="C248" s="190"/>
      <c r="D248" s="191" t="s">
        <v>72</v>
      </c>
      <c r="E248" s="203" t="s">
        <v>136</v>
      </c>
      <c r="F248" s="203" t="s">
        <v>281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SUM(P249:P253)</f>
        <v>0</v>
      </c>
      <c r="Q248" s="197"/>
      <c r="R248" s="198">
        <f>SUM(R249:R253)</f>
        <v>33.264000000000003</v>
      </c>
      <c r="S248" s="197"/>
      <c r="T248" s="199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81</v>
      </c>
      <c r="AT248" s="201" t="s">
        <v>72</v>
      </c>
      <c r="AU248" s="201" t="s">
        <v>81</v>
      </c>
      <c r="AY248" s="200" t="s">
        <v>129</v>
      </c>
      <c r="BK248" s="202">
        <f>SUM(BK249:BK253)</f>
        <v>0</v>
      </c>
    </row>
    <row r="249" s="2" customFormat="1" ht="21.75" customHeight="1">
      <c r="A249" s="39"/>
      <c r="B249" s="40"/>
      <c r="C249" s="205" t="s">
        <v>381</v>
      </c>
      <c r="D249" s="205" t="s">
        <v>131</v>
      </c>
      <c r="E249" s="206" t="s">
        <v>950</v>
      </c>
      <c r="F249" s="207" t="s">
        <v>951</v>
      </c>
      <c r="G249" s="208" t="s">
        <v>154</v>
      </c>
      <c r="H249" s="209">
        <v>18</v>
      </c>
      <c r="I249" s="210"/>
      <c r="J249" s="211">
        <f>ROUND(I249*H249,2)</f>
        <v>0</v>
      </c>
      <c r="K249" s="207" t="s">
        <v>135</v>
      </c>
      <c r="L249" s="45"/>
      <c r="M249" s="212" t="s">
        <v>19</v>
      </c>
      <c r="N249" s="213" t="s">
        <v>44</v>
      </c>
      <c r="O249" s="85"/>
      <c r="P249" s="214">
        <f>O249*H249</f>
        <v>0</v>
      </c>
      <c r="Q249" s="214">
        <v>1.8480000000000001</v>
      </c>
      <c r="R249" s="214">
        <f>Q249*H249</f>
        <v>33.264000000000003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136</v>
      </c>
      <c r="AT249" s="216" t="s">
        <v>131</v>
      </c>
      <c r="AU249" s="216" t="s">
        <v>83</v>
      </c>
      <c r="AY249" s="18" t="s">
        <v>129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81</v>
      </c>
      <c r="BK249" s="217">
        <f>ROUND(I249*H249,2)</f>
        <v>0</v>
      </c>
      <c r="BL249" s="18" t="s">
        <v>136</v>
      </c>
      <c r="BM249" s="216" t="s">
        <v>952</v>
      </c>
    </row>
    <row r="250" s="2" customFormat="1">
      <c r="A250" s="39"/>
      <c r="B250" s="40"/>
      <c r="C250" s="41"/>
      <c r="D250" s="218" t="s">
        <v>138</v>
      </c>
      <c r="E250" s="41"/>
      <c r="F250" s="219" t="s">
        <v>953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138</v>
      </c>
      <c r="AU250" s="18" t="s">
        <v>83</v>
      </c>
    </row>
    <row r="251" s="2" customFormat="1">
      <c r="A251" s="39"/>
      <c r="B251" s="40"/>
      <c r="C251" s="41"/>
      <c r="D251" s="223" t="s">
        <v>140</v>
      </c>
      <c r="E251" s="41"/>
      <c r="F251" s="224" t="s">
        <v>954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140</v>
      </c>
      <c r="AU251" s="18" t="s">
        <v>83</v>
      </c>
    </row>
    <row r="252" s="13" customFormat="1">
      <c r="A252" s="13"/>
      <c r="B252" s="225"/>
      <c r="C252" s="226"/>
      <c r="D252" s="218" t="s">
        <v>142</v>
      </c>
      <c r="E252" s="227" t="s">
        <v>19</v>
      </c>
      <c r="F252" s="228" t="s">
        <v>955</v>
      </c>
      <c r="G252" s="226"/>
      <c r="H252" s="227" t="s">
        <v>19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142</v>
      </c>
      <c r="AU252" s="234" t="s">
        <v>83</v>
      </c>
      <c r="AV252" s="13" t="s">
        <v>81</v>
      </c>
      <c r="AW252" s="13" t="s">
        <v>34</v>
      </c>
      <c r="AX252" s="13" t="s">
        <v>73</v>
      </c>
      <c r="AY252" s="234" t="s">
        <v>129</v>
      </c>
    </row>
    <row r="253" s="14" customFormat="1">
      <c r="A253" s="14"/>
      <c r="B253" s="235"/>
      <c r="C253" s="236"/>
      <c r="D253" s="218" t="s">
        <v>142</v>
      </c>
      <c r="E253" s="237" t="s">
        <v>19</v>
      </c>
      <c r="F253" s="238" t="s">
        <v>956</v>
      </c>
      <c r="G253" s="236"/>
      <c r="H253" s="239">
        <v>18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142</v>
      </c>
      <c r="AU253" s="245" t="s">
        <v>83</v>
      </c>
      <c r="AV253" s="14" t="s">
        <v>83</v>
      </c>
      <c r="AW253" s="14" t="s">
        <v>34</v>
      </c>
      <c r="AX253" s="14" t="s">
        <v>81</v>
      </c>
      <c r="AY253" s="245" t="s">
        <v>129</v>
      </c>
    </row>
    <row r="254" s="12" customFormat="1" ht="22.8" customHeight="1">
      <c r="A254" s="12"/>
      <c r="B254" s="189"/>
      <c r="C254" s="190"/>
      <c r="D254" s="191" t="s">
        <v>72</v>
      </c>
      <c r="E254" s="203" t="s">
        <v>167</v>
      </c>
      <c r="F254" s="203" t="s">
        <v>304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SUM(P255:P259)</f>
        <v>0</v>
      </c>
      <c r="Q254" s="197"/>
      <c r="R254" s="198">
        <f>SUM(R255:R259)</f>
        <v>59.400000000000006</v>
      </c>
      <c r="S254" s="197"/>
      <c r="T254" s="199">
        <f>SUM(T255:T259)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81</v>
      </c>
      <c r="AT254" s="201" t="s">
        <v>72</v>
      </c>
      <c r="AU254" s="201" t="s">
        <v>81</v>
      </c>
      <c r="AY254" s="200" t="s">
        <v>129</v>
      </c>
      <c r="BK254" s="202">
        <f>SUM(BK255:BK259)</f>
        <v>0</v>
      </c>
    </row>
    <row r="255" s="2" customFormat="1" ht="16.5" customHeight="1">
      <c r="A255" s="39"/>
      <c r="B255" s="40"/>
      <c r="C255" s="205" t="s">
        <v>389</v>
      </c>
      <c r="D255" s="205" t="s">
        <v>131</v>
      </c>
      <c r="E255" s="206" t="s">
        <v>957</v>
      </c>
      <c r="F255" s="207" t="s">
        <v>958</v>
      </c>
      <c r="G255" s="208" t="s">
        <v>134</v>
      </c>
      <c r="H255" s="209">
        <v>150</v>
      </c>
      <c r="I255" s="210"/>
      <c r="J255" s="211">
        <f>ROUND(I255*H255,2)</f>
        <v>0</v>
      </c>
      <c r="K255" s="207" t="s">
        <v>135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0.39600000000000002</v>
      </c>
      <c r="R255" s="214">
        <f>Q255*H255</f>
        <v>59.400000000000006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136</v>
      </c>
      <c r="AT255" s="216" t="s">
        <v>131</v>
      </c>
      <c r="AU255" s="216" t="s">
        <v>83</v>
      </c>
      <c r="AY255" s="18" t="s">
        <v>129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136</v>
      </c>
      <c r="BM255" s="216" t="s">
        <v>959</v>
      </c>
    </row>
    <row r="256" s="2" customFormat="1">
      <c r="A256" s="39"/>
      <c r="B256" s="40"/>
      <c r="C256" s="41"/>
      <c r="D256" s="218" t="s">
        <v>138</v>
      </c>
      <c r="E256" s="41"/>
      <c r="F256" s="219" t="s">
        <v>960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138</v>
      </c>
      <c r="AU256" s="18" t="s">
        <v>83</v>
      </c>
    </row>
    <row r="257" s="2" customFormat="1">
      <c r="A257" s="39"/>
      <c r="B257" s="40"/>
      <c r="C257" s="41"/>
      <c r="D257" s="223" t="s">
        <v>140</v>
      </c>
      <c r="E257" s="41"/>
      <c r="F257" s="224" t="s">
        <v>961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140</v>
      </c>
      <c r="AU257" s="18" t="s">
        <v>83</v>
      </c>
    </row>
    <row r="258" s="13" customFormat="1">
      <c r="A258" s="13"/>
      <c r="B258" s="225"/>
      <c r="C258" s="226"/>
      <c r="D258" s="218" t="s">
        <v>142</v>
      </c>
      <c r="E258" s="227" t="s">
        <v>19</v>
      </c>
      <c r="F258" s="228" t="s">
        <v>962</v>
      </c>
      <c r="G258" s="226"/>
      <c r="H258" s="227" t="s">
        <v>19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142</v>
      </c>
      <c r="AU258" s="234" t="s">
        <v>83</v>
      </c>
      <c r="AV258" s="13" t="s">
        <v>81</v>
      </c>
      <c r="AW258" s="13" t="s">
        <v>34</v>
      </c>
      <c r="AX258" s="13" t="s">
        <v>73</v>
      </c>
      <c r="AY258" s="234" t="s">
        <v>129</v>
      </c>
    </row>
    <row r="259" s="14" customFormat="1">
      <c r="A259" s="14"/>
      <c r="B259" s="235"/>
      <c r="C259" s="236"/>
      <c r="D259" s="218" t="s">
        <v>142</v>
      </c>
      <c r="E259" s="237" t="s">
        <v>19</v>
      </c>
      <c r="F259" s="238" t="s">
        <v>963</v>
      </c>
      <c r="G259" s="236"/>
      <c r="H259" s="239">
        <v>150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142</v>
      </c>
      <c r="AU259" s="245" t="s">
        <v>83</v>
      </c>
      <c r="AV259" s="14" t="s">
        <v>83</v>
      </c>
      <c r="AW259" s="14" t="s">
        <v>34</v>
      </c>
      <c r="AX259" s="14" t="s">
        <v>81</v>
      </c>
      <c r="AY259" s="245" t="s">
        <v>129</v>
      </c>
    </row>
    <row r="260" s="12" customFormat="1" ht="22.8" customHeight="1">
      <c r="A260" s="12"/>
      <c r="B260" s="189"/>
      <c r="C260" s="190"/>
      <c r="D260" s="191" t="s">
        <v>72</v>
      </c>
      <c r="E260" s="203" t="s">
        <v>175</v>
      </c>
      <c r="F260" s="203" t="s">
        <v>964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SUM(P261:P270)</f>
        <v>0</v>
      </c>
      <c r="Q260" s="197"/>
      <c r="R260" s="198">
        <f>SUM(R261:R270)</f>
        <v>0.012007260000000001</v>
      </c>
      <c r="S260" s="197"/>
      <c r="T260" s="199">
        <f>SUM(T261:T270)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81</v>
      </c>
      <c r="AT260" s="201" t="s">
        <v>72</v>
      </c>
      <c r="AU260" s="201" t="s">
        <v>81</v>
      </c>
      <c r="AY260" s="200" t="s">
        <v>129</v>
      </c>
      <c r="BK260" s="202">
        <f>SUM(BK261:BK270)</f>
        <v>0</v>
      </c>
    </row>
    <row r="261" s="2" customFormat="1" ht="16.5" customHeight="1">
      <c r="A261" s="39"/>
      <c r="B261" s="40"/>
      <c r="C261" s="205" t="s">
        <v>397</v>
      </c>
      <c r="D261" s="205" t="s">
        <v>131</v>
      </c>
      <c r="E261" s="206" t="s">
        <v>965</v>
      </c>
      <c r="F261" s="207" t="s">
        <v>966</v>
      </c>
      <c r="G261" s="208" t="s">
        <v>134</v>
      </c>
      <c r="H261" s="209">
        <v>1.764</v>
      </c>
      <c r="I261" s="210"/>
      <c r="J261" s="211">
        <f>ROUND(I261*H261,2)</f>
        <v>0</v>
      </c>
      <c r="K261" s="207" t="s">
        <v>135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0.00051999999999999995</v>
      </c>
      <c r="R261" s="214">
        <f>Q261*H261</f>
        <v>0.00091727999999999992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136</v>
      </c>
      <c r="AT261" s="216" t="s">
        <v>131</v>
      </c>
      <c r="AU261" s="216" t="s">
        <v>83</v>
      </c>
      <c r="AY261" s="18" t="s">
        <v>129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136</v>
      </c>
      <c r="BM261" s="216" t="s">
        <v>967</v>
      </c>
    </row>
    <row r="262" s="2" customFormat="1">
      <c r="A262" s="39"/>
      <c r="B262" s="40"/>
      <c r="C262" s="41"/>
      <c r="D262" s="218" t="s">
        <v>138</v>
      </c>
      <c r="E262" s="41"/>
      <c r="F262" s="219" t="s">
        <v>968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138</v>
      </c>
      <c r="AU262" s="18" t="s">
        <v>83</v>
      </c>
    </row>
    <row r="263" s="2" customFormat="1">
      <c r="A263" s="39"/>
      <c r="B263" s="40"/>
      <c r="C263" s="41"/>
      <c r="D263" s="223" t="s">
        <v>140</v>
      </c>
      <c r="E263" s="41"/>
      <c r="F263" s="224" t="s">
        <v>969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140</v>
      </c>
      <c r="AU263" s="18" t="s">
        <v>83</v>
      </c>
    </row>
    <row r="264" s="13" customFormat="1">
      <c r="A264" s="13"/>
      <c r="B264" s="225"/>
      <c r="C264" s="226"/>
      <c r="D264" s="218" t="s">
        <v>142</v>
      </c>
      <c r="E264" s="227" t="s">
        <v>19</v>
      </c>
      <c r="F264" s="228" t="s">
        <v>970</v>
      </c>
      <c r="G264" s="226"/>
      <c r="H264" s="227" t="s">
        <v>19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142</v>
      </c>
      <c r="AU264" s="234" t="s">
        <v>83</v>
      </c>
      <c r="AV264" s="13" t="s">
        <v>81</v>
      </c>
      <c r="AW264" s="13" t="s">
        <v>34</v>
      </c>
      <c r="AX264" s="13" t="s">
        <v>73</v>
      </c>
      <c r="AY264" s="234" t="s">
        <v>129</v>
      </c>
    </row>
    <row r="265" s="14" customFormat="1">
      <c r="A265" s="14"/>
      <c r="B265" s="235"/>
      <c r="C265" s="236"/>
      <c r="D265" s="218" t="s">
        <v>142</v>
      </c>
      <c r="E265" s="237" t="s">
        <v>19</v>
      </c>
      <c r="F265" s="238" t="s">
        <v>971</v>
      </c>
      <c r="G265" s="236"/>
      <c r="H265" s="239">
        <v>1.764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142</v>
      </c>
      <c r="AU265" s="245" t="s">
        <v>83</v>
      </c>
      <c r="AV265" s="14" t="s">
        <v>83</v>
      </c>
      <c r="AW265" s="14" t="s">
        <v>34</v>
      </c>
      <c r="AX265" s="14" t="s">
        <v>81</v>
      </c>
      <c r="AY265" s="245" t="s">
        <v>129</v>
      </c>
    </row>
    <row r="266" s="2" customFormat="1" ht="16.5" customHeight="1">
      <c r="A266" s="39"/>
      <c r="B266" s="40"/>
      <c r="C266" s="205" t="s">
        <v>405</v>
      </c>
      <c r="D266" s="205" t="s">
        <v>131</v>
      </c>
      <c r="E266" s="206" t="s">
        <v>972</v>
      </c>
      <c r="F266" s="207" t="s">
        <v>973</v>
      </c>
      <c r="G266" s="208" t="s">
        <v>134</v>
      </c>
      <c r="H266" s="209">
        <v>33.606000000000002</v>
      </c>
      <c r="I266" s="210"/>
      <c r="J266" s="211">
        <f>ROUND(I266*H266,2)</f>
        <v>0</v>
      </c>
      <c r="K266" s="207" t="s">
        <v>135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0.00033</v>
      </c>
      <c r="R266" s="214">
        <f>Q266*H266</f>
        <v>0.011089980000000001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136</v>
      </c>
      <c r="AT266" s="216" t="s">
        <v>131</v>
      </c>
      <c r="AU266" s="216" t="s">
        <v>83</v>
      </c>
      <c r="AY266" s="18" t="s">
        <v>129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136</v>
      </c>
      <c r="BM266" s="216" t="s">
        <v>974</v>
      </c>
    </row>
    <row r="267" s="2" customFormat="1">
      <c r="A267" s="39"/>
      <c r="B267" s="40"/>
      <c r="C267" s="41"/>
      <c r="D267" s="218" t="s">
        <v>138</v>
      </c>
      <c r="E267" s="41"/>
      <c r="F267" s="219" t="s">
        <v>975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138</v>
      </c>
      <c r="AU267" s="18" t="s">
        <v>83</v>
      </c>
    </row>
    <row r="268" s="2" customFormat="1">
      <c r="A268" s="39"/>
      <c r="B268" s="40"/>
      <c r="C268" s="41"/>
      <c r="D268" s="223" t="s">
        <v>140</v>
      </c>
      <c r="E268" s="41"/>
      <c r="F268" s="224" t="s">
        <v>976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140</v>
      </c>
      <c r="AU268" s="18" t="s">
        <v>83</v>
      </c>
    </row>
    <row r="269" s="13" customFormat="1">
      <c r="A269" s="13"/>
      <c r="B269" s="225"/>
      <c r="C269" s="226"/>
      <c r="D269" s="218" t="s">
        <v>142</v>
      </c>
      <c r="E269" s="227" t="s">
        <v>19</v>
      </c>
      <c r="F269" s="228" t="s">
        <v>977</v>
      </c>
      <c r="G269" s="226"/>
      <c r="H269" s="227" t="s">
        <v>19</v>
      </c>
      <c r="I269" s="229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142</v>
      </c>
      <c r="AU269" s="234" t="s">
        <v>83</v>
      </c>
      <c r="AV269" s="13" t="s">
        <v>81</v>
      </c>
      <c r="AW269" s="13" t="s">
        <v>34</v>
      </c>
      <c r="AX269" s="13" t="s">
        <v>73</v>
      </c>
      <c r="AY269" s="234" t="s">
        <v>129</v>
      </c>
    </row>
    <row r="270" s="14" customFormat="1">
      <c r="A270" s="14"/>
      <c r="B270" s="235"/>
      <c r="C270" s="236"/>
      <c r="D270" s="218" t="s">
        <v>142</v>
      </c>
      <c r="E270" s="237" t="s">
        <v>19</v>
      </c>
      <c r="F270" s="238" t="s">
        <v>978</v>
      </c>
      <c r="G270" s="236"/>
      <c r="H270" s="239">
        <v>33.606000000000002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142</v>
      </c>
      <c r="AU270" s="245" t="s">
        <v>83</v>
      </c>
      <c r="AV270" s="14" t="s">
        <v>83</v>
      </c>
      <c r="AW270" s="14" t="s">
        <v>34</v>
      </c>
      <c r="AX270" s="14" t="s">
        <v>81</v>
      </c>
      <c r="AY270" s="245" t="s">
        <v>129</v>
      </c>
    </row>
    <row r="271" s="12" customFormat="1" ht="22.8" customHeight="1">
      <c r="A271" s="12"/>
      <c r="B271" s="189"/>
      <c r="C271" s="190"/>
      <c r="D271" s="191" t="s">
        <v>72</v>
      </c>
      <c r="E271" s="203" t="s">
        <v>191</v>
      </c>
      <c r="F271" s="203" t="s">
        <v>380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SUM(P272:P276)</f>
        <v>0</v>
      </c>
      <c r="Q271" s="197"/>
      <c r="R271" s="198">
        <f>SUM(R272:R276)</f>
        <v>31.639024999999997</v>
      </c>
      <c r="S271" s="197"/>
      <c r="T271" s="199">
        <f>SUM(T272:T276)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81</v>
      </c>
      <c r="AT271" s="201" t="s">
        <v>72</v>
      </c>
      <c r="AU271" s="201" t="s">
        <v>81</v>
      </c>
      <c r="AY271" s="200" t="s">
        <v>129</v>
      </c>
      <c r="BK271" s="202">
        <f>SUM(BK272:BK276)</f>
        <v>0</v>
      </c>
    </row>
    <row r="272" s="2" customFormat="1" ht="16.5" customHeight="1">
      <c r="A272" s="39"/>
      <c r="B272" s="40"/>
      <c r="C272" s="205" t="s">
        <v>413</v>
      </c>
      <c r="D272" s="205" t="s">
        <v>131</v>
      </c>
      <c r="E272" s="206" t="s">
        <v>979</v>
      </c>
      <c r="F272" s="207" t="s">
        <v>980</v>
      </c>
      <c r="G272" s="208" t="s">
        <v>154</v>
      </c>
      <c r="H272" s="209">
        <v>13.75</v>
      </c>
      <c r="I272" s="210"/>
      <c r="J272" s="211">
        <f>ROUND(I272*H272,2)</f>
        <v>0</v>
      </c>
      <c r="K272" s="207" t="s">
        <v>135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2.3010199999999998</v>
      </c>
      <c r="R272" s="214">
        <f>Q272*H272</f>
        <v>31.639024999999997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136</v>
      </c>
      <c r="AT272" s="216" t="s">
        <v>131</v>
      </c>
      <c r="AU272" s="216" t="s">
        <v>83</v>
      </c>
      <c r="AY272" s="18" t="s">
        <v>129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136</v>
      </c>
      <c r="BM272" s="216" t="s">
        <v>981</v>
      </c>
    </row>
    <row r="273" s="2" customFormat="1">
      <c r="A273" s="39"/>
      <c r="B273" s="40"/>
      <c r="C273" s="41"/>
      <c r="D273" s="218" t="s">
        <v>138</v>
      </c>
      <c r="E273" s="41"/>
      <c r="F273" s="219" t="s">
        <v>982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83</v>
      </c>
    </row>
    <row r="274" s="2" customFormat="1">
      <c r="A274" s="39"/>
      <c r="B274" s="40"/>
      <c r="C274" s="41"/>
      <c r="D274" s="223" t="s">
        <v>140</v>
      </c>
      <c r="E274" s="41"/>
      <c r="F274" s="224" t="s">
        <v>983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83</v>
      </c>
    </row>
    <row r="275" s="13" customFormat="1">
      <c r="A275" s="13"/>
      <c r="B275" s="225"/>
      <c r="C275" s="226"/>
      <c r="D275" s="218" t="s">
        <v>142</v>
      </c>
      <c r="E275" s="227" t="s">
        <v>19</v>
      </c>
      <c r="F275" s="228" t="s">
        <v>984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142</v>
      </c>
      <c r="AU275" s="234" t="s">
        <v>83</v>
      </c>
      <c r="AV275" s="13" t="s">
        <v>81</v>
      </c>
      <c r="AW275" s="13" t="s">
        <v>34</v>
      </c>
      <c r="AX275" s="13" t="s">
        <v>73</v>
      </c>
      <c r="AY275" s="234" t="s">
        <v>129</v>
      </c>
    </row>
    <row r="276" s="14" customFormat="1">
      <c r="A276" s="14"/>
      <c r="B276" s="235"/>
      <c r="C276" s="236"/>
      <c r="D276" s="218" t="s">
        <v>142</v>
      </c>
      <c r="E276" s="237" t="s">
        <v>19</v>
      </c>
      <c r="F276" s="238" t="s">
        <v>985</v>
      </c>
      <c r="G276" s="236"/>
      <c r="H276" s="239">
        <v>13.75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142</v>
      </c>
      <c r="AU276" s="245" t="s">
        <v>83</v>
      </c>
      <c r="AV276" s="14" t="s">
        <v>83</v>
      </c>
      <c r="AW276" s="14" t="s">
        <v>34</v>
      </c>
      <c r="AX276" s="14" t="s">
        <v>81</v>
      </c>
      <c r="AY276" s="245" t="s">
        <v>129</v>
      </c>
    </row>
    <row r="277" s="12" customFormat="1" ht="22.8" customHeight="1">
      <c r="A277" s="12"/>
      <c r="B277" s="189"/>
      <c r="C277" s="190"/>
      <c r="D277" s="191" t="s">
        <v>72</v>
      </c>
      <c r="E277" s="203" t="s">
        <v>198</v>
      </c>
      <c r="F277" s="203" t="s">
        <v>440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SUM(P278:P337)</f>
        <v>0</v>
      </c>
      <c r="Q277" s="197"/>
      <c r="R277" s="198">
        <f>SUM(R278:R337)</f>
        <v>3.3780736000000005</v>
      </c>
      <c r="S277" s="197"/>
      <c r="T277" s="199">
        <f>SUM(T278:T337)</f>
        <v>2.2557440000000004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81</v>
      </c>
      <c r="AT277" s="201" t="s">
        <v>72</v>
      </c>
      <c r="AU277" s="201" t="s">
        <v>81</v>
      </c>
      <c r="AY277" s="200" t="s">
        <v>129</v>
      </c>
      <c r="BK277" s="202">
        <f>SUM(BK278:BK337)</f>
        <v>0</v>
      </c>
    </row>
    <row r="278" s="2" customFormat="1" ht="16.5" customHeight="1">
      <c r="A278" s="39"/>
      <c r="B278" s="40"/>
      <c r="C278" s="205" t="s">
        <v>423</v>
      </c>
      <c r="D278" s="205" t="s">
        <v>131</v>
      </c>
      <c r="E278" s="206" t="s">
        <v>986</v>
      </c>
      <c r="F278" s="207" t="s">
        <v>987</v>
      </c>
      <c r="G278" s="208" t="s">
        <v>470</v>
      </c>
      <c r="H278" s="209">
        <v>13</v>
      </c>
      <c r="I278" s="210"/>
      <c r="J278" s="211">
        <f>ROUND(I278*H278,2)</f>
        <v>0</v>
      </c>
      <c r="K278" s="207" t="s">
        <v>135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0.029999999999999999</v>
      </c>
      <c r="R278" s="214">
        <f>Q278*H278</f>
        <v>0.39000000000000001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136</v>
      </c>
      <c r="AT278" s="216" t="s">
        <v>131</v>
      </c>
      <c r="AU278" s="216" t="s">
        <v>83</v>
      </c>
      <c r="AY278" s="18" t="s">
        <v>129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136</v>
      </c>
      <c r="BM278" s="216" t="s">
        <v>988</v>
      </c>
    </row>
    <row r="279" s="2" customFormat="1">
      <c r="A279" s="39"/>
      <c r="B279" s="40"/>
      <c r="C279" s="41"/>
      <c r="D279" s="218" t="s">
        <v>138</v>
      </c>
      <c r="E279" s="41"/>
      <c r="F279" s="219" t="s">
        <v>989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138</v>
      </c>
      <c r="AU279" s="18" t="s">
        <v>83</v>
      </c>
    </row>
    <row r="280" s="2" customFormat="1">
      <c r="A280" s="39"/>
      <c r="B280" s="40"/>
      <c r="C280" s="41"/>
      <c r="D280" s="223" t="s">
        <v>140</v>
      </c>
      <c r="E280" s="41"/>
      <c r="F280" s="224" t="s">
        <v>990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83</v>
      </c>
    </row>
    <row r="281" s="13" customFormat="1">
      <c r="A281" s="13"/>
      <c r="B281" s="225"/>
      <c r="C281" s="226"/>
      <c r="D281" s="218" t="s">
        <v>142</v>
      </c>
      <c r="E281" s="227" t="s">
        <v>19</v>
      </c>
      <c r="F281" s="228" t="s">
        <v>991</v>
      </c>
      <c r="G281" s="226"/>
      <c r="H281" s="227" t="s">
        <v>19</v>
      </c>
      <c r="I281" s="229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142</v>
      </c>
      <c r="AU281" s="234" t="s">
        <v>83</v>
      </c>
      <c r="AV281" s="13" t="s">
        <v>81</v>
      </c>
      <c r="AW281" s="13" t="s">
        <v>34</v>
      </c>
      <c r="AX281" s="13" t="s">
        <v>73</v>
      </c>
      <c r="AY281" s="234" t="s">
        <v>129</v>
      </c>
    </row>
    <row r="282" s="14" customFormat="1">
      <c r="A282" s="14"/>
      <c r="B282" s="235"/>
      <c r="C282" s="236"/>
      <c r="D282" s="218" t="s">
        <v>142</v>
      </c>
      <c r="E282" s="237" t="s">
        <v>19</v>
      </c>
      <c r="F282" s="238" t="s">
        <v>992</v>
      </c>
      <c r="G282" s="236"/>
      <c r="H282" s="239">
        <v>13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142</v>
      </c>
      <c r="AU282" s="245" t="s">
        <v>83</v>
      </c>
      <c r="AV282" s="14" t="s">
        <v>83</v>
      </c>
      <c r="AW282" s="14" t="s">
        <v>34</v>
      </c>
      <c r="AX282" s="14" t="s">
        <v>81</v>
      </c>
      <c r="AY282" s="245" t="s">
        <v>129</v>
      </c>
    </row>
    <row r="283" s="2" customFormat="1" ht="21.75" customHeight="1">
      <c r="A283" s="39"/>
      <c r="B283" s="40"/>
      <c r="C283" s="205" t="s">
        <v>431</v>
      </c>
      <c r="D283" s="205" t="s">
        <v>131</v>
      </c>
      <c r="E283" s="206" t="s">
        <v>993</v>
      </c>
      <c r="F283" s="207" t="s">
        <v>994</v>
      </c>
      <c r="G283" s="208" t="s">
        <v>470</v>
      </c>
      <c r="H283" s="209">
        <v>2</v>
      </c>
      <c r="I283" s="210"/>
      <c r="J283" s="211">
        <f>ROUND(I283*H283,2)</f>
        <v>0</v>
      </c>
      <c r="K283" s="207" t="s">
        <v>762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0.039600000000000003</v>
      </c>
      <c r="R283" s="214">
        <f>Q283*H283</f>
        <v>0.079200000000000007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136</v>
      </c>
      <c r="AT283" s="216" t="s">
        <v>131</v>
      </c>
      <c r="AU283" s="216" t="s">
        <v>83</v>
      </c>
      <c r="AY283" s="18" t="s">
        <v>129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136</v>
      </c>
      <c r="BM283" s="216" t="s">
        <v>995</v>
      </c>
    </row>
    <row r="284" s="2" customFormat="1">
      <c r="A284" s="39"/>
      <c r="B284" s="40"/>
      <c r="C284" s="41"/>
      <c r="D284" s="218" t="s">
        <v>138</v>
      </c>
      <c r="E284" s="41"/>
      <c r="F284" s="219" t="s">
        <v>996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138</v>
      </c>
      <c r="AU284" s="18" t="s">
        <v>83</v>
      </c>
    </row>
    <row r="285" s="2" customFormat="1">
      <c r="A285" s="39"/>
      <c r="B285" s="40"/>
      <c r="C285" s="41"/>
      <c r="D285" s="223" t="s">
        <v>140</v>
      </c>
      <c r="E285" s="41"/>
      <c r="F285" s="224" t="s">
        <v>997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25"/>
      <c r="C286" s="226"/>
      <c r="D286" s="218" t="s">
        <v>142</v>
      </c>
      <c r="E286" s="227" t="s">
        <v>19</v>
      </c>
      <c r="F286" s="228" t="s">
        <v>998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142</v>
      </c>
      <c r="AU286" s="234" t="s">
        <v>83</v>
      </c>
      <c r="AV286" s="13" t="s">
        <v>81</v>
      </c>
      <c r="AW286" s="13" t="s">
        <v>34</v>
      </c>
      <c r="AX286" s="13" t="s">
        <v>73</v>
      </c>
      <c r="AY286" s="234" t="s">
        <v>129</v>
      </c>
    </row>
    <row r="287" s="14" customFormat="1">
      <c r="A287" s="14"/>
      <c r="B287" s="235"/>
      <c r="C287" s="236"/>
      <c r="D287" s="218" t="s">
        <v>142</v>
      </c>
      <c r="E287" s="237" t="s">
        <v>19</v>
      </c>
      <c r="F287" s="238" t="s">
        <v>83</v>
      </c>
      <c r="G287" s="236"/>
      <c r="H287" s="239">
        <v>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142</v>
      </c>
      <c r="AU287" s="245" t="s">
        <v>83</v>
      </c>
      <c r="AV287" s="14" t="s">
        <v>83</v>
      </c>
      <c r="AW287" s="14" t="s">
        <v>34</v>
      </c>
      <c r="AX287" s="14" t="s">
        <v>81</v>
      </c>
      <c r="AY287" s="245" t="s">
        <v>129</v>
      </c>
    </row>
    <row r="288" s="2" customFormat="1" ht="16.5" customHeight="1">
      <c r="A288" s="39"/>
      <c r="B288" s="40"/>
      <c r="C288" s="205" t="s">
        <v>441</v>
      </c>
      <c r="D288" s="205" t="s">
        <v>131</v>
      </c>
      <c r="E288" s="206" t="s">
        <v>999</v>
      </c>
      <c r="F288" s="207" t="s">
        <v>1000</v>
      </c>
      <c r="G288" s="208" t="s">
        <v>470</v>
      </c>
      <c r="H288" s="209">
        <v>27</v>
      </c>
      <c r="I288" s="210"/>
      <c r="J288" s="211">
        <f>ROUND(I288*H288,2)</f>
        <v>0</v>
      </c>
      <c r="K288" s="207" t="s">
        <v>135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0.072109999999999994</v>
      </c>
      <c r="R288" s="214">
        <f>Q288*H288</f>
        <v>1.9469699999999999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136</v>
      </c>
      <c r="AT288" s="216" t="s">
        <v>131</v>
      </c>
      <c r="AU288" s="216" t="s">
        <v>83</v>
      </c>
      <c r="AY288" s="18" t="s">
        <v>129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136</v>
      </c>
      <c r="BM288" s="216" t="s">
        <v>1001</v>
      </c>
    </row>
    <row r="289" s="2" customFormat="1">
      <c r="A289" s="39"/>
      <c r="B289" s="40"/>
      <c r="C289" s="41"/>
      <c r="D289" s="218" t="s">
        <v>138</v>
      </c>
      <c r="E289" s="41"/>
      <c r="F289" s="219" t="s">
        <v>1002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138</v>
      </c>
      <c r="AU289" s="18" t="s">
        <v>83</v>
      </c>
    </row>
    <row r="290" s="2" customFormat="1">
      <c r="A290" s="39"/>
      <c r="B290" s="40"/>
      <c r="C290" s="41"/>
      <c r="D290" s="223" t="s">
        <v>140</v>
      </c>
      <c r="E290" s="41"/>
      <c r="F290" s="224" t="s">
        <v>1003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83</v>
      </c>
    </row>
    <row r="291" s="13" customFormat="1">
      <c r="A291" s="13"/>
      <c r="B291" s="225"/>
      <c r="C291" s="226"/>
      <c r="D291" s="218" t="s">
        <v>142</v>
      </c>
      <c r="E291" s="227" t="s">
        <v>19</v>
      </c>
      <c r="F291" s="228" t="s">
        <v>1004</v>
      </c>
      <c r="G291" s="226"/>
      <c r="H291" s="227" t="s">
        <v>19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142</v>
      </c>
      <c r="AU291" s="234" t="s">
        <v>83</v>
      </c>
      <c r="AV291" s="13" t="s">
        <v>81</v>
      </c>
      <c r="AW291" s="13" t="s">
        <v>34</v>
      </c>
      <c r="AX291" s="13" t="s">
        <v>73</v>
      </c>
      <c r="AY291" s="234" t="s">
        <v>129</v>
      </c>
    </row>
    <row r="292" s="14" customFormat="1">
      <c r="A292" s="14"/>
      <c r="B292" s="235"/>
      <c r="C292" s="236"/>
      <c r="D292" s="218" t="s">
        <v>142</v>
      </c>
      <c r="E292" s="237" t="s">
        <v>19</v>
      </c>
      <c r="F292" s="238" t="s">
        <v>334</v>
      </c>
      <c r="G292" s="236"/>
      <c r="H292" s="239">
        <v>27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142</v>
      </c>
      <c r="AU292" s="245" t="s">
        <v>83</v>
      </c>
      <c r="AV292" s="14" t="s">
        <v>83</v>
      </c>
      <c r="AW292" s="14" t="s">
        <v>34</v>
      </c>
      <c r="AX292" s="14" t="s">
        <v>81</v>
      </c>
      <c r="AY292" s="245" t="s">
        <v>129</v>
      </c>
    </row>
    <row r="293" s="2" customFormat="1" ht="16.5" customHeight="1">
      <c r="A293" s="39"/>
      <c r="B293" s="40"/>
      <c r="C293" s="205" t="s">
        <v>448</v>
      </c>
      <c r="D293" s="205" t="s">
        <v>131</v>
      </c>
      <c r="E293" s="206" t="s">
        <v>1005</v>
      </c>
      <c r="F293" s="207" t="s">
        <v>1006</v>
      </c>
      <c r="G293" s="208" t="s">
        <v>434</v>
      </c>
      <c r="H293" s="209">
        <v>10</v>
      </c>
      <c r="I293" s="210"/>
      <c r="J293" s="211">
        <f>ROUND(I293*H293,2)</f>
        <v>0</v>
      </c>
      <c r="K293" s="207" t="s">
        <v>135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0.00018000000000000001</v>
      </c>
      <c r="R293" s="214">
        <f>Q293*H293</f>
        <v>0.0018000000000000002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136</v>
      </c>
      <c r="AT293" s="216" t="s">
        <v>131</v>
      </c>
      <c r="AU293" s="216" t="s">
        <v>83</v>
      </c>
      <c r="AY293" s="18" t="s">
        <v>129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136</v>
      </c>
      <c r="BM293" s="216" t="s">
        <v>1007</v>
      </c>
    </row>
    <row r="294" s="2" customFormat="1">
      <c r="A294" s="39"/>
      <c r="B294" s="40"/>
      <c r="C294" s="41"/>
      <c r="D294" s="218" t="s">
        <v>138</v>
      </c>
      <c r="E294" s="41"/>
      <c r="F294" s="219" t="s">
        <v>1008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138</v>
      </c>
      <c r="AU294" s="18" t="s">
        <v>83</v>
      </c>
    </row>
    <row r="295" s="2" customFormat="1">
      <c r="A295" s="39"/>
      <c r="B295" s="40"/>
      <c r="C295" s="41"/>
      <c r="D295" s="223" t="s">
        <v>140</v>
      </c>
      <c r="E295" s="41"/>
      <c r="F295" s="224" t="s">
        <v>1009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140</v>
      </c>
      <c r="AU295" s="18" t="s">
        <v>83</v>
      </c>
    </row>
    <row r="296" s="2" customFormat="1" ht="16.5" customHeight="1">
      <c r="A296" s="39"/>
      <c r="B296" s="40"/>
      <c r="C296" s="246" t="s">
        <v>452</v>
      </c>
      <c r="D296" s="246" t="s">
        <v>221</v>
      </c>
      <c r="E296" s="247" t="s">
        <v>1010</v>
      </c>
      <c r="F296" s="248" t="s">
        <v>1011</v>
      </c>
      <c r="G296" s="249" t="s">
        <v>434</v>
      </c>
      <c r="H296" s="250">
        <v>10</v>
      </c>
      <c r="I296" s="251"/>
      <c r="J296" s="252">
        <f>ROUND(I296*H296,2)</f>
        <v>0</v>
      </c>
      <c r="K296" s="248" t="s">
        <v>135</v>
      </c>
      <c r="L296" s="253"/>
      <c r="M296" s="254" t="s">
        <v>19</v>
      </c>
      <c r="N296" s="255" t="s">
        <v>44</v>
      </c>
      <c r="O296" s="85"/>
      <c r="P296" s="214">
        <f>O296*H296</f>
        <v>0</v>
      </c>
      <c r="Q296" s="214">
        <v>0.00040000000000000002</v>
      </c>
      <c r="R296" s="214">
        <f>Q296*H296</f>
        <v>0.0040000000000000001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191</v>
      </c>
      <c r="AT296" s="216" t="s">
        <v>221</v>
      </c>
      <c r="AU296" s="216" t="s">
        <v>83</v>
      </c>
      <c r="AY296" s="18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81</v>
      </c>
      <c r="BK296" s="217">
        <f>ROUND(I296*H296,2)</f>
        <v>0</v>
      </c>
      <c r="BL296" s="18" t="s">
        <v>136</v>
      </c>
      <c r="BM296" s="216" t="s">
        <v>1012</v>
      </c>
    </row>
    <row r="297" s="2" customFormat="1">
      <c r="A297" s="39"/>
      <c r="B297" s="40"/>
      <c r="C297" s="41"/>
      <c r="D297" s="218" t="s">
        <v>138</v>
      </c>
      <c r="E297" s="41"/>
      <c r="F297" s="219" t="s">
        <v>1011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83</v>
      </c>
    </row>
    <row r="298" s="2" customFormat="1" ht="16.5" customHeight="1">
      <c r="A298" s="39"/>
      <c r="B298" s="40"/>
      <c r="C298" s="205" t="s">
        <v>456</v>
      </c>
      <c r="D298" s="205" t="s">
        <v>131</v>
      </c>
      <c r="E298" s="206" t="s">
        <v>1013</v>
      </c>
      <c r="F298" s="207" t="s">
        <v>1014</v>
      </c>
      <c r="G298" s="208" t="s">
        <v>134</v>
      </c>
      <c r="H298" s="209">
        <v>150</v>
      </c>
      <c r="I298" s="210"/>
      <c r="J298" s="211">
        <f>ROUND(I298*H298,2)</f>
        <v>0</v>
      </c>
      <c r="K298" s="207" t="s">
        <v>135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0.0038800000000000002</v>
      </c>
      <c r="R298" s="214">
        <f>Q298*H298</f>
        <v>0.58200000000000007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136</v>
      </c>
      <c r="AT298" s="216" t="s">
        <v>131</v>
      </c>
      <c r="AU298" s="216" t="s">
        <v>83</v>
      </c>
      <c r="AY298" s="18" t="s">
        <v>129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136</v>
      </c>
      <c r="BM298" s="216" t="s">
        <v>1015</v>
      </c>
    </row>
    <row r="299" s="2" customFormat="1">
      <c r="A299" s="39"/>
      <c r="B299" s="40"/>
      <c r="C299" s="41"/>
      <c r="D299" s="218" t="s">
        <v>138</v>
      </c>
      <c r="E299" s="41"/>
      <c r="F299" s="219" t="s">
        <v>1016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138</v>
      </c>
      <c r="AU299" s="18" t="s">
        <v>83</v>
      </c>
    </row>
    <row r="300" s="2" customFormat="1">
      <c r="A300" s="39"/>
      <c r="B300" s="40"/>
      <c r="C300" s="41"/>
      <c r="D300" s="223" t="s">
        <v>140</v>
      </c>
      <c r="E300" s="41"/>
      <c r="F300" s="224" t="s">
        <v>1017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83</v>
      </c>
    </row>
    <row r="301" s="13" customFormat="1">
      <c r="A301" s="13"/>
      <c r="B301" s="225"/>
      <c r="C301" s="226"/>
      <c r="D301" s="218" t="s">
        <v>142</v>
      </c>
      <c r="E301" s="227" t="s">
        <v>19</v>
      </c>
      <c r="F301" s="228" t="s">
        <v>1018</v>
      </c>
      <c r="G301" s="226"/>
      <c r="H301" s="227" t="s">
        <v>19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142</v>
      </c>
      <c r="AU301" s="234" t="s">
        <v>83</v>
      </c>
      <c r="AV301" s="13" t="s">
        <v>81</v>
      </c>
      <c r="AW301" s="13" t="s">
        <v>34</v>
      </c>
      <c r="AX301" s="13" t="s">
        <v>73</v>
      </c>
      <c r="AY301" s="234" t="s">
        <v>129</v>
      </c>
    </row>
    <row r="302" s="14" customFormat="1">
      <c r="A302" s="14"/>
      <c r="B302" s="235"/>
      <c r="C302" s="236"/>
      <c r="D302" s="218" t="s">
        <v>142</v>
      </c>
      <c r="E302" s="237" t="s">
        <v>19</v>
      </c>
      <c r="F302" s="238" t="s">
        <v>963</v>
      </c>
      <c r="G302" s="236"/>
      <c r="H302" s="239">
        <v>150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142</v>
      </c>
      <c r="AU302" s="245" t="s">
        <v>83</v>
      </c>
      <c r="AV302" s="14" t="s">
        <v>83</v>
      </c>
      <c r="AW302" s="14" t="s">
        <v>34</v>
      </c>
      <c r="AX302" s="14" t="s">
        <v>81</v>
      </c>
      <c r="AY302" s="245" t="s">
        <v>129</v>
      </c>
    </row>
    <row r="303" s="2" customFormat="1" ht="16.5" customHeight="1">
      <c r="A303" s="39"/>
      <c r="B303" s="40"/>
      <c r="C303" s="205" t="s">
        <v>463</v>
      </c>
      <c r="D303" s="205" t="s">
        <v>131</v>
      </c>
      <c r="E303" s="206" t="s">
        <v>1019</v>
      </c>
      <c r="F303" s="207" t="s">
        <v>1020</v>
      </c>
      <c r="G303" s="208" t="s">
        <v>134</v>
      </c>
      <c r="H303" s="209">
        <v>0.92000000000000004</v>
      </c>
      <c r="I303" s="210"/>
      <c r="J303" s="211">
        <f>ROUND(I303*H303,2)</f>
        <v>0</v>
      </c>
      <c r="K303" s="207" t="s">
        <v>135</v>
      </c>
      <c r="L303" s="45"/>
      <c r="M303" s="212" t="s">
        <v>19</v>
      </c>
      <c r="N303" s="213" t="s">
        <v>44</v>
      </c>
      <c r="O303" s="85"/>
      <c r="P303" s="214">
        <f>O303*H303</f>
        <v>0</v>
      </c>
      <c r="Q303" s="214">
        <v>0.00063000000000000003</v>
      </c>
      <c r="R303" s="214">
        <f>Q303*H303</f>
        <v>0.0005796000000000001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136</v>
      </c>
      <c r="AT303" s="216" t="s">
        <v>131</v>
      </c>
      <c r="AU303" s="216" t="s">
        <v>83</v>
      </c>
      <c r="AY303" s="18" t="s">
        <v>129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81</v>
      </c>
      <c r="BK303" s="217">
        <f>ROUND(I303*H303,2)</f>
        <v>0</v>
      </c>
      <c r="BL303" s="18" t="s">
        <v>136</v>
      </c>
      <c r="BM303" s="216" t="s">
        <v>1021</v>
      </c>
    </row>
    <row r="304" s="2" customFormat="1">
      <c r="A304" s="39"/>
      <c r="B304" s="40"/>
      <c r="C304" s="41"/>
      <c r="D304" s="218" t="s">
        <v>138</v>
      </c>
      <c r="E304" s="41"/>
      <c r="F304" s="219" t="s">
        <v>1022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138</v>
      </c>
      <c r="AU304" s="18" t="s">
        <v>83</v>
      </c>
    </row>
    <row r="305" s="2" customFormat="1">
      <c r="A305" s="39"/>
      <c r="B305" s="40"/>
      <c r="C305" s="41"/>
      <c r="D305" s="223" t="s">
        <v>140</v>
      </c>
      <c r="E305" s="41"/>
      <c r="F305" s="224" t="s">
        <v>1023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140</v>
      </c>
      <c r="AU305" s="18" t="s">
        <v>83</v>
      </c>
    </row>
    <row r="306" s="13" customFormat="1">
      <c r="A306" s="13"/>
      <c r="B306" s="225"/>
      <c r="C306" s="226"/>
      <c r="D306" s="218" t="s">
        <v>142</v>
      </c>
      <c r="E306" s="227" t="s">
        <v>19</v>
      </c>
      <c r="F306" s="228" t="s">
        <v>1024</v>
      </c>
      <c r="G306" s="226"/>
      <c r="H306" s="227" t="s">
        <v>19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142</v>
      </c>
      <c r="AU306" s="234" t="s">
        <v>83</v>
      </c>
      <c r="AV306" s="13" t="s">
        <v>81</v>
      </c>
      <c r="AW306" s="13" t="s">
        <v>34</v>
      </c>
      <c r="AX306" s="13" t="s">
        <v>73</v>
      </c>
      <c r="AY306" s="234" t="s">
        <v>129</v>
      </c>
    </row>
    <row r="307" s="14" customFormat="1">
      <c r="A307" s="14"/>
      <c r="B307" s="235"/>
      <c r="C307" s="236"/>
      <c r="D307" s="218" t="s">
        <v>142</v>
      </c>
      <c r="E307" s="237" t="s">
        <v>19</v>
      </c>
      <c r="F307" s="238" t="s">
        <v>1025</v>
      </c>
      <c r="G307" s="236"/>
      <c r="H307" s="239">
        <v>0.92000000000000004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142</v>
      </c>
      <c r="AU307" s="245" t="s">
        <v>83</v>
      </c>
      <c r="AV307" s="14" t="s">
        <v>83</v>
      </c>
      <c r="AW307" s="14" t="s">
        <v>34</v>
      </c>
      <c r="AX307" s="14" t="s">
        <v>81</v>
      </c>
      <c r="AY307" s="245" t="s">
        <v>129</v>
      </c>
    </row>
    <row r="308" s="2" customFormat="1" ht="16.5" customHeight="1">
      <c r="A308" s="39"/>
      <c r="B308" s="40"/>
      <c r="C308" s="205" t="s">
        <v>467</v>
      </c>
      <c r="D308" s="205" t="s">
        <v>131</v>
      </c>
      <c r="E308" s="206" t="s">
        <v>1026</v>
      </c>
      <c r="F308" s="207" t="s">
        <v>1027</v>
      </c>
      <c r="G308" s="208" t="s">
        <v>470</v>
      </c>
      <c r="H308" s="209">
        <v>9.1999999999999993</v>
      </c>
      <c r="I308" s="210"/>
      <c r="J308" s="211">
        <f>ROUND(I308*H308,2)</f>
        <v>0</v>
      </c>
      <c r="K308" s="207" t="s">
        <v>135</v>
      </c>
      <c r="L308" s="45"/>
      <c r="M308" s="212" t="s">
        <v>19</v>
      </c>
      <c r="N308" s="213" t="s">
        <v>44</v>
      </c>
      <c r="O308" s="85"/>
      <c r="P308" s="214">
        <f>O308*H308</f>
        <v>0</v>
      </c>
      <c r="Q308" s="214">
        <v>0.00017000000000000001</v>
      </c>
      <c r="R308" s="214">
        <f>Q308*H308</f>
        <v>0.0015640000000000001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136</v>
      </c>
      <c r="AT308" s="216" t="s">
        <v>131</v>
      </c>
      <c r="AU308" s="216" t="s">
        <v>83</v>
      </c>
      <c r="AY308" s="18" t="s">
        <v>129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81</v>
      </c>
      <c r="BK308" s="217">
        <f>ROUND(I308*H308,2)</f>
        <v>0</v>
      </c>
      <c r="BL308" s="18" t="s">
        <v>136</v>
      </c>
      <c r="BM308" s="216" t="s">
        <v>1028</v>
      </c>
    </row>
    <row r="309" s="2" customFormat="1">
      <c r="A309" s="39"/>
      <c r="B309" s="40"/>
      <c r="C309" s="41"/>
      <c r="D309" s="218" t="s">
        <v>138</v>
      </c>
      <c r="E309" s="41"/>
      <c r="F309" s="219" t="s">
        <v>1029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138</v>
      </c>
      <c r="AU309" s="18" t="s">
        <v>83</v>
      </c>
    </row>
    <row r="310" s="2" customFormat="1">
      <c r="A310" s="39"/>
      <c r="B310" s="40"/>
      <c r="C310" s="41"/>
      <c r="D310" s="223" t="s">
        <v>140</v>
      </c>
      <c r="E310" s="41"/>
      <c r="F310" s="224" t="s">
        <v>1030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140</v>
      </c>
      <c r="AU310" s="18" t="s">
        <v>83</v>
      </c>
    </row>
    <row r="311" s="14" customFormat="1">
      <c r="A311" s="14"/>
      <c r="B311" s="235"/>
      <c r="C311" s="236"/>
      <c r="D311" s="218" t="s">
        <v>142</v>
      </c>
      <c r="E311" s="237" t="s">
        <v>19</v>
      </c>
      <c r="F311" s="238" t="s">
        <v>1031</v>
      </c>
      <c r="G311" s="236"/>
      <c r="H311" s="239">
        <v>9.1999999999999993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142</v>
      </c>
      <c r="AU311" s="245" t="s">
        <v>83</v>
      </c>
      <c r="AV311" s="14" t="s">
        <v>83</v>
      </c>
      <c r="AW311" s="14" t="s">
        <v>34</v>
      </c>
      <c r="AX311" s="14" t="s">
        <v>81</v>
      </c>
      <c r="AY311" s="245" t="s">
        <v>129</v>
      </c>
    </row>
    <row r="312" s="2" customFormat="1" ht="21.75" customHeight="1">
      <c r="A312" s="39"/>
      <c r="B312" s="40"/>
      <c r="C312" s="205" t="s">
        <v>475</v>
      </c>
      <c r="D312" s="205" t="s">
        <v>131</v>
      </c>
      <c r="E312" s="206" t="s">
        <v>1032</v>
      </c>
      <c r="F312" s="207" t="s">
        <v>1033</v>
      </c>
      <c r="G312" s="208" t="s">
        <v>134</v>
      </c>
      <c r="H312" s="209">
        <v>54</v>
      </c>
      <c r="I312" s="210"/>
      <c r="J312" s="211">
        <f>ROUND(I312*H312,2)</f>
        <v>0</v>
      </c>
      <c r="K312" s="207" t="s">
        <v>135</v>
      </c>
      <c r="L312" s="45"/>
      <c r="M312" s="212" t="s">
        <v>19</v>
      </c>
      <c r="N312" s="213" t="s">
        <v>44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136</v>
      </c>
      <c r="AT312" s="216" t="s">
        <v>131</v>
      </c>
      <c r="AU312" s="216" t="s">
        <v>83</v>
      </c>
      <c r="AY312" s="18" t="s">
        <v>129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136</v>
      </c>
      <c r="BM312" s="216" t="s">
        <v>1034</v>
      </c>
    </row>
    <row r="313" s="2" customFormat="1">
      <c r="A313" s="39"/>
      <c r="B313" s="40"/>
      <c r="C313" s="41"/>
      <c r="D313" s="218" t="s">
        <v>138</v>
      </c>
      <c r="E313" s="41"/>
      <c r="F313" s="219" t="s">
        <v>1035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83</v>
      </c>
    </row>
    <row r="314" s="2" customFormat="1">
      <c r="A314" s="39"/>
      <c r="B314" s="40"/>
      <c r="C314" s="41"/>
      <c r="D314" s="223" t="s">
        <v>140</v>
      </c>
      <c r="E314" s="41"/>
      <c r="F314" s="224" t="s">
        <v>1036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83</v>
      </c>
    </row>
    <row r="315" s="14" customFormat="1">
      <c r="A315" s="14"/>
      <c r="B315" s="235"/>
      <c r="C315" s="236"/>
      <c r="D315" s="218" t="s">
        <v>142</v>
      </c>
      <c r="E315" s="237" t="s">
        <v>19</v>
      </c>
      <c r="F315" s="238" t="s">
        <v>1037</v>
      </c>
      <c r="G315" s="236"/>
      <c r="H315" s="239">
        <v>54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142</v>
      </c>
      <c r="AU315" s="245" t="s">
        <v>83</v>
      </c>
      <c r="AV315" s="14" t="s">
        <v>83</v>
      </c>
      <c r="AW315" s="14" t="s">
        <v>34</v>
      </c>
      <c r="AX315" s="14" t="s">
        <v>81</v>
      </c>
      <c r="AY315" s="245" t="s">
        <v>129</v>
      </c>
    </row>
    <row r="316" s="2" customFormat="1" ht="21.75" customHeight="1">
      <c r="A316" s="39"/>
      <c r="B316" s="40"/>
      <c r="C316" s="205" t="s">
        <v>480</v>
      </c>
      <c r="D316" s="205" t="s">
        <v>131</v>
      </c>
      <c r="E316" s="206" t="s">
        <v>1038</v>
      </c>
      <c r="F316" s="207" t="s">
        <v>1039</v>
      </c>
      <c r="G316" s="208" t="s">
        <v>134</v>
      </c>
      <c r="H316" s="209">
        <v>3600</v>
      </c>
      <c r="I316" s="210"/>
      <c r="J316" s="211">
        <f>ROUND(I316*H316,2)</f>
        <v>0</v>
      </c>
      <c r="K316" s="207" t="s">
        <v>135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136</v>
      </c>
      <c r="AT316" s="216" t="s">
        <v>131</v>
      </c>
      <c r="AU316" s="216" t="s">
        <v>83</v>
      </c>
      <c r="AY316" s="18" t="s">
        <v>129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136</v>
      </c>
      <c r="BM316" s="216" t="s">
        <v>1040</v>
      </c>
    </row>
    <row r="317" s="2" customFormat="1">
      <c r="A317" s="39"/>
      <c r="B317" s="40"/>
      <c r="C317" s="41"/>
      <c r="D317" s="218" t="s">
        <v>138</v>
      </c>
      <c r="E317" s="41"/>
      <c r="F317" s="219" t="s">
        <v>1041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138</v>
      </c>
      <c r="AU317" s="18" t="s">
        <v>83</v>
      </c>
    </row>
    <row r="318" s="2" customFormat="1">
      <c r="A318" s="39"/>
      <c r="B318" s="40"/>
      <c r="C318" s="41"/>
      <c r="D318" s="223" t="s">
        <v>140</v>
      </c>
      <c r="E318" s="41"/>
      <c r="F318" s="224" t="s">
        <v>1042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83</v>
      </c>
    </row>
    <row r="319" s="14" customFormat="1">
      <c r="A319" s="14"/>
      <c r="B319" s="235"/>
      <c r="C319" s="236"/>
      <c r="D319" s="218" t="s">
        <v>142</v>
      </c>
      <c r="E319" s="236"/>
      <c r="F319" s="238" t="s">
        <v>1043</v>
      </c>
      <c r="G319" s="236"/>
      <c r="H319" s="239">
        <v>3600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142</v>
      </c>
      <c r="AU319" s="245" t="s">
        <v>83</v>
      </c>
      <c r="AV319" s="14" t="s">
        <v>83</v>
      </c>
      <c r="AW319" s="14" t="s">
        <v>4</v>
      </c>
      <c r="AX319" s="14" t="s">
        <v>81</v>
      </c>
      <c r="AY319" s="245" t="s">
        <v>129</v>
      </c>
    </row>
    <row r="320" s="2" customFormat="1" ht="21.75" customHeight="1">
      <c r="A320" s="39"/>
      <c r="B320" s="40"/>
      <c r="C320" s="205" t="s">
        <v>488</v>
      </c>
      <c r="D320" s="205" t="s">
        <v>131</v>
      </c>
      <c r="E320" s="206" t="s">
        <v>1044</v>
      </c>
      <c r="F320" s="207" t="s">
        <v>1045</v>
      </c>
      <c r="G320" s="208" t="s">
        <v>134</v>
      </c>
      <c r="H320" s="209">
        <v>54</v>
      </c>
      <c r="I320" s="210"/>
      <c r="J320" s="211">
        <f>ROUND(I320*H320,2)</f>
        <v>0</v>
      </c>
      <c r="K320" s="207" t="s">
        <v>135</v>
      </c>
      <c r="L320" s="45"/>
      <c r="M320" s="212" t="s">
        <v>19</v>
      </c>
      <c r="N320" s="213" t="s">
        <v>44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136</v>
      </c>
      <c r="AT320" s="216" t="s">
        <v>131</v>
      </c>
      <c r="AU320" s="216" t="s">
        <v>83</v>
      </c>
      <c r="AY320" s="18" t="s">
        <v>129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136</v>
      </c>
      <c r="BM320" s="216" t="s">
        <v>1046</v>
      </c>
    </row>
    <row r="321" s="2" customFormat="1">
      <c r="A321" s="39"/>
      <c r="B321" s="40"/>
      <c r="C321" s="41"/>
      <c r="D321" s="218" t="s">
        <v>138</v>
      </c>
      <c r="E321" s="41"/>
      <c r="F321" s="219" t="s">
        <v>1047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138</v>
      </c>
      <c r="AU321" s="18" t="s">
        <v>83</v>
      </c>
    </row>
    <row r="322" s="2" customFormat="1">
      <c r="A322" s="39"/>
      <c r="B322" s="40"/>
      <c r="C322" s="41"/>
      <c r="D322" s="223" t="s">
        <v>140</v>
      </c>
      <c r="E322" s="41"/>
      <c r="F322" s="224" t="s">
        <v>1048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140</v>
      </c>
      <c r="AU322" s="18" t="s">
        <v>83</v>
      </c>
    </row>
    <row r="323" s="14" customFormat="1">
      <c r="A323" s="14"/>
      <c r="B323" s="235"/>
      <c r="C323" s="236"/>
      <c r="D323" s="218" t="s">
        <v>142</v>
      </c>
      <c r="E323" s="237" t="s">
        <v>19</v>
      </c>
      <c r="F323" s="238" t="s">
        <v>1037</v>
      </c>
      <c r="G323" s="236"/>
      <c r="H323" s="239">
        <v>54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142</v>
      </c>
      <c r="AU323" s="245" t="s">
        <v>83</v>
      </c>
      <c r="AV323" s="14" t="s">
        <v>83</v>
      </c>
      <c r="AW323" s="14" t="s">
        <v>34</v>
      </c>
      <c r="AX323" s="14" t="s">
        <v>81</v>
      </c>
      <c r="AY323" s="245" t="s">
        <v>129</v>
      </c>
    </row>
    <row r="324" s="2" customFormat="1" ht="16.5" customHeight="1">
      <c r="A324" s="39"/>
      <c r="B324" s="40"/>
      <c r="C324" s="205" t="s">
        <v>493</v>
      </c>
      <c r="D324" s="205" t="s">
        <v>131</v>
      </c>
      <c r="E324" s="206" t="s">
        <v>1049</v>
      </c>
      <c r="F324" s="207" t="s">
        <v>1050</v>
      </c>
      <c r="G324" s="208" t="s">
        <v>470</v>
      </c>
      <c r="H324" s="209">
        <v>4.4800000000000004</v>
      </c>
      <c r="I324" s="210"/>
      <c r="J324" s="211">
        <f>ROUND(I324*H324,2)</f>
        <v>0</v>
      </c>
      <c r="K324" s="207" t="s">
        <v>135</v>
      </c>
      <c r="L324" s="45"/>
      <c r="M324" s="212" t="s">
        <v>19</v>
      </c>
      <c r="N324" s="213" t="s">
        <v>44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0.47405000000000003</v>
      </c>
      <c r="T324" s="215">
        <f>S324*H324</f>
        <v>2.1237440000000003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136</v>
      </c>
      <c r="AT324" s="216" t="s">
        <v>131</v>
      </c>
      <c r="AU324" s="216" t="s">
        <v>83</v>
      </c>
      <c r="AY324" s="18" t="s">
        <v>129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136</v>
      </c>
      <c r="BM324" s="216" t="s">
        <v>1051</v>
      </c>
    </row>
    <row r="325" s="2" customFormat="1">
      <c r="A325" s="39"/>
      <c r="B325" s="40"/>
      <c r="C325" s="41"/>
      <c r="D325" s="218" t="s">
        <v>138</v>
      </c>
      <c r="E325" s="41"/>
      <c r="F325" s="219" t="s">
        <v>1052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138</v>
      </c>
      <c r="AU325" s="18" t="s">
        <v>83</v>
      </c>
    </row>
    <row r="326" s="2" customFormat="1">
      <c r="A326" s="39"/>
      <c r="B326" s="40"/>
      <c r="C326" s="41"/>
      <c r="D326" s="223" t="s">
        <v>140</v>
      </c>
      <c r="E326" s="41"/>
      <c r="F326" s="224" t="s">
        <v>1053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140</v>
      </c>
      <c r="AU326" s="18" t="s">
        <v>83</v>
      </c>
    </row>
    <row r="327" s="13" customFormat="1">
      <c r="A327" s="13"/>
      <c r="B327" s="225"/>
      <c r="C327" s="226"/>
      <c r="D327" s="218" t="s">
        <v>142</v>
      </c>
      <c r="E327" s="227" t="s">
        <v>19</v>
      </c>
      <c r="F327" s="228" t="s">
        <v>1054</v>
      </c>
      <c r="G327" s="226"/>
      <c r="H327" s="227" t="s">
        <v>19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142</v>
      </c>
      <c r="AU327" s="234" t="s">
        <v>83</v>
      </c>
      <c r="AV327" s="13" t="s">
        <v>81</v>
      </c>
      <c r="AW327" s="13" t="s">
        <v>34</v>
      </c>
      <c r="AX327" s="13" t="s">
        <v>73</v>
      </c>
      <c r="AY327" s="234" t="s">
        <v>129</v>
      </c>
    </row>
    <row r="328" s="14" customFormat="1">
      <c r="A328" s="14"/>
      <c r="B328" s="235"/>
      <c r="C328" s="236"/>
      <c r="D328" s="218" t="s">
        <v>142</v>
      </c>
      <c r="E328" s="237" t="s">
        <v>19</v>
      </c>
      <c r="F328" s="238" t="s">
        <v>1055</v>
      </c>
      <c r="G328" s="236"/>
      <c r="H328" s="239">
        <v>4.4800000000000004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142</v>
      </c>
      <c r="AU328" s="245" t="s">
        <v>83</v>
      </c>
      <c r="AV328" s="14" t="s">
        <v>83</v>
      </c>
      <c r="AW328" s="14" t="s">
        <v>34</v>
      </c>
      <c r="AX328" s="14" t="s">
        <v>81</v>
      </c>
      <c r="AY328" s="245" t="s">
        <v>129</v>
      </c>
    </row>
    <row r="329" s="2" customFormat="1" ht="21.75" customHeight="1">
      <c r="A329" s="39"/>
      <c r="B329" s="40"/>
      <c r="C329" s="205" t="s">
        <v>501</v>
      </c>
      <c r="D329" s="205" t="s">
        <v>131</v>
      </c>
      <c r="E329" s="206" t="s">
        <v>1056</v>
      </c>
      <c r="F329" s="207" t="s">
        <v>1057</v>
      </c>
      <c r="G329" s="208" t="s">
        <v>470</v>
      </c>
      <c r="H329" s="209">
        <v>132</v>
      </c>
      <c r="I329" s="210"/>
      <c r="J329" s="211">
        <f>ROUND(I329*H329,2)</f>
        <v>0</v>
      </c>
      <c r="K329" s="207" t="s">
        <v>135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0.00077999999999999999</v>
      </c>
      <c r="R329" s="214">
        <f>Q329*H329</f>
        <v>0.10296</v>
      </c>
      <c r="S329" s="214">
        <v>0.001</v>
      </c>
      <c r="T329" s="215">
        <f>S329*H329</f>
        <v>0.13200000000000001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136</v>
      </c>
      <c r="AT329" s="216" t="s">
        <v>131</v>
      </c>
      <c r="AU329" s="216" t="s">
        <v>83</v>
      </c>
      <c r="AY329" s="18" t="s">
        <v>129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136</v>
      </c>
      <c r="BM329" s="216" t="s">
        <v>1058</v>
      </c>
    </row>
    <row r="330" s="2" customFormat="1">
      <c r="A330" s="39"/>
      <c r="B330" s="40"/>
      <c r="C330" s="41"/>
      <c r="D330" s="218" t="s">
        <v>138</v>
      </c>
      <c r="E330" s="41"/>
      <c r="F330" s="219" t="s">
        <v>1059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138</v>
      </c>
      <c r="AU330" s="18" t="s">
        <v>83</v>
      </c>
    </row>
    <row r="331" s="2" customFormat="1">
      <c r="A331" s="39"/>
      <c r="B331" s="40"/>
      <c r="C331" s="41"/>
      <c r="D331" s="223" t="s">
        <v>140</v>
      </c>
      <c r="E331" s="41"/>
      <c r="F331" s="224" t="s">
        <v>1060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140</v>
      </c>
      <c r="AU331" s="18" t="s">
        <v>83</v>
      </c>
    </row>
    <row r="332" s="13" customFormat="1">
      <c r="A332" s="13"/>
      <c r="B332" s="225"/>
      <c r="C332" s="226"/>
      <c r="D332" s="218" t="s">
        <v>142</v>
      </c>
      <c r="E332" s="227" t="s">
        <v>19</v>
      </c>
      <c r="F332" s="228" t="s">
        <v>1061</v>
      </c>
      <c r="G332" s="226"/>
      <c r="H332" s="227" t="s">
        <v>19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142</v>
      </c>
      <c r="AU332" s="234" t="s">
        <v>83</v>
      </c>
      <c r="AV332" s="13" t="s">
        <v>81</v>
      </c>
      <c r="AW332" s="13" t="s">
        <v>34</v>
      </c>
      <c r="AX332" s="13" t="s">
        <v>73</v>
      </c>
      <c r="AY332" s="234" t="s">
        <v>129</v>
      </c>
    </row>
    <row r="333" s="14" customFormat="1">
      <c r="A333" s="14"/>
      <c r="B333" s="235"/>
      <c r="C333" s="236"/>
      <c r="D333" s="218" t="s">
        <v>142</v>
      </c>
      <c r="E333" s="237" t="s">
        <v>19</v>
      </c>
      <c r="F333" s="238" t="s">
        <v>1062</v>
      </c>
      <c r="G333" s="236"/>
      <c r="H333" s="239">
        <v>132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142</v>
      </c>
      <c r="AU333" s="245" t="s">
        <v>83</v>
      </c>
      <c r="AV333" s="14" t="s">
        <v>83</v>
      </c>
      <c r="AW333" s="14" t="s">
        <v>34</v>
      </c>
      <c r="AX333" s="14" t="s">
        <v>81</v>
      </c>
      <c r="AY333" s="245" t="s">
        <v>129</v>
      </c>
    </row>
    <row r="334" s="2" customFormat="1" ht="16.5" customHeight="1">
      <c r="A334" s="39"/>
      <c r="B334" s="40"/>
      <c r="C334" s="246" t="s">
        <v>508</v>
      </c>
      <c r="D334" s="246" t="s">
        <v>221</v>
      </c>
      <c r="E334" s="247" t="s">
        <v>1063</v>
      </c>
      <c r="F334" s="248" t="s">
        <v>1064</v>
      </c>
      <c r="G334" s="249" t="s">
        <v>224</v>
      </c>
      <c r="H334" s="250">
        <v>0.26900000000000002</v>
      </c>
      <c r="I334" s="251"/>
      <c r="J334" s="252">
        <f>ROUND(I334*H334,2)</f>
        <v>0</v>
      </c>
      <c r="K334" s="248" t="s">
        <v>135</v>
      </c>
      <c r="L334" s="253"/>
      <c r="M334" s="254" t="s">
        <v>19</v>
      </c>
      <c r="N334" s="255" t="s">
        <v>44</v>
      </c>
      <c r="O334" s="85"/>
      <c r="P334" s="214">
        <f>O334*H334</f>
        <v>0</v>
      </c>
      <c r="Q334" s="214">
        <v>1</v>
      </c>
      <c r="R334" s="214">
        <f>Q334*H334</f>
        <v>0.26900000000000002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191</v>
      </c>
      <c r="AT334" s="216" t="s">
        <v>221</v>
      </c>
      <c r="AU334" s="216" t="s">
        <v>83</v>
      </c>
      <c r="AY334" s="18" t="s">
        <v>129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136</v>
      </c>
      <c r="BM334" s="216" t="s">
        <v>1065</v>
      </c>
    </row>
    <row r="335" s="2" customFormat="1">
      <c r="A335" s="39"/>
      <c r="B335" s="40"/>
      <c r="C335" s="41"/>
      <c r="D335" s="218" t="s">
        <v>138</v>
      </c>
      <c r="E335" s="41"/>
      <c r="F335" s="219" t="s">
        <v>1064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138</v>
      </c>
      <c r="AU335" s="18" t="s">
        <v>83</v>
      </c>
    </row>
    <row r="336" s="13" customFormat="1">
      <c r="A336" s="13"/>
      <c r="B336" s="225"/>
      <c r="C336" s="226"/>
      <c r="D336" s="218" t="s">
        <v>142</v>
      </c>
      <c r="E336" s="227" t="s">
        <v>19</v>
      </c>
      <c r="F336" s="228" t="s">
        <v>1066</v>
      </c>
      <c r="G336" s="226"/>
      <c r="H336" s="227" t="s">
        <v>19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142</v>
      </c>
      <c r="AU336" s="234" t="s">
        <v>83</v>
      </c>
      <c r="AV336" s="13" t="s">
        <v>81</v>
      </c>
      <c r="AW336" s="13" t="s">
        <v>34</v>
      </c>
      <c r="AX336" s="13" t="s">
        <v>73</v>
      </c>
      <c r="AY336" s="234" t="s">
        <v>129</v>
      </c>
    </row>
    <row r="337" s="14" customFormat="1">
      <c r="A337" s="14"/>
      <c r="B337" s="235"/>
      <c r="C337" s="236"/>
      <c r="D337" s="218" t="s">
        <v>142</v>
      </c>
      <c r="E337" s="237" t="s">
        <v>19</v>
      </c>
      <c r="F337" s="238" t="s">
        <v>1067</v>
      </c>
      <c r="G337" s="236"/>
      <c r="H337" s="239">
        <v>0.26900000000000002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142</v>
      </c>
      <c r="AU337" s="245" t="s">
        <v>83</v>
      </c>
      <c r="AV337" s="14" t="s">
        <v>83</v>
      </c>
      <c r="AW337" s="14" t="s">
        <v>34</v>
      </c>
      <c r="AX337" s="14" t="s">
        <v>81</v>
      </c>
      <c r="AY337" s="245" t="s">
        <v>129</v>
      </c>
    </row>
    <row r="338" s="12" customFormat="1" ht="22.8" customHeight="1">
      <c r="A338" s="12"/>
      <c r="B338" s="189"/>
      <c r="C338" s="190"/>
      <c r="D338" s="191" t="s">
        <v>72</v>
      </c>
      <c r="E338" s="203" t="s">
        <v>562</v>
      </c>
      <c r="F338" s="203" t="s">
        <v>563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SUM(P339:P345)</f>
        <v>0</v>
      </c>
      <c r="Q338" s="197"/>
      <c r="R338" s="198">
        <f>SUM(R339:R345)</f>
        <v>0</v>
      </c>
      <c r="S338" s="197"/>
      <c r="T338" s="199">
        <f>SUM(T339:T345)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81</v>
      </c>
      <c r="AT338" s="201" t="s">
        <v>72</v>
      </c>
      <c r="AU338" s="201" t="s">
        <v>81</v>
      </c>
      <c r="AY338" s="200" t="s">
        <v>129</v>
      </c>
      <c r="BK338" s="202">
        <f>SUM(BK339:BK345)</f>
        <v>0</v>
      </c>
    </row>
    <row r="339" s="2" customFormat="1" ht="16.5" customHeight="1">
      <c r="A339" s="39"/>
      <c r="B339" s="40"/>
      <c r="C339" s="205" t="s">
        <v>515</v>
      </c>
      <c r="D339" s="205" t="s">
        <v>131</v>
      </c>
      <c r="E339" s="206" t="s">
        <v>565</v>
      </c>
      <c r="F339" s="207" t="s">
        <v>566</v>
      </c>
      <c r="G339" s="208" t="s">
        <v>224</v>
      </c>
      <c r="H339" s="209">
        <v>2.2559999999999998</v>
      </c>
      <c r="I339" s="210"/>
      <c r="J339" s="211">
        <f>ROUND(I339*H339,2)</f>
        <v>0</v>
      </c>
      <c r="K339" s="207" t="s">
        <v>135</v>
      </c>
      <c r="L339" s="45"/>
      <c r="M339" s="212" t="s">
        <v>19</v>
      </c>
      <c r="N339" s="213" t="s">
        <v>44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136</v>
      </c>
      <c r="AT339" s="216" t="s">
        <v>131</v>
      </c>
      <c r="AU339" s="216" t="s">
        <v>83</v>
      </c>
      <c r="AY339" s="18" t="s">
        <v>129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136</v>
      </c>
      <c r="BM339" s="216" t="s">
        <v>1068</v>
      </c>
    </row>
    <row r="340" s="2" customFormat="1">
      <c r="A340" s="39"/>
      <c r="B340" s="40"/>
      <c r="C340" s="41"/>
      <c r="D340" s="218" t="s">
        <v>138</v>
      </c>
      <c r="E340" s="41"/>
      <c r="F340" s="219" t="s">
        <v>568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138</v>
      </c>
      <c r="AU340" s="18" t="s">
        <v>83</v>
      </c>
    </row>
    <row r="341" s="2" customFormat="1">
      <c r="A341" s="39"/>
      <c r="B341" s="40"/>
      <c r="C341" s="41"/>
      <c r="D341" s="223" t="s">
        <v>140</v>
      </c>
      <c r="E341" s="41"/>
      <c r="F341" s="224" t="s">
        <v>569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140</v>
      </c>
      <c r="AU341" s="18" t="s">
        <v>83</v>
      </c>
    </row>
    <row r="342" s="2" customFormat="1" ht="16.5" customHeight="1">
      <c r="A342" s="39"/>
      <c r="B342" s="40"/>
      <c r="C342" s="205" t="s">
        <v>519</v>
      </c>
      <c r="D342" s="205" t="s">
        <v>131</v>
      </c>
      <c r="E342" s="206" t="s">
        <v>571</v>
      </c>
      <c r="F342" s="207" t="s">
        <v>572</v>
      </c>
      <c r="G342" s="208" t="s">
        <v>224</v>
      </c>
      <c r="H342" s="209">
        <v>33.840000000000003</v>
      </c>
      <c r="I342" s="210"/>
      <c r="J342" s="211">
        <f>ROUND(I342*H342,2)</f>
        <v>0</v>
      </c>
      <c r="K342" s="207" t="s">
        <v>135</v>
      </c>
      <c r="L342" s="45"/>
      <c r="M342" s="212" t="s">
        <v>19</v>
      </c>
      <c r="N342" s="213" t="s">
        <v>44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136</v>
      </c>
      <c r="AT342" s="216" t="s">
        <v>131</v>
      </c>
      <c r="AU342" s="216" t="s">
        <v>83</v>
      </c>
      <c r="AY342" s="18" t="s">
        <v>129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136</v>
      </c>
      <c r="BM342" s="216" t="s">
        <v>1069</v>
      </c>
    </row>
    <row r="343" s="2" customFormat="1">
      <c r="A343" s="39"/>
      <c r="B343" s="40"/>
      <c r="C343" s="41"/>
      <c r="D343" s="218" t="s">
        <v>138</v>
      </c>
      <c r="E343" s="41"/>
      <c r="F343" s="219" t="s">
        <v>574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83</v>
      </c>
    </row>
    <row r="344" s="2" customFormat="1">
      <c r="A344" s="39"/>
      <c r="B344" s="40"/>
      <c r="C344" s="41"/>
      <c r="D344" s="223" t="s">
        <v>140</v>
      </c>
      <c r="E344" s="41"/>
      <c r="F344" s="224" t="s">
        <v>575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83</v>
      </c>
    </row>
    <row r="345" s="14" customFormat="1">
      <c r="A345" s="14"/>
      <c r="B345" s="235"/>
      <c r="C345" s="236"/>
      <c r="D345" s="218" t="s">
        <v>142</v>
      </c>
      <c r="E345" s="236"/>
      <c r="F345" s="238" t="s">
        <v>1070</v>
      </c>
      <c r="G345" s="236"/>
      <c r="H345" s="239">
        <v>33.840000000000003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142</v>
      </c>
      <c r="AU345" s="245" t="s">
        <v>83</v>
      </c>
      <c r="AV345" s="14" t="s">
        <v>83</v>
      </c>
      <c r="AW345" s="14" t="s">
        <v>4</v>
      </c>
      <c r="AX345" s="14" t="s">
        <v>81</v>
      </c>
      <c r="AY345" s="245" t="s">
        <v>129</v>
      </c>
    </row>
    <row r="346" s="12" customFormat="1" ht="22.8" customHeight="1">
      <c r="A346" s="12"/>
      <c r="B346" s="189"/>
      <c r="C346" s="190"/>
      <c r="D346" s="191" t="s">
        <v>72</v>
      </c>
      <c r="E346" s="203" t="s">
        <v>609</v>
      </c>
      <c r="F346" s="203" t="s">
        <v>610</v>
      </c>
      <c r="G346" s="190"/>
      <c r="H346" s="190"/>
      <c r="I346" s="193"/>
      <c r="J346" s="204">
        <f>BK346</f>
        <v>0</v>
      </c>
      <c r="K346" s="190"/>
      <c r="L346" s="195"/>
      <c r="M346" s="196"/>
      <c r="N346" s="197"/>
      <c r="O346" s="197"/>
      <c r="P346" s="198">
        <f>SUM(P347:P349)</f>
        <v>0</v>
      </c>
      <c r="Q346" s="197"/>
      <c r="R346" s="198">
        <f>SUM(R347:R349)</f>
        <v>0</v>
      </c>
      <c r="S346" s="197"/>
      <c r="T346" s="199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0" t="s">
        <v>81</v>
      </c>
      <c r="AT346" s="201" t="s">
        <v>72</v>
      </c>
      <c r="AU346" s="201" t="s">
        <v>81</v>
      </c>
      <c r="AY346" s="200" t="s">
        <v>129</v>
      </c>
      <c r="BK346" s="202">
        <f>SUM(BK347:BK349)</f>
        <v>0</v>
      </c>
    </row>
    <row r="347" s="2" customFormat="1" ht="21.75" customHeight="1">
      <c r="A347" s="39"/>
      <c r="B347" s="40"/>
      <c r="C347" s="205" t="s">
        <v>526</v>
      </c>
      <c r="D347" s="205" t="s">
        <v>131</v>
      </c>
      <c r="E347" s="206" t="s">
        <v>1071</v>
      </c>
      <c r="F347" s="207" t="s">
        <v>1072</v>
      </c>
      <c r="G347" s="208" t="s">
        <v>224</v>
      </c>
      <c r="H347" s="209">
        <v>359.68900000000002</v>
      </c>
      <c r="I347" s="210"/>
      <c r="J347" s="211">
        <f>ROUND(I347*H347,2)</f>
        <v>0</v>
      </c>
      <c r="K347" s="207" t="s">
        <v>135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136</v>
      </c>
      <c r="AT347" s="216" t="s">
        <v>131</v>
      </c>
      <c r="AU347" s="216" t="s">
        <v>83</v>
      </c>
      <c r="AY347" s="18" t="s">
        <v>129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136</v>
      </c>
      <c r="BM347" s="216" t="s">
        <v>1073</v>
      </c>
    </row>
    <row r="348" s="2" customFormat="1">
      <c r="A348" s="39"/>
      <c r="B348" s="40"/>
      <c r="C348" s="41"/>
      <c r="D348" s="218" t="s">
        <v>138</v>
      </c>
      <c r="E348" s="41"/>
      <c r="F348" s="219" t="s">
        <v>1074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138</v>
      </c>
      <c r="AU348" s="18" t="s">
        <v>83</v>
      </c>
    </row>
    <row r="349" s="2" customFormat="1">
      <c r="A349" s="39"/>
      <c r="B349" s="40"/>
      <c r="C349" s="41"/>
      <c r="D349" s="223" t="s">
        <v>140</v>
      </c>
      <c r="E349" s="41"/>
      <c r="F349" s="224" t="s">
        <v>1075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140</v>
      </c>
      <c r="AU349" s="18" t="s">
        <v>83</v>
      </c>
    </row>
    <row r="350" s="12" customFormat="1" ht="25.92" customHeight="1">
      <c r="A350" s="12"/>
      <c r="B350" s="189"/>
      <c r="C350" s="190"/>
      <c r="D350" s="191" t="s">
        <v>72</v>
      </c>
      <c r="E350" s="192" t="s">
        <v>617</v>
      </c>
      <c r="F350" s="192" t="s">
        <v>618</v>
      </c>
      <c r="G350" s="190"/>
      <c r="H350" s="190"/>
      <c r="I350" s="193"/>
      <c r="J350" s="194">
        <f>BK350</f>
        <v>0</v>
      </c>
      <c r="K350" s="190"/>
      <c r="L350" s="195"/>
      <c r="M350" s="196"/>
      <c r="N350" s="197"/>
      <c r="O350" s="197"/>
      <c r="P350" s="198">
        <f>P351+P368</f>
        <v>0</v>
      </c>
      <c r="Q350" s="197"/>
      <c r="R350" s="198">
        <f>R351+R368</f>
        <v>0.098058999999999993</v>
      </c>
      <c r="S350" s="197"/>
      <c r="T350" s="199">
        <f>T351+T368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0" t="s">
        <v>83</v>
      </c>
      <c r="AT350" s="201" t="s">
        <v>72</v>
      </c>
      <c r="AU350" s="201" t="s">
        <v>73</v>
      </c>
      <c r="AY350" s="200" t="s">
        <v>129</v>
      </c>
      <c r="BK350" s="202">
        <f>BK351+BK368</f>
        <v>0</v>
      </c>
    </row>
    <row r="351" s="12" customFormat="1" ht="22.8" customHeight="1">
      <c r="A351" s="12"/>
      <c r="B351" s="189"/>
      <c r="C351" s="190"/>
      <c r="D351" s="191" t="s">
        <v>72</v>
      </c>
      <c r="E351" s="203" t="s">
        <v>619</v>
      </c>
      <c r="F351" s="203" t="s">
        <v>620</v>
      </c>
      <c r="G351" s="190"/>
      <c r="H351" s="190"/>
      <c r="I351" s="193"/>
      <c r="J351" s="204">
        <f>BK351</f>
        <v>0</v>
      </c>
      <c r="K351" s="190"/>
      <c r="L351" s="195"/>
      <c r="M351" s="196"/>
      <c r="N351" s="197"/>
      <c r="O351" s="197"/>
      <c r="P351" s="198">
        <f>SUM(P352:P367)</f>
        <v>0</v>
      </c>
      <c r="Q351" s="197"/>
      <c r="R351" s="198">
        <f>SUM(R352:R367)</f>
        <v>0.084999999999999992</v>
      </c>
      <c r="S351" s="197"/>
      <c r="T351" s="199">
        <f>SUM(T352:T367)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0" t="s">
        <v>83</v>
      </c>
      <c r="AT351" s="201" t="s">
        <v>72</v>
      </c>
      <c r="AU351" s="201" t="s">
        <v>81</v>
      </c>
      <c r="AY351" s="200" t="s">
        <v>129</v>
      </c>
      <c r="BK351" s="202">
        <f>SUM(BK352:BK367)</f>
        <v>0</v>
      </c>
    </row>
    <row r="352" s="2" customFormat="1" ht="16.5" customHeight="1">
      <c r="A352" s="39"/>
      <c r="B352" s="40"/>
      <c r="C352" s="205" t="s">
        <v>534</v>
      </c>
      <c r="D352" s="205" t="s">
        <v>131</v>
      </c>
      <c r="E352" s="206" t="s">
        <v>622</v>
      </c>
      <c r="F352" s="207" t="s">
        <v>623</v>
      </c>
      <c r="G352" s="208" t="s">
        <v>134</v>
      </c>
      <c r="H352" s="209">
        <v>113.26000000000001</v>
      </c>
      <c r="I352" s="210"/>
      <c r="J352" s="211">
        <f>ROUND(I352*H352,2)</f>
        <v>0</v>
      </c>
      <c r="K352" s="207" t="s">
        <v>135</v>
      </c>
      <c r="L352" s="45"/>
      <c r="M352" s="212" t="s">
        <v>19</v>
      </c>
      <c r="N352" s="213" t="s">
        <v>44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252</v>
      </c>
      <c r="AT352" s="216" t="s">
        <v>131</v>
      </c>
      <c r="AU352" s="216" t="s">
        <v>83</v>
      </c>
      <c r="AY352" s="18" t="s">
        <v>129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81</v>
      </c>
      <c r="BK352" s="217">
        <f>ROUND(I352*H352,2)</f>
        <v>0</v>
      </c>
      <c r="BL352" s="18" t="s">
        <v>252</v>
      </c>
      <c r="BM352" s="216" t="s">
        <v>1076</v>
      </c>
    </row>
    <row r="353" s="2" customFormat="1">
      <c r="A353" s="39"/>
      <c r="B353" s="40"/>
      <c r="C353" s="41"/>
      <c r="D353" s="218" t="s">
        <v>138</v>
      </c>
      <c r="E353" s="41"/>
      <c r="F353" s="219" t="s">
        <v>625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138</v>
      </c>
      <c r="AU353" s="18" t="s">
        <v>83</v>
      </c>
    </row>
    <row r="354" s="2" customFormat="1">
      <c r="A354" s="39"/>
      <c r="B354" s="40"/>
      <c r="C354" s="41"/>
      <c r="D354" s="223" t="s">
        <v>140</v>
      </c>
      <c r="E354" s="41"/>
      <c r="F354" s="224" t="s">
        <v>626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140</v>
      </c>
      <c r="AU354" s="18" t="s">
        <v>83</v>
      </c>
    </row>
    <row r="355" s="13" customFormat="1">
      <c r="A355" s="13"/>
      <c r="B355" s="225"/>
      <c r="C355" s="226"/>
      <c r="D355" s="218" t="s">
        <v>142</v>
      </c>
      <c r="E355" s="227" t="s">
        <v>19</v>
      </c>
      <c r="F355" s="228" t="s">
        <v>1077</v>
      </c>
      <c r="G355" s="226"/>
      <c r="H355" s="227" t="s">
        <v>19</v>
      </c>
      <c r="I355" s="229"/>
      <c r="J355" s="226"/>
      <c r="K355" s="226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142</v>
      </c>
      <c r="AU355" s="234" t="s">
        <v>83</v>
      </c>
      <c r="AV355" s="13" t="s">
        <v>81</v>
      </c>
      <c r="AW355" s="13" t="s">
        <v>34</v>
      </c>
      <c r="AX355" s="13" t="s">
        <v>73</v>
      </c>
      <c r="AY355" s="234" t="s">
        <v>129</v>
      </c>
    </row>
    <row r="356" s="14" customFormat="1">
      <c r="A356" s="14"/>
      <c r="B356" s="235"/>
      <c r="C356" s="236"/>
      <c r="D356" s="218" t="s">
        <v>142</v>
      </c>
      <c r="E356" s="237" t="s">
        <v>19</v>
      </c>
      <c r="F356" s="238" t="s">
        <v>1078</v>
      </c>
      <c r="G356" s="236"/>
      <c r="H356" s="239">
        <v>113.26000000000001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142</v>
      </c>
      <c r="AU356" s="245" t="s">
        <v>83</v>
      </c>
      <c r="AV356" s="14" t="s">
        <v>83</v>
      </c>
      <c r="AW356" s="14" t="s">
        <v>34</v>
      </c>
      <c r="AX356" s="14" t="s">
        <v>81</v>
      </c>
      <c r="AY356" s="245" t="s">
        <v>129</v>
      </c>
    </row>
    <row r="357" s="2" customFormat="1" ht="16.5" customHeight="1">
      <c r="A357" s="39"/>
      <c r="B357" s="40"/>
      <c r="C357" s="246" t="s">
        <v>540</v>
      </c>
      <c r="D357" s="246" t="s">
        <v>221</v>
      </c>
      <c r="E357" s="247" t="s">
        <v>630</v>
      </c>
      <c r="F357" s="248" t="s">
        <v>631</v>
      </c>
      <c r="G357" s="249" t="s">
        <v>224</v>
      </c>
      <c r="H357" s="250">
        <v>0.039</v>
      </c>
      <c r="I357" s="251"/>
      <c r="J357" s="252">
        <f>ROUND(I357*H357,2)</f>
        <v>0</v>
      </c>
      <c r="K357" s="248" t="s">
        <v>135</v>
      </c>
      <c r="L357" s="253"/>
      <c r="M357" s="254" t="s">
        <v>19</v>
      </c>
      <c r="N357" s="255" t="s">
        <v>44</v>
      </c>
      <c r="O357" s="85"/>
      <c r="P357" s="214">
        <f>O357*H357</f>
        <v>0</v>
      </c>
      <c r="Q357" s="214">
        <v>1</v>
      </c>
      <c r="R357" s="214">
        <f>Q357*H357</f>
        <v>0.039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373</v>
      </c>
      <c r="AT357" s="216" t="s">
        <v>221</v>
      </c>
      <c r="AU357" s="216" t="s">
        <v>83</v>
      </c>
      <c r="AY357" s="18" t="s">
        <v>129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252</v>
      </c>
      <c r="BM357" s="216" t="s">
        <v>1079</v>
      </c>
    </row>
    <row r="358" s="2" customFormat="1">
      <c r="A358" s="39"/>
      <c r="B358" s="40"/>
      <c r="C358" s="41"/>
      <c r="D358" s="218" t="s">
        <v>138</v>
      </c>
      <c r="E358" s="41"/>
      <c r="F358" s="219" t="s">
        <v>631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138</v>
      </c>
      <c r="AU358" s="18" t="s">
        <v>83</v>
      </c>
    </row>
    <row r="359" s="14" customFormat="1">
      <c r="A359" s="14"/>
      <c r="B359" s="235"/>
      <c r="C359" s="236"/>
      <c r="D359" s="218" t="s">
        <v>142</v>
      </c>
      <c r="E359" s="236"/>
      <c r="F359" s="238" t="s">
        <v>1080</v>
      </c>
      <c r="G359" s="236"/>
      <c r="H359" s="239">
        <v>0.039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142</v>
      </c>
      <c r="AU359" s="245" t="s">
        <v>83</v>
      </c>
      <c r="AV359" s="14" t="s">
        <v>83</v>
      </c>
      <c r="AW359" s="14" t="s">
        <v>4</v>
      </c>
      <c r="AX359" s="14" t="s">
        <v>81</v>
      </c>
      <c r="AY359" s="245" t="s">
        <v>129</v>
      </c>
    </row>
    <row r="360" s="2" customFormat="1" ht="16.5" customHeight="1">
      <c r="A360" s="39"/>
      <c r="B360" s="40"/>
      <c r="C360" s="205" t="s">
        <v>547</v>
      </c>
      <c r="D360" s="205" t="s">
        <v>131</v>
      </c>
      <c r="E360" s="206" t="s">
        <v>635</v>
      </c>
      <c r="F360" s="207" t="s">
        <v>636</v>
      </c>
      <c r="G360" s="208" t="s">
        <v>134</v>
      </c>
      <c r="H360" s="209">
        <v>113.26000000000001</v>
      </c>
      <c r="I360" s="210"/>
      <c r="J360" s="211">
        <f>ROUND(I360*H360,2)</f>
        <v>0</v>
      </c>
      <c r="K360" s="207" t="s">
        <v>135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252</v>
      </c>
      <c r="AT360" s="216" t="s">
        <v>131</v>
      </c>
      <c r="AU360" s="216" t="s">
        <v>83</v>
      </c>
      <c r="AY360" s="18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252</v>
      </c>
      <c r="BM360" s="216" t="s">
        <v>1081</v>
      </c>
    </row>
    <row r="361" s="2" customFormat="1">
      <c r="A361" s="39"/>
      <c r="B361" s="40"/>
      <c r="C361" s="41"/>
      <c r="D361" s="218" t="s">
        <v>138</v>
      </c>
      <c r="E361" s="41"/>
      <c r="F361" s="219" t="s">
        <v>638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138</v>
      </c>
      <c r="AU361" s="18" t="s">
        <v>83</v>
      </c>
    </row>
    <row r="362" s="2" customFormat="1">
      <c r="A362" s="39"/>
      <c r="B362" s="40"/>
      <c r="C362" s="41"/>
      <c r="D362" s="223" t="s">
        <v>140</v>
      </c>
      <c r="E362" s="41"/>
      <c r="F362" s="224" t="s">
        <v>639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25"/>
      <c r="C363" s="226"/>
      <c r="D363" s="218" t="s">
        <v>142</v>
      </c>
      <c r="E363" s="227" t="s">
        <v>19</v>
      </c>
      <c r="F363" s="228" t="s">
        <v>1082</v>
      </c>
      <c r="G363" s="226"/>
      <c r="H363" s="227" t="s">
        <v>19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142</v>
      </c>
      <c r="AU363" s="234" t="s">
        <v>83</v>
      </c>
      <c r="AV363" s="13" t="s">
        <v>81</v>
      </c>
      <c r="AW363" s="13" t="s">
        <v>34</v>
      </c>
      <c r="AX363" s="13" t="s">
        <v>73</v>
      </c>
      <c r="AY363" s="234" t="s">
        <v>129</v>
      </c>
    </row>
    <row r="364" s="14" customFormat="1">
      <c r="A364" s="14"/>
      <c r="B364" s="235"/>
      <c r="C364" s="236"/>
      <c r="D364" s="218" t="s">
        <v>142</v>
      </c>
      <c r="E364" s="237" t="s">
        <v>19</v>
      </c>
      <c r="F364" s="238" t="s">
        <v>1083</v>
      </c>
      <c r="G364" s="236"/>
      <c r="H364" s="239">
        <v>113.26000000000001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142</v>
      </c>
      <c r="AU364" s="245" t="s">
        <v>83</v>
      </c>
      <c r="AV364" s="14" t="s">
        <v>83</v>
      </c>
      <c r="AW364" s="14" t="s">
        <v>34</v>
      </c>
      <c r="AX364" s="14" t="s">
        <v>81</v>
      </c>
      <c r="AY364" s="245" t="s">
        <v>129</v>
      </c>
    </row>
    <row r="365" s="2" customFormat="1" ht="16.5" customHeight="1">
      <c r="A365" s="39"/>
      <c r="B365" s="40"/>
      <c r="C365" s="246" t="s">
        <v>554</v>
      </c>
      <c r="D365" s="246" t="s">
        <v>221</v>
      </c>
      <c r="E365" s="247" t="s">
        <v>642</v>
      </c>
      <c r="F365" s="248" t="s">
        <v>643</v>
      </c>
      <c r="G365" s="249" t="s">
        <v>224</v>
      </c>
      <c r="H365" s="250">
        <v>0.045999999999999999</v>
      </c>
      <c r="I365" s="251"/>
      <c r="J365" s="252">
        <f>ROUND(I365*H365,2)</f>
        <v>0</v>
      </c>
      <c r="K365" s="248" t="s">
        <v>135</v>
      </c>
      <c r="L365" s="253"/>
      <c r="M365" s="254" t="s">
        <v>19</v>
      </c>
      <c r="N365" s="255" t="s">
        <v>44</v>
      </c>
      <c r="O365" s="85"/>
      <c r="P365" s="214">
        <f>O365*H365</f>
        <v>0</v>
      </c>
      <c r="Q365" s="214">
        <v>1</v>
      </c>
      <c r="R365" s="214">
        <f>Q365*H365</f>
        <v>0.045999999999999999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373</v>
      </c>
      <c r="AT365" s="216" t="s">
        <v>221</v>
      </c>
      <c r="AU365" s="216" t="s">
        <v>83</v>
      </c>
      <c r="AY365" s="18" t="s">
        <v>129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252</v>
      </c>
      <c r="BM365" s="216" t="s">
        <v>1084</v>
      </c>
    </row>
    <row r="366" s="2" customFormat="1">
      <c r="A366" s="39"/>
      <c r="B366" s="40"/>
      <c r="C366" s="41"/>
      <c r="D366" s="218" t="s">
        <v>138</v>
      </c>
      <c r="E366" s="41"/>
      <c r="F366" s="219" t="s">
        <v>643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138</v>
      </c>
      <c r="AU366" s="18" t="s">
        <v>83</v>
      </c>
    </row>
    <row r="367" s="14" customFormat="1">
      <c r="A367" s="14"/>
      <c r="B367" s="235"/>
      <c r="C367" s="236"/>
      <c r="D367" s="218" t="s">
        <v>142</v>
      </c>
      <c r="E367" s="236"/>
      <c r="F367" s="238" t="s">
        <v>1085</v>
      </c>
      <c r="G367" s="236"/>
      <c r="H367" s="239">
        <v>0.045999999999999999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142</v>
      </c>
      <c r="AU367" s="245" t="s">
        <v>83</v>
      </c>
      <c r="AV367" s="14" t="s">
        <v>83</v>
      </c>
      <c r="AW367" s="14" t="s">
        <v>4</v>
      </c>
      <c r="AX367" s="14" t="s">
        <v>81</v>
      </c>
      <c r="AY367" s="245" t="s">
        <v>129</v>
      </c>
    </row>
    <row r="368" s="12" customFormat="1" ht="22.8" customHeight="1">
      <c r="A368" s="12"/>
      <c r="B368" s="189"/>
      <c r="C368" s="190"/>
      <c r="D368" s="191" t="s">
        <v>72</v>
      </c>
      <c r="E368" s="203" t="s">
        <v>687</v>
      </c>
      <c r="F368" s="203" t="s">
        <v>688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SUM(P369:P373)</f>
        <v>0</v>
      </c>
      <c r="Q368" s="197"/>
      <c r="R368" s="198">
        <f>SUM(R369:R373)</f>
        <v>0.013058999999999999</v>
      </c>
      <c r="S368" s="197"/>
      <c r="T368" s="199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83</v>
      </c>
      <c r="AT368" s="201" t="s">
        <v>72</v>
      </c>
      <c r="AU368" s="201" t="s">
        <v>81</v>
      </c>
      <c r="AY368" s="200" t="s">
        <v>129</v>
      </c>
      <c r="BK368" s="202">
        <f>SUM(BK369:BK373)</f>
        <v>0</v>
      </c>
    </row>
    <row r="369" s="2" customFormat="1" ht="16.5" customHeight="1">
      <c r="A369" s="39"/>
      <c r="B369" s="40"/>
      <c r="C369" s="205" t="s">
        <v>564</v>
      </c>
      <c r="D369" s="205" t="s">
        <v>131</v>
      </c>
      <c r="E369" s="206" t="s">
        <v>1086</v>
      </c>
      <c r="F369" s="207" t="s">
        <v>1087</v>
      </c>
      <c r="G369" s="208" t="s">
        <v>134</v>
      </c>
      <c r="H369" s="209">
        <v>87.060000000000002</v>
      </c>
      <c r="I369" s="210"/>
      <c r="J369" s="211">
        <f>ROUND(I369*H369,2)</f>
        <v>0</v>
      </c>
      <c r="K369" s="207" t="s">
        <v>135</v>
      </c>
      <c r="L369" s="45"/>
      <c r="M369" s="212" t="s">
        <v>19</v>
      </c>
      <c r="N369" s="213" t="s">
        <v>44</v>
      </c>
      <c r="O369" s="85"/>
      <c r="P369" s="214">
        <f>O369*H369</f>
        <v>0</v>
      </c>
      <c r="Q369" s="214">
        <v>0.00014999999999999999</v>
      </c>
      <c r="R369" s="214">
        <f>Q369*H369</f>
        <v>0.013058999999999999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252</v>
      </c>
      <c r="AT369" s="216" t="s">
        <v>131</v>
      </c>
      <c r="AU369" s="216" t="s">
        <v>83</v>
      </c>
      <c r="AY369" s="18" t="s">
        <v>129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252</v>
      </c>
      <c r="BM369" s="216" t="s">
        <v>1088</v>
      </c>
    </row>
    <row r="370" s="2" customFormat="1">
      <c r="A370" s="39"/>
      <c r="B370" s="40"/>
      <c r="C370" s="41"/>
      <c r="D370" s="218" t="s">
        <v>138</v>
      </c>
      <c r="E370" s="41"/>
      <c r="F370" s="219" t="s">
        <v>1089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138</v>
      </c>
      <c r="AU370" s="18" t="s">
        <v>83</v>
      </c>
    </row>
    <row r="371" s="2" customFormat="1">
      <c r="A371" s="39"/>
      <c r="B371" s="40"/>
      <c r="C371" s="41"/>
      <c r="D371" s="223" t="s">
        <v>140</v>
      </c>
      <c r="E371" s="41"/>
      <c r="F371" s="224" t="s">
        <v>1090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140</v>
      </c>
      <c r="AU371" s="18" t="s">
        <v>83</v>
      </c>
    </row>
    <row r="372" s="13" customFormat="1">
      <c r="A372" s="13"/>
      <c r="B372" s="225"/>
      <c r="C372" s="226"/>
      <c r="D372" s="218" t="s">
        <v>142</v>
      </c>
      <c r="E372" s="227" t="s">
        <v>19</v>
      </c>
      <c r="F372" s="228" t="s">
        <v>1091</v>
      </c>
      <c r="G372" s="226"/>
      <c r="H372" s="227" t="s">
        <v>19</v>
      </c>
      <c r="I372" s="229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142</v>
      </c>
      <c r="AU372" s="234" t="s">
        <v>83</v>
      </c>
      <c r="AV372" s="13" t="s">
        <v>81</v>
      </c>
      <c r="AW372" s="13" t="s">
        <v>34</v>
      </c>
      <c r="AX372" s="13" t="s">
        <v>73</v>
      </c>
      <c r="AY372" s="234" t="s">
        <v>129</v>
      </c>
    </row>
    <row r="373" s="14" customFormat="1">
      <c r="A373" s="14"/>
      <c r="B373" s="235"/>
      <c r="C373" s="236"/>
      <c r="D373" s="218" t="s">
        <v>142</v>
      </c>
      <c r="E373" s="237" t="s">
        <v>19</v>
      </c>
      <c r="F373" s="238" t="s">
        <v>1092</v>
      </c>
      <c r="G373" s="236"/>
      <c r="H373" s="239">
        <v>87.060000000000002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142</v>
      </c>
      <c r="AU373" s="245" t="s">
        <v>83</v>
      </c>
      <c r="AV373" s="14" t="s">
        <v>83</v>
      </c>
      <c r="AW373" s="14" t="s">
        <v>34</v>
      </c>
      <c r="AX373" s="14" t="s">
        <v>81</v>
      </c>
      <c r="AY373" s="245" t="s">
        <v>129</v>
      </c>
    </row>
    <row r="374" s="12" customFormat="1" ht="25.92" customHeight="1">
      <c r="A374" s="12"/>
      <c r="B374" s="189"/>
      <c r="C374" s="190"/>
      <c r="D374" s="191" t="s">
        <v>72</v>
      </c>
      <c r="E374" s="192" t="s">
        <v>723</v>
      </c>
      <c r="F374" s="192" t="s">
        <v>724</v>
      </c>
      <c r="G374" s="190"/>
      <c r="H374" s="190"/>
      <c r="I374" s="193"/>
      <c r="J374" s="194">
        <f>BK374</f>
        <v>0</v>
      </c>
      <c r="K374" s="190"/>
      <c r="L374" s="195"/>
      <c r="M374" s="196"/>
      <c r="N374" s="197"/>
      <c r="O374" s="197"/>
      <c r="P374" s="198">
        <f>SUM(P375:P386)</f>
        <v>0</v>
      </c>
      <c r="Q374" s="197"/>
      <c r="R374" s="198">
        <f>SUM(R375:R386)</f>
        <v>0</v>
      </c>
      <c r="S374" s="197"/>
      <c r="T374" s="199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136</v>
      </c>
      <c r="AT374" s="201" t="s">
        <v>72</v>
      </c>
      <c r="AU374" s="201" t="s">
        <v>73</v>
      </c>
      <c r="AY374" s="200" t="s">
        <v>129</v>
      </c>
      <c r="BK374" s="202">
        <f>SUM(BK375:BK386)</f>
        <v>0</v>
      </c>
    </row>
    <row r="375" s="2" customFormat="1" ht="16.5" customHeight="1">
      <c r="A375" s="39"/>
      <c r="B375" s="40"/>
      <c r="C375" s="205" t="s">
        <v>570</v>
      </c>
      <c r="D375" s="205" t="s">
        <v>131</v>
      </c>
      <c r="E375" s="206" t="s">
        <v>726</v>
      </c>
      <c r="F375" s="207" t="s">
        <v>727</v>
      </c>
      <c r="G375" s="208" t="s">
        <v>728</v>
      </c>
      <c r="H375" s="209">
        <v>50</v>
      </c>
      <c r="I375" s="210"/>
      <c r="J375" s="211">
        <f>ROUND(I375*H375,2)</f>
        <v>0</v>
      </c>
      <c r="K375" s="207" t="s">
        <v>135</v>
      </c>
      <c r="L375" s="45"/>
      <c r="M375" s="212" t="s">
        <v>19</v>
      </c>
      <c r="N375" s="213" t="s">
        <v>44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729</v>
      </c>
      <c r="AT375" s="216" t="s">
        <v>131</v>
      </c>
      <c r="AU375" s="216" t="s">
        <v>81</v>
      </c>
      <c r="AY375" s="18" t="s">
        <v>129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81</v>
      </c>
      <c r="BK375" s="217">
        <f>ROUND(I375*H375,2)</f>
        <v>0</v>
      </c>
      <c r="BL375" s="18" t="s">
        <v>729</v>
      </c>
      <c r="BM375" s="216" t="s">
        <v>1093</v>
      </c>
    </row>
    <row r="376" s="2" customFormat="1">
      <c r="A376" s="39"/>
      <c r="B376" s="40"/>
      <c r="C376" s="41"/>
      <c r="D376" s="218" t="s">
        <v>138</v>
      </c>
      <c r="E376" s="41"/>
      <c r="F376" s="219" t="s">
        <v>731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138</v>
      </c>
      <c r="AU376" s="18" t="s">
        <v>81</v>
      </c>
    </row>
    <row r="377" s="2" customFormat="1">
      <c r="A377" s="39"/>
      <c r="B377" s="40"/>
      <c r="C377" s="41"/>
      <c r="D377" s="223" t="s">
        <v>140</v>
      </c>
      <c r="E377" s="41"/>
      <c r="F377" s="224" t="s">
        <v>732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140</v>
      </c>
      <c r="AU377" s="18" t="s">
        <v>81</v>
      </c>
    </row>
    <row r="378" s="2" customFormat="1" ht="16.5" customHeight="1">
      <c r="A378" s="39"/>
      <c r="B378" s="40"/>
      <c r="C378" s="205" t="s">
        <v>577</v>
      </c>
      <c r="D378" s="205" t="s">
        <v>131</v>
      </c>
      <c r="E378" s="206" t="s">
        <v>734</v>
      </c>
      <c r="F378" s="207" t="s">
        <v>735</v>
      </c>
      <c r="G378" s="208" t="s">
        <v>728</v>
      </c>
      <c r="H378" s="209">
        <v>100</v>
      </c>
      <c r="I378" s="210"/>
      <c r="J378" s="211">
        <f>ROUND(I378*H378,2)</f>
        <v>0</v>
      </c>
      <c r="K378" s="207" t="s">
        <v>135</v>
      </c>
      <c r="L378" s="45"/>
      <c r="M378" s="212" t="s">
        <v>19</v>
      </c>
      <c r="N378" s="213" t="s">
        <v>44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729</v>
      </c>
      <c r="AT378" s="216" t="s">
        <v>131</v>
      </c>
      <c r="AU378" s="216" t="s">
        <v>81</v>
      </c>
      <c r="AY378" s="18" t="s">
        <v>129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81</v>
      </c>
      <c r="BK378" s="217">
        <f>ROUND(I378*H378,2)</f>
        <v>0</v>
      </c>
      <c r="BL378" s="18" t="s">
        <v>729</v>
      </c>
      <c r="BM378" s="216" t="s">
        <v>1094</v>
      </c>
    </row>
    <row r="379" s="2" customFormat="1">
      <c r="A379" s="39"/>
      <c r="B379" s="40"/>
      <c r="C379" s="41"/>
      <c r="D379" s="218" t="s">
        <v>138</v>
      </c>
      <c r="E379" s="41"/>
      <c r="F379" s="219" t="s">
        <v>737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138</v>
      </c>
      <c r="AU379" s="18" t="s">
        <v>81</v>
      </c>
    </row>
    <row r="380" s="2" customFormat="1">
      <c r="A380" s="39"/>
      <c r="B380" s="40"/>
      <c r="C380" s="41"/>
      <c r="D380" s="223" t="s">
        <v>140</v>
      </c>
      <c r="E380" s="41"/>
      <c r="F380" s="224" t="s">
        <v>738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81</v>
      </c>
    </row>
    <row r="381" s="2" customFormat="1" ht="16.5" customHeight="1">
      <c r="A381" s="39"/>
      <c r="B381" s="40"/>
      <c r="C381" s="205" t="s">
        <v>583</v>
      </c>
      <c r="D381" s="205" t="s">
        <v>131</v>
      </c>
      <c r="E381" s="206" t="s">
        <v>740</v>
      </c>
      <c r="F381" s="207" t="s">
        <v>741</v>
      </c>
      <c r="G381" s="208" t="s">
        <v>728</v>
      </c>
      <c r="H381" s="209">
        <v>25</v>
      </c>
      <c r="I381" s="210"/>
      <c r="J381" s="211">
        <f>ROUND(I381*H381,2)</f>
        <v>0</v>
      </c>
      <c r="K381" s="207" t="s">
        <v>135</v>
      </c>
      <c r="L381" s="45"/>
      <c r="M381" s="212" t="s">
        <v>19</v>
      </c>
      <c r="N381" s="213" t="s">
        <v>44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729</v>
      </c>
      <c r="AT381" s="216" t="s">
        <v>131</v>
      </c>
      <c r="AU381" s="216" t="s">
        <v>81</v>
      </c>
      <c r="AY381" s="18" t="s">
        <v>129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81</v>
      </c>
      <c r="BK381" s="217">
        <f>ROUND(I381*H381,2)</f>
        <v>0</v>
      </c>
      <c r="BL381" s="18" t="s">
        <v>729</v>
      </c>
      <c r="BM381" s="216" t="s">
        <v>1095</v>
      </c>
    </row>
    <row r="382" s="2" customFormat="1">
      <c r="A382" s="39"/>
      <c r="B382" s="40"/>
      <c r="C382" s="41"/>
      <c r="D382" s="218" t="s">
        <v>138</v>
      </c>
      <c r="E382" s="41"/>
      <c r="F382" s="219" t="s">
        <v>743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138</v>
      </c>
      <c r="AU382" s="18" t="s">
        <v>81</v>
      </c>
    </row>
    <row r="383" s="2" customFormat="1">
      <c r="A383" s="39"/>
      <c r="B383" s="40"/>
      <c r="C383" s="41"/>
      <c r="D383" s="223" t="s">
        <v>140</v>
      </c>
      <c r="E383" s="41"/>
      <c r="F383" s="224" t="s">
        <v>744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140</v>
      </c>
      <c r="AU383" s="18" t="s">
        <v>81</v>
      </c>
    </row>
    <row r="384" s="2" customFormat="1" ht="16.5" customHeight="1">
      <c r="A384" s="39"/>
      <c r="B384" s="40"/>
      <c r="C384" s="205" t="s">
        <v>590</v>
      </c>
      <c r="D384" s="205" t="s">
        <v>131</v>
      </c>
      <c r="E384" s="206" t="s">
        <v>1096</v>
      </c>
      <c r="F384" s="207" t="s">
        <v>1097</v>
      </c>
      <c r="G384" s="208" t="s">
        <v>728</v>
      </c>
      <c r="H384" s="209">
        <v>50</v>
      </c>
      <c r="I384" s="210"/>
      <c r="J384" s="211">
        <f>ROUND(I384*H384,2)</f>
        <v>0</v>
      </c>
      <c r="K384" s="207" t="s">
        <v>135</v>
      </c>
      <c r="L384" s="45"/>
      <c r="M384" s="212" t="s">
        <v>19</v>
      </c>
      <c r="N384" s="213" t="s">
        <v>44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729</v>
      </c>
      <c r="AT384" s="216" t="s">
        <v>131</v>
      </c>
      <c r="AU384" s="216" t="s">
        <v>81</v>
      </c>
      <c r="AY384" s="18" t="s">
        <v>129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81</v>
      </c>
      <c r="BK384" s="217">
        <f>ROUND(I384*H384,2)</f>
        <v>0</v>
      </c>
      <c r="BL384" s="18" t="s">
        <v>729</v>
      </c>
      <c r="BM384" s="216" t="s">
        <v>1098</v>
      </c>
    </row>
    <row r="385" s="2" customFormat="1">
      <c r="A385" s="39"/>
      <c r="B385" s="40"/>
      <c r="C385" s="41"/>
      <c r="D385" s="218" t="s">
        <v>138</v>
      </c>
      <c r="E385" s="41"/>
      <c r="F385" s="219" t="s">
        <v>1099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138</v>
      </c>
      <c r="AU385" s="18" t="s">
        <v>81</v>
      </c>
    </row>
    <row r="386" s="2" customFormat="1">
      <c r="A386" s="39"/>
      <c r="B386" s="40"/>
      <c r="C386" s="41"/>
      <c r="D386" s="223" t="s">
        <v>140</v>
      </c>
      <c r="E386" s="41"/>
      <c r="F386" s="224" t="s">
        <v>1100</v>
      </c>
      <c r="G386" s="41"/>
      <c r="H386" s="41"/>
      <c r="I386" s="220"/>
      <c r="J386" s="41"/>
      <c r="K386" s="41"/>
      <c r="L386" s="45"/>
      <c r="M386" s="268"/>
      <c r="N386" s="269"/>
      <c r="O386" s="270"/>
      <c r="P386" s="270"/>
      <c r="Q386" s="270"/>
      <c r="R386" s="270"/>
      <c r="S386" s="270"/>
      <c r="T386" s="271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140</v>
      </c>
      <c r="AU386" s="18" t="s">
        <v>81</v>
      </c>
    </row>
    <row r="387" s="2" customFormat="1" ht="6.96" customHeight="1">
      <c r="A387" s="39"/>
      <c r="B387" s="60"/>
      <c r="C387" s="61"/>
      <c r="D387" s="61"/>
      <c r="E387" s="61"/>
      <c r="F387" s="61"/>
      <c r="G387" s="61"/>
      <c r="H387" s="61"/>
      <c r="I387" s="61"/>
      <c r="J387" s="61"/>
      <c r="K387" s="61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cvnD07jPyiCHHMxZxeIcFRP5CgxiZlTZmyE8hvo/cRKoP0GbEypKfIrjcTZZeIoIWamAlSk/rUCWQ/N7c4qy1A==" hashValue="itimGnSqGmAyI4ao0+LQBZi8UXfQQULZM/DRAyPRxkDcqUht9DoHjH2vX4Jbre+2zhgl9TJnz3Vxo7q5ArmjTA==" algorithmName="SHA-512" password="CC35"/>
  <autoFilter ref="C93:K386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2_01/122351502"/>
    <hyperlink ref="F104" r:id="rId2" display="https://podminky.urs.cz/item/CS_URS_2023_01/122861101"/>
    <hyperlink ref="F109" r:id="rId3" display="https://podminky.urs.cz/item/CS_URS_2022_01/132312131"/>
    <hyperlink ref="F114" r:id="rId4" display="https://podminky.urs.cz/item/CS_URS_2023_01/153812121"/>
    <hyperlink ref="F119" r:id="rId5" display="https://podminky.urs.cz/item/CS_URS_2023_01/162751137"/>
    <hyperlink ref="F123" r:id="rId6" display="https://podminky.urs.cz/item/CS_URS_2023_01/162751139"/>
    <hyperlink ref="F128" r:id="rId7" display="https://podminky.urs.cz/item/CS_URS_2023_01/167151102"/>
    <hyperlink ref="F131" r:id="rId8" display="https://podminky.urs.cz/item/CS_URS_2023_01/171201221"/>
    <hyperlink ref="F135" r:id="rId9" display="https://podminky.urs.cz/item/CS_URS_2023_01/171251201"/>
    <hyperlink ref="F139" r:id="rId10" display="https://podminky.urs.cz/item/CS_URS_2023_01/153211006"/>
    <hyperlink ref="F147" r:id="rId11" display="https://podminky.urs.cz/item/CS_URS_2023_01/153273113"/>
    <hyperlink ref="F152" r:id="rId12" display="https://podminky.urs.cz/item/CS_URS_2023_01/211561111"/>
    <hyperlink ref="F157" r:id="rId13" display="https://podminky.urs.cz/item/CS_URS_2023_01/211971121"/>
    <hyperlink ref="F165" r:id="rId14" display="https://podminky.urs.cz/item/CS_URS_2023_01/212312111"/>
    <hyperlink ref="F170" r:id="rId15" display="https://podminky.urs.cz/item/CS_URS_2023_01/212792311"/>
    <hyperlink ref="F175" r:id="rId16" display="https://podminky.urs.cz/item/CS_URS_2023_01/212792312"/>
    <hyperlink ref="F180" r:id="rId17" display="https://podminky.urs.cz/item/CS_URS_2023_01/221211114"/>
    <hyperlink ref="F185" r:id="rId18" display="https://podminky.urs.cz/item/CS_URS_2023_01/271572211"/>
    <hyperlink ref="F190" r:id="rId19" display="https://podminky.urs.cz/item/CS_URS_2023_01/274326121"/>
    <hyperlink ref="F195" r:id="rId20" display="https://podminky.urs.cz/item/CS_URS_2023_01/274356021"/>
    <hyperlink ref="F200" r:id="rId21" display="https://podminky.urs.cz/item/CS_URS_2023_01/274356022"/>
    <hyperlink ref="F205" r:id="rId22" display="https://podminky.urs.cz/item/CS_URS_2023_01/274366011"/>
    <hyperlink ref="F210" r:id="rId23" display="https://podminky.urs.cz/item/CS_URS_2023_01/275313611"/>
    <hyperlink ref="F216" r:id="rId24" display="https://podminky.urs.cz/item/CS_URS_2023_01/311113155"/>
    <hyperlink ref="F221" r:id="rId25" display="https://podminky.urs.cz/item/CS_URS_2023_01/311361821"/>
    <hyperlink ref="F228" r:id="rId26" display="https://podminky.urs.cz/item/CS_URS_2023_01/317321018"/>
    <hyperlink ref="F232" r:id="rId27" display="https://podminky.urs.cz/item/CS_URS_2023_01/317353111"/>
    <hyperlink ref="F237" r:id="rId28" display="https://podminky.urs.cz/item/CS_URS_2023_01/317353112"/>
    <hyperlink ref="F240" r:id="rId29" display="https://podminky.urs.cz/item/CS_URS_2023_01/317361016"/>
    <hyperlink ref="F245" r:id="rId30" display="https://podminky.urs.cz/item/CS_URS_2023_01/327501111"/>
    <hyperlink ref="F251" r:id="rId31" display="https://podminky.urs.cz/item/CS_URS_2023_01/463211153"/>
    <hyperlink ref="F257" r:id="rId32" display="https://podminky.urs.cz/item/CS_URS_2023_01/564760101"/>
    <hyperlink ref="F263" r:id="rId33" display="https://podminky.urs.cz/item/CS_URS_2023_01/628611131"/>
    <hyperlink ref="F268" r:id="rId34" display="https://podminky.urs.cz/item/CS_URS_2023_01/628612201"/>
    <hyperlink ref="F274" r:id="rId35" display="https://podminky.urs.cz/item/CS_URS_2023_01/899623141"/>
    <hyperlink ref="F280" r:id="rId36" display="https://podminky.urs.cz/item/CS_URS_2023_01/911331111"/>
    <hyperlink ref="F285" r:id="rId37" display="https://podminky.urs.cz/item/CS_URS_2022_01/911331411"/>
    <hyperlink ref="F290" r:id="rId38" display="https://podminky.urs.cz/item/CS_URS_2023_01/911334122"/>
    <hyperlink ref="F295" r:id="rId39" display="https://podminky.urs.cz/item/CS_URS_2023_01/912311111"/>
    <hyperlink ref="F300" r:id="rId40" display="https://podminky.urs.cz/item/CS_URS_2023_01/919721233"/>
    <hyperlink ref="F305" r:id="rId41" display="https://podminky.urs.cz/item/CS_URS_2023_01/931992121"/>
    <hyperlink ref="F310" r:id="rId42" display="https://podminky.urs.cz/item/CS_URS_2023_01/931994142"/>
    <hyperlink ref="F314" r:id="rId43" display="https://podminky.urs.cz/item/CS_URS_2023_01/941211111"/>
    <hyperlink ref="F318" r:id="rId44" display="https://podminky.urs.cz/item/CS_URS_2023_01/941211211"/>
    <hyperlink ref="F322" r:id="rId45" display="https://podminky.urs.cz/item/CS_URS_2023_01/941211811"/>
    <hyperlink ref="F326" r:id="rId46" display="https://podminky.urs.cz/item/CS_URS_2023_01/966006511"/>
    <hyperlink ref="F331" r:id="rId47" display="https://podminky.urs.cz/item/CS_URS_2023_01/985331115"/>
    <hyperlink ref="F341" r:id="rId48" display="https://podminky.urs.cz/item/CS_URS_2023_01/997221551"/>
    <hyperlink ref="F344" r:id="rId49" display="https://podminky.urs.cz/item/CS_URS_2023_01/997221559"/>
    <hyperlink ref="F349" r:id="rId50" display="https://podminky.urs.cz/item/CS_URS_2023_01/998153131"/>
    <hyperlink ref="F354" r:id="rId51" display="https://podminky.urs.cz/item/CS_URS_2023_01/711112001"/>
    <hyperlink ref="F362" r:id="rId52" display="https://podminky.urs.cz/item/CS_URS_2023_01/711112002"/>
    <hyperlink ref="F371" r:id="rId53" display="https://podminky.urs.cz/item/CS_URS_2023_01/783826675"/>
    <hyperlink ref="F377" r:id="rId54" display="https://podminky.urs.cz/item/CS_URS_2023_01/HZS1212"/>
    <hyperlink ref="F380" r:id="rId55" display="https://podminky.urs.cz/item/CS_URS_2023_01/HZS1322"/>
    <hyperlink ref="F383" r:id="rId56" display="https://podminky.urs.cz/item/CS_URS_2023_01/HZS1412"/>
    <hyperlink ref="F386" r:id="rId57" display="https://podminky.urs.cz/item/CS_URS_2023_01/HZS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ROUND((SUM(BE83:BE107)),  2)</f>
        <v>0</v>
      </c>
      <c r="G33" s="39"/>
      <c r="H33" s="39"/>
      <c r="I33" s="149">
        <v>0.20999999999999999</v>
      </c>
      <c r="J33" s="148">
        <f>ROUND(((SUM(BE83:BE107))*I33),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ROUND((SUM(BF83:BF107)),  2)</f>
        <v>0</v>
      </c>
      <c r="G34" s="39"/>
      <c r="H34" s="39"/>
      <c r="I34" s="149">
        <v>0.14999999999999999</v>
      </c>
      <c r="J34" s="148">
        <f>ROUND(((SUM(BF83:BF107))*I34),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2023-02-D.1.2 - LEŠANY-DIO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1102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1103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2023-02-D.1.2 - LEŠANY-DIO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P84+P100</f>
        <v>0</v>
      </c>
      <c r="Q83" s="97"/>
      <c r="R83" s="186">
        <f>R84+R100</f>
        <v>0</v>
      </c>
      <c r="S83" s="97"/>
      <c r="T83" s="187">
        <f>T84+T100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BK84+BK100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73</v>
      </c>
      <c r="AY84" s="200" t="s">
        <v>129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198</v>
      </c>
      <c r="F85" s="203" t="s">
        <v>440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81</v>
      </c>
      <c r="AY85" s="200" t="s">
        <v>129</v>
      </c>
      <c r="BK85" s="202">
        <f>SUM(BK86:BK99)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1104</v>
      </c>
      <c r="F86" s="207" t="s">
        <v>1105</v>
      </c>
      <c r="G86" s="208" t="s">
        <v>470</v>
      </c>
      <c r="H86" s="209">
        <v>30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136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136</v>
      </c>
      <c r="BM86" s="216" t="s">
        <v>1106</v>
      </c>
    </row>
    <row r="87" s="2" customFormat="1">
      <c r="A87" s="39"/>
      <c r="B87" s="40"/>
      <c r="C87" s="41"/>
      <c r="D87" s="218" t="s">
        <v>138</v>
      </c>
      <c r="E87" s="41"/>
      <c r="F87" s="219" t="s">
        <v>1105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14" customFormat="1">
      <c r="A88" s="14"/>
      <c r="B88" s="235"/>
      <c r="C88" s="236"/>
      <c r="D88" s="218" t="s">
        <v>142</v>
      </c>
      <c r="E88" s="237" t="s">
        <v>19</v>
      </c>
      <c r="F88" s="238" t="s">
        <v>356</v>
      </c>
      <c r="G88" s="236"/>
      <c r="H88" s="239">
        <v>30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142</v>
      </c>
      <c r="AU88" s="245" t="s">
        <v>83</v>
      </c>
      <c r="AV88" s="14" t="s">
        <v>83</v>
      </c>
      <c r="AW88" s="14" t="s">
        <v>34</v>
      </c>
      <c r="AX88" s="14" t="s">
        <v>81</v>
      </c>
      <c r="AY88" s="245" t="s">
        <v>129</v>
      </c>
    </row>
    <row r="89" s="2" customFormat="1" ht="24.15" customHeight="1">
      <c r="A89" s="39"/>
      <c r="B89" s="40"/>
      <c r="C89" s="205" t="s">
        <v>151</v>
      </c>
      <c r="D89" s="205" t="s">
        <v>131</v>
      </c>
      <c r="E89" s="206" t="s">
        <v>1107</v>
      </c>
      <c r="F89" s="207" t="s">
        <v>1108</v>
      </c>
      <c r="G89" s="208" t="s">
        <v>434</v>
      </c>
      <c r="H89" s="209">
        <v>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136</v>
      </c>
      <c r="AT89" s="216" t="s">
        <v>131</v>
      </c>
      <c r="AU89" s="216" t="s">
        <v>83</v>
      </c>
      <c r="AY89" s="18" t="s">
        <v>129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136</v>
      </c>
      <c r="BM89" s="216" t="s">
        <v>1109</v>
      </c>
    </row>
    <row r="90" s="2" customFormat="1">
      <c r="A90" s="39"/>
      <c r="B90" s="40"/>
      <c r="C90" s="41"/>
      <c r="D90" s="218" t="s">
        <v>138</v>
      </c>
      <c r="E90" s="41"/>
      <c r="F90" s="219" t="s">
        <v>1108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138</v>
      </c>
      <c r="AU90" s="18" t="s">
        <v>83</v>
      </c>
    </row>
    <row r="91" s="2" customFormat="1">
      <c r="A91" s="39"/>
      <c r="B91" s="40"/>
      <c r="C91" s="41"/>
      <c r="D91" s="218" t="s">
        <v>1110</v>
      </c>
      <c r="E91" s="41"/>
      <c r="F91" s="272" t="s">
        <v>1111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1110</v>
      </c>
      <c r="AU91" s="18" t="s">
        <v>83</v>
      </c>
    </row>
    <row r="92" s="14" customFormat="1">
      <c r="A92" s="14"/>
      <c r="B92" s="235"/>
      <c r="C92" s="236"/>
      <c r="D92" s="218" t="s">
        <v>142</v>
      </c>
      <c r="E92" s="237" t="s">
        <v>19</v>
      </c>
      <c r="F92" s="238" t="s">
        <v>175</v>
      </c>
      <c r="G92" s="236"/>
      <c r="H92" s="239">
        <v>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142</v>
      </c>
      <c r="AU92" s="245" t="s">
        <v>83</v>
      </c>
      <c r="AV92" s="14" t="s">
        <v>83</v>
      </c>
      <c r="AW92" s="14" t="s">
        <v>34</v>
      </c>
      <c r="AX92" s="14" t="s">
        <v>81</v>
      </c>
      <c r="AY92" s="245" t="s">
        <v>129</v>
      </c>
    </row>
    <row r="93" s="2" customFormat="1" ht="24.15" customHeight="1">
      <c r="A93" s="39"/>
      <c r="B93" s="40"/>
      <c r="C93" s="205" t="s">
        <v>136</v>
      </c>
      <c r="D93" s="205" t="s">
        <v>131</v>
      </c>
      <c r="E93" s="206" t="s">
        <v>1112</v>
      </c>
      <c r="F93" s="207" t="s">
        <v>1113</v>
      </c>
      <c r="G93" s="208" t="s">
        <v>434</v>
      </c>
      <c r="H93" s="209">
        <v>90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136</v>
      </c>
      <c r="AT93" s="216" t="s">
        <v>131</v>
      </c>
      <c r="AU93" s="216" t="s">
        <v>83</v>
      </c>
      <c r="AY93" s="18" t="s">
        <v>129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136</v>
      </c>
      <c r="BM93" s="216" t="s">
        <v>1114</v>
      </c>
    </row>
    <row r="94" s="2" customFormat="1">
      <c r="A94" s="39"/>
      <c r="B94" s="40"/>
      <c r="C94" s="41"/>
      <c r="D94" s="218" t="s">
        <v>138</v>
      </c>
      <c r="E94" s="41"/>
      <c r="F94" s="219" t="s">
        <v>1113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138</v>
      </c>
      <c r="AU94" s="18" t="s">
        <v>83</v>
      </c>
    </row>
    <row r="95" s="2" customFormat="1">
      <c r="A95" s="39"/>
      <c r="B95" s="40"/>
      <c r="C95" s="41"/>
      <c r="D95" s="218" t="s">
        <v>1110</v>
      </c>
      <c r="E95" s="41"/>
      <c r="F95" s="272" t="s">
        <v>1111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1110</v>
      </c>
      <c r="AU95" s="18" t="s">
        <v>83</v>
      </c>
    </row>
    <row r="96" s="14" customFormat="1">
      <c r="A96" s="14"/>
      <c r="B96" s="235"/>
      <c r="C96" s="236"/>
      <c r="D96" s="218" t="s">
        <v>142</v>
      </c>
      <c r="E96" s="237" t="s">
        <v>19</v>
      </c>
      <c r="F96" s="238" t="s">
        <v>1115</v>
      </c>
      <c r="G96" s="236"/>
      <c r="H96" s="239">
        <v>90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142</v>
      </c>
      <c r="AU96" s="245" t="s">
        <v>83</v>
      </c>
      <c r="AV96" s="14" t="s">
        <v>83</v>
      </c>
      <c r="AW96" s="14" t="s">
        <v>34</v>
      </c>
      <c r="AX96" s="14" t="s">
        <v>81</v>
      </c>
      <c r="AY96" s="245" t="s">
        <v>129</v>
      </c>
    </row>
    <row r="97" s="2" customFormat="1" ht="16.5" customHeight="1">
      <c r="A97" s="39"/>
      <c r="B97" s="40"/>
      <c r="C97" s="205" t="s">
        <v>83</v>
      </c>
      <c r="D97" s="205" t="s">
        <v>131</v>
      </c>
      <c r="E97" s="206" t="s">
        <v>1116</v>
      </c>
      <c r="F97" s="207" t="s">
        <v>1117</v>
      </c>
      <c r="G97" s="208" t="s">
        <v>470</v>
      </c>
      <c r="H97" s="209">
        <v>90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131</v>
      </c>
      <c r="AU97" s="216" t="s">
        <v>83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136</v>
      </c>
      <c r="BM97" s="216" t="s">
        <v>1118</v>
      </c>
    </row>
    <row r="98" s="2" customFormat="1">
      <c r="A98" s="39"/>
      <c r="B98" s="40"/>
      <c r="C98" s="41"/>
      <c r="D98" s="218" t="s">
        <v>138</v>
      </c>
      <c r="E98" s="41"/>
      <c r="F98" s="219" t="s">
        <v>1117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138</v>
      </c>
      <c r="AU98" s="18" t="s">
        <v>83</v>
      </c>
    </row>
    <row r="99" s="14" customFormat="1">
      <c r="A99" s="14"/>
      <c r="B99" s="235"/>
      <c r="C99" s="236"/>
      <c r="D99" s="218" t="s">
        <v>142</v>
      </c>
      <c r="E99" s="237" t="s">
        <v>19</v>
      </c>
      <c r="F99" s="238" t="s">
        <v>1115</v>
      </c>
      <c r="G99" s="236"/>
      <c r="H99" s="239">
        <v>90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142</v>
      </c>
      <c r="AU99" s="245" t="s">
        <v>83</v>
      </c>
      <c r="AV99" s="14" t="s">
        <v>83</v>
      </c>
      <c r="AW99" s="14" t="s">
        <v>34</v>
      </c>
      <c r="AX99" s="14" t="s">
        <v>81</v>
      </c>
      <c r="AY99" s="245" t="s">
        <v>129</v>
      </c>
    </row>
    <row r="100" s="12" customFormat="1" ht="25.92" customHeight="1">
      <c r="A100" s="12"/>
      <c r="B100" s="189"/>
      <c r="C100" s="190"/>
      <c r="D100" s="191" t="s">
        <v>72</v>
      </c>
      <c r="E100" s="192" t="s">
        <v>1119</v>
      </c>
      <c r="F100" s="192" t="s">
        <v>1120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167</v>
      </c>
      <c r="AT100" s="201" t="s">
        <v>72</v>
      </c>
      <c r="AU100" s="201" t="s">
        <v>73</v>
      </c>
      <c r="AY100" s="200" t="s">
        <v>129</v>
      </c>
      <c r="BK100" s="202">
        <f>BK101</f>
        <v>0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1121</v>
      </c>
      <c r="F101" s="203" t="s">
        <v>1122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167</v>
      </c>
      <c r="AT101" s="201" t="s">
        <v>72</v>
      </c>
      <c r="AU101" s="201" t="s">
        <v>81</v>
      </c>
      <c r="AY101" s="200" t="s">
        <v>129</v>
      </c>
      <c r="BK101" s="202">
        <f>SUM(BK102:BK107)</f>
        <v>0</v>
      </c>
    </row>
    <row r="102" s="2" customFormat="1" ht="24.15" customHeight="1">
      <c r="A102" s="39"/>
      <c r="B102" s="40"/>
      <c r="C102" s="205" t="s">
        <v>167</v>
      </c>
      <c r="D102" s="205" t="s">
        <v>131</v>
      </c>
      <c r="E102" s="206" t="s">
        <v>1123</v>
      </c>
      <c r="F102" s="207" t="s">
        <v>1124</v>
      </c>
      <c r="G102" s="208" t="s">
        <v>1125</v>
      </c>
      <c r="H102" s="209">
        <v>1</v>
      </c>
      <c r="I102" s="210"/>
      <c r="J102" s="211">
        <f>ROUND(I102*H102,2)</f>
        <v>0</v>
      </c>
      <c r="K102" s="207" t="s">
        <v>135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1126</v>
      </c>
      <c r="AT102" s="216" t="s">
        <v>131</v>
      </c>
      <c r="AU102" s="216" t="s">
        <v>83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1126</v>
      </c>
      <c r="BM102" s="216" t="s">
        <v>1127</v>
      </c>
    </row>
    <row r="103" s="2" customFormat="1">
      <c r="A103" s="39"/>
      <c r="B103" s="40"/>
      <c r="C103" s="41"/>
      <c r="D103" s="218" t="s">
        <v>138</v>
      </c>
      <c r="E103" s="41"/>
      <c r="F103" s="219" t="s">
        <v>1124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83</v>
      </c>
    </row>
    <row r="104" s="2" customFormat="1">
      <c r="A104" s="39"/>
      <c r="B104" s="40"/>
      <c r="C104" s="41"/>
      <c r="D104" s="223" t="s">
        <v>140</v>
      </c>
      <c r="E104" s="41"/>
      <c r="F104" s="224" t="s">
        <v>1128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83</v>
      </c>
    </row>
    <row r="105" s="2" customFormat="1" ht="24.15" customHeight="1">
      <c r="A105" s="39"/>
      <c r="B105" s="40"/>
      <c r="C105" s="205" t="s">
        <v>175</v>
      </c>
      <c r="D105" s="205" t="s">
        <v>131</v>
      </c>
      <c r="E105" s="206" t="s">
        <v>1129</v>
      </c>
      <c r="F105" s="207" t="s">
        <v>1130</v>
      </c>
      <c r="G105" s="208" t="s">
        <v>1125</v>
      </c>
      <c r="H105" s="209">
        <v>1</v>
      </c>
      <c r="I105" s="210"/>
      <c r="J105" s="211">
        <f>ROUND(I105*H105,2)</f>
        <v>0</v>
      </c>
      <c r="K105" s="207" t="s">
        <v>135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1126</v>
      </c>
      <c r="AT105" s="216" t="s">
        <v>131</v>
      </c>
      <c r="AU105" s="216" t="s">
        <v>83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1126</v>
      </c>
      <c r="BM105" s="216" t="s">
        <v>1131</v>
      </c>
    </row>
    <row r="106" s="2" customFormat="1">
      <c r="A106" s="39"/>
      <c r="B106" s="40"/>
      <c r="C106" s="41"/>
      <c r="D106" s="218" t="s">
        <v>138</v>
      </c>
      <c r="E106" s="41"/>
      <c r="F106" s="219" t="s">
        <v>1130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83</v>
      </c>
    </row>
    <row r="107" s="2" customFormat="1">
      <c r="A107" s="39"/>
      <c r="B107" s="40"/>
      <c r="C107" s="41"/>
      <c r="D107" s="223" t="s">
        <v>140</v>
      </c>
      <c r="E107" s="41"/>
      <c r="F107" s="224" t="s">
        <v>1132</v>
      </c>
      <c r="G107" s="41"/>
      <c r="H107" s="41"/>
      <c r="I107" s="220"/>
      <c r="J107" s="41"/>
      <c r="K107" s="41"/>
      <c r="L107" s="45"/>
      <c r="M107" s="268"/>
      <c r="N107" s="269"/>
      <c r="O107" s="270"/>
      <c r="P107" s="270"/>
      <c r="Q107" s="270"/>
      <c r="R107" s="270"/>
      <c r="S107" s="270"/>
      <c r="T107" s="271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83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iD7dzmx0r0MDCo5+Ppkw8GaAIOptvbNjQvrcxxvo4WH7kCwJI5sO0nRCJ/9ygqL6h82qDAF60BgQ4bn8UoLV1A==" hashValue="W6yH+nbS3+47VcH69vw0+wmKof8NU24OeBos/IiadKBu3civCWSR1Pb00NcF/DUli4V2z3ajGnux3VGdO0njeg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04" r:id="rId1" display="https://podminky.urs.cz/item/CS_URS_2023_01/034303000"/>
    <hyperlink ref="F107" r:id="rId2" display="https://podminky.urs.cz/item/CS_URS_2023_01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ROUND((SUM(BE83:BE134)),  2)</f>
        <v>0</v>
      </c>
      <c r="G33" s="39"/>
      <c r="H33" s="39"/>
      <c r="I33" s="149">
        <v>0.20999999999999999</v>
      </c>
      <c r="J33" s="148">
        <f>ROUND(((SUM(BE83:BE134))*I33),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ROUND((SUM(BF83:BF134)),  2)</f>
        <v>0</v>
      </c>
      <c r="G34" s="39"/>
      <c r="H34" s="39"/>
      <c r="I34" s="149">
        <v>0.14999999999999999</v>
      </c>
      <c r="J34" s="148">
        <f>ROUND(((SUM(BF83:BF134))*I34),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2023-2-VRN - LEŠANY-VRN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1134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1103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1135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2023-2-VRN - LEŠANY-VRN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1119</v>
      </c>
      <c r="F84" s="192" t="s">
        <v>1120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P85+P104+P111</f>
        <v>0</v>
      </c>
      <c r="Q84" s="197"/>
      <c r="R84" s="198">
        <f>R85+R104+R111</f>
        <v>0</v>
      </c>
      <c r="S84" s="197"/>
      <c r="T84" s="199">
        <f>T85+T104+T111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167</v>
      </c>
      <c r="AT84" s="201" t="s">
        <v>72</v>
      </c>
      <c r="AU84" s="201" t="s">
        <v>73</v>
      </c>
      <c r="AY84" s="200" t="s">
        <v>129</v>
      </c>
      <c r="BK84" s="202">
        <f>BK85+BK104+BK111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1136</v>
      </c>
      <c r="F85" s="203" t="s">
        <v>1137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SUM(P86:P103)</f>
        <v>0</v>
      </c>
      <c r="Q85" s="197"/>
      <c r="R85" s="198">
        <f>SUM(R86:R103)</f>
        <v>0</v>
      </c>
      <c r="S85" s="197"/>
      <c r="T85" s="199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167</v>
      </c>
      <c r="AT85" s="201" t="s">
        <v>72</v>
      </c>
      <c r="AU85" s="201" t="s">
        <v>81</v>
      </c>
      <c r="AY85" s="200" t="s">
        <v>129</v>
      </c>
      <c r="BK85" s="202">
        <f>SUM(BK86:BK103)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1138</v>
      </c>
      <c r="F86" s="207" t="s">
        <v>1139</v>
      </c>
      <c r="G86" s="208" t="s">
        <v>470</v>
      </c>
      <c r="H86" s="209">
        <v>74</v>
      </c>
      <c r="I86" s="210"/>
      <c r="J86" s="211">
        <f>ROUND(I86*H86,2)</f>
        <v>0</v>
      </c>
      <c r="K86" s="207" t="s">
        <v>762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1126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1126</v>
      </c>
      <c r="BM86" s="216" t="s">
        <v>1140</v>
      </c>
    </row>
    <row r="87" s="2" customFormat="1">
      <c r="A87" s="39"/>
      <c r="B87" s="40"/>
      <c r="C87" s="41"/>
      <c r="D87" s="218" t="s">
        <v>138</v>
      </c>
      <c r="E87" s="41"/>
      <c r="F87" s="219" t="s">
        <v>1139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2" customFormat="1">
      <c r="A88" s="39"/>
      <c r="B88" s="40"/>
      <c r="C88" s="41"/>
      <c r="D88" s="223" t="s">
        <v>140</v>
      </c>
      <c r="E88" s="41"/>
      <c r="F88" s="224" t="s">
        <v>1141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140</v>
      </c>
      <c r="AU88" s="18" t="s">
        <v>83</v>
      </c>
    </row>
    <row r="89" s="14" customFormat="1">
      <c r="A89" s="14"/>
      <c r="B89" s="235"/>
      <c r="C89" s="236"/>
      <c r="D89" s="218" t="s">
        <v>142</v>
      </c>
      <c r="E89" s="237" t="s">
        <v>19</v>
      </c>
      <c r="F89" s="238" t="s">
        <v>1142</v>
      </c>
      <c r="G89" s="236"/>
      <c r="H89" s="239">
        <v>74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142</v>
      </c>
      <c r="AU89" s="245" t="s">
        <v>83</v>
      </c>
      <c r="AV89" s="14" t="s">
        <v>83</v>
      </c>
      <c r="AW89" s="14" t="s">
        <v>34</v>
      </c>
      <c r="AX89" s="14" t="s">
        <v>81</v>
      </c>
      <c r="AY89" s="245" t="s">
        <v>129</v>
      </c>
    </row>
    <row r="90" s="2" customFormat="1" ht="16.5" customHeight="1">
      <c r="A90" s="39"/>
      <c r="B90" s="40"/>
      <c r="C90" s="205" t="s">
        <v>83</v>
      </c>
      <c r="D90" s="205" t="s">
        <v>131</v>
      </c>
      <c r="E90" s="206" t="s">
        <v>1143</v>
      </c>
      <c r="F90" s="207" t="s">
        <v>1144</v>
      </c>
      <c r="G90" s="208" t="s">
        <v>470</v>
      </c>
      <c r="H90" s="209">
        <v>74</v>
      </c>
      <c r="I90" s="210"/>
      <c r="J90" s="211">
        <f>ROUND(I90*H90,2)</f>
        <v>0</v>
      </c>
      <c r="K90" s="207" t="s">
        <v>762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1126</v>
      </c>
      <c r="AT90" s="216" t="s">
        <v>131</v>
      </c>
      <c r="AU90" s="216" t="s">
        <v>83</v>
      </c>
      <c r="AY90" s="18" t="s">
        <v>129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1126</v>
      </c>
      <c r="BM90" s="216" t="s">
        <v>1145</v>
      </c>
    </row>
    <row r="91" s="2" customFormat="1">
      <c r="A91" s="39"/>
      <c r="B91" s="40"/>
      <c r="C91" s="41"/>
      <c r="D91" s="218" t="s">
        <v>138</v>
      </c>
      <c r="E91" s="41"/>
      <c r="F91" s="219" t="s">
        <v>1144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138</v>
      </c>
      <c r="AU91" s="18" t="s">
        <v>83</v>
      </c>
    </row>
    <row r="92" s="2" customFormat="1">
      <c r="A92" s="39"/>
      <c r="B92" s="40"/>
      <c r="C92" s="41"/>
      <c r="D92" s="223" t="s">
        <v>140</v>
      </c>
      <c r="E92" s="41"/>
      <c r="F92" s="224" t="s">
        <v>1146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140</v>
      </c>
      <c r="AU92" s="18" t="s">
        <v>83</v>
      </c>
    </row>
    <row r="93" s="14" customFormat="1">
      <c r="A93" s="14"/>
      <c r="B93" s="235"/>
      <c r="C93" s="236"/>
      <c r="D93" s="218" t="s">
        <v>142</v>
      </c>
      <c r="E93" s="237" t="s">
        <v>19</v>
      </c>
      <c r="F93" s="238" t="s">
        <v>674</v>
      </c>
      <c r="G93" s="236"/>
      <c r="H93" s="239">
        <v>74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142</v>
      </c>
      <c r="AU93" s="245" t="s">
        <v>83</v>
      </c>
      <c r="AV93" s="14" t="s">
        <v>83</v>
      </c>
      <c r="AW93" s="14" t="s">
        <v>34</v>
      </c>
      <c r="AX93" s="14" t="s">
        <v>81</v>
      </c>
      <c r="AY93" s="245" t="s">
        <v>129</v>
      </c>
    </row>
    <row r="94" s="2" customFormat="1" ht="16.5" customHeight="1">
      <c r="A94" s="39"/>
      <c r="B94" s="40"/>
      <c r="C94" s="205" t="s">
        <v>151</v>
      </c>
      <c r="D94" s="205" t="s">
        <v>131</v>
      </c>
      <c r="E94" s="206" t="s">
        <v>1147</v>
      </c>
      <c r="F94" s="207" t="s">
        <v>1148</v>
      </c>
      <c r="G94" s="208" t="s">
        <v>470</v>
      </c>
      <c r="H94" s="209">
        <v>74</v>
      </c>
      <c r="I94" s="210"/>
      <c r="J94" s="211">
        <f>ROUND(I94*H94,2)</f>
        <v>0</v>
      </c>
      <c r="K94" s="207" t="s">
        <v>762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1126</v>
      </c>
      <c r="AT94" s="216" t="s">
        <v>131</v>
      </c>
      <c r="AU94" s="216" t="s">
        <v>83</v>
      </c>
      <c r="AY94" s="18" t="s">
        <v>129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1126</v>
      </c>
      <c r="BM94" s="216" t="s">
        <v>1149</v>
      </c>
    </row>
    <row r="95" s="2" customFormat="1">
      <c r="A95" s="39"/>
      <c r="B95" s="40"/>
      <c r="C95" s="41"/>
      <c r="D95" s="218" t="s">
        <v>138</v>
      </c>
      <c r="E95" s="41"/>
      <c r="F95" s="219" t="s">
        <v>1148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138</v>
      </c>
      <c r="AU95" s="18" t="s">
        <v>83</v>
      </c>
    </row>
    <row r="96" s="2" customFormat="1">
      <c r="A96" s="39"/>
      <c r="B96" s="40"/>
      <c r="C96" s="41"/>
      <c r="D96" s="223" t="s">
        <v>140</v>
      </c>
      <c r="E96" s="41"/>
      <c r="F96" s="224" t="s">
        <v>1150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140</v>
      </c>
      <c r="AU96" s="18" t="s">
        <v>83</v>
      </c>
    </row>
    <row r="97" s="13" customFormat="1">
      <c r="A97" s="13"/>
      <c r="B97" s="225"/>
      <c r="C97" s="226"/>
      <c r="D97" s="218" t="s">
        <v>142</v>
      </c>
      <c r="E97" s="227" t="s">
        <v>19</v>
      </c>
      <c r="F97" s="228" t="s">
        <v>1151</v>
      </c>
      <c r="G97" s="226"/>
      <c r="H97" s="227" t="s">
        <v>19</v>
      </c>
      <c r="I97" s="229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142</v>
      </c>
      <c r="AU97" s="234" t="s">
        <v>83</v>
      </c>
      <c r="AV97" s="13" t="s">
        <v>81</v>
      </c>
      <c r="AW97" s="13" t="s">
        <v>34</v>
      </c>
      <c r="AX97" s="13" t="s">
        <v>73</v>
      </c>
      <c r="AY97" s="234" t="s">
        <v>129</v>
      </c>
    </row>
    <row r="98" s="14" customFormat="1">
      <c r="A98" s="14"/>
      <c r="B98" s="235"/>
      <c r="C98" s="236"/>
      <c r="D98" s="218" t="s">
        <v>142</v>
      </c>
      <c r="E98" s="237" t="s">
        <v>19</v>
      </c>
      <c r="F98" s="238" t="s">
        <v>674</v>
      </c>
      <c r="G98" s="236"/>
      <c r="H98" s="239">
        <v>74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142</v>
      </c>
      <c r="AU98" s="245" t="s">
        <v>83</v>
      </c>
      <c r="AV98" s="14" t="s">
        <v>83</v>
      </c>
      <c r="AW98" s="14" t="s">
        <v>34</v>
      </c>
      <c r="AX98" s="14" t="s">
        <v>81</v>
      </c>
      <c r="AY98" s="245" t="s">
        <v>129</v>
      </c>
    </row>
    <row r="99" s="2" customFormat="1" ht="16.5" customHeight="1">
      <c r="A99" s="39"/>
      <c r="B99" s="40"/>
      <c r="C99" s="205" t="s">
        <v>136</v>
      </c>
      <c r="D99" s="205" t="s">
        <v>131</v>
      </c>
      <c r="E99" s="206" t="s">
        <v>1152</v>
      </c>
      <c r="F99" s="207" t="s">
        <v>1153</v>
      </c>
      <c r="G99" s="208" t="s">
        <v>1154</v>
      </c>
      <c r="H99" s="209">
        <v>1</v>
      </c>
      <c r="I99" s="210"/>
      <c r="J99" s="211">
        <f>ROUND(I99*H99,2)</f>
        <v>0</v>
      </c>
      <c r="K99" s="207" t="s">
        <v>762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1126</v>
      </c>
      <c r="AT99" s="216" t="s">
        <v>131</v>
      </c>
      <c r="AU99" s="216" t="s">
        <v>83</v>
      </c>
      <c r="AY99" s="18" t="s">
        <v>129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1126</v>
      </c>
      <c r="BM99" s="216" t="s">
        <v>1155</v>
      </c>
    </row>
    <row r="100" s="2" customFormat="1">
      <c r="A100" s="39"/>
      <c r="B100" s="40"/>
      <c r="C100" s="41"/>
      <c r="D100" s="218" t="s">
        <v>138</v>
      </c>
      <c r="E100" s="41"/>
      <c r="F100" s="219" t="s">
        <v>1153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138</v>
      </c>
      <c r="AU100" s="18" t="s">
        <v>83</v>
      </c>
    </row>
    <row r="101" s="2" customFormat="1">
      <c r="A101" s="39"/>
      <c r="B101" s="40"/>
      <c r="C101" s="41"/>
      <c r="D101" s="223" t="s">
        <v>140</v>
      </c>
      <c r="E101" s="41"/>
      <c r="F101" s="224" t="s">
        <v>1156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140</v>
      </c>
      <c r="AU101" s="18" t="s">
        <v>83</v>
      </c>
    </row>
    <row r="102" s="13" customFormat="1">
      <c r="A102" s="13"/>
      <c r="B102" s="225"/>
      <c r="C102" s="226"/>
      <c r="D102" s="218" t="s">
        <v>142</v>
      </c>
      <c r="E102" s="227" t="s">
        <v>19</v>
      </c>
      <c r="F102" s="228" t="s">
        <v>1157</v>
      </c>
      <c r="G102" s="226"/>
      <c r="H102" s="227" t="s">
        <v>19</v>
      </c>
      <c r="I102" s="229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142</v>
      </c>
      <c r="AU102" s="234" t="s">
        <v>83</v>
      </c>
      <c r="AV102" s="13" t="s">
        <v>81</v>
      </c>
      <c r="AW102" s="13" t="s">
        <v>34</v>
      </c>
      <c r="AX102" s="13" t="s">
        <v>73</v>
      </c>
      <c r="AY102" s="234" t="s">
        <v>129</v>
      </c>
    </row>
    <row r="103" s="14" customFormat="1">
      <c r="A103" s="14"/>
      <c r="B103" s="235"/>
      <c r="C103" s="236"/>
      <c r="D103" s="218" t="s">
        <v>142</v>
      </c>
      <c r="E103" s="237" t="s">
        <v>19</v>
      </c>
      <c r="F103" s="238" t="s">
        <v>81</v>
      </c>
      <c r="G103" s="236"/>
      <c r="H103" s="239">
        <v>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142</v>
      </c>
      <c r="AU103" s="245" t="s">
        <v>83</v>
      </c>
      <c r="AV103" s="14" t="s">
        <v>83</v>
      </c>
      <c r="AW103" s="14" t="s">
        <v>34</v>
      </c>
      <c r="AX103" s="14" t="s">
        <v>81</v>
      </c>
      <c r="AY103" s="245" t="s">
        <v>129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1121</v>
      </c>
      <c r="F104" s="203" t="s">
        <v>1122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SUM(P105:P110)</f>
        <v>0</v>
      </c>
      <c r="Q104" s="197"/>
      <c r="R104" s="198">
        <f>SUM(R105:R110)</f>
        <v>0</v>
      </c>
      <c r="S104" s="197"/>
      <c r="T104" s="19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167</v>
      </c>
      <c r="AT104" s="201" t="s">
        <v>72</v>
      </c>
      <c r="AU104" s="201" t="s">
        <v>81</v>
      </c>
      <c r="AY104" s="200" t="s">
        <v>129</v>
      </c>
      <c r="BK104" s="202">
        <f>SUM(BK105:BK110)</f>
        <v>0</v>
      </c>
    </row>
    <row r="105" s="2" customFormat="1" ht="16.5" customHeight="1">
      <c r="A105" s="39"/>
      <c r="B105" s="40"/>
      <c r="C105" s="205" t="s">
        <v>167</v>
      </c>
      <c r="D105" s="205" t="s">
        <v>131</v>
      </c>
      <c r="E105" s="206" t="s">
        <v>1158</v>
      </c>
      <c r="F105" s="207" t="s">
        <v>1159</v>
      </c>
      <c r="G105" s="208" t="s">
        <v>1154</v>
      </c>
      <c r="H105" s="209">
        <v>1</v>
      </c>
      <c r="I105" s="210"/>
      <c r="J105" s="211">
        <f>ROUND(I105*H105,2)</f>
        <v>0</v>
      </c>
      <c r="K105" s="207" t="s">
        <v>762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1126</v>
      </c>
      <c r="AT105" s="216" t="s">
        <v>131</v>
      </c>
      <c r="AU105" s="216" t="s">
        <v>83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1126</v>
      </c>
      <c r="BM105" s="216" t="s">
        <v>1160</v>
      </c>
    </row>
    <row r="106" s="2" customFormat="1">
      <c r="A106" s="39"/>
      <c r="B106" s="40"/>
      <c r="C106" s="41"/>
      <c r="D106" s="218" t="s">
        <v>138</v>
      </c>
      <c r="E106" s="41"/>
      <c r="F106" s="219" t="s">
        <v>1159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83</v>
      </c>
    </row>
    <row r="107" s="2" customFormat="1">
      <c r="A107" s="39"/>
      <c r="B107" s="40"/>
      <c r="C107" s="41"/>
      <c r="D107" s="223" t="s">
        <v>140</v>
      </c>
      <c r="E107" s="41"/>
      <c r="F107" s="224" t="s">
        <v>1161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83</v>
      </c>
    </row>
    <row r="108" s="2" customFormat="1" ht="16.5" customHeight="1">
      <c r="A108" s="39"/>
      <c r="B108" s="40"/>
      <c r="C108" s="205" t="s">
        <v>175</v>
      </c>
      <c r="D108" s="205" t="s">
        <v>131</v>
      </c>
      <c r="E108" s="206" t="s">
        <v>1162</v>
      </c>
      <c r="F108" s="207" t="s">
        <v>1163</v>
      </c>
      <c r="G108" s="208" t="s">
        <v>1154</v>
      </c>
      <c r="H108" s="209">
        <v>1</v>
      </c>
      <c r="I108" s="210"/>
      <c r="J108" s="211">
        <f>ROUND(I108*H108,2)</f>
        <v>0</v>
      </c>
      <c r="K108" s="207" t="s">
        <v>762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1126</v>
      </c>
      <c r="AT108" s="216" t="s">
        <v>131</v>
      </c>
      <c r="AU108" s="216" t="s">
        <v>83</v>
      </c>
      <c r="AY108" s="18" t="s">
        <v>129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1126</v>
      </c>
      <c r="BM108" s="216" t="s">
        <v>1164</v>
      </c>
    </row>
    <row r="109" s="2" customFormat="1">
      <c r="A109" s="39"/>
      <c r="B109" s="40"/>
      <c r="C109" s="41"/>
      <c r="D109" s="218" t="s">
        <v>138</v>
      </c>
      <c r="E109" s="41"/>
      <c r="F109" s="219" t="s">
        <v>1163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2" customFormat="1">
      <c r="A110" s="39"/>
      <c r="B110" s="40"/>
      <c r="C110" s="41"/>
      <c r="D110" s="223" t="s">
        <v>140</v>
      </c>
      <c r="E110" s="41"/>
      <c r="F110" s="224" t="s">
        <v>1165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83</v>
      </c>
    </row>
    <row r="111" s="12" customFormat="1" ht="22.8" customHeight="1">
      <c r="A111" s="12"/>
      <c r="B111" s="189"/>
      <c r="C111" s="190"/>
      <c r="D111" s="191" t="s">
        <v>72</v>
      </c>
      <c r="E111" s="203" t="s">
        <v>1166</v>
      </c>
      <c r="F111" s="203" t="s">
        <v>1167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SUM(P112:P134)</f>
        <v>0</v>
      </c>
      <c r="Q111" s="197"/>
      <c r="R111" s="198">
        <f>SUM(R112:R134)</f>
        <v>0</v>
      </c>
      <c r="S111" s="197"/>
      <c r="T111" s="199">
        <f>SUM(T112:T134)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167</v>
      </c>
      <c r="AT111" s="201" t="s">
        <v>72</v>
      </c>
      <c r="AU111" s="201" t="s">
        <v>81</v>
      </c>
      <c r="AY111" s="200" t="s">
        <v>129</v>
      </c>
      <c r="BK111" s="202">
        <f>SUM(BK112:BK134)</f>
        <v>0</v>
      </c>
    </row>
    <row r="112" s="2" customFormat="1" ht="16.5" customHeight="1">
      <c r="A112" s="39"/>
      <c r="B112" s="40"/>
      <c r="C112" s="205" t="s">
        <v>183</v>
      </c>
      <c r="D112" s="205" t="s">
        <v>131</v>
      </c>
      <c r="E112" s="206" t="s">
        <v>1168</v>
      </c>
      <c r="F112" s="207" t="s">
        <v>1169</v>
      </c>
      <c r="G112" s="208" t="s">
        <v>1154</v>
      </c>
      <c r="H112" s="209">
        <v>6</v>
      </c>
      <c r="I112" s="210"/>
      <c r="J112" s="211">
        <f>ROUND(I112*H112,2)</f>
        <v>0</v>
      </c>
      <c r="K112" s="207" t="s">
        <v>762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1126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1126</v>
      </c>
      <c r="BM112" s="216" t="s">
        <v>1170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1169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1171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1172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175</v>
      </c>
      <c r="G116" s="236"/>
      <c r="H116" s="239">
        <v>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16.5" customHeight="1">
      <c r="A117" s="39"/>
      <c r="B117" s="40"/>
      <c r="C117" s="205" t="s">
        <v>191</v>
      </c>
      <c r="D117" s="205" t="s">
        <v>131</v>
      </c>
      <c r="E117" s="206" t="s">
        <v>1173</v>
      </c>
      <c r="F117" s="207" t="s">
        <v>1174</v>
      </c>
      <c r="G117" s="208" t="s">
        <v>1154</v>
      </c>
      <c r="H117" s="209">
        <v>6</v>
      </c>
      <c r="I117" s="210"/>
      <c r="J117" s="211">
        <f>ROUND(I117*H117,2)</f>
        <v>0</v>
      </c>
      <c r="K117" s="207" t="s">
        <v>762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1126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1126</v>
      </c>
      <c r="BM117" s="216" t="s">
        <v>1175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1174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1176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3" customFormat="1">
      <c r="A120" s="13"/>
      <c r="B120" s="225"/>
      <c r="C120" s="226"/>
      <c r="D120" s="218" t="s">
        <v>142</v>
      </c>
      <c r="E120" s="227" t="s">
        <v>19</v>
      </c>
      <c r="F120" s="228" t="s">
        <v>1177</v>
      </c>
      <c r="G120" s="226"/>
      <c r="H120" s="227" t="s">
        <v>19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142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129</v>
      </c>
    </row>
    <row r="121" s="14" customFormat="1">
      <c r="A121" s="14"/>
      <c r="B121" s="235"/>
      <c r="C121" s="236"/>
      <c r="D121" s="218" t="s">
        <v>142</v>
      </c>
      <c r="E121" s="237" t="s">
        <v>19</v>
      </c>
      <c r="F121" s="238" t="s">
        <v>83</v>
      </c>
      <c r="G121" s="236"/>
      <c r="H121" s="239">
        <v>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142</v>
      </c>
      <c r="AU121" s="245" t="s">
        <v>83</v>
      </c>
      <c r="AV121" s="14" t="s">
        <v>83</v>
      </c>
      <c r="AW121" s="14" t="s">
        <v>34</v>
      </c>
      <c r="AX121" s="14" t="s">
        <v>73</v>
      </c>
      <c r="AY121" s="245" t="s">
        <v>129</v>
      </c>
    </row>
    <row r="122" s="13" customFormat="1">
      <c r="A122" s="13"/>
      <c r="B122" s="225"/>
      <c r="C122" s="226"/>
      <c r="D122" s="218" t="s">
        <v>142</v>
      </c>
      <c r="E122" s="227" t="s">
        <v>19</v>
      </c>
      <c r="F122" s="228" t="s">
        <v>1178</v>
      </c>
      <c r="G122" s="226"/>
      <c r="H122" s="227" t="s">
        <v>19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142</v>
      </c>
      <c r="AU122" s="234" t="s">
        <v>83</v>
      </c>
      <c r="AV122" s="13" t="s">
        <v>81</v>
      </c>
      <c r="AW122" s="13" t="s">
        <v>34</v>
      </c>
      <c r="AX122" s="13" t="s">
        <v>73</v>
      </c>
      <c r="AY122" s="234" t="s">
        <v>129</v>
      </c>
    </row>
    <row r="123" s="14" customFormat="1">
      <c r="A123" s="14"/>
      <c r="B123" s="235"/>
      <c r="C123" s="236"/>
      <c r="D123" s="218" t="s">
        <v>142</v>
      </c>
      <c r="E123" s="237" t="s">
        <v>19</v>
      </c>
      <c r="F123" s="238" t="s">
        <v>136</v>
      </c>
      <c r="G123" s="236"/>
      <c r="H123" s="239">
        <v>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142</v>
      </c>
      <c r="AU123" s="245" t="s">
        <v>83</v>
      </c>
      <c r="AV123" s="14" t="s">
        <v>83</v>
      </c>
      <c r="AW123" s="14" t="s">
        <v>34</v>
      </c>
      <c r="AX123" s="14" t="s">
        <v>73</v>
      </c>
      <c r="AY123" s="245" t="s">
        <v>129</v>
      </c>
    </row>
    <row r="124" s="15" customFormat="1">
      <c r="A124" s="15"/>
      <c r="B124" s="256"/>
      <c r="C124" s="257"/>
      <c r="D124" s="218" t="s">
        <v>142</v>
      </c>
      <c r="E124" s="258" t="s">
        <v>19</v>
      </c>
      <c r="F124" s="259" t="s">
        <v>236</v>
      </c>
      <c r="G124" s="257"/>
      <c r="H124" s="260">
        <v>6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142</v>
      </c>
      <c r="AU124" s="266" t="s">
        <v>83</v>
      </c>
      <c r="AV124" s="15" t="s">
        <v>136</v>
      </c>
      <c r="AW124" s="15" t="s">
        <v>34</v>
      </c>
      <c r="AX124" s="15" t="s">
        <v>81</v>
      </c>
      <c r="AY124" s="266" t="s">
        <v>129</v>
      </c>
    </row>
    <row r="125" s="2" customFormat="1" ht="16.5" customHeight="1">
      <c r="A125" s="39"/>
      <c r="B125" s="40"/>
      <c r="C125" s="205" t="s">
        <v>198</v>
      </c>
      <c r="D125" s="205" t="s">
        <v>131</v>
      </c>
      <c r="E125" s="206" t="s">
        <v>1179</v>
      </c>
      <c r="F125" s="207" t="s">
        <v>1180</v>
      </c>
      <c r="G125" s="208" t="s">
        <v>1154</v>
      </c>
      <c r="H125" s="209">
        <v>2</v>
      </c>
      <c r="I125" s="210"/>
      <c r="J125" s="211">
        <f>ROUND(I125*H125,2)</f>
        <v>0</v>
      </c>
      <c r="K125" s="207" t="s">
        <v>762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1126</v>
      </c>
      <c r="AT125" s="216" t="s">
        <v>131</v>
      </c>
      <c r="AU125" s="216" t="s">
        <v>83</v>
      </c>
      <c r="AY125" s="18" t="s">
        <v>129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1126</v>
      </c>
      <c r="BM125" s="216" t="s">
        <v>1181</v>
      </c>
    </row>
    <row r="126" s="2" customFormat="1">
      <c r="A126" s="39"/>
      <c r="B126" s="40"/>
      <c r="C126" s="41"/>
      <c r="D126" s="218" t="s">
        <v>138</v>
      </c>
      <c r="E126" s="41"/>
      <c r="F126" s="219" t="s">
        <v>1182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138</v>
      </c>
      <c r="AU126" s="18" t="s">
        <v>83</v>
      </c>
    </row>
    <row r="127" s="2" customFormat="1">
      <c r="A127" s="39"/>
      <c r="B127" s="40"/>
      <c r="C127" s="41"/>
      <c r="D127" s="223" t="s">
        <v>140</v>
      </c>
      <c r="E127" s="41"/>
      <c r="F127" s="224" t="s">
        <v>1183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83</v>
      </c>
    </row>
    <row r="128" s="13" customFormat="1">
      <c r="A128" s="13"/>
      <c r="B128" s="225"/>
      <c r="C128" s="226"/>
      <c r="D128" s="218" t="s">
        <v>142</v>
      </c>
      <c r="E128" s="227" t="s">
        <v>19</v>
      </c>
      <c r="F128" s="228" t="s">
        <v>1184</v>
      </c>
      <c r="G128" s="226"/>
      <c r="H128" s="227" t="s">
        <v>19</v>
      </c>
      <c r="I128" s="229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142</v>
      </c>
      <c r="AU128" s="234" t="s">
        <v>83</v>
      </c>
      <c r="AV128" s="13" t="s">
        <v>81</v>
      </c>
      <c r="AW128" s="13" t="s">
        <v>34</v>
      </c>
      <c r="AX128" s="13" t="s">
        <v>73</v>
      </c>
      <c r="AY128" s="234" t="s">
        <v>129</v>
      </c>
    </row>
    <row r="129" s="14" customFormat="1">
      <c r="A129" s="14"/>
      <c r="B129" s="235"/>
      <c r="C129" s="236"/>
      <c r="D129" s="218" t="s">
        <v>142</v>
      </c>
      <c r="E129" s="237" t="s">
        <v>19</v>
      </c>
      <c r="F129" s="238" t="s">
        <v>83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142</v>
      </c>
      <c r="AU129" s="245" t="s">
        <v>83</v>
      </c>
      <c r="AV129" s="14" t="s">
        <v>83</v>
      </c>
      <c r="AW129" s="14" t="s">
        <v>34</v>
      </c>
      <c r="AX129" s="14" t="s">
        <v>81</v>
      </c>
      <c r="AY129" s="245" t="s">
        <v>129</v>
      </c>
    </row>
    <row r="130" s="2" customFormat="1" ht="16.5" customHeight="1">
      <c r="A130" s="39"/>
      <c r="B130" s="40"/>
      <c r="C130" s="205" t="s">
        <v>204</v>
      </c>
      <c r="D130" s="205" t="s">
        <v>131</v>
      </c>
      <c r="E130" s="206" t="s">
        <v>1185</v>
      </c>
      <c r="F130" s="207" t="s">
        <v>1186</v>
      </c>
      <c r="G130" s="208" t="s">
        <v>1154</v>
      </c>
      <c r="H130" s="209">
        <v>1</v>
      </c>
      <c r="I130" s="210"/>
      <c r="J130" s="211">
        <f>ROUND(I130*H130,2)</f>
        <v>0</v>
      </c>
      <c r="K130" s="207" t="s">
        <v>762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1126</v>
      </c>
      <c r="AT130" s="216" t="s">
        <v>131</v>
      </c>
      <c r="AU130" s="216" t="s">
        <v>83</v>
      </c>
      <c r="AY130" s="18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1126</v>
      </c>
      <c r="BM130" s="216" t="s">
        <v>1187</v>
      </c>
    </row>
    <row r="131" s="2" customFormat="1">
      <c r="A131" s="39"/>
      <c r="B131" s="40"/>
      <c r="C131" s="41"/>
      <c r="D131" s="218" t="s">
        <v>138</v>
      </c>
      <c r="E131" s="41"/>
      <c r="F131" s="219" t="s">
        <v>1186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83</v>
      </c>
    </row>
    <row r="132" s="2" customFormat="1">
      <c r="A132" s="39"/>
      <c r="B132" s="40"/>
      <c r="C132" s="41"/>
      <c r="D132" s="223" t="s">
        <v>140</v>
      </c>
      <c r="E132" s="41"/>
      <c r="F132" s="224" t="s">
        <v>1188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83</v>
      </c>
    </row>
    <row r="133" s="13" customFormat="1">
      <c r="A133" s="13"/>
      <c r="B133" s="225"/>
      <c r="C133" s="226"/>
      <c r="D133" s="218" t="s">
        <v>142</v>
      </c>
      <c r="E133" s="227" t="s">
        <v>19</v>
      </c>
      <c r="F133" s="228" t="s">
        <v>1189</v>
      </c>
      <c r="G133" s="226"/>
      <c r="H133" s="227" t="s">
        <v>19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142</v>
      </c>
      <c r="AU133" s="234" t="s">
        <v>83</v>
      </c>
      <c r="AV133" s="13" t="s">
        <v>81</v>
      </c>
      <c r="AW133" s="13" t="s">
        <v>34</v>
      </c>
      <c r="AX133" s="13" t="s">
        <v>73</v>
      </c>
      <c r="AY133" s="234" t="s">
        <v>129</v>
      </c>
    </row>
    <row r="134" s="14" customFormat="1">
      <c r="A134" s="14"/>
      <c r="B134" s="235"/>
      <c r="C134" s="236"/>
      <c r="D134" s="218" t="s">
        <v>142</v>
      </c>
      <c r="E134" s="237" t="s">
        <v>19</v>
      </c>
      <c r="F134" s="238" t="s">
        <v>81</v>
      </c>
      <c r="G134" s="236"/>
      <c r="H134" s="239">
        <v>1</v>
      </c>
      <c r="I134" s="240"/>
      <c r="J134" s="236"/>
      <c r="K134" s="236"/>
      <c r="L134" s="241"/>
      <c r="M134" s="273"/>
      <c r="N134" s="274"/>
      <c r="O134" s="274"/>
      <c r="P134" s="274"/>
      <c r="Q134" s="274"/>
      <c r="R134" s="274"/>
      <c r="S134" s="274"/>
      <c r="T134" s="27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34</v>
      </c>
      <c r="AX134" s="14" t="s">
        <v>81</v>
      </c>
      <c r="AY134" s="245" t="s">
        <v>129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pDNsEcOEQ9ws7Cjorsb+/6vtMk9n8ZlcNWGCQfCTgZPbTnC0797Py2sFmw+eVKLhsqbbr6Q/F9JvDX9U12pK6w==" hashValue="rhQ2AZ32EIUqBMFxziH8PQROEmvH68tSiwCa8v6t0nHq0xVF7UGza4uWE2oR9JYCK+QfizBpcg2GRW0BaC2xNA==" algorithmName="SHA-512" password="CC35"/>
  <autoFilter ref="C82:K13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2" r:id="rId2" display="https://podminky.urs.cz/item/CS_URS_2022_01/012203000"/>
    <hyperlink ref="F96" r:id="rId3" display="https://podminky.urs.cz/item/CS_URS_2022_01/012303000"/>
    <hyperlink ref="F101" r:id="rId4" display="https://podminky.urs.cz/item/CS_URS_2022_01/013294000"/>
    <hyperlink ref="F107" r:id="rId5" display="https://podminky.urs.cz/item/CS_URS_2022_01/032103000"/>
    <hyperlink ref="F110" r:id="rId6" display="https://podminky.urs.cz/item/CS_URS_2022_01/032503000"/>
    <hyperlink ref="F114" r:id="rId7" display="https://podminky.urs.cz/item/CS_URS_2022_01/043103000"/>
    <hyperlink ref="F119" r:id="rId8" display="https://podminky.urs.cz/item/CS_URS_2022_01/043134000"/>
    <hyperlink ref="F127" r:id="rId9" display="https://podminky.urs.cz/item/CS_URS_2022_01/043194000"/>
    <hyperlink ref="F132" r:id="rId10" display="https://podminky.urs.cz/item/CS_URS_2022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1190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1191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1192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1193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1194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1195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1196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1197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1198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1199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1200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80</v>
      </c>
      <c r="F18" s="287" t="s">
        <v>1201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1202</v>
      </c>
      <c r="F19" s="287" t="s">
        <v>1203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1204</v>
      </c>
      <c r="F20" s="287" t="s">
        <v>1205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1206</v>
      </c>
      <c r="F21" s="287" t="s">
        <v>1207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1208</v>
      </c>
      <c r="F22" s="287" t="s">
        <v>1209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1210</v>
      </c>
      <c r="F23" s="287" t="s">
        <v>1211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1212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1213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1214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1215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1216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1217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1218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1219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1220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115</v>
      </c>
      <c r="F36" s="287"/>
      <c r="G36" s="287" t="s">
        <v>1221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1222</v>
      </c>
      <c r="F37" s="287"/>
      <c r="G37" s="287" t="s">
        <v>1223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54</v>
      </c>
      <c r="F38" s="287"/>
      <c r="G38" s="287" t="s">
        <v>1224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55</v>
      </c>
      <c r="F39" s="287"/>
      <c r="G39" s="287" t="s">
        <v>1225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116</v>
      </c>
      <c r="F40" s="287"/>
      <c r="G40" s="287" t="s">
        <v>1226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117</v>
      </c>
      <c r="F41" s="287"/>
      <c r="G41" s="287" t="s">
        <v>1227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1228</v>
      </c>
      <c r="F42" s="287"/>
      <c r="G42" s="287" t="s">
        <v>1229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1230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1231</v>
      </c>
      <c r="F44" s="287"/>
      <c r="G44" s="287" t="s">
        <v>1232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119</v>
      </c>
      <c r="F45" s="287"/>
      <c r="G45" s="287" t="s">
        <v>1233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1234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1235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1236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1237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1238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1239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1240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1241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1242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1243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1244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1245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1246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1247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1248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1249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1250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1251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1252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1253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1254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1255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1256</v>
      </c>
      <c r="D76" s="305"/>
      <c r="E76" s="305"/>
      <c r="F76" s="305" t="s">
        <v>1257</v>
      </c>
      <c r="G76" s="306"/>
      <c r="H76" s="305" t="s">
        <v>55</v>
      </c>
      <c r="I76" s="305" t="s">
        <v>58</v>
      </c>
      <c r="J76" s="305" t="s">
        <v>1258</v>
      </c>
      <c r="K76" s="304"/>
    </row>
    <row r="77" s="1" customFormat="1" ht="17.25" customHeight="1">
      <c r="B77" s="302"/>
      <c r="C77" s="307" t="s">
        <v>1259</v>
      </c>
      <c r="D77" s="307"/>
      <c r="E77" s="307"/>
      <c r="F77" s="308" t="s">
        <v>1260</v>
      </c>
      <c r="G77" s="309"/>
      <c r="H77" s="307"/>
      <c r="I77" s="307"/>
      <c r="J77" s="307" t="s">
        <v>1261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54</v>
      </c>
      <c r="D79" s="312"/>
      <c r="E79" s="312"/>
      <c r="F79" s="313" t="s">
        <v>1262</v>
      </c>
      <c r="G79" s="314"/>
      <c r="H79" s="290" t="s">
        <v>1263</v>
      </c>
      <c r="I79" s="290" t="s">
        <v>1264</v>
      </c>
      <c r="J79" s="290">
        <v>20</v>
      </c>
      <c r="K79" s="304"/>
    </row>
    <row r="80" s="1" customFormat="1" ht="15" customHeight="1">
      <c r="B80" s="302"/>
      <c r="C80" s="290" t="s">
        <v>1265</v>
      </c>
      <c r="D80" s="290"/>
      <c r="E80" s="290"/>
      <c r="F80" s="313" t="s">
        <v>1262</v>
      </c>
      <c r="G80" s="314"/>
      <c r="H80" s="290" t="s">
        <v>1266</v>
      </c>
      <c r="I80" s="290" t="s">
        <v>1264</v>
      </c>
      <c r="J80" s="290">
        <v>120</v>
      </c>
      <c r="K80" s="304"/>
    </row>
    <row r="81" s="1" customFormat="1" ht="15" customHeight="1">
      <c r="B81" s="315"/>
      <c r="C81" s="290" t="s">
        <v>1267</v>
      </c>
      <c r="D81" s="290"/>
      <c r="E81" s="290"/>
      <c r="F81" s="313" t="s">
        <v>1268</v>
      </c>
      <c r="G81" s="314"/>
      <c r="H81" s="290" t="s">
        <v>1269</v>
      </c>
      <c r="I81" s="290" t="s">
        <v>1264</v>
      </c>
      <c r="J81" s="290">
        <v>50</v>
      </c>
      <c r="K81" s="304"/>
    </row>
    <row r="82" s="1" customFormat="1" ht="15" customHeight="1">
      <c r="B82" s="315"/>
      <c r="C82" s="290" t="s">
        <v>1270</v>
      </c>
      <c r="D82" s="290"/>
      <c r="E82" s="290"/>
      <c r="F82" s="313" t="s">
        <v>1262</v>
      </c>
      <c r="G82" s="314"/>
      <c r="H82" s="290" t="s">
        <v>1271</v>
      </c>
      <c r="I82" s="290" t="s">
        <v>1272</v>
      </c>
      <c r="J82" s="290"/>
      <c r="K82" s="304"/>
    </row>
    <row r="83" s="1" customFormat="1" ht="15" customHeight="1">
      <c r="B83" s="315"/>
      <c r="C83" s="316" t="s">
        <v>1273</v>
      </c>
      <c r="D83" s="316"/>
      <c r="E83" s="316"/>
      <c r="F83" s="317" t="s">
        <v>1268</v>
      </c>
      <c r="G83" s="316"/>
      <c r="H83" s="316" t="s">
        <v>1274</v>
      </c>
      <c r="I83" s="316" t="s">
        <v>1264</v>
      </c>
      <c r="J83" s="316">
        <v>15</v>
      </c>
      <c r="K83" s="304"/>
    </row>
    <row r="84" s="1" customFormat="1" ht="15" customHeight="1">
      <c r="B84" s="315"/>
      <c r="C84" s="316" t="s">
        <v>1275</v>
      </c>
      <c r="D84" s="316"/>
      <c r="E84" s="316"/>
      <c r="F84" s="317" t="s">
        <v>1268</v>
      </c>
      <c r="G84" s="316"/>
      <c r="H84" s="316" t="s">
        <v>1276</v>
      </c>
      <c r="I84" s="316" t="s">
        <v>1264</v>
      </c>
      <c r="J84" s="316">
        <v>15</v>
      </c>
      <c r="K84" s="304"/>
    </row>
    <row r="85" s="1" customFormat="1" ht="15" customHeight="1">
      <c r="B85" s="315"/>
      <c r="C85" s="316" t="s">
        <v>1277</v>
      </c>
      <c r="D85" s="316"/>
      <c r="E85" s="316"/>
      <c r="F85" s="317" t="s">
        <v>1268</v>
      </c>
      <c r="G85" s="316"/>
      <c r="H85" s="316" t="s">
        <v>1278</v>
      </c>
      <c r="I85" s="316" t="s">
        <v>1264</v>
      </c>
      <c r="J85" s="316">
        <v>20</v>
      </c>
      <c r="K85" s="304"/>
    </row>
    <row r="86" s="1" customFormat="1" ht="15" customHeight="1">
      <c r="B86" s="315"/>
      <c r="C86" s="316" t="s">
        <v>1279</v>
      </c>
      <c r="D86" s="316"/>
      <c r="E86" s="316"/>
      <c r="F86" s="317" t="s">
        <v>1268</v>
      </c>
      <c r="G86" s="316"/>
      <c r="H86" s="316" t="s">
        <v>1280</v>
      </c>
      <c r="I86" s="316" t="s">
        <v>1264</v>
      </c>
      <c r="J86" s="316">
        <v>20</v>
      </c>
      <c r="K86" s="304"/>
    </row>
    <row r="87" s="1" customFormat="1" ht="15" customHeight="1">
      <c r="B87" s="315"/>
      <c r="C87" s="290" t="s">
        <v>1281</v>
      </c>
      <c r="D87" s="290"/>
      <c r="E87" s="290"/>
      <c r="F87" s="313" t="s">
        <v>1268</v>
      </c>
      <c r="G87" s="314"/>
      <c r="H87" s="290" t="s">
        <v>1282</v>
      </c>
      <c r="I87" s="290" t="s">
        <v>1264</v>
      </c>
      <c r="J87" s="290">
        <v>50</v>
      </c>
      <c r="K87" s="304"/>
    </row>
    <row r="88" s="1" customFormat="1" ht="15" customHeight="1">
      <c r="B88" s="315"/>
      <c r="C88" s="290" t="s">
        <v>1283</v>
      </c>
      <c r="D88" s="290"/>
      <c r="E88" s="290"/>
      <c r="F88" s="313" t="s">
        <v>1268</v>
      </c>
      <c r="G88" s="314"/>
      <c r="H88" s="290" t="s">
        <v>1284</v>
      </c>
      <c r="I88" s="290" t="s">
        <v>1264</v>
      </c>
      <c r="J88" s="290">
        <v>20</v>
      </c>
      <c r="K88" s="304"/>
    </row>
    <row r="89" s="1" customFormat="1" ht="15" customHeight="1">
      <c r="B89" s="315"/>
      <c r="C89" s="290" t="s">
        <v>1285</v>
      </c>
      <c r="D89" s="290"/>
      <c r="E89" s="290"/>
      <c r="F89" s="313" t="s">
        <v>1268</v>
      </c>
      <c r="G89" s="314"/>
      <c r="H89" s="290" t="s">
        <v>1286</v>
      </c>
      <c r="I89" s="290" t="s">
        <v>1264</v>
      </c>
      <c r="J89" s="290">
        <v>20</v>
      </c>
      <c r="K89" s="304"/>
    </row>
    <row r="90" s="1" customFormat="1" ht="15" customHeight="1">
      <c r="B90" s="315"/>
      <c r="C90" s="290" t="s">
        <v>1287</v>
      </c>
      <c r="D90" s="290"/>
      <c r="E90" s="290"/>
      <c r="F90" s="313" t="s">
        <v>1268</v>
      </c>
      <c r="G90" s="314"/>
      <c r="H90" s="290" t="s">
        <v>1288</v>
      </c>
      <c r="I90" s="290" t="s">
        <v>1264</v>
      </c>
      <c r="J90" s="290">
        <v>50</v>
      </c>
      <c r="K90" s="304"/>
    </row>
    <row r="91" s="1" customFormat="1" ht="15" customHeight="1">
      <c r="B91" s="315"/>
      <c r="C91" s="290" t="s">
        <v>1289</v>
      </c>
      <c r="D91" s="290"/>
      <c r="E91" s="290"/>
      <c r="F91" s="313" t="s">
        <v>1268</v>
      </c>
      <c r="G91" s="314"/>
      <c r="H91" s="290" t="s">
        <v>1289</v>
      </c>
      <c r="I91" s="290" t="s">
        <v>1264</v>
      </c>
      <c r="J91" s="290">
        <v>50</v>
      </c>
      <c r="K91" s="304"/>
    </row>
    <row r="92" s="1" customFormat="1" ht="15" customHeight="1">
      <c r="B92" s="315"/>
      <c r="C92" s="290" t="s">
        <v>1290</v>
      </c>
      <c r="D92" s="290"/>
      <c r="E92" s="290"/>
      <c r="F92" s="313" t="s">
        <v>1268</v>
      </c>
      <c r="G92" s="314"/>
      <c r="H92" s="290" t="s">
        <v>1291</v>
      </c>
      <c r="I92" s="290" t="s">
        <v>1264</v>
      </c>
      <c r="J92" s="290">
        <v>255</v>
      </c>
      <c r="K92" s="304"/>
    </row>
    <row r="93" s="1" customFormat="1" ht="15" customHeight="1">
      <c r="B93" s="315"/>
      <c r="C93" s="290" t="s">
        <v>1292</v>
      </c>
      <c r="D93" s="290"/>
      <c r="E93" s="290"/>
      <c r="F93" s="313" t="s">
        <v>1262</v>
      </c>
      <c r="G93" s="314"/>
      <c r="H93" s="290" t="s">
        <v>1293</v>
      </c>
      <c r="I93" s="290" t="s">
        <v>1294</v>
      </c>
      <c r="J93" s="290"/>
      <c r="K93" s="304"/>
    </row>
    <row r="94" s="1" customFormat="1" ht="15" customHeight="1">
      <c r="B94" s="315"/>
      <c r="C94" s="290" t="s">
        <v>1295</v>
      </c>
      <c r="D94" s="290"/>
      <c r="E94" s="290"/>
      <c r="F94" s="313" t="s">
        <v>1262</v>
      </c>
      <c r="G94" s="314"/>
      <c r="H94" s="290" t="s">
        <v>1296</v>
      </c>
      <c r="I94" s="290" t="s">
        <v>1297</v>
      </c>
      <c r="J94" s="290"/>
      <c r="K94" s="304"/>
    </row>
    <row r="95" s="1" customFormat="1" ht="15" customHeight="1">
      <c r="B95" s="315"/>
      <c r="C95" s="290" t="s">
        <v>1298</v>
      </c>
      <c r="D95" s="290"/>
      <c r="E95" s="290"/>
      <c r="F95" s="313" t="s">
        <v>1262</v>
      </c>
      <c r="G95" s="314"/>
      <c r="H95" s="290" t="s">
        <v>1298</v>
      </c>
      <c r="I95" s="290" t="s">
        <v>1297</v>
      </c>
      <c r="J95" s="290"/>
      <c r="K95" s="304"/>
    </row>
    <row r="96" s="1" customFormat="1" ht="15" customHeight="1">
      <c r="B96" s="315"/>
      <c r="C96" s="290" t="s">
        <v>39</v>
      </c>
      <c r="D96" s="290"/>
      <c r="E96" s="290"/>
      <c r="F96" s="313" t="s">
        <v>1262</v>
      </c>
      <c r="G96" s="314"/>
      <c r="H96" s="290" t="s">
        <v>1299</v>
      </c>
      <c r="I96" s="290" t="s">
        <v>1297</v>
      </c>
      <c r="J96" s="290"/>
      <c r="K96" s="304"/>
    </row>
    <row r="97" s="1" customFormat="1" ht="15" customHeight="1">
      <c r="B97" s="315"/>
      <c r="C97" s="290" t="s">
        <v>49</v>
      </c>
      <c r="D97" s="290"/>
      <c r="E97" s="290"/>
      <c r="F97" s="313" t="s">
        <v>1262</v>
      </c>
      <c r="G97" s="314"/>
      <c r="H97" s="290" t="s">
        <v>1300</v>
      </c>
      <c r="I97" s="290" t="s">
        <v>1297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1301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1256</v>
      </c>
      <c r="D103" s="305"/>
      <c r="E103" s="305"/>
      <c r="F103" s="305" t="s">
        <v>1257</v>
      </c>
      <c r="G103" s="306"/>
      <c r="H103" s="305" t="s">
        <v>55</v>
      </c>
      <c r="I103" s="305" t="s">
        <v>58</v>
      </c>
      <c r="J103" s="305" t="s">
        <v>1258</v>
      </c>
      <c r="K103" s="304"/>
    </row>
    <row r="104" s="1" customFormat="1" ht="17.25" customHeight="1">
      <c r="B104" s="302"/>
      <c r="C104" s="307" t="s">
        <v>1259</v>
      </c>
      <c r="D104" s="307"/>
      <c r="E104" s="307"/>
      <c r="F104" s="308" t="s">
        <v>1260</v>
      </c>
      <c r="G104" s="309"/>
      <c r="H104" s="307"/>
      <c r="I104" s="307"/>
      <c r="J104" s="307" t="s">
        <v>1261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54</v>
      </c>
      <c r="D106" s="312"/>
      <c r="E106" s="312"/>
      <c r="F106" s="313" t="s">
        <v>1262</v>
      </c>
      <c r="G106" s="290"/>
      <c r="H106" s="290" t="s">
        <v>1302</v>
      </c>
      <c r="I106" s="290" t="s">
        <v>1264</v>
      </c>
      <c r="J106" s="290">
        <v>20</v>
      </c>
      <c r="K106" s="304"/>
    </row>
    <row r="107" s="1" customFormat="1" ht="15" customHeight="1">
      <c r="B107" s="302"/>
      <c r="C107" s="290" t="s">
        <v>1265</v>
      </c>
      <c r="D107" s="290"/>
      <c r="E107" s="290"/>
      <c r="F107" s="313" t="s">
        <v>1262</v>
      </c>
      <c r="G107" s="290"/>
      <c r="H107" s="290" t="s">
        <v>1302</v>
      </c>
      <c r="I107" s="290" t="s">
        <v>1264</v>
      </c>
      <c r="J107" s="290">
        <v>120</v>
      </c>
      <c r="K107" s="304"/>
    </row>
    <row r="108" s="1" customFormat="1" ht="15" customHeight="1">
      <c r="B108" s="315"/>
      <c r="C108" s="290" t="s">
        <v>1267</v>
      </c>
      <c r="D108" s="290"/>
      <c r="E108" s="290"/>
      <c r="F108" s="313" t="s">
        <v>1268</v>
      </c>
      <c r="G108" s="290"/>
      <c r="H108" s="290" t="s">
        <v>1302</v>
      </c>
      <c r="I108" s="290" t="s">
        <v>1264</v>
      </c>
      <c r="J108" s="290">
        <v>50</v>
      </c>
      <c r="K108" s="304"/>
    </row>
    <row r="109" s="1" customFormat="1" ht="15" customHeight="1">
      <c r="B109" s="315"/>
      <c r="C109" s="290" t="s">
        <v>1270</v>
      </c>
      <c r="D109" s="290"/>
      <c r="E109" s="290"/>
      <c r="F109" s="313" t="s">
        <v>1262</v>
      </c>
      <c r="G109" s="290"/>
      <c r="H109" s="290" t="s">
        <v>1302</v>
      </c>
      <c r="I109" s="290" t="s">
        <v>1272</v>
      </c>
      <c r="J109" s="290"/>
      <c r="K109" s="304"/>
    </row>
    <row r="110" s="1" customFormat="1" ht="15" customHeight="1">
      <c r="B110" s="315"/>
      <c r="C110" s="290" t="s">
        <v>1281</v>
      </c>
      <c r="D110" s="290"/>
      <c r="E110" s="290"/>
      <c r="F110" s="313" t="s">
        <v>1268</v>
      </c>
      <c r="G110" s="290"/>
      <c r="H110" s="290" t="s">
        <v>1302</v>
      </c>
      <c r="I110" s="290" t="s">
        <v>1264</v>
      </c>
      <c r="J110" s="290">
        <v>50</v>
      </c>
      <c r="K110" s="304"/>
    </row>
    <row r="111" s="1" customFormat="1" ht="15" customHeight="1">
      <c r="B111" s="315"/>
      <c r="C111" s="290" t="s">
        <v>1289</v>
      </c>
      <c r="D111" s="290"/>
      <c r="E111" s="290"/>
      <c r="F111" s="313" t="s">
        <v>1268</v>
      </c>
      <c r="G111" s="290"/>
      <c r="H111" s="290" t="s">
        <v>1302</v>
      </c>
      <c r="I111" s="290" t="s">
        <v>1264</v>
      </c>
      <c r="J111" s="290">
        <v>50</v>
      </c>
      <c r="K111" s="304"/>
    </row>
    <row r="112" s="1" customFormat="1" ht="15" customHeight="1">
      <c r="B112" s="315"/>
      <c r="C112" s="290" t="s">
        <v>1287</v>
      </c>
      <c r="D112" s="290"/>
      <c r="E112" s="290"/>
      <c r="F112" s="313" t="s">
        <v>1268</v>
      </c>
      <c r="G112" s="290"/>
      <c r="H112" s="290" t="s">
        <v>1302</v>
      </c>
      <c r="I112" s="290" t="s">
        <v>1264</v>
      </c>
      <c r="J112" s="290">
        <v>50</v>
      </c>
      <c r="K112" s="304"/>
    </row>
    <row r="113" s="1" customFormat="1" ht="15" customHeight="1">
      <c r="B113" s="315"/>
      <c r="C113" s="290" t="s">
        <v>54</v>
      </c>
      <c r="D113" s="290"/>
      <c r="E113" s="290"/>
      <c r="F113" s="313" t="s">
        <v>1262</v>
      </c>
      <c r="G113" s="290"/>
      <c r="H113" s="290" t="s">
        <v>1303</v>
      </c>
      <c r="I113" s="290" t="s">
        <v>1264</v>
      </c>
      <c r="J113" s="290">
        <v>20</v>
      </c>
      <c r="K113" s="304"/>
    </row>
    <row r="114" s="1" customFormat="1" ht="15" customHeight="1">
      <c r="B114" s="315"/>
      <c r="C114" s="290" t="s">
        <v>1304</v>
      </c>
      <c r="D114" s="290"/>
      <c r="E114" s="290"/>
      <c r="F114" s="313" t="s">
        <v>1262</v>
      </c>
      <c r="G114" s="290"/>
      <c r="H114" s="290" t="s">
        <v>1305</v>
      </c>
      <c r="I114" s="290" t="s">
        <v>1264</v>
      </c>
      <c r="J114" s="290">
        <v>120</v>
      </c>
      <c r="K114" s="304"/>
    </row>
    <row r="115" s="1" customFormat="1" ht="15" customHeight="1">
      <c r="B115" s="315"/>
      <c r="C115" s="290" t="s">
        <v>39</v>
      </c>
      <c r="D115" s="290"/>
      <c r="E115" s="290"/>
      <c r="F115" s="313" t="s">
        <v>1262</v>
      </c>
      <c r="G115" s="290"/>
      <c r="H115" s="290" t="s">
        <v>1306</v>
      </c>
      <c r="I115" s="290" t="s">
        <v>1297</v>
      </c>
      <c r="J115" s="290"/>
      <c r="K115" s="304"/>
    </row>
    <row r="116" s="1" customFormat="1" ht="15" customHeight="1">
      <c r="B116" s="315"/>
      <c r="C116" s="290" t="s">
        <v>49</v>
      </c>
      <c r="D116" s="290"/>
      <c r="E116" s="290"/>
      <c r="F116" s="313" t="s">
        <v>1262</v>
      </c>
      <c r="G116" s="290"/>
      <c r="H116" s="290" t="s">
        <v>1307</v>
      </c>
      <c r="I116" s="290" t="s">
        <v>1297</v>
      </c>
      <c r="J116" s="290"/>
      <c r="K116" s="304"/>
    </row>
    <row r="117" s="1" customFormat="1" ht="15" customHeight="1">
      <c r="B117" s="315"/>
      <c r="C117" s="290" t="s">
        <v>58</v>
      </c>
      <c r="D117" s="290"/>
      <c r="E117" s="290"/>
      <c r="F117" s="313" t="s">
        <v>1262</v>
      </c>
      <c r="G117" s="290"/>
      <c r="H117" s="290" t="s">
        <v>1308</v>
      </c>
      <c r="I117" s="290" t="s">
        <v>1309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1310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1256</v>
      </c>
      <c r="D123" s="305"/>
      <c r="E123" s="305"/>
      <c r="F123" s="305" t="s">
        <v>1257</v>
      </c>
      <c r="G123" s="306"/>
      <c r="H123" s="305" t="s">
        <v>55</v>
      </c>
      <c r="I123" s="305" t="s">
        <v>58</v>
      </c>
      <c r="J123" s="305" t="s">
        <v>1258</v>
      </c>
      <c r="K123" s="334"/>
    </row>
    <row r="124" s="1" customFormat="1" ht="17.25" customHeight="1">
      <c r="B124" s="333"/>
      <c r="C124" s="307" t="s">
        <v>1259</v>
      </c>
      <c r="D124" s="307"/>
      <c r="E124" s="307"/>
      <c r="F124" s="308" t="s">
        <v>1260</v>
      </c>
      <c r="G124" s="309"/>
      <c r="H124" s="307"/>
      <c r="I124" s="307"/>
      <c r="J124" s="307" t="s">
        <v>1261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1265</v>
      </c>
      <c r="D126" s="312"/>
      <c r="E126" s="312"/>
      <c r="F126" s="313" t="s">
        <v>1262</v>
      </c>
      <c r="G126" s="290"/>
      <c r="H126" s="290" t="s">
        <v>1302</v>
      </c>
      <c r="I126" s="290" t="s">
        <v>1264</v>
      </c>
      <c r="J126" s="290">
        <v>120</v>
      </c>
      <c r="K126" s="338"/>
    </row>
    <row r="127" s="1" customFormat="1" ht="15" customHeight="1">
      <c r="B127" s="335"/>
      <c r="C127" s="290" t="s">
        <v>1311</v>
      </c>
      <c r="D127" s="290"/>
      <c r="E127" s="290"/>
      <c r="F127" s="313" t="s">
        <v>1262</v>
      </c>
      <c r="G127" s="290"/>
      <c r="H127" s="290" t="s">
        <v>1312</v>
      </c>
      <c r="I127" s="290" t="s">
        <v>1264</v>
      </c>
      <c r="J127" s="290" t="s">
        <v>1313</v>
      </c>
      <c r="K127" s="338"/>
    </row>
    <row r="128" s="1" customFormat="1" ht="15" customHeight="1">
      <c r="B128" s="335"/>
      <c r="C128" s="290" t="s">
        <v>1210</v>
      </c>
      <c r="D128" s="290"/>
      <c r="E128" s="290"/>
      <c r="F128" s="313" t="s">
        <v>1262</v>
      </c>
      <c r="G128" s="290"/>
      <c r="H128" s="290" t="s">
        <v>1314</v>
      </c>
      <c r="I128" s="290" t="s">
        <v>1264</v>
      </c>
      <c r="J128" s="290" t="s">
        <v>1313</v>
      </c>
      <c r="K128" s="338"/>
    </row>
    <row r="129" s="1" customFormat="1" ht="15" customHeight="1">
      <c r="B129" s="335"/>
      <c r="C129" s="290" t="s">
        <v>1273</v>
      </c>
      <c r="D129" s="290"/>
      <c r="E129" s="290"/>
      <c r="F129" s="313" t="s">
        <v>1268</v>
      </c>
      <c r="G129" s="290"/>
      <c r="H129" s="290" t="s">
        <v>1274</v>
      </c>
      <c r="I129" s="290" t="s">
        <v>1264</v>
      </c>
      <c r="J129" s="290">
        <v>15</v>
      </c>
      <c r="K129" s="338"/>
    </row>
    <row r="130" s="1" customFormat="1" ht="15" customHeight="1">
      <c r="B130" s="335"/>
      <c r="C130" s="316" t="s">
        <v>1275</v>
      </c>
      <c r="D130" s="316"/>
      <c r="E130" s="316"/>
      <c r="F130" s="317" t="s">
        <v>1268</v>
      </c>
      <c r="G130" s="316"/>
      <c r="H130" s="316" t="s">
        <v>1276</v>
      </c>
      <c r="I130" s="316" t="s">
        <v>1264</v>
      </c>
      <c r="J130" s="316">
        <v>15</v>
      </c>
      <c r="K130" s="338"/>
    </row>
    <row r="131" s="1" customFormat="1" ht="15" customHeight="1">
      <c r="B131" s="335"/>
      <c r="C131" s="316" t="s">
        <v>1277</v>
      </c>
      <c r="D131" s="316"/>
      <c r="E131" s="316"/>
      <c r="F131" s="317" t="s">
        <v>1268</v>
      </c>
      <c r="G131" s="316"/>
      <c r="H131" s="316" t="s">
        <v>1278</v>
      </c>
      <c r="I131" s="316" t="s">
        <v>1264</v>
      </c>
      <c r="J131" s="316">
        <v>20</v>
      </c>
      <c r="K131" s="338"/>
    </row>
    <row r="132" s="1" customFormat="1" ht="15" customHeight="1">
      <c r="B132" s="335"/>
      <c r="C132" s="316" t="s">
        <v>1279</v>
      </c>
      <c r="D132" s="316"/>
      <c r="E132" s="316"/>
      <c r="F132" s="317" t="s">
        <v>1268</v>
      </c>
      <c r="G132" s="316"/>
      <c r="H132" s="316" t="s">
        <v>1280</v>
      </c>
      <c r="I132" s="316" t="s">
        <v>1264</v>
      </c>
      <c r="J132" s="316">
        <v>20</v>
      </c>
      <c r="K132" s="338"/>
    </row>
    <row r="133" s="1" customFormat="1" ht="15" customHeight="1">
      <c r="B133" s="335"/>
      <c r="C133" s="290" t="s">
        <v>1267</v>
      </c>
      <c r="D133" s="290"/>
      <c r="E133" s="290"/>
      <c r="F133" s="313" t="s">
        <v>1268</v>
      </c>
      <c r="G133" s="290"/>
      <c r="H133" s="290" t="s">
        <v>1302</v>
      </c>
      <c r="I133" s="290" t="s">
        <v>1264</v>
      </c>
      <c r="J133" s="290">
        <v>50</v>
      </c>
      <c r="K133" s="338"/>
    </row>
    <row r="134" s="1" customFormat="1" ht="15" customHeight="1">
      <c r="B134" s="335"/>
      <c r="C134" s="290" t="s">
        <v>1281</v>
      </c>
      <c r="D134" s="290"/>
      <c r="E134" s="290"/>
      <c r="F134" s="313" t="s">
        <v>1268</v>
      </c>
      <c r="G134" s="290"/>
      <c r="H134" s="290" t="s">
        <v>1302</v>
      </c>
      <c r="I134" s="290" t="s">
        <v>1264</v>
      </c>
      <c r="J134" s="290">
        <v>50</v>
      </c>
      <c r="K134" s="338"/>
    </row>
    <row r="135" s="1" customFormat="1" ht="15" customHeight="1">
      <c r="B135" s="335"/>
      <c r="C135" s="290" t="s">
        <v>1287</v>
      </c>
      <c r="D135" s="290"/>
      <c r="E135" s="290"/>
      <c r="F135" s="313" t="s">
        <v>1268</v>
      </c>
      <c r="G135" s="290"/>
      <c r="H135" s="290" t="s">
        <v>1302</v>
      </c>
      <c r="I135" s="290" t="s">
        <v>1264</v>
      </c>
      <c r="J135" s="290">
        <v>50</v>
      </c>
      <c r="K135" s="338"/>
    </row>
    <row r="136" s="1" customFormat="1" ht="15" customHeight="1">
      <c r="B136" s="335"/>
      <c r="C136" s="290" t="s">
        <v>1289</v>
      </c>
      <c r="D136" s="290"/>
      <c r="E136" s="290"/>
      <c r="F136" s="313" t="s">
        <v>1268</v>
      </c>
      <c r="G136" s="290"/>
      <c r="H136" s="290" t="s">
        <v>1302</v>
      </c>
      <c r="I136" s="290" t="s">
        <v>1264</v>
      </c>
      <c r="J136" s="290">
        <v>50</v>
      </c>
      <c r="K136" s="338"/>
    </row>
    <row r="137" s="1" customFormat="1" ht="15" customHeight="1">
      <c r="B137" s="335"/>
      <c r="C137" s="290" t="s">
        <v>1290</v>
      </c>
      <c r="D137" s="290"/>
      <c r="E137" s="290"/>
      <c r="F137" s="313" t="s">
        <v>1268</v>
      </c>
      <c r="G137" s="290"/>
      <c r="H137" s="290" t="s">
        <v>1315</v>
      </c>
      <c r="I137" s="290" t="s">
        <v>1264</v>
      </c>
      <c r="J137" s="290">
        <v>255</v>
      </c>
      <c r="K137" s="338"/>
    </row>
    <row r="138" s="1" customFormat="1" ht="15" customHeight="1">
      <c r="B138" s="335"/>
      <c r="C138" s="290" t="s">
        <v>1292</v>
      </c>
      <c r="D138" s="290"/>
      <c r="E138" s="290"/>
      <c r="F138" s="313" t="s">
        <v>1262</v>
      </c>
      <c r="G138" s="290"/>
      <c r="H138" s="290" t="s">
        <v>1316</v>
      </c>
      <c r="I138" s="290" t="s">
        <v>1294</v>
      </c>
      <c r="J138" s="290"/>
      <c r="K138" s="338"/>
    </row>
    <row r="139" s="1" customFormat="1" ht="15" customHeight="1">
      <c r="B139" s="335"/>
      <c r="C139" s="290" t="s">
        <v>1295</v>
      </c>
      <c r="D139" s="290"/>
      <c r="E139" s="290"/>
      <c r="F139" s="313" t="s">
        <v>1262</v>
      </c>
      <c r="G139" s="290"/>
      <c r="H139" s="290" t="s">
        <v>1317</v>
      </c>
      <c r="I139" s="290" t="s">
        <v>1297</v>
      </c>
      <c r="J139" s="290"/>
      <c r="K139" s="338"/>
    </row>
    <row r="140" s="1" customFormat="1" ht="15" customHeight="1">
      <c r="B140" s="335"/>
      <c r="C140" s="290" t="s">
        <v>1298</v>
      </c>
      <c r="D140" s="290"/>
      <c r="E140" s="290"/>
      <c r="F140" s="313" t="s">
        <v>1262</v>
      </c>
      <c r="G140" s="290"/>
      <c r="H140" s="290" t="s">
        <v>1298</v>
      </c>
      <c r="I140" s="290" t="s">
        <v>1297</v>
      </c>
      <c r="J140" s="290"/>
      <c r="K140" s="338"/>
    </row>
    <row r="141" s="1" customFormat="1" ht="15" customHeight="1">
      <c r="B141" s="335"/>
      <c r="C141" s="290" t="s">
        <v>39</v>
      </c>
      <c r="D141" s="290"/>
      <c r="E141" s="290"/>
      <c r="F141" s="313" t="s">
        <v>1262</v>
      </c>
      <c r="G141" s="290"/>
      <c r="H141" s="290" t="s">
        <v>1318</v>
      </c>
      <c r="I141" s="290" t="s">
        <v>1297</v>
      </c>
      <c r="J141" s="290"/>
      <c r="K141" s="338"/>
    </row>
    <row r="142" s="1" customFormat="1" ht="15" customHeight="1">
      <c r="B142" s="335"/>
      <c r="C142" s="290" t="s">
        <v>1319</v>
      </c>
      <c r="D142" s="290"/>
      <c r="E142" s="290"/>
      <c r="F142" s="313" t="s">
        <v>1262</v>
      </c>
      <c r="G142" s="290"/>
      <c r="H142" s="290" t="s">
        <v>1320</v>
      </c>
      <c r="I142" s="290" t="s">
        <v>1297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1321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1256</v>
      </c>
      <c r="D148" s="305"/>
      <c r="E148" s="305"/>
      <c r="F148" s="305" t="s">
        <v>1257</v>
      </c>
      <c r="G148" s="306"/>
      <c r="H148" s="305" t="s">
        <v>55</v>
      </c>
      <c r="I148" s="305" t="s">
        <v>58</v>
      </c>
      <c r="J148" s="305" t="s">
        <v>1258</v>
      </c>
      <c r="K148" s="304"/>
    </row>
    <row r="149" s="1" customFormat="1" ht="17.25" customHeight="1">
      <c r="B149" s="302"/>
      <c r="C149" s="307" t="s">
        <v>1259</v>
      </c>
      <c r="D149" s="307"/>
      <c r="E149" s="307"/>
      <c r="F149" s="308" t="s">
        <v>1260</v>
      </c>
      <c r="G149" s="309"/>
      <c r="H149" s="307"/>
      <c r="I149" s="307"/>
      <c r="J149" s="307" t="s">
        <v>1261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1265</v>
      </c>
      <c r="D151" s="290"/>
      <c r="E151" s="290"/>
      <c r="F151" s="343" t="s">
        <v>1262</v>
      </c>
      <c r="G151" s="290"/>
      <c r="H151" s="342" t="s">
        <v>1302</v>
      </c>
      <c r="I151" s="342" t="s">
        <v>1264</v>
      </c>
      <c r="J151" s="342">
        <v>120</v>
      </c>
      <c r="K151" s="338"/>
    </row>
    <row r="152" s="1" customFormat="1" ht="15" customHeight="1">
      <c r="B152" s="315"/>
      <c r="C152" s="342" t="s">
        <v>1311</v>
      </c>
      <c r="D152" s="290"/>
      <c r="E152" s="290"/>
      <c r="F152" s="343" t="s">
        <v>1262</v>
      </c>
      <c r="G152" s="290"/>
      <c r="H152" s="342" t="s">
        <v>1322</v>
      </c>
      <c r="I152" s="342" t="s">
        <v>1264</v>
      </c>
      <c r="J152" s="342" t="s">
        <v>1313</v>
      </c>
      <c r="K152" s="338"/>
    </row>
    <row r="153" s="1" customFormat="1" ht="15" customHeight="1">
      <c r="B153" s="315"/>
      <c r="C153" s="342" t="s">
        <v>1210</v>
      </c>
      <c r="D153" s="290"/>
      <c r="E153" s="290"/>
      <c r="F153" s="343" t="s">
        <v>1262</v>
      </c>
      <c r="G153" s="290"/>
      <c r="H153" s="342" t="s">
        <v>1323</v>
      </c>
      <c r="I153" s="342" t="s">
        <v>1264</v>
      </c>
      <c r="J153" s="342" t="s">
        <v>1313</v>
      </c>
      <c r="K153" s="338"/>
    </row>
    <row r="154" s="1" customFormat="1" ht="15" customHeight="1">
      <c r="B154" s="315"/>
      <c r="C154" s="342" t="s">
        <v>1267</v>
      </c>
      <c r="D154" s="290"/>
      <c r="E154" s="290"/>
      <c r="F154" s="343" t="s">
        <v>1268</v>
      </c>
      <c r="G154" s="290"/>
      <c r="H154" s="342" t="s">
        <v>1302</v>
      </c>
      <c r="I154" s="342" t="s">
        <v>1264</v>
      </c>
      <c r="J154" s="342">
        <v>50</v>
      </c>
      <c r="K154" s="338"/>
    </row>
    <row r="155" s="1" customFormat="1" ht="15" customHeight="1">
      <c r="B155" s="315"/>
      <c r="C155" s="342" t="s">
        <v>1270</v>
      </c>
      <c r="D155" s="290"/>
      <c r="E155" s="290"/>
      <c r="F155" s="343" t="s">
        <v>1262</v>
      </c>
      <c r="G155" s="290"/>
      <c r="H155" s="342" t="s">
        <v>1302</v>
      </c>
      <c r="I155" s="342" t="s">
        <v>1272</v>
      </c>
      <c r="J155" s="342"/>
      <c r="K155" s="338"/>
    </row>
    <row r="156" s="1" customFormat="1" ht="15" customHeight="1">
      <c r="B156" s="315"/>
      <c r="C156" s="342" t="s">
        <v>1281</v>
      </c>
      <c r="D156" s="290"/>
      <c r="E156" s="290"/>
      <c r="F156" s="343" t="s">
        <v>1268</v>
      </c>
      <c r="G156" s="290"/>
      <c r="H156" s="342" t="s">
        <v>1302</v>
      </c>
      <c r="I156" s="342" t="s">
        <v>1264</v>
      </c>
      <c r="J156" s="342">
        <v>50</v>
      </c>
      <c r="K156" s="338"/>
    </row>
    <row r="157" s="1" customFormat="1" ht="15" customHeight="1">
      <c r="B157" s="315"/>
      <c r="C157" s="342" t="s">
        <v>1289</v>
      </c>
      <c r="D157" s="290"/>
      <c r="E157" s="290"/>
      <c r="F157" s="343" t="s">
        <v>1268</v>
      </c>
      <c r="G157" s="290"/>
      <c r="H157" s="342" t="s">
        <v>1302</v>
      </c>
      <c r="I157" s="342" t="s">
        <v>1264</v>
      </c>
      <c r="J157" s="342">
        <v>50</v>
      </c>
      <c r="K157" s="338"/>
    </row>
    <row r="158" s="1" customFormat="1" ht="15" customHeight="1">
      <c r="B158" s="315"/>
      <c r="C158" s="342" t="s">
        <v>1287</v>
      </c>
      <c r="D158" s="290"/>
      <c r="E158" s="290"/>
      <c r="F158" s="343" t="s">
        <v>1268</v>
      </c>
      <c r="G158" s="290"/>
      <c r="H158" s="342" t="s">
        <v>1302</v>
      </c>
      <c r="I158" s="342" t="s">
        <v>1264</v>
      </c>
      <c r="J158" s="342">
        <v>50</v>
      </c>
      <c r="K158" s="338"/>
    </row>
    <row r="159" s="1" customFormat="1" ht="15" customHeight="1">
      <c r="B159" s="315"/>
      <c r="C159" s="342" t="s">
        <v>97</v>
      </c>
      <c r="D159" s="290"/>
      <c r="E159" s="290"/>
      <c r="F159" s="343" t="s">
        <v>1262</v>
      </c>
      <c r="G159" s="290"/>
      <c r="H159" s="342" t="s">
        <v>1324</v>
      </c>
      <c r="I159" s="342" t="s">
        <v>1264</v>
      </c>
      <c r="J159" s="342" t="s">
        <v>1325</v>
      </c>
      <c r="K159" s="338"/>
    </row>
    <row r="160" s="1" customFormat="1" ht="15" customHeight="1">
      <c r="B160" s="315"/>
      <c r="C160" s="342" t="s">
        <v>1326</v>
      </c>
      <c r="D160" s="290"/>
      <c r="E160" s="290"/>
      <c r="F160" s="343" t="s">
        <v>1262</v>
      </c>
      <c r="G160" s="290"/>
      <c r="H160" s="342" t="s">
        <v>1327</v>
      </c>
      <c r="I160" s="342" t="s">
        <v>1297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1328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1256</v>
      </c>
      <c r="D166" s="305"/>
      <c r="E166" s="305"/>
      <c r="F166" s="305" t="s">
        <v>1257</v>
      </c>
      <c r="G166" s="347"/>
      <c r="H166" s="348" t="s">
        <v>55</v>
      </c>
      <c r="I166" s="348" t="s">
        <v>58</v>
      </c>
      <c r="J166" s="305" t="s">
        <v>1258</v>
      </c>
      <c r="K166" s="282"/>
    </row>
    <row r="167" s="1" customFormat="1" ht="17.25" customHeight="1">
      <c r="B167" s="283"/>
      <c r="C167" s="307" t="s">
        <v>1259</v>
      </c>
      <c r="D167" s="307"/>
      <c r="E167" s="307"/>
      <c r="F167" s="308" t="s">
        <v>1260</v>
      </c>
      <c r="G167" s="349"/>
      <c r="H167" s="350"/>
      <c r="I167" s="350"/>
      <c r="J167" s="307" t="s">
        <v>1261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1265</v>
      </c>
      <c r="D169" s="290"/>
      <c r="E169" s="290"/>
      <c r="F169" s="313" t="s">
        <v>1262</v>
      </c>
      <c r="G169" s="290"/>
      <c r="H169" s="290" t="s">
        <v>1302</v>
      </c>
      <c r="I169" s="290" t="s">
        <v>1264</v>
      </c>
      <c r="J169" s="290">
        <v>120</v>
      </c>
      <c r="K169" s="338"/>
    </row>
    <row r="170" s="1" customFormat="1" ht="15" customHeight="1">
      <c r="B170" s="315"/>
      <c r="C170" s="290" t="s">
        <v>1311</v>
      </c>
      <c r="D170" s="290"/>
      <c r="E170" s="290"/>
      <c r="F170" s="313" t="s">
        <v>1262</v>
      </c>
      <c r="G170" s="290"/>
      <c r="H170" s="290" t="s">
        <v>1312</v>
      </c>
      <c r="I170" s="290" t="s">
        <v>1264</v>
      </c>
      <c r="J170" s="290" t="s">
        <v>1313</v>
      </c>
      <c r="K170" s="338"/>
    </row>
    <row r="171" s="1" customFormat="1" ht="15" customHeight="1">
      <c r="B171" s="315"/>
      <c r="C171" s="290" t="s">
        <v>1210</v>
      </c>
      <c r="D171" s="290"/>
      <c r="E171" s="290"/>
      <c r="F171" s="313" t="s">
        <v>1262</v>
      </c>
      <c r="G171" s="290"/>
      <c r="H171" s="290" t="s">
        <v>1329</v>
      </c>
      <c r="I171" s="290" t="s">
        <v>1264</v>
      </c>
      <c r="J171" s="290" t="s">
        <v>1313</v>
      </c>
      <c r="K171" s="338"/>
    </row>
    <row r="172" s="1" customFormat="1" ht="15" customHeight="1">
      <c r="B172" s="315"/>
      <c r="C172" s="290" t="s">
        <v>1267</v>
      </c>
      <c r="D172" s="290"/>
      <c r="E172" s="290"/>
      <c r="F172" s="313" t="s">
        <v>1268</v>
      </c>
      <c r="G172" s="290"/>
      <c r="H172" s="290" t="s">
        <v>1329</v>
      </c>
      <c r="I172" s="290" t="s">
        <v>1264</v>
      </c>
      <c r="J172" s="290">
        <v>50</v>
      </c>
      <c r="K172" s="338"/>
    </row>
    <row r="173" s="1" customFormat="1" ht="15" customHeight="1">
      <c r="B173" s="315"/>
      <c r="C173" s="290" t="s">
        <v>1270</v>
      </c>
      <c r="D173" s="290"/>
      <c r="E173" s="290"/>
      <c r="F173" s="313" t="s">
        <v>1262</v>
      </c>
      <c r="G173" s="290"/>
      <c r="H173" s="290" t="s">
        <v>1329</v>
      </c>
      <c r="I173" s="290" t="s">
        <v>1272</v>
      </c>
      <c r="J173" s="290"/>
      <c r="K173" s="338"/>
    </row>
    <row r="174" s="1" customFormat="1" ht="15" customHeight="1">
      <c r="B174" s="315"/>
      <c r="C174" s="290" t="s">
        <v>1281</v>
      </c>
      <c r="D174" s="290"/>
      <c r="E174" s="290"/>
      <c r="F174" s="313" t="s">
        <v>1268</v>
      </c>
      <c r="G174" s="290"/>
      <c r="H174" s="290" t="s">
        <v>1329</v>
      </c>
      <c r="I174" s="290" t="s">
        <v>1264</v>
      </c>
      <c r="J174" s="290">
        <v>50</v>
      </c>
      <c r="K174" s="338"/>
    </row>
    <row r="175" s="1" customFormat="1" ht="15" customHeight="1">
      <c r="B175" s="315"/>
      <c r="C175" s="290" t="s">
        <v>1289</v>
      </c>
      <c r="D175" s="290"/>
      <c r="E175" s="290"/>
      <c r="F175" s="313" t="s">
        <v>1268</v>
      </c>
      <c r="G175" s="290"/>
      <c r="H175" s="290" t="s">
        <v>1329</v>
      </c>
      <c r="I175" s="290" t="s">
        <v>1264</v>
      </c>
      <c r="J175" s="290">
        <v>50</v>
      </c>
      <c r="K175" s="338"/>
    </row>
    <row r="176" s="1" customFormat="1" ht="15" customHeight="1">
      <c r="B176" s="315"/>
      <c r="C176" s="290" t="s">
        <v>1287</v>
      </c>
      <c r="D176" s="290"/>
      <c r="E176" s="290"/>
      <c r="F176" s="313" t="s">
        <v>1268</v>
      </c>
      <c r="G176" s="290"/>
      <c r="H176" s="290" t="s">
        <v>1329</v>
      </c>
      <c r="I176" s="290" t="s">
        <v>1264</v>
      </c>
      <c r="J176" s="290">
        <v>50</v>
      </c>
      <c r="K176" s="338"/>
    </row>
    <row r="177" s="1" customFormat="1" ht="15" customHeight="1">
      <c r="B177" s="315"/>
      <c r="C177" s="290" t="s">
        <v>115</v>
      </c>
      <c r="D177" s="290"/>
      <c r="E177" s="290"/>
      <c r="F177" s="313" t="s">
        <v>1262</v>
      </c>
      <c r="G177" s="290"/>
      <c r="H177" s="290" t="s">
        <v>1330</v>
      </c>
      <c r="I177" s="290" t="s">
        <v>1331</v>
      </c>
      <c r="J177" s="290"/>
      <c r="K177" s="338"/>
    </row>
    <row r="178" s="1" customFormat="1" ht="15" customHeight="1">
      <c r="B178" s="315"/>
      <c r="C178" s="290" t="s">
        <v>58</v>
      </c>
      <c r="D178" s="290"/>
      <c r="E178" s="290"/>
      <c r="F178" s="313" t="s">
        <v>1262</v>
      </c>
      <c r="G178" s="290"/>
      <c r="H178" s="290" t="s">
        <v>1332</v>
      </c>
      <c r="I178" s="290" t="s">
        <v>1333</v>
      </c>
      <c r="J178" s="290">
        <v>1</v>
      </c>
      <c r="K178" s="338"/>
    </row>
    <row r="179" s="1" customFormat="1" ht="15" customHeight="1">
      <c r="B179" s="315"/>
      <c r="C179" s="290" t="s">
        <v>54</v>
      </c>
      <c r="D179" s="290"/>
      <c r="E179" s="290"/>
      <c r="F179" s="313" t="s">
        <v>1262</v>
      </c>
      <c r="G179" s="290"/>
      <c r="H179" s="290" t="s">
        <v>1334</v>
      </c>
      <c r="I179" s="290" t="s">
        <v>1264</v>
      </c>
      <c r="J179" s="290">
        <v>20</v>
      </c>
      <c r="K179" s="338"/>
    </row>
    <row r="180" s="1" customFormat="1" ht="15" customHeight="1">
      <c r="B180" s="315"/>
      <c r="C180" s="290" t="s">
        <v>55</v>
      </c>
      <c r="D180" s="290"/>
      <c r="E180" s="290"/>
      <c r="F180" s="313" t="s">
        <v>1262</v>
      </c>
      <c r="G180" s="290"/>
      <c r="H180" s="290" t="s">
        <v>1335</v>
      </c>
      <c r="I180" s="290" t="s">
        <v>1264</v>
      </c>
      <c r="J180" s="290">
        <v>255</v>
      </c>
      <c r="K180" s="338"/>
    </row>
    <row r="181" s="1" customFormat="1" ht="15" customHeight="1">
      <c r="B181" s="315"/>
      <c r="C181" s="290" t="s">
        <v>116</v>
      </c>
      <c r="D181" s="290"/>
      <c r="E181" s="290"/>
      <c r="F181" s="313" t="s">
        <v>1262</v>
      </c>
      <c r="G181" s="290"/>
      <c r="H181" s="290" t="s">
        <v>1226</v>
      </c>
      <c r="I181" s="290" t="s">
        <v>1264</v>
      </c>
      <c r="J181" s="290">
        <v>10</v>
      </c>
      <c r="K181" s="338"/>
    </row>
    <row r="182" s="1" customFormat="1" ht="15" customHeight="1">
      <c r="B182" s="315"/>
      <c r="C182" s="290" t="s">
        <v>117</v>
      </c>
      <c r="D182" s="290"/>
      <c r="E182" s="290"/>
      <c r="F182" s="313" t="s">
        <v>1262</v>
      </c>
      <c r="G182" s="290"/>
      <c r="H182" s="290" t="s">
        <v>1336</v>
      </c>
      <c r="I182" s="290" t="s">
        <v>1297</v>
      </c>
      <c r="J182" s="290"/>
      <c r="K182" s="338"/>
    </row>
    <row r="183" s="1" customFormat="1" ht="15" customHeight="1">
      <c r="B183" s="315"/>
      <c r="C183" s="290" t="s">
        <v>1337</v>
      </c>
      <c r="D183" s="290"/>
      <c r="E183" s="290"/>
      <c r="F183" s="313" t="s">
        <v>1262</v>
      </c>
      <c r="G183" s="290"/>
      <c r="H183" s="290" t="s">
        <v>1338</v>
      </c>
      <c r="I183" s="290" t="s">
        <v>1297</v>
      </c>
      <c r="J183" s="290"/>
      <c r="K183" s="338"/>
    </row>
    <row r="184" s="1" customFormat="1" ht="15" customHeight="1">
      <c r="B184" s="315"/>
      <c r="C184" s="290" t="s">
        <v>1326</v>
      </c>
      <c r="D184" s="290"/>
      <c r="E184" s="290"/>
      <c r="F184" s="313" t="s">
        <v>1262</v>
      </c>
      <c r="G184" s="290"/>
      <c r="H184" s="290" t="s">
        <v>1339</v>
      </c>
      <c r="I184" s="290" t="s">
        <v>1297</v>
      </c>
      <c r="J184" s="290"/>
      <c r="K184" s="338"/>
    </row>
    <row r="185" s="1" customFormat="1" ht="15" customHeight="1">
      <c r="B185" s="315"/>
      <c r="C185" s="290" t="s">
        <v>119</v>
      </c>
      <c r="D185" s="290"/>
      <c r="E185" s="290"/>
      <c r="F185" s="313" t="s">
        <v>1268</v>
      </c>
      <c r="G185" s="290"/>
      <c r="H185" s="290" t="s">
        <v>1340</v>
      </c>
      <c r="I185" s="290" t="s">
        <v>1264</v>
      </c>
      <c r="J185" s="290">
        <v>50</v>
      </c>
      <c r="K185" s="338"/>
    </row>
    <row r="186" s="1" customFormat="1" ht="15" customHeight="1">
      <c r="B186" s="315"/>
      <c r="C186" s="290" t="s">
        <v>1341</v>
      </c>
      <c r="D186" s="290"/>
      <c r="E186" s="290"/>
      <c r="F186" s="313" t="s">
        <v>1268</v>
      </c>
      <c r="G186" s="290"/>
      <c r="H186" s="290" t="s">
        <v>1342</v>
      </c>
      <c r="I186" s="290" t="s">
        <v>1343</v>
      </c>
      <c r="J186" s="290"/>
      <c r="K186" s="338"/>
    </row>
    <row r="187" s="1" customFormat="1" ht="15" customHeight="1">
      <c r="B187" s="315"/>
      <c r="C187" s="290" t="s">
        <v>1344</v>
      </c>
      <c r="D187" s="290"/>
      <c r="E187" s="290"/>
      <c r="F187" s="313" t="s">
        <v>1268</v>
      </c>
      <c r="G187" s="290"/>
      <c r="H187" s="290" t="s">
        <v>1345</v>
      </c>
      <c r="I187" s="290" t="s">
        <v>1343</v>
      </c>
      <c r="J187" s="290"/>
      <c r="K187" s="338"/>
    </row>
    <row r="188" s="1" customFormat="1" ht="15" customHeight="1">
      <c r="B188" s="315"/>
      <c r="C188" s="290" t="s">
        <v>1346</v>
      </c>
      <c r="D188" s="290"/>
      <c r="E188" s="290"/>
      <c r="F188" s="313" t="s">
        <v>1268</v>
      </c>
      <c r="G188" s="290"/>
      <c r="H188" s="290" t="s">
        <v>1347</v>
      </c>
      <c r="I188" s="290" t="s">
        <v>1343</v>
      </c>
      <c r="J188" s="290"/>
      <c r="K188" s="338"/>
    </row>
    <row r="189" s="1" customFormat="1" ht="15" customHeight="1">
      <c r="B189" s="315"/>
      <c r="C189" s="351" t="s">
        <v>1348</v>
      </c>
      <c r="D189" s="290"/>
      <c r="E189" s="290"/>
      <c r="F189" s="313" t="s">
        <v>1268</v>
      </c>
      <c r="G189" s="290"/>
      <c r="H189" s="290" t="s">
        <v>1349</v>
      </c>
      <c r="I189" s="290" t="s">
        <v>1350</v>
      </c>
      <c r="J189" s="352" t="s">
        <v>1351</v>
      </c>
      <c r="K189" s="338"/>
    </row>
    <row r="190" s="1" customFormat="1" ht="15" customHeight="1">
      <c r="B190" s="315"/>
      <c r="C190" s="351" t="s">
        <v>43</v>
      </c>
      <c r="D190" s="290"/>
      <c r="E190" s="290"/>
      <c r="F190" s="313" t="s">
        <v>1262</v>
      </c>
      <c r="G190" s="290"/>
      <c r="H190" s="287" t="s">
        <v>1352</v>
      </c>
      <c r="I190" s="290" t="s">
        <v>1353</v>
      </c>
      <c r="J190" s="290"/>
      <c r="K190" s="338"/>
    </row>
    <row r="191" s="1" customFormat="1" ht="15" customHeight="1">
      <c r="B191" s="315"/>
      <c r="C191" s="351" t="s">
        <v>1354</v>
      </c>
      <c r="D191" s="290"/>
      <c r="E191" s="290"/>
      <c r="F191" s="313" t="s">
        <v>1262</v>
      </c>
      <c r="G191" s="290"/>
      <c r="H191" s="290" t="s">
        <v>1355</v>
      </c>
      <c r="I191" s="290" t="s">
        <v>1297</v>
      </c>
      <c r="J191" s="290"/>
      <c r="K191" s="338"/>
    </row>
    <row r="192" s="1" customFormat="1" ht="15" customHeight="1">
      <c r="B192" s="315"/>
      <c r="C192" s="351" t="s">
        <v>1356</v>
      </c>
      <c r="D192" s="290"/>
      <c r="E192" s="290"/>
      <c r="F192" s="313" t="s">
        <v>1262</v>
      </c>
      <c r="G192" s="290"/>
      <c r="H192" s="290" t="s">
        <v>1357</v>
      </c>
      <c r="I192" s="290" t="s">
        <v>1297</v>
      </c>
      <c r="J192" s="290"/>
      <c r="K192" s="338"/>
    </row>
    <row r="193" s="1" customFormat="1" ht="15" customHeight="1">
      <c r="B193" s="315"/>
      <c r="C193" s="351" t="s">
        <v>1358</v>
      </c>
      <c r="D193" s="290"/>
      <c r="E193" s="290"/>
      <c r="F193" s="313" t="s">
        <v>1268</v>
      </c>
      <c r="G193" s="290"/>
      <c r="H193" s="290" t="s">
        <v>1359</v>
      </c>
      <c r="I193" s="290" t="s">
        <v>1297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1360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1361</v>
      </c>
      <c r="D200" s="354"/>
      <c r="E200" s="354"/>
      <c r="F200" s="354" t="s">
        <v>1362</v>
      </c>
      <c r="G200" s="355"/>
      <c r="H200" s="354" t="s">
        <v>1363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1353</v>
      </c>
      <c r="D202" s="290"/>
      <c r="E202" s="290"/>
      <c r="F202" s="313" t="s">
        <v>44</v>
      </c>
      <c r="G202" s="290"/>
      <c r="H202" s="290" t="s">
        <v>1364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45</v>
      </c>
      <c r="G203" s="290"/>
      <c r="H203" s="290" t="s">
        <v>1365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48</v>
      </c>
      <c r="G204" s="290"/>
      <c r="H204" s="290" t="s">
        <v>1366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46</v>
      </c>
      <c r="G205" s="290"/>
      <c r="H205" s="290" t="s">
        <v>1367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47</v>
      </c>
      <c r="G206" s="290"/>
      <c r="H206" s="290" t="s">
        <v>1368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1309</v>
      </c>
      <c r="D208" s="290"/>
      <c r="E208" s="290"/>
      <c r="F208" s="313" t="s">
        <v>80</v>
      </c>
      <c r="G208" s="290"/>
      <c r="H208" s="290" t="s">
        <v>1369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1204</v>
      </c>
      <c r="G209" s="290"/>
      <c r="H209" s="290" t="s">
        <v>1205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1202</v>
      </c>
      <c r="G210" s="290"/>
      <c r="H210" s="290" t="s">
        <v>1370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1206</v>
      </c>
      <c r="G211" s="351"/>
      <c r="H211" s="342" t="s">
        <v>1207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1208</v>
      </c>
      <c r="G212" s="351"/>
      <c r="H212" s="342" t="s">
        <v>1371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1333</v>
      </c>
      <c r="D214" s="290"/>
      <c r="E214" s="290"/>
      <c r="F214" s="313">
        <v>1</v>
      </c>
      <c r="G214" s="351"/>
      <c r="H214" s="342" t="s">
        <v>1372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1373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1374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1375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PCPAVEL\Pavel Kolar</dc:creator>
  <cp:lastModifiedBy>PCPAVEL\Pavel Kolar</cp:lastModifiedBy>
  <dcterms:created xsi:type="dcterms:W3CDTF">2023-10-20T10:13:23Z</dcterms:created>
  <dcterms:modified xsi:type="dcterms:W3CDTF">2023-10-20T10:13:32Z</dcterms:modified>
</cp:coreProperties>
</file>