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29040" windowHeight="16440" tabRatio="926" activeTab="4"/>
  </bookViews>
  <sheets>
    <sheet name="01 Krycí list" sheetId="1" r:id="rId1"/>
    <sheet name="02 Změnový list" sheetId="2" r:id="rId2"/>
    <sheet name="03 Zápis o projednání" sheetId="3" r:id="rId3"/>
    <sheet name="04 Položky změny" sheetId="13" r:id="rId4"/>
    <sheet name="05 Přehled změn dle Skupin" sheetId="9" r:id="rId5"/>
    <sheet name="06 Seznam dokladů" sheetId="6" r:id="rId6"/>
    <sheet name="07 Soupis prací SO po změnách" sheetId="14"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 localSheetId="4">#REF!</definedName>
    <definedName name="_">#REF!</definedName>
    <definedName name="__BPK1">#REF!</definedName>
    <definedName name="__BPK2">#REF!</definedName>
    <definedName name="__BPK3">#REF!</definedName>
    <definedName name="__P1">#REF!</definedName>
    <definedName name="__P10">#REF!</definedName>
    <definedName name="__P2">#REF!</definedName>
    <definedName name="__P6">#REF!</definedName>
    <definedName name="__P7">#REF!</definedName>
    <definedName name="_1">#REF!</definedName>
    <definedName name="_P11">#REF!</definedName>
    <definedName name="_P3">#REF!</definedName>
    <definedName name="_P32">#REF!</definedName>
    <definedName name="_P4">#REF!</definedName>
    <definedName name="_P5">#REF!</definedName>
    <definedName name="_P8">#REF!</definedName>
    <definedName name="_P9">#REF!</definedName>
    <definedName name="a" localSheetId="4">#REF!</definedName>
    <definedName name="a" localSheetId="5">#REF!</definedName>
    <definedName name="a">#REF!</definedName>
    <definedName name="aaa">#REF!</definedName>
    <definedName name="aaaa">#REF!</definedName>
    <definedName name="baba">#REF!</definedName>
    <definedName name="C_faktury" localSheetId="5">'[1]6-Faktura'!$M$7</definedName>
    <definedName name="C_faktury">'[2]6-Faktura'!$M$7</definedName>
    <definedName name="cisloobjektu">#REF!</definedName>
    <definedName name="cislostavby">#REF!</definedName>
    <definedName name="č_fa" localSheetId="4">#REF!</definedName>
    <definedName name="č_fa">#REF!</definedName>
    <definedName name="č_sml" localSheetId="5">'[3]201'!$D$10</definedName>
    <definedName name="č_sml">'[4]201'!$D$10</definedName>
    <definedName name="č_z" localSheetId="4">#REF!</definedName>
    <definedName name="č_z">#REF!</definedName>
    <definedName name="Čísla">#REF!</definedName>
    <definedName name="D">#REF!</definedName>
    <definedName name="dat">#REF!</definedName>
    <definedName name="dat_2">#REF!</definedName>
    <definedName name="Datum">#REF!</definedName>
    <definedName name="dav">#REF!</definedName>
    <definedName name="ddd">#REF!</definedName>
    <definedName name="ddddd">#REF!</definedName>
    <definedName name="deeee">#REF!</definedName>
    <definedName name="Dil">#REF!</definedName>
    <definedName name="do" localSheetId="5">'[1]6-Faktura'!$M$27</definedName>
    <definedName name="do">'[2]6-Faktura'!$M$27</definedName>
    <definedName name="dod_jm" localSheetId="4">#REF!</definedName>
    <definedName name="dod_jm">#REF!</definedName>
    <definedName name="Dodavka">#REF!</definedName>
    <definedName name="Dodavka0">#REF!</definedName>
    <definedName name="eee">#REF!</definedName>
    <definedName name="Excel_BuiltIn_Print_Area">#REF!</definedName>
    <definedName name="Excel_BuiltIn_Print_Area_1">#REF!</definedName>
    <definedName name="Excel_BuiltIn_Print_Area_4">#REF!</definedName>
    <definedName name="Excel_BuiltIn_Print_Area_5">#REF!</definedName>
    <definedName name="Excel_BuiltIn_Print_Titles">#REF!</definedName>
    <definedName name="Excel_BuiltIn_Print_Titles_1">#REF!</definedName>
    <definedName name="fa">#REF!</definedName>
    <definedName name="fefg">#REF!</definedName>
    <definedName name="Fin_Phare" localSheetId="5">'[1]3-Projekt'!$J$11:$J$11</definedName>
    <definedName name="Fin_Phare">'[2]3-Projekt'!$J$11:$J$11</definedName>
    <definedName name="Fin_Zad" localSheetId="5">'[1]3-Projekt'!$K$11:$K$11</definedName>
    <definedName name="Fin_Zad">'[2]3-Projekt'!$K$11:$K$11</definedName>
    <definedName name="GRRRR" localSheetId="4">#REF!</definedName>
    <definedName name="GRRRR" localSheetId="5">#REF!</definedName>
    <definedName name="GRRRR">#REF!</definedName>
    <definedName name="HRRRRR" localSheetId="5">#REF!</definedName>
    <definedName name="HRRRRR">#REF!</definedName>
    <definedName name="hrth">#REF!</definedName>
    <definedName name="hrthrthzrthrt" localSheetId="4">#REF!</definedName>
    <definedName name="hrthrthzrthrt">#REF!</definedName>
    <definedName name="HSV">#REF!</definedName>
    <definedName name="HSV0">#REF!</definedName>
    <definedName name="HZS">#REF!</definedName>
    <definedName name="HZS0">#REF!</definedName>
    <definedName name="injekt">#REF!</definedName>
    <definedName name="JKSO">#REF!</definedName>
    <definedName name="Kody_proj" localSheetId="5">'[1]3-Projekt'!$B$11:$B$11</definedName>
    <definedName name="Kody_proj">'[2]3-Projekt'!$B$11:$B$11</definedName>
    <definedName name="Kody_zeme" localSheetId="5">'[1]3-Projekt'!$C$11:$C$11</definedName>
    <definedName name="Kody_zeme">'[2]3-Projekt'!$C$11:$C$11</definedName>
    <definedName name="kon" localSheetId="5">'[3]201'!$I$10</definedName>
    <definedName name="kon">'[4]201'!$I$10</definedName>
    <definedName name="l">#REF!</definedName>
    <definedName name="list">#REF!</definedName>
    <definedName name="MJ">#REF!</definedName>
    <definedName name="Mont">#REF!</definedName>
    <definedName name="Montaz0">#REF!</definedName>
    <definedName name="NazevDilu">#REF!</definedName>
    <definedName name="nazevobjektu">#REF!</definedName>
    <definedName name="nazevstavby">#REF!</definedName>
    <definedName name="Názvy" localSheetId="4">#REF!</definedName>
    <definedName name="Názvy">#REF!</definedName>
    <definedName name="Nazvy_proj" localSheetId="5">'[1]3-Projekt'!$D$11:$D$11</definedName>
    <definedName name="Nazvy_proj">'[2]3-Projekt'!$D$11:$D$11</definedName>
    <definedName name="o_dat" localSheetId="4">#REF!</definedName>
    <definedName name="o_dat" localSheetId="5">#REF!</definedName>
    <definedName name="o_dat">#REF!</definedName>
    <definedName name="obd" localSheetId="5">#REF!</definedName>
    <definedName name="obd">#REF!</definedName>
    <definedName name="obd." localSheetId="5">#REF!</definedName>
    <definedName name="obd.">#REF!</definedName>
    <definedName name="Objednatel">#REF!</definedName>
    <definedName name="oblast">#REF!</definedName>
    <definedName name="_xlnm.Print_Area" localSheetId="0">'01 Krycí list'!$B$1:$V$45</definedName>
    <definedName name="_xlnm.Print_Area" localSheetId="1">'02 Změnový list'!$B$1:$W$45</definedName>
    <definedName name="_xlnm.Print_Area" localSheetId="5">'06 Seznam dokladů'!$A$1:$C$35</definedName>
    <definedName name="oblast1" localSheetId="4">#REF!</definedName>
    <definedName name="oblast1" localSheetId="5">#REF!</definedName>
    <definedName name="oblast1">#REF!</definedName>
    <definedName name="od" localSheetId="5">'[1]6-Faktura'!$K$27</definedName>
    <definedName name="od">'[2]6-Faktura'!$K$27</definedName>
    <definedName name="odb_jm" localSheetId="4">#REF!</definedName>
    <definedName name="odb_jm">#REF!</definedName>
    <definedName name="p" localSheetId="4">#REF!</definedName>
    <definedName name="p">#REF!</definedName>
    <definedName name="PocetMJ">#REF!</definedName>
    <definedName name="POLOZKY_F" localSheetId="4">#REF!</definedName>
    <definedName name="POLOZKY_F" localSheetId="5">#REF!</definedName>
    <definedName name="POLOZKY_F">#REF!</definedName>
    <definedName name="polozky_H" localSheetId="5">#REF!</definedName>
    <definedName name="polozky_H">#REF!</definedName>
    <definedName name="POLOZKY_R" localSheetId="5">#REF!</definedName>
    <definedName name="POLOZKY_R">#REF!</definedName>
    <definedName name="POLOZKYSES_F" localSheetId="5">#REF!</definedName>
    <definedName name="POLOZKYSES_F">#REF!</definedName>
    <definedName name="POLOZKYSES_H" localSheetId="5">#REF!</definedName>
    <definedName name="POLOZKYSES_H">#REF!</definedName>
    <definedName name="Poznamka">#REF!</definedName>
    <definedName name="PRENOS_F" localSheetId="4">#REF!</definedName>
    <definedName name="PRENOS_F" localSheetId="5">#REF!</definedName>
    <definedName name="PRENOS_F">#REF!</definedName>
    <definedName name="prenos_g" localSheetId="4">#REF!</definedName>
    <definedName name="prenos_g">#REF!</definedName>
    <definedName name="PRENOS_H" localSheetId="5">#REF!</definedName>
    <definedName name="PRENOS_H">#REF!</definedName>
    <definedName name="PRENOS_R" localSheetId="5">#REF!</definedName>
    <definedName name="PRENOS_R">#REF!</definedName>
    <definedName name="PRENOSSES_F" localSheetId="5">#REF!</definedName>
    <definedName name="PRENOSSES_F">#REF!</definedName>
    <definedName name="PRENOSSES_H" localSheetId="5">#REF!</definedName>
    <definedName name="PRENOSSES_H">#REF!</definedName>
    <definedName name="Print_Area_1" localSheetId="4">#REF!</definedName>
    <definedName name="Print_Area_1">#REF!</definedName>
    <definedName name="PRIRAZKA_F" localSheetId="5">#REF!</definedName>
    <definedName name="PRIRAZKA_F">#REF!</definedName>
    <definedName name="PRIRAZKA_H" localSheetId="5">#REF!</definedName>
    <definedName name="PRIRAZKA_H">#REF!</definedName>
    <definedName name="PRIRAZKA_R" localSheetId="5">#REF!</definedName>
    <definedName name="PRIRAZKA_R">#REF!</definedName>
    <definedName name="Projektant">#REF!</definedName>
    <definedName name="PS">#REF!</definedName>
    <definedName name="PSV">#REF!</definedName>
    <definedName name="PSV0">#REF!</definedName>
    <definedName name="SazbaDPH1">#REF!</definedName>
    <definedName name="SazbaDPH2">#REF!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specm02" localSheetId="4">#REF!</definedName>
    <definedName name="specm02" localSheetId="5">#REF!</definedName>
    <definedName name="specm02">#REF!</definedName>
    <definedName name="sss">#REF!</definedName>
    <definedName name="stavba" localSheetId="5">#REF!</definedName>
    <definedName name="stavba">#REF!</definedName>
    <definedName name="stred" localSheetId="5">#REF!</definedName>
    <definedName name="stred">#REF!</definedName>
    <definedName name="Typ">#REF!</definedName>
    <definedName name="Ukonc_Phare" localSheetId="5">'[1]3-Projekt'!$Q$11:$Q$11</definedName>
    <definedName name="Ukonc_Phare">'[2]3-Projekt'!$Q$11:$Q$11</definedName>
    <definedName name="Ukonc_vyst" localSheetId="5">'[1]3-Projekt'!$P$11:$P$11</definedName>
    <definedName name="Ukonc_vyst">'[2]3-Projekt'!$P$11:$P$11</definedName>
    <definedName name="VRN">#REF!</definedName>
    <definedName name="VRNKc">#REF!</definedName>
    <definedName name="VRNnazev">#REF!</definedName>
    <definedName name="VRNproc">#REF!</definedName>
    <definedName name="VRNzakl">#REF!</definedName>
    <definedName name="x" localSheetId="4">#REF!</definedName>
    <definedName name="x">#REF!</definedName>
    <definedName name="xxx" localSheetId="4">#REF!</definedName>
    <definedName name="xxx" localSheetId="5">#REF!</definedName>
    <definedName name="xxx">#REF!</definedName>
    <definedName name="xycyxc">'[14]Krycí list'!$C$4</definedName>
    <definedName name="Zahaj_vyst" localSheetId="5">'[1]3-Projekt'!$O$11:$O$11</definedName>
    <definedName name="Zahaj_vyst">'[2]3-Projekt'!$O$11:$O$11</definedName>
    <definedName name="Zakazka">#REF!</definedName>
    <definedName name="Zaklad22">#REF!</definedName>
    <definedName name="Zaklad5">#REF!</definedName>
    <definedName name="Zhotovitel">#REF!</definedName>
    <definedName name="zjištovák" localSheetId="4">#REF!</definedName>
    <definedName name="zjištovák" localSheetId="5">#REF!</definedName>
    <definedName name="zjištovák">#REF!</definedName>
  </definedNames>
  <calcPr calcId="191029"/>
  <extLst/>
</workbook>
</file>

<file path=xl/sharedStrings.xml><?xml version="1.0" encoding="utf-8"?>
<sst xmlns="http://schemas.openxmlformats.org/spreadsheetml/2006/main" count="382" uniqueCount="263">
  <si>
    <t>Název stavebního objektu/provozního souboru (SO/PS):</t>
  </si>
  <si>
    <t>Objednatel:</t>
  </si>
  <si>
    <t>Zhotovitel:</t>
  </si>
  <si>
    <t>Krycí list ZBV</t>
  </si>
  <si>
    <t>Název a evidenční číslo Stavby:</t>
  </si>
  <si>
    <t>Číslo ZBV:</t>
  </si>
  <si>
    <t xml:space="preserve">Cena navrhovaných Změn záporných </t>
  </si>
  <si>
    <t xml:space="preserve">Cena navrhovaných Změn kladných </t>
  </si>
  <si>
    <t>Cena navrhovaných Změn záporných a Změn kladných celkem</t>
  </si>
  <si>
    <t>ZBV - krycí list</t>
  </si>
  <si>
    <t>Části ZBV se číslují číslem ZBV, za kterým je tečka a index udávající číslo Skupiny.</t>
  </si>
  <si>
    <t>Zborovská 81/11, 150 00 Praha 5, Smíchov</t>
  </si>
  <si>
    <t>00066001</t>
  </si>
  <si>
    <t>Krajská správa a údržba silnic Středočeského kraje, příspěvková organizace</t>
  </si>
  <si>
    <t>Změnový list</t>
  </si>
  <si>
    <t>Objednatel: Krajská správa a údržba silnic Středočeského kraje, příspěvková organizace se sídlem Zborovská 81/11, 150 00 Praha 5, Smíchov</t>
  </si>
  <si>
    <r>
      <t>Přílohy Změnového listu</t>
    </r>
    <r>
      <rPr>
        <sz val="8"/>
        <rFont val="Arial CE"/>
        <family val="2"/>
      </rPr>
      <t>:</t>
    </r>
  </si>
  <si>
    <t>Příjemce</t>
  </si>
  <si>
    <t>1. Krycí list</t>
  </si>
  <si>
    <t>počet listů</t>
  </si>
  <si>
    <t>Objednatel</t>
  </si>
  <si>
    <t>2. Změnový list</t>
  </si>
  <si>
    <t>Zhotovitel</t>
  </si>
  <si>
    <t>3. Zápis o projednání ocenění soupisu prací</t>
  </si>
  <si>
    <t>Stavební dozor</t>
  </si>
  <si>
    <t>Údaje v Kč bez DPH:</t>
  </si>
  <si>
    <t>Cena navrhovaných Změn kladných</t>
  </si>
  <si>
    <t>Součet absolutních hodnot Změn kladných a Změn záporných</t>
  </si>
  <si>
    <t>Podpis vyjadřuje souhlas se Změnou:</t>
  </si>
  <si>
    <t xml:space="preserve">       Zhotovitel (stavbyvedoucí)</t>
  </si>
  <si>
    <t>jméno</t>
  </si>
  <si>
    <t>podpis</t>
  </si>
  <si>
    <t>ZÁPIS</t>
  </si>
  <si>
    <t xml:space="preserve">o projednání ocenění soupisu prací a ceny stavebního objektu/provozního souboru (SO/PS) </t>
  </si>
  <si>
    <t>Název Stavby:</t>
  </si>
  <si>
    <r>
      <t xml:space="preserve">Číslo SO/PS </t>
    </r>
    <r>
      <rPr>
        <b/>
        <sz val="13"/>
        <rFont val="Arial CE"/>
        <family val="2"/>
      </rPr>
      <t xml:space="preserve">/ </t>
    </r>
    <r>
      <rPr>
        <b/>
        <sz val="10"/>
        <rFont val="Arial CE"/>
        <family val="2"/>
      </rPr>
      <t>číslo Změny SO/PS</t>
    </r>
    <r>
      <rPr>
        <b/>
        <sz val="10"/>
        <rFont val="Arial CE"/>
        <family val="2"/>
      </rPr>
      <t>:</t>
    </r>
  </si>
  <si>
    <t>Údaje v Kč bez DPH</t>
  </si>
  <si>
    <t>Cena SO/PS dle Smlouvy</t>
  </si>
  <si>
    <t>Poznámka:</t>
  </si>
  <si>
    <t xml:space="preserve">Cenu všech Změn záporných v předchozích Změnách na SO/PS a cenu navrhovaných Změn záporných na SO/PS je nutno zadávat se znaménkem mínus (-). </t>
  </si>
  <si>
    <t>1 - zadat</t>
  </si>
  <si>
    <t xml:space="preserve">Cena SO/PS v předchozích ZBV: </t>
  </si>
  <si>
    <t xml:space="preserve">Cena všech Změn záporných v předchozích Změnách na SO/PS </t>
  </si>
  <si>
    <t xml:space="preserve">Cena všech Změn kladných v předchozích Změnách na SO/PS </t>
  </si>
  <si>
    <t>Cena SO/PS po všech předchozích Změnách</t>
  </si>
  <si>
    <t>Rozdíl ceny SO/PS po všech předchozích Změnách a ve Smlouvě</t>
  </si>
  <si>
    <t>3 - zadat</t>
  </si>
  <si>
    <t>4 - zadat</t>
  </si>
  <si>
    <t>5=1+3+4</t>
  </si>
  <si>
    <t>6=5-1</t>
  </si>
  <si>
    <t>stavební/montážní práce</t>
  </si>
  <si>
    <t xml:space="preserve">Cena SO/PS v této ZBV a po této ZBV: </t>
  </si>
  <si>
    <t xml:space="preserve">Cena navrhovaných Změn záporných na SO/PS </t>
  </si>
  <si>
    <r>
      <t xml:space="preserve">Cena navrhovaných Změn kladných </t>
    </r>
    <r>
      <rPr>
        <sz val="10"/>
        <rFont val="Arial CE"/>
        <family val="2"/>
      </rPr>
      <t xml:space="preserve">na SO/PS </t>
    </r>
  </si>
  <si>
    <r>
      <t xml:space="preserve">Cena všech Změn </t>
    </r>
    <r>
      <rPr>
        <sz val="10"/>
        <rFont val="Arial CE"/>
        <family val="2"/>
      </rPr>
      <t xml:space="preserve">kladných </t>
    </r>
    <r>
      <rPr>
        <sz val="10"/>
        <rFont val="Arial CE"/>
        <family val="2"/>
      </rPr>
      <t xml:space="preserve">na SO/PS (předchozích a navrhovaných) </t>
    </r>
  </si>
  <si>
    <r>
      <t xml:space="preserve">Cena všech Změn kladných </t>
    </r>
    <r>
      <rPr>
        <sz val="10"/>
        <rFont val="Arial CE"/>
        <family val="2"/>
      </rPr>
      <t>na SO/PS k ceně SO/PS dle Smlouvy v %</t>
    </r>
    <r>
      <rPr>
        <sz val="10"/>
        <rFont val="Arial CE"/>
        <family val="2"/>
      </rPr>
      <t xml:space="preserve"> </t>
    </r>
  </si>
  <si>
    <t>8 - zadat</t>
  </si>
  <si>
    <t>9 - zadat</t>
  </si>
  <si>
    <t>10=4+9</t>
  </si>
  <si>
    <t>11=10/1</t>
  </si>
  <si>
    <t xml:space="preserve">Cena SO/PS po této ZBV: </t>
  </si>
  <si>
    <t xml:space="preserve">Cena všech Změn záporných na SO/PS (předchozích a navrhovaných) </t>
  </si>
  <si>
    <t>Cena SO/PS po této Změně</t>
  </si>
  <si>
    <r>
      <t xml:space="preserve">Rozdíl ceny SO/PS po této Změně oproti ceně SO/PS dle </t>
    </r>
    <r>
      <rPr>
        <sz val="10"/>
        <rFont val="Arial CE"/>
        <family val="2"/>
      </rPr>
      <t>Smlo</t>
    </r>
    <r>
      <rPr>
        <sz val="10"/>
        <rFont val="Arial CE"/>
        <family val="2"/>
      </rPr>
      <t>uvy</t>
    </r>
  </si>
  <si>
    <t>Rozdíl ceny SO/PS po této Změně oproti ceně SO/PS dle Smlouvy v %</t>
  </si>
  <si>
    <t>13=3+8</t>
  </si>
  <si>
    <t>14=1+13+10</t>
  </si>
  <si>
    <t>15=14-1</t>
  </si>
  <si>
    <t>16=15/1</t>
  </si>
  <si>
    <t>ZMĚNA SOUPISU PRACÍ (SO/PS)</t>
  </si>
  <si>
    <t>Poř. č. pol.</t>
  </si>
  <si>
    <t>Kód položky</t>
  </si>
  <si>
    <t>Název položky</t>
  </si>
  <si>
    <t>m.j.</t>
  </si>
  <si>
    <t>Množství ve Smlouvě</t>
  </si>
  <si>
    <t>Množství rozdílu</t>
  </si>
  <si>
    <t>Celkem</t>
  </si>
  <si>
    <t>Přijatá smluvní částka bez rezervy a DPH</t>
  </si>
  <si>
    <t>6=32+36</t>
  </si>
  <si>
    <t xml:space="preserve">Suma Změn kladných a Změn záporných Skupiny 3 a Skupiny 4 </t>
  </si>
  <si>
    <t>7=(6/1)*100</t>
  </si>
  <si>
    <t>Sledování limitu 30 % - součet Skupiny 3 a Skupiny 4</t>
  </si>
  <si>
    <t>3=(2/1)*100</t>
  </si>
  <si>
    <t>Procento změny Přijaté smluvní částky</t>
  </si>
  <si>
    <t>8=1*0,3</t>
  </si>
  <si>
    <t>Zákonný limit 30 % pro Skupinu 3 a Skupinu 4</t>
  </si>
  <si>
    <t>4=(25/1)*100</t>
  </si>
  <si>
    <t>Sledování vyhrazených změn (Skupina 1)</t>
  </si>
  <si>
    <t>5=(28/1)*100</t>
  </si>
  <si>
    <t xml:space="preserve">Sledování záměny položek (Skupina 2) </t>
  </si>
  <si>
    <t>40=(19/1)*100</t>
  </si>
  <si>
    <t>- 1 -</t>
  </si>
  <si>
    <t>- 2 -</t>
  </si>
  <si>
    <t>- 3 -</t>
  </si>
  <si>
    <t>- 4 -</t>
  </si>
  <si>
    <t>- 5 -</t>
  </si>
  <si>
    <t>SO</t>
  </si>
  <si>
    <t>ZBV č.</t>
  </si>
  <si>
    <t>Název SO/PS / předmět Změny</t>
  </si>
  <si>
    <t>Změny záporné (zadávat se znaménkem mínus)</t>
  </si>
  <si>
    <t>Změny kladné</t>
  </si>
  <si>
    <t>Hodnota ZBV</t>
  </si>
  <si>
    <t>Suma Změn záporných a Změn kladných</t>
  </si>
  <si>
    <t>Suma absolutních hodnot Změn kladných a Změn záporných</t>
  </si>
  <si>
    <t>limit 15 %</t>
  </si>
  <si>
    <t>21=19+20</t>
  </si>
  <si>
    <t>25=23+24</t>
  </si>
  <si>
    <t>28=26+27</t>
  </si>
  <si>
    <t>32=29+30</t>
  </si>
  <si>
    <t>32A=ABS(29)+30</t>
  </si>
  <si>
    <t>36=33+34</t>
  </si>
  <si>
    <t>36A=ABS(33)+34</t>
  </si>
  <si>
    <t>Formulář má informativní charakter a zobrazuje stav k datu předložení Změnového listu.</t>
  </si>
  <si>
    <t>Přehled dalších dokladů</t>
  </si>
  <si>
    <t>Název stavebního objektu / provozního souboru (SO/PS):</t>
  </si>
  <si>
    <t>Číslo SO/PS / číslo změny SO/PS:</t>
  </si>
  <si>
    <t xml:space="preserve">Doklad </t>
  </si>
  <si>
    <t>Sledování limitu 15 % pro podstatnou změnu pro Změny záporné dle § 14, odst. (5), písm. b)</t>
  </si>
  <si>
    <t>Počet listů celkem</t>
  </si>
  <si>
    <t>Aktuální smluvní částka (cena stavby) včetně DPH</t>
  </si>
  <si>
    <t xml:space="preserve">T         </t>
  </si>
  <si>
    <t>029412</t>
  </si>
  <si>
    <t>OSTATNÍ POŽADAVKY - VYPRACOVÁNÍ MOSTNÍHO LISTU</t>
  </si>
  <si>
    <t xml:space="preserve">KUS       </t>
  </si>
  <si>
    <t>02950</t>
  </si>
  <si>
    <t xml:space="preserve">M3        </t>
  </si>
  <si>
    <t xml:space="preserve">M         </t>
  </si>
  <si>
    <t xml:space="preserve">PŘEHLED ZAŘAZENÍ ZMĚN DO SKUPIN </t>
  </si>
  <si>
    <t>2=1+19+20</t>
  </si>
  <si>
    <t>Aktuální smluvní částka (cena stavby)</t>
  </si>
  <si>
    <t>Vyhrazené změny (Doměrky) (dle §100 zákona č. 134/2016 Sb.)</t>
  </si>
  <si>
    <t>Záměna položek (dle §222 odst. (7) zákona č. 134/2016 Sb.)</t>
  </si>
  <si>
    <t>Změny nepředvídané (dle §222 odst. (6) zákona č. 134/2016 Sb.)</t>
  </si>
  <si>
    <t>Změny nezbytné (dle §222 odst. (5) zákona č. 134/2016 Sb.)</t>
  </si>
  <si>
    <t>Změny de minimis 
Změny neměnící celkovou povahu veřejné zakázky  (dle §222 odst. (4) zákona č. 134/2016 Sb.)</t>
  </si>
  <si>
    <t xml:space="preserve">   Další doklady dle přehledu dokladů</t>
  </si>
  <si>
    <t>014102</t>
  </si>
  <si>
    <t>POPLATKY ZA SKLÁDKU
zemina, kámen, kamenivo</t>
  </si>
  <si>
    <t>014211</t>
  </si>
  <si>
    <t>POPLATKY ZA ZEMNÍK - ORNICE
nákup ornice - vč.dovozu na stavbu</t>
  </si>
  <si>
    <t>40.0*0.15=6,00 [A]</t>
  </si>
  <si>
    <t>POPLATKY ZA ZEMNÍK - ORNICE
Rezerva pro napojení na stávající vozovková souvrství, čerpání se souhlasem TDI
nákup ornice - vč.dovozu na stavbu</t>
  </si>
  <si>
    <t>21.6*0.15=3,24 [A]</t>
  </si>
  <si>
    <t>02940</t>
  </si>
  <si>
    <t>OSTATNÍ POŽADAVKY - VYPRACOVÁNÍ DOKUMENTACE
Projekt sledování a údržby</t>
  </si>
  <si>
    <t xml:space="preserve">KPL       </t>
  </si>
  <si>
    <t>OSTATNÍ POŽADAVKY - POSUDKY, KONTROLY, REVIZNÍ ZPRÁVY
Výpočet zatížitelnosti vč.vyhodnocení</t>
  </si>
  <si>
    <t>02953</t>
  </si>
  <si>
    <t>OSTATNÍ POŽADAVKY - HLAVNÍ MOSTNÍ PROHLÍDKA</t>
  </si>
  <si>
    <t>1.1</t>
  </si>
  <si>
    <t>1.2</t>
  </si>
  <si>
    <t>1.3</t>
  </si>
  <si>
    <t>1.4</t>
  </si>
  <si>
    <t>1.5</t>
  </si>
  <si>
    <t>ČERPÁNÍ VODY DO 1000 L/MIN</t>
  </si>
  <si>
    <t>HOD</t>
  </si>
  <si>
    <t>HLOUBENÍ JAM ZAPAŽ I NEPAŽ TŘ. II, ODVOZ DO 20KM</t>
  </si>
  <si>
    <t>131838</t>
  </si>
  <si>
    <t>VÝPLŇ ZA OPĚRAMI A ZDMI Z PROST BETONU DO C20/25</t>
  </si>
  <si>
    <t>45831A</t>
  </si>
  <si>
    <t>Rekapitulace ZBV č. 1 dle Skupin 1, 2, 3, 4, 5</t>
  </si>
  <si>
    <t>pro všechny skupiny - pro ZBV číslo: 1</t>
  </si>
  <si>
    <t>Podpis:</t>
  </si>
  <si>
    <t xml:space="preserve">Podpis: </t>
  </si>
  <si>
    <t>11512</t>
  </si>
  <si>
    <t xml:space="preserve">Odpovědný zástupce Objednatele i odpovědný zástupce Zhotovitele odsouhlasují skladbu měněných položek i nových položek, včetně jejich výměr, vyjadřujících předkládanou změnu. 
Potvrzují zároveň skutečné provedení prací a oprávněnost změny. </t>
  </si>
  <si>
    <t>Za Zhotovitele:     jméno, (stavbyvedoucí)</t>
  </si>
  <si>
    <t>Supervize</t>
  </si>
  <si>
    <t>Projektant (AD)</t>
  </si>
  <si>
    <t>Nové položky</t>
  </si>
  <si>
    <t>Hodnota skupiny 5</t>
  </si>
  <si>
    <t xml:space="preserve">Limit </t>
  </si>
  <si>
    <t>12=(1)*0,15</t>
  </si>
  <si>
    <t>13=(39)/(1)</t>
  </si>
  <si>
    <t>39=ABS(37)+38</t>
  </si>
  <si>
    <t>Most / Změna založení</t>
  </si>
  <si>
    <t>07 Soupis prací SO po změnách</t>
  </si>
  <si>
    <t xml:space="preserve">IČ: </t>
  </si>
  <si>
    <t>Za Objednatele:     jméno, (TDS/TDI)</t>
  </si>
  <si>
    <t>Název Stavby dle SoD:</t>
  </si>
  <si>
    <r>
      <t xml:space="preserve">Číslo SO/PS </t>
    </r>
    <r>
      <rPr>
        <sz val="11"/>
        <rFont val="Arial CE"/>
        <family val="2"/>
      </rPr>
      <t>/</t>
    </r>
    <r>
      <rPr>
        <sz val="8"/>
        <rFont val="Arial CE"/>
        <family val="2"/>
      </rPr>
      <t xml:space="preserve">  
</t>
    </r>
    <r>
      <rPr>
        <sz val="11"/>
        <rFont val="Arial CE"/>
        <family val="2"/>
      </rPr>
      <t>/</t>
    </r>
    <r>
      <rPr>
        <sz val="8"/>
        <rFont val="Arial CE"/>
        <family val="2"/>
      </rPr>
      <t xml:space="preserve"> pořadí Změny SO/PS:</t>
    </r>
  </si>
  <si>
    <t>ZBV č./
Skupina</t>
  </si>
  <si>
    <t>ZBV č./ 
SUMA</t>
  </si>
  <si>
    <t>Stejný systém číslování se používá pro jednotlivé Změnové listy (02)</t>
  </si>
  <si>
    <t>a pro Rozpis ocenění změn položek (04).</t>
  </si>
  <si>
    <t xml:space="preserve">4. Rozpis ocenění Změn položek </t>
  </si>
  <si>
    <t>5. Přehled zařazení změn do Skupin</t>
  </si>
  <si>
    <t>6. Přehled dokladů</t>
  </si>
  <si>
    <t>7. Soupis praci SO po všech změnách</t>
  </si>
  <si>
    <t>Číslo ZBV / Skupina změny:</t>
  </si>
  <si>
    <t>[ Doplňte ]</t>
  </si>
  <si>
    <t>[ Doplňte všechny objednatele dle SoD ]</t>
  </si>
  <si>
    <t>[ Doplňte všechny zhotovitele dle SoD ]</t>
  </si>
  <si>
    <t>[ Doplňte dle údaje ve Smlouvě o dílo SoD ]</t>
  </si>
  <si>
    <t>[ Doplňte dle SoD ]</t>
  </si>
  <si>
    <r>
      <t>Strany smlouvy o dílo</t>
    </r>
    <r>
      <rPr>
        <sz val="8"/>
        <color theme="9" tint="-0.24997000396251678"/>
        <rFont val="Arial CE"/>
        <family val="2"/>
      </rPr>
      <t xml:space="preserve"> [ Doplňte ]</t>
    </r>
    <r>
      <rPr>
        <sz val="8"/>
        <rFont val="Arial CE"/>
        <family val="2"/>
      </rPr>
      <t xml:space="preserve"> na realizaci uvedené Stavby uzavřené dne </t>
    </r>
    <r>
      <rPr>
        <sz val="8"/>
        <color theme="9" tint="-0.24997000396251678"/>
        <rFont val="Arial CE"/>
        <family val="2"/>
      </rPr>
      <t>[ Doplňte ]</t>
    </r>
    <r>
      <rPr>
        <sz val="8"/>
        <rFont val="Arial CE"/>
        <family val="2"/>
      </rPr>
      <t xml:space="preserve"> (dále jen Smlouva): </t>
    </r>
  </si>
  <si>
    <r>
      <t xml:space="preserve">Zhotovitel:  </t>
    </r>
    <r>
      <rPr>
        <sz val="8"/>
        <color theme="9" tint="-0.24997000396251678"/>
        <rFont val="Arial CE"/>
        <family val="2"/>
      </rPr>
      <t>[ Doplňte ]</t>
    </r>
  </si>
  <si>
    <t xml:space="preserve">Zhotovitel (stavbyvedoucí): </t>
  </si>
  <si>
    <t xml:space="preserve">Projektant (autorský dozor):                           </t>
  </si>
  <si>
    <t xml:space="preserve">Stavební dozor: </t>
  </si>
  <si>
    <t xml:space="preserve">Zástupce Objednatele:  </t>
  </si>
  <si>
    <r>
      <t xml:space="preserve">Objednatel </t>
    </r>
    <r>
      <rPr>
        <sz val="8"/>
        <rFont val="Arial CE"/>
        <family val="2"/>
      </rPr>
      <t>(Oprávněná osoba):</t>
    </r>
  </si>
  <si>
    <r>
      <t xml:space="preserve"> Iniciátor Změny: </t>
    </r>
    <r>
      <rPr>
        <sz val="8"/>
        <color theme="9" tint="-0.24997000396251678"/>
        <rFont val="Arial CE"/>
        <family val="2"/>
      </rPr>
      <t xml:space="preserve"> [ Doplňte ]</t>
    </r>
  </si>
  <si>
    <r>
      <t xml:space="preserve"> Předmět Změny:  </t>
    </r>
    <r>
      <rPr>
        <sz val="8"/>
        <color theme="9" tint="-0.24997000396251678"/>
        <rFont val="Arial CE"/>
        <family val="2"/>
      </rPr>
      <t>[ Doplňte ]</t>
    </r>
  </si>
  <si>
    <r>
      <rPr>
        <sz val="9"/>
        <color theme="9" tint="-0.24997000396251678"/>
        <rFont val="Arial CE"/>
        <family val="2"/>
      </rPr>
      <t xml:space="preserve">Název (dílčí) Změny: 
Popis a zdůvodnění Změny: </t>
    </r>
    <r>
      <rPr>
        <sz val="9"/>
        <rFont val="Arial CE"/>
        <family val="2"/>
      </rPr>
      <t xml:space="preserve">
</t>
    </r>
    <r>
      <rPr>
        <sz val="9"/>
        <color theme="9" tint="-0.24997000396251678"/>
        <rFont val="Arial CE"/>
        <family val="2"/>
      </rPr>
      <t>Viz paragraf 19 Směrnice R-Sm-36.</t>
    </r>
    <r>
      <rPr>
        <sz val="9"/>
        <rFont val="Arial CE"/>
        <family val="2"/>
      </rPr>
      <t xml:space="preserve">
</t>
    </r>
    <r>
      <rPr>
        <sz val="9"/>
        <color theme="9" tint="-0.24997000396251678"/>
        <rFont val="Arial CE"/>
        <family val="2"/>
      </rPr>
      <t xml:space="preserve">Pokud je v jedné Dokumentaci Změny předloženo více dílčích změn, zařazených do různých Skupin změn dle Směrnice, budou mít samostatné listy 2 a listy 4. </t>
    </r>
    <r>
      <rPr>
        <sz val="9"/>
        <rFont val="Arial CE"/>
        <family val="2"/>
      </rPr>
      <t xml:space="preserve">
</t>
    </r>
  </si>
  <si>
    <r>
      <t xml:space="preserve">Objednatel a Zhotovitel se dohodli, že u tohoto SO/PS, který je součástí uvedené Stavby, budou provedeny Změny, jež jsou podrobně popsány, zdůvodněny, dokladovány a oceněny v Dokumentaci této Změny. Smluvní strany shodně prohlašují, že Změny dle tohoto Změnového listu nejsou zlepšením dle čl. 13.2 </t>
    </r>
    <r>
      <rPr>
        <sz val="8"/>
        <color rgb="FFFF0000"/>
        <rFont val="Arial CE"/>
        <family val="2"/>
      </rPr>
      <t>Obchodních podmínek</t>
    </r>
    <r>
      <rPr>
        <sz val="8"/>
        <rFont val="Arial CE"/>
        <family val="2"/>
      </rPr>
      <t xml:space="preserve">. </t>
    </r>
    <r>
      <rPr>
        <b/>
        <sz val="8"/>
        <rFont val="Arial CE"/>
        <family val="2"/>
      </rPr>
      <t xml:space="preserve">Tento Změnový list představuje Dodatek </t>
    </r>
    <r>
      <rPr>
        <b/>
        <sz val="8"/>
        <color rgb="FFFF0000"/>
        <rFont val="Arial CE"/>
        <family val="2"/>
      </rPr>
      <t>Smlouvy o dílo</t>
    </r>
    <r>
      <rPr>
        <b/>
        <sz val="8"/>
        <rFont val="Arial CE"/>
        <family val="2"/>
      </rPr>
      <t xml:space="preserve">. </t>
    </r>
    <r>
      <rPr>
        <sz val="8"/>
        <rFont val="Arial CE"/>
        <family val="2"/>
      </rPr>
      <t>Smlouva se mění v rozsahu upraveném v tomto Změnovém listu. V ostatním zůstávají práva a povinnosti Objednatele a Zhotovitele sjednané ve Smlouvě nedotčeny. Na důkaz toho připojují příslušné osoby oprávněné jednat jménem nebo v zastoupení Objednatele a Zhotovitele své podpisy.</t>
    </r>
  </si>
  <si>
    <t>Soupis prací SO po všech změnách</t>
  </si>
  <si>
    <t>Rozpis položek a cen Změny</t>
  </si>
  <si>
    <r>
      <rPr>
        <sz val="14"/>
        <rFont val="Calibri"/>
        <family val="2"/>
        <scheme val="minor"/>
      </rPr>
      <t>Číslo a název SO/PS:</t>
    </r>
    <r>
      <rPr>
        <sz val="8"/>
        <color theme="9" tint="-0.24997000396251678"/>
        <rFont val="Arial CE"/>
        <family val="2"/>
      </rPr>
      <t xml:space="preserve">  [ Doplňte ]   </t>
    </r>
  </si>
  <si>
    <r>
      <t xml:space="preserve">Číslo a název rozpočtu:  </t>
    </r>
    <r>
      <rPr>
        <sz val="8"/>
        <color theme="9" tint="-0.24997000396251678"/>
        <rFont val="Arial CE"/>
        <family val="2"/>
      </rPr>
      <t>[ Doplňte ]</t>
    </r>
  </si>
  <si>
    <r>
      <t xml:space="preserve">SO  </t>
    </r>
    <r>
      <rPr>
        <b/>
        <sz val="8"/>
        <color theme="9" tint="-0.24997000396251678"/>
        <rFont val="Arial CE"/>
        <family val="2"/>
      </rPr>
      <t>[ Doplňte ]</t>
    </r>
  </si>
  <si>
    <r>
      <t xml:space="preserve">Skupina změn  </t>
    </r>
    <r>
      <rPr>
        <b/>
        <sz val="8"/>
        <color theme="9" tint="-0.24997000396251678"/>
        <rFont val="Arial CE"/>
        <family val="2"/>
      </rPr>
      <t>[ Doplňte ]</t>
    </r>
  </si>
  <si>
    <t xml:space="preserve">Název stavby dle SoD: </t>
  </si>
  <si>
    <t xml:space="preserve">Název stavebního objektu/provozního souboru (SO/PS):  </t>
  </si>
  <si>
    <t>A18+B23+C23</t>
  </si>
  <si>
    <t>D23-A18</t>
  </si>
  <si>
    <t>C23+C28</t>
  </si>
  <si>
    <t>D28/A18</t>
  </si>
  <si>
    <t>B23+B28</t>
  </si>
  <si>
    <t>A18+B33+D28</t>
  </si>
  <si>
    <t>C33-A18</t>
  </si>
  <si>
    <t>D33/A18</t>
  </si>
  <si>
    <t>[ Doplňte ] . 3</t>
  </si>
  <si>
    <t>[ Vyplňte všechny buňky ]</t>
  </si>
  <si>
    <t>Množství po Změně</t>
  </si>
  <si>
    <t>Cena za 
m.j. v Kč</t>
  </si>
  <si>
    <t>Cena celkem ve Smlouvě 
v Kč</t>
  </si>
  <si>
    <t>Změny záporné 
v Kč</t>
  </si>
  <si>
    <t>Změny 
kladné 
v Kč</t>
  </si>
  <si>
    <t>Rozdíl cen celkem 
v Kč</t>
  </si>
  <si>
    <t>Podíl cen celkem 
v %</t>
  </si>
  <si>
    <t>Cena celkem po Změně 
v Kč</t>
  </si>
  <si>
    <t>D4*0,15</t>
  </si>
  <si>
    <t>Sledování limitu v %</t>
  </si>
  <si>
    <t>14=ABS(37)+(38)</t>
  </si>
  <si>
    <t>Vypustit</t>
  </si>
  <si>
    <t>Návod k vyplnění:</t>
  </si>
  <si>
    <t xml:space="preserve">Doklady budou řazeny chronologicky, či jinak logicky dle průběhu výstavby. </t>
  </si>
  <si>
    <t xml:space="preserve">Soubory v pdf budou očíslované a pojmenované v souladu s názvy dokladů na listu 6. </t>
  </si>
  <si>
    <t>Název stavby:</t>
  </si>
  <si>
    <r>
      <t xml:space="preserve">Číslo a název rozpočtu:  </t>
    </r>
    <r>
      <rPr>
        <sz val="10"/>
        <color theme="9" tint="-0.24997000396251678"/>
        <rFont val="Calibri"/>
        <family val="2"/>
        <scheme val="minor"/>
      </rPr>
      <t xml:space="preserve"> [ Doplňte ]</t>
    </r>
  </si>
  <si>
    <r>
      <t xml:space="preserve">Číslo a název SO/PS:        </t>
    </r>
    <r>
      <rPr>
        <sz val="10"/>
        <color theme="9" tint="-0.24997000396251678"/>
        <rFont val="Calibri"/>
        <family val="2"/>
        <scheme val="minor"/>
      </rPr>
      <t>[ Doplňte ]</t>
    </r>
  </si>
  <si>
    <r>
      <t xml:space="preserve">Název stavby:  </t>
    </r>
    <r>
      <rPr>
        <sz val="10"/>
        <color theme="9" tint="-0.24997000396251678"/>
        <rFont val="Calibri"/>
        <family val="2"/>
        <scheme val="minor"/>
      </rPr>
      <t xml:space="preserve"> [ Doplňte ]</t>
    </r>
  </si>
  <si>
    <t>celkem po všech změnách</t>
  </si>
  <si>
    <t xml:space="preserve">U nových položek bude uveden i způsob stanovení jednotkové ceny; způsobem dle požadavku SoD. </t>
  </si>
  <si>
    <t xml:space="preserve">Návod k vyplnění: </t>
  </si>
  <si>
    <t xml:space="preserve">Nové položky </t>
  </si>
  <si>
    <t xml:space="preserve">Rozpis položky bude v rozsahu a podrobnosti shodné se zadávacím rozpočtem. Tedy u každé změnou dotčené položky bude uveden způsob stanovení výměry (doložen výpočet, či odkaz na dokument 
v dokladové části, např. odkaz na výsledky geodetického zaměření). </t>
  </si>
  <si>
    <t>Cena za m.j. 
v Kč</t>
  </si>
  <si>
    <t>Cena celkem po Změnách 
v Kč</t>
  </si>
  <si>
    <t>Množství po Změnách</t>
  </si>
  <si>
    <r>
      <t xml:space="preserve">pol.131738  64.43*2.0=128,86 [A]
pol.11130  64.0*0.1*2.0=12,80 [B]
pol.132738  12.04*2.0=24,08 [C]
Celkem: A+B+C=165,74 [D]
</t>
    </r>
    <r>
      <rPr>
        <b/>
        <sz val="10"/>
        <rFont val="Calibri"/>
        <family val="2"/>
        <scheme val="minor"/>
      </rPr>
      <t>ZBV č.1 :</t>
    </r>
    <r>
      <rPr>
        <sz val="10"/>
        <rFont val="Calibri"/>
        <family val="2"/>
        <scheme val="minor"/>
      </rPr>
      <t xml:space="preserve"> množství vychází z pol č.201 (kód 131838)
objem v m3 x obj.hm : 44,612*2,0=89,224 [E]
Celkem ZBV č.1 : D + E = 254,964 [F]</t>
    </r>
  </si>
  <si>
    <r>
      <rPr>
        <b/>
        <sz val="10"/>
        <rFont val="Calibri"/>
        <family val="2"/>
        <scheme val="minor"/>
      </rPr>
      <t>ZBV č.1:</t>
    </r>
    <r>
      <rPr>
        <sz val="10"/>
        <rFont val="Calibri"/>
        <family val="2"/>
        <scheme val="minor"/>
      </rPr>
      <t xml:space="preserve"> čerpání vody dle zápisů v SD (příloha č.08 ZBV)
8 dní x 10 hod =80,000 [A]</t>
    </r>
  </si>
  <si>
    <r>
      <rPr>
        <b/>
        <sz val="10"/>
        <rFont val="Calibri"/>
        <family val="2"/>
        <scheme val="minor"/>
      </rPr>
      <t>ZBV č.1:</t>
    </r>
    <r>
      <rPr>
        <sz val="10"/>
        <rFont val="Calibri"/>
        <family val="2"/>
        <scheme val="minor"/>
      </rPr>
      <t xml:space="preserve"> výkop základů opěr na únosnou základovou spáru dle zaměření a schematu sanace základů (příloha č.10 a č.11 ZBV)
op.1 dl. x š. x v. : 4,6*2,6*1,6 +6,6*1,0*1,6 + 2,1*1,5*0,6 =31,586m3 [A]
op.2 dl. x š. x v. : 4,6*2,6*0,6 +6,6*1,0*0,6 + 2,1*1,5*0,6 =13,026m3 [B]
ZBV č.1 Celkem : A + B = 44,612m3  [C]</t>
    </r>
  </si>
  <si>
    <r>
      <rPr>
        <b/>
        <sz val="10"/>
        <rFont val="Calibri"/>
        <family val="2"/>
        <scheme val="minor"/>
      </rPr>
      <t>ZBV č.1:</t>
    </r>
    <r>
      <rPr>
        <sz val="10"/>
        <rFont val="Calibri"/>
        <family val="2"/>
        <scheme val="minor"/>
      </rPr>
      <t xml:space="preserve"> betonová výplň stávajících základů opěr dle zaměření a schematu sanace základů (příloha č.10 a č.11 ZBV)
op.1 dl. x š. x v. : 4,6*2,6*1,6 +6,6*1,0*1,6 + 2,1*1,5*0,6 =31,586m3 [A]
op.2 dl. x š. x v. : 4,6*2,6*0,6 +6,6*1,0*0,6 + 2,1*1,5*0,6 =13,026m3 [B]
ZBV č.1 Celkem : A + B = 44,612m3  [C]</t>
    </r>
  </si>
  <si>
    <t xml:space="preserve">List 7 má obsahovat všechny změny na stavebním objektu od začátku stavby. Nahrazuje smluvní soupis prací daného SO. 
Jako nové položky budou uvedeny všechny položky, které nejsou oceněny ve smluvním rozpočtu SO. 
Pokud je nová položka převzata z jiného SO smluvního rozpočtu prací, bude odkaz na ni. </t>
  </si>
  <si>
    <r>
      <t xml:space="preserve">Zástupce Objednatele č. 2:  
</t>
    </r>
    <r>
      <rPr>
        <sz val="8"/>
        <color rgb="FFFF0000"/>
        <rFont val="Arial CE"/>
        <family val="2"/>
      </rPr>
      <t>[ nevyužije se v případě, že je smlouva pouze dvoustranná ]</t>
    </r>
  </si>
  <si>
    <t>Zástupce Objednatele odpovědný za cenové projednání změny:</t>
  </si>
  <si>
    <t>Supervize (Regionální dotační kancelář):</t>
  </si>
  <si>
    <r>
      <t xml:space="preserve">Objednatel č. 2 </t>
    </r>
    <r>
      <rPr>
        <sz val="8"/>
        <rFont val="Arial CE"/>
        <family val="2"/>
      </rPr>
      <t xml:space="preserve">(Oprávněná osoba):
</t>
    </r>
    <r>
      <rPr>
        <sz val="8"/>
        <color rgb="FFFF0000"/>
        <rFont val="Arial CE"/>
        <family val="2"/>
      </rPr>
      <t>[ nevyužije se v případě, že je smlouva pouze dvoustranná ]</t>
    </r>
  </si>
  <si>
    <t>Technická pomoc Objednatele:</t>
  </si>
  <si>
    <t>19=
23+26+29+33+37</t>
  </si>
  <si>
    <t>20=
24+27+30+34+38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</si>
</sst>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 numFmtId="166" formatCode="###\ ###\ ###\ ##0.00"/>
    <numFmt numFmtId="167" formatCode="#,##0.000"/>
    <numFmt numFmtId="168" formatCode="0.000"/>
    <numFmt numFmtId="169" formatCode="#,##0.0000"/>
  </numFmts>
  <fonts count="71">
    <font>
      <sz val="10"/>
      <name val="Arial CE"/>
      <family val="2"/>
    </font>
    <font>
      <sz val="10"/>
      <name val="Arial"/>
      <family val="2"/>
    </font>
    <font>
      <sz val="11"/>
      <color theme="1"/>
      <name val="Calibri"/>
      <family val="2"/>
      <scheme val="minor"/>
    </font>
    <font>
      <b/>
      <sz val="14"/>
      <name val="Arial CE"/>
      <family val="2"/>
    </font>
    <font>
      <sz val="8"/>
      <name val="Arial CE"/>
      <family val="2"/>
    </font>
    <font>
      <sz val="11"/>
      <name val="Arial CE"/>
      <family val="2"/>
    </font>
    <font>
      <b/>
      <sz val="8"/>
      <name val="Arial CE"/>
      <family val="2"/>
    </font>
    <font>
      <b/>
      <sz val="16"/>
      <name val="Arial CE"/>
      <family val="2"/>
    </font>
    <font>
      <b/>
      <sz val="11"/>
      <name val="Arial CE"/>
      <family val="2"/>
    </font>
    <font>
      <b/>
      <sz val="10"/>
      <name val="Arial CE"/>
      <family val="2"/>
    </font>
    <font>
      <sz val="12"/>
      <name val="Arial CE"/>
      <family val="2"/>
    </font>
    <font>
      <b/>
      <sz val="13"/>
      <name val="Arial CE"/>
      <family val="2"/>
    </font>
    <font>
      <u val="single"/>
      <sz val="8"/>
      <name val="Arial CE"/>
      <family val="2"/>
    </font>
    <font>
      <b/>
      <sz val="9"/>
      <name val="Arial CE"/>
      <family val="2"/>
    </font>
    <font>
      <sz val="9"/>
      <name val="Arial CE"/>
      <family val="2"/>
    </font>
    <font>
      <i/>
      <sz val="8"/>
      <name val="Arial CE"/>
      <family val="2"/>
    </font>
    <font>
      <sz val="16"/>
      <name val="Arial CE"/>
      <family val="2"/>
    </font>
    <font>
      <b/>
      <sz val="12"/>
      <name val="Arial CE"/>
      <family val="2"/>
    </font>
    <font>
      <b/>
      <sz val="14"/>
      <name val="Calibri"/>
      <family val="2"/>
      <scheme val="minor"/>
    </font>
    <font>
      <sz val="14"/>
      <name val="Calibri"/>
      <family val="2"/>
      <scheme val="minor"/>
    </font>
    <font>
      <sz val="10"/>
      <name val="Calibri"/>
      <family val="2"/>
      <scheme val="minor"/>
    </font>
    <font>
      <sz val="8"/>
      <name val="Calibri"/>
      <family val="2"/>
      <scheme val="minor"/>
    </font>
    <font>
      <b/>
      <sz val="10"/>
      <name val="Calibri"/>
      <family val="2"/>
      <scheme val="minor"/>
    </font>
    <font>
      <sz val="10"/>
      <color indexed="8"/>
      <name val="Calibri"/>
      <family val="2"/>
      <scheme val="minor"/>
    </font>
    <font>
      <sz val="11"/>
      <name val="Arial"/>
      <family val="2"/>
    </font>
    <font>
      <b/>
      <sz val="10"/>
      <name val="Arial"/>
      <family val="2"/>
    </font>
    <font>
      <b/>
      <sz val="16"/>
      <name val="Arial"/>
      <family val="2"/>
    </font>
    <font>
      <b/>
      <sz val="11"/>
      <name val="Arial"/>
      <family val="2"/>
    </font>
    <font>
      <sz val="9"/>
      <name val="Arial"/>
      <family val="2"/>
    </font>
    <font>
      <b/>
      <sz val="9"/>
      <name val="Arial"/>
      <family val="2"/>
    </font>
    <font>
      <b/>
      <sz val="20"/>
      <name val="Arial"/>
      <family val="2"/>
    </font>
    <font>
      <b/>
      <sz val="12"/>
      <name val="Arial"/>
      <family val="2"/>
    </font>
    <font>
      <b/>
      <sz val="20"/>
      <name val="Times New Roman"/>
      <family val="1"/>
    </font>
    <font>
      <b/>
      <sz val="9"/>
      <color rgb="FFFF0000"/>
      <name val="Times New Roman"/>
      <family val="1"/>
    </font>
    <font>
      <sz val="12"/>
      <name val="Times New Roman"/>
      <family val="1"/>
    </font>
    <font>
      <b/>
      <sz val="12"/>
      <name val="Times New Roman"/>
      <family val="1"/>
    </font>
    <font>
      <sz val="6"/>
      <name val="Times New Roman"/>
      <family val="1"/>
    </font>
    <font>
      <sz val="10"/>
      <color indexed="8"/>
      <name val="Arial"/>
      <family val="2"/>
    </font>
    <font>
      <i/>
      <sz val="10"/>
      <color indexed="62"/>
      <name val="Arial CE"/>
      <family val="2"/>
    </font>
    <font>
      <i/>
      <sz val="10"/>
      <name val="Arial CE"/>
      <family val="2"/>
    </font>
    <font>
      <sz val="8"/>
      <color indexed="8"/>
      <name val="HelveticaNewE"/>
      <family val="5"/>
    </font>
    <font>
      <b/>
      <u val="single"/>
      <sz val="11"/>
      <name val="Arial CE"/>
      <family val="2"/>
    </font>
    <font>
      <sz val="8"/>
      <name val="Trebuchet MS"/>
      <family val="2"/>
    </font>
    <font>
      <sz val="8"/>
      <name val="MS Sans Serif"/>
      <family val="2"/>
    </font>
    <font>
      <b/>
      <sz val="12"/>
      <color indexed="8"/>
      <name val="Arial CE"/>
      <family val="2"/>
    </font>
    <font>
      <i/>
      <sz val="10"/>
      <color indexed="18"/>
      <name val="Arial CE"/>
      <family val="2"/>
    </font>
    <font>
      <b/>
      <sz val="18"/>
      <color theme="3"/>
      <name val="Cambria"/>
      <family val="2"/>
      <scheme val="major"/>
    </font>
    <font>
      <sz val="10"/>
      <color rgb="FF000000"/>
      <name val="Arial"/>
      <family val="2"/>
    </font>
    <font>
      <sz val="11"/>
      <name val="Calibri"/>
      <family val="2"/>
      <scheme val="minor"/>
    </font>
    <font>
      <i/>
      <sz val="11"/>
      <name val="Arial"/>
      <family val="2"/>
    </font>
    <font>
      <b/>
      <i/>
      <sz val="11"/>
      <name val="Arial"/>
      <family val="2"/>
    </font>
    <font>
      <sz val="10"/>
      <color rgb="FFFF0000"/>
      <name val="Arial"/>
      <family val="2"/>
    </font>
    <font>
      <sz val="10"/>
      <color theme="9" tint="-0.24997000396251678"/>
      <name val="Arial CE"/>
      <family val="2"/>
    </font>
    <font>
      <sz val="9"/>
      <color theme="9" tint="-0.24997000396251678"/>
      <name val="Arial CE"/>
      <family val="2"/>
    </font>
    <font>
      <sz val="8"/>
      <color theme="9" tint="-0.24997000396251678"/>
      <name val="Arial CE"/>
      <family val="2"/>
    </font>
    <font>
      <sz val="8"/>
      <color rgb="FFFF0000"/>
      <name val="Arial CE"/>
      <family val="2"/>
    </font>
    <font>
      <b/>
      <sz val="8"/>
      <color rgb="FFFF0000"/>
      <name val="Arial CE"/>
      <family val="2"/>
    </font>
    <font>
      <b/>
      <sz val="14"/>
      <color rgb="FFFF0000"/>
      <name val="Calibri"/>
      <family val="2"/>
      <scheme val="minor"/>
    </font>
    <font>
      <b/>
      <sz val="8"/>
      <color theme="9" tint="-0.24997000396251678"/>
      <name val="Arial CE"/>
      <family val="2"/>
    </font>
    <font>
      <sz val="14"/>
      <color rgb="FFFF0000"/>
      <name val="Calibri"/>
      <family val="2"/>
      <scheme val="minor"/>
    </font>
    <font>
      <b/>
      <sz val="10"/>
      <color theme="9" tint="-0.24997000396251678"/>
      <name val="Arial CE"/>
      <family val="2"/>
    </font>
    <font>
      <sz val="10"/>
      <color rgb="FFFF0000"/>
      <name val="Arial CE"/>
      <family val="2"/>
    </font>
    <font>
      <b/>
      <sz val="10"/>
      <color rgb="FFFF0000"/>
      <name val="Arial CE"/>
      <family val="2"/>
    </font>
    <font>
      <b/>
      <sz val="9"/>
      <color rgb="FFFF0000"/>
      <name val="Arial"/>
      <family val="2"/>
    </font>
    <font>
      <sz val="12"/>
      <color theme="9" tint="-0.24997000396251678"/>
      <name val="Times New Roman"/>
      <family val="1"/>
    </font>
    <font>
      <sz val="10"/>
      <color theme="9" tint="-0.24997000396251678"/>
      <name val="Times New Roman"/>
      <family val="1"/>
    </font>
    <font>
      <sz val="12"/>
      <color rgb="FFFF0000"/>
      <name val="Times New Roman"/>
      <family val="1"/>
    </font>
    <font>
      <u val="single"/>
      <sz val="8"/>
      <color rgb="FFFF0000"/>
      <name val="Arial CE"/>
      <family val="2"/>
    </font>
    <font>
      <sz val="10"/>
      <color theme="9" tint="-0.24997000396251678"/>
      <name val="Calibri"/>
      <family val="2"/>
      <scheme val="minor"/>
    </font>
    <font>
      <b/>
      <sz val="10"/>
      <color theme="9" tint="-0.24997000396251678"/>
      <name val="Calibri"/>
      <family val="2"/>
      <scheme val="minor"/>
    </font>
    <font>
      <b/>
      <sz val="12"/>
      <color rgb="FFFF0000"/>
      <name val="Calibri"/>
      <family val="2"/>
      <scheme val="minor"/>
    </font>
  </fonts>
  <fills count="18">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A8D3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0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9" tint="0.5999900102615356"/>
        <bgColor indexed="64"/>
      </patternFill>
    </fill>
    <fill>
      <patternFill patternType="solid">
        <fgColor indexed="26"/>
        <bgColor indexed="64"/>
      </patternFill>
    </fill>
    <fill>
      <patternFill patternType="solid">
        <fgColor rgb="FFFFFFCC"/>
        <bgColor indexed="64"/>
      </patternFill>
    </fill>
  </fills>
  <borders count="85">
    <border>
      <left/>
      <right/>
      <top/>
      <bottom/>
      <diagonal/>
    </border>
    <border>
      <left style="medium"/>
      <right style="thin"/>
      <top/>
      <bottom/>
    </border>
    <border>
      <left style="thin">
        <color indexed="48"/>
      </left>
      <right style="thin">
        <color indexed="48"/>
      </right>
      <top style="thin">
        <color indexed="48"/>
      </top>
      <bottom style="thin">
        <color indexed="48"/>
      </bottom>
    </border>
    <border>
      <left/>
      <right/>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thick"/>
      <right/>
      <top style="thick"/>
      <bottom/>
    </border>
    <border>
      <left style="thick"/>
      <right/>
      <top/>
      <bottom/>
    </border>
    <border>
      <left style="thick"/>
      <right/>
      <top style="medium"/>
      <bottom style="medium"/>
    </border>
    <border>
      <left style="medium"/>
      <right/>
      <top style="medium"/>
      <bottom style="medium"/>
    </border>
    <border>
      <left/>
      <right/>
      <top style="medium"/>
      <bottom style="medium"/>
    </border>
    <border>
      <left/>
      <right style="medium"/>
      <top style="medium"/>
      <bottom style="medium"/>
    </border>
    <border>
      <left style="thick"/>
      <right/>
      <top style="medium"/>
      <bottom style="thin"/>
    </border>
    <border>
      <left/>
      <right/>
      <top style="medium"/>
      <bottom style="thin"/>
    </border>
    <border>
      <left/>
      <right style="medium"/>
      <top style="medium"/>
      <bottom style="thin"/>
    </border>
    <border>
      <left style="thick"/>
      <right/>
      <top style="thin"/>
      <bottom style="thin"/>
    </border>
    <border>
      <left/>
      <right/>
      <top style="thin"/>
      <bottom style="thin"/>
    </border>
    <border>
      <left/>
      <right style="medium"/>
      <top style="thin"/>
      <bottom style="thin"/>
    </border>
    <border>
      <left/>
      <right/>
      <top/>
      <bottom style="thin"/>
    </border>
    <border>
      <left style="medium"/>
      <right style="medium"/>
      <top style="medium"/>
      <bottom style="medium"/>
    </border>
    <border>
      <left style="thin"/>
      <right/>
      <top style="medium"/>
      <bottom/>
    </border>
    <border>
      <left style="thin"/>
      <right style="thin"/>
      <top style="medium"/>
      <bottom/>
    </border>
    <border>
      <left style="thin"/>
      <right style="medium"/>
      <top style="medium"/>
      <bottom/>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medium"/>
      <right/>
      <top style="thin"/>
      <bottom style="thin"/>
    </border>
    <border>
      <left/>
      <right style="thin"/>
      <top style="thin"/>
      <bottom/>
    </border>
    <border>
      <left style="thin"/>
      <right style="thin"/>
      <top style="thin"/>
      <bottom/>
    </border>
    <border>
      <left style="medium"/>
      <right style="thin"/>
      <top style="thin"/>
      <bottom style="thin"/>
    </border>
    <border>
      <left style="thin"/>
      <right style="medium"/>
      <top style="thin"/>
      <bottom style="thin"/>
    </border>
    <border>
      <left style="medium"/>
      <right style="medium"/>
      <top style="medium"/>
      <bottom/>
    </border>
    <border>
      <left style="medium"/>
      <right style="medium"/>
      <top/>
      <bottom style="medium"/>
    </border>
    <border>
      <left/>
      <right style="medium"/>
      <top/>
      <bottom style="thin"/>
    </border>
    <border>
      <left style="thin"/>
      <right style="thin"/>
      <top style="thin"/>
      <bottom style="thin"/>
    </border>
    <border>
      <left style="medium"/>
      <right/>
      <top style="medium"/>
      <bottom style="thin"/>
    </border>
    <border>
      <left style="medium"/>
      <right style="thin"/>
      <top style="medium"/>
      <bottom style="thin"/>
    </border>
    <border>
      <left style="thin"/>
      <right style="medium"/>
      <top style="medium"/>
      <bottom style="thin"/>
    </border>
    <border>
      <left style="medium"/>
      <right style="medium"/>
      <top style="medium"/>
      <bottom style="thin"/>
    </border>
    <border>
      <left style="medium"/>
      <right style="thin"/>
      <top/>
      <bottom style="thin"/>
    </border>
    <border>
      <left style="thin"/>
      <right/>
      <top style="thin"/>
      <bottom style="thin"/>
    </border>
    <border>
      <left style="medium"/>
      <right style="medium"/>
      <top style="thin"/>
      <bottom style="thin"/>
    </border>
    <border>
      <left style="medium"/>
      <right/>
      <top style="thin"/>
      <bottom style="medium"/>
    </border>
    <border>
      <left style="thin"/>
      <right style="medium"/>
      <top style="thin"/>
      <bottom style="medium"/>
    </border>
    <border>
      <left style="medium"/>
      <right style="thin"/>
      <top style="thin"/>
      <bottom style="medium"/>
    </border>
    <border>
      <left style="thin"/>
      <right/>
      <top style="thin"/>
      <bottom style="medium"/>
    </border>
    <border>
      <left style="thin"/>
      <right style="thin"/>
      <top style="medium"/>
      <bottom style="thin"/>
    </border>
    <border>
      <left style="thin"/>
      <right style="thin"/>
      <top/>
      <bottom style="thin"/>
    </border>
    <border>
      <left style="thin"/>
      <right/>
      <top/>
      <bottom style="medium"/>
    </border>
    <border>
      <left style="medium"/>
      <right style="thin"/>
      <top style="medium"/>
      <bottom style="medium"/>
    </border>
    <border>
      <left style="medium"/>
      <right style="thin"/>
      <top style="thin"/>
      <bottom/>
    </border>
    <border>
      <left style="thin"/>
      <right style="medium"/>
      <top style="thin"/>
      <bottom/>
    </border>
    <border>
      <left style="thin"/>
      <right style="medium"/>
      <top/>
      <bottom style="thin"/>
    </border>
    <border>
      <left style="thin"/>
      <right style="medium"/>
      <top/>
      <bottom style="medium"/>
    </border>
    <border>
      <left/>
      <right style="thin"/>
      <top style="medium"/>
      <bottom/>
    </border>
    <border>
      <left/>
      <right style="thin"/>
      <top style="medium"/>
      <bottom style="medium"/>
    </border>
    <border>
      <left/>
      <right style="thin"/>
      <top/>
      <bottom style="medium"/>
    </border>
    <border>
      <left/>
      <right style="medium"/>
      <top style="thin"/>
      <bottom style="medium"/>
    </border>
    <border>
      <left style="medium"/>
      <right style="medium"/>
      <top/>
      <bottom/>
    </border>
    <border>
      <left/>
      <right style="thin"/>
      <top style="medium"/>
      <bottom style="thin"/>
    </border>
    <border>
      <left style="thin"/>
      <right style="thin"/>
      <top style="thin"/>
      <bottom style="medium"/>
    </border>
    <border>
      <left/>
      <right style="thin"/>
      <top style="thin"/>
      <bottom style="medium"/>
    </border>
    <border>
      <left/>
      <right/>
      <top style="thin"/>
      <bottom style="medium"/>
    </border>
    <border>
      <left style="thin"/>
      <right/>
      <top style="medium"/>
      <bottom style="thin"/>
    </border>
    <border>
      <left style="thin"/>
      <right/>
      <top/>
      <bottom/>
    </border>
    <border>
      <left/>
      <right style="thin"/>
      <top/>
      <bottom/>
    </border>
    <border>
      <left style="thin"/>
      <right/>
      <top style="thin"/>
      <bottom/>
    </border>
    <border>
      <left/>
      <right/>
      <top style="thin"/>
      <bottom/>
    </border>
    <border>
      <left/>
      <right style="thin"/>
      <top style="thin"/>
      <bottom style="thin"/>
    </border>
    <border>
      <left style="thin"/>
      <right/>
      <top/>
      <bottom style="thin"/>
    </border>
    <border>
      <left/>
      <right style="thin"/>
      <top/>
      <bottom style="thin"/>
    </border>
    <border>
      <left style="medium"/>
      <right style="thin"/>
      <top style="medium"/>
      <bottom/>
    </border>
    <border>
      <left style="thin"/>
      <right style="thin"/>
      <top/>
      <bottom/>
    </border>
    <border>
      <left style="thin"/>
      <right style="medium"/>
      <top/>
      <bottom/>
    </border>
    <border>
      <left/>
      <right/>
      <top/>
      <bottom style="thick"/>
    </border>
    <border>
      <left/>
      <right style="double"/>
      <top style="thin"/>
      <bottom style="thin"/>
    </border>
    <border>
      <left/>
      <right style="double"/>
      <top style="thin"/>
      <bottom style="medium"/>
    </border>
    <border>
      <left/>
      <right style="double"/>
      <top style="medium"/>
      <bottom style="medium"/>
    </border>
    <border>
      <left/>
      <right style="double"/>
      <top style="medium"/>
      <bottom style="thin"/>
    </border>
  </borders>
  <cellStyleXfs count="19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vertical="center"/>
      <protection/>
    </xf>
    <xf numFmtId="0" fontId="1" fillId="0" borderId="0">
      <alignment vertical="center"/>
      <protection/>
    </xf>
    <xf numFmtId="0" fontId="0" fillId="0" borderId="0">
      <alignment/>
      <protection/>
    </xf>
    <xf numFmtId="0" fontId="2" fillId="0" borderId="0">
      <alignment/>
      <protection/>
    </xf>
    <xf numFmtId="0" fontId="37" fillId="0" borderId="0">
      <alignment vertical="top"/>
      <protection/>
    </xf>
    <xf numFmtId="0" fontId="37" fillId="0" borderId="0">
      <alignment vertical="top"/>
      <protection/>
    </xf>
    <xf numFmtId="0" fontId="37" fillId="0" borderId="0">
      <alignment vertical="top"/>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37" fillId="0" borderId="0">
      <alignment vertical="top"/>
      <protection/>
    </xf>
    <xf numFmtId="0" fontId="37" fillId="0" borderId="0">
      <alignment vertical="top"/>
      <protection/>
    </xf>
    <xf numFmtId="4" fontId="0" fillId="0" borderId="0" applyBorder="0">
      <alignment/>
      <protection locked="0"/>
    </xf>
    <xf numFmtId="4" fontId="0" fillId="0" borderId="0" applyBorder="0">
      <alignment/>
      <protection locked="0"/>
    </xf>
    <xf numFmtId="4" fontId="0" fillId="0" borderId="0" applyBorder="0">
      <alignment/>
      <protection locked="0"/>
    </xf>
    <xf numFmtId="4" fontId="0" fillId="2" borderId="0">
      <alignment/>
      <protection/>
    </xf>
    <xf numFmtId="4" fontId="0" fillId="2" borderId="0">
      <alignment/>
      <protection/>
    </xf>
    <xf numFmtId="4" fontId="0" fillId="2" borderId="0">
      <alignment/>
      <protection/>
    </xf>
    <xf numFmtId="49" fontId="38" fillId="2" borderId="0">
      <alignment horizontal="right"/>
      <protection/>
    </xf>
    <xf numFmtId="49" fontId="38" fillId="3" borderId="0">
      <alignment horizontal="right"/>
      <protection/>
    </xf>
    <xf numFmtId="49" fontId="8" fillId="0" borderId="0" applyBorder="0">
      <alignment horizontal="center"/>
      <protection locked="0"/>
    </xf>
    <xf numFmtId="49" fontId="8" fillId="0" borderId="0" applyBorder="0">
      <alignment horizontal="center"/>
      <protection locked="0"/>
    </xf>
    <xf numFmtId="49" fontId="8" fillId="0" borderId="0" applyBorder="0" applyProtection="0">
      <alignment horizontal="center"/>
    </xf>
    <xf numFmtId="49" fontId="0" fillId="0" borderId="1" applyBorder="0" applyProtection="0">
      <alignment horizontal="left"/>
    </xf>
    <xf numFmtId="49" fontId="0" fillId="0" borderId="1" applyBorder="0" applyProtection="0">
      <alignment horizontal="left"/>
    </xf>
    <xf numFmtId="49" fontId="0" fillId="0" borderId="1" applyBorder="0" applyProtection="0">
      <alignment horizontal="left"/>
    </xf>
    <xf numFmtId="49" fontId="39" fillId="0" borderId="0" applyProtection="0">
      <alignment/>
    </xf>
    <xf numFmtId="164" fontId="0" fillId="0" borderId="0" applyFont="0" applyFill="0" applyBorder="0" applyAlignment="0" applyProtection="0"/>
    <xf numFmtId="165" fontId="0" fillId="0" borderId="0" applyFont="0" applyFill="0" applyBorder="0" applyAlignment="0" applyProtection="0"/>
    <xf numFmtId="0" fontId="0" fillId="0" borderId="0">
      <alignment/>
      <protection/>
    </xf>
    <xf numFmtId="167" fontId="0" fillId="0" borderId="0" applyBorder="0" applyProtection="0">
      <alignment/>
    </xf>
    <xf numFmtId="167" fontId="0" fillId="0" borderId="0" applyBorder="0" applyProtection="0">
      <alignment/>
    </xf>
    <xf numFmtId="167" fontId="0" fillId="0" borderId="0" applyBorder="0" applyProtection="0">
      <alignment/>
    </xf>
    <xf numFmtId="167" fontId="0" fillId="2" borderId="0" applyBorder="0">
      <alignment/>
      <protection/>
    </xf>
    <xf numFmtId="167" fontId="0" fillId="2" borderId="0" applyBorder="0">
      <alignment/>
      <protection/>
    </xf>
    <xf numFmtId="167" fontId="0" fillId="2" borderId="0" applyBorder="0">
      <alignment/>
      <protection/>
    </xf>
    <xf numFmtId="0" fontId="40" fillId="0" borderId="0">
      <alignment/>
      <protection/>
    </xf>
    <xf numFmtId="0" fontId="40" fillId="0" borderId="0">
      <alignment/>
      <protection/>
    </xf>
    <xf numFmtId="44" fontId="0" fillId="0" borderId="0" applyFont="0" applyFill="0" applyBorder="0" applyAlignment="0" applyProtection="0"/>
    <xf numFmtId="49" fontId="0" fillId="0" borderId="1" applyBorder="0" applyProtection="0">
      <alignment horizontal="left"/>
    </xf>
    <xf numFmtId="49" fontId="0" fillId="0" borderId="1" applyBorder="0" applyProtection="0">
      <alignment horizontal="left"/>
    </xf>
    <xf numFmtId="49" fontId="0" fillId="0" borderId="1" applyBorder="0" applyProtection="0">
      <alignment horizontal="left"/>
    </xf>
    <xf numFmtId="167" fontId="0" fillId="0" borderId="0" applyBorder="0" applyProtection="0">
      <alignment/>
    </xf>
    <xf numFmtId="167" fontId="0" fillId="0" borderId="0" applyBorder="0" applyProtection="0">
      <alignment/>
    </xf>
    <xf numFmtId="167" fontId="0" fillId="0" borderId="0" applyBorder="0" applyProtection="0">
      <alignment/>
    </xf>
    <xf numFmtId="49" fontId="41" fillId="0" borderId="0" applyBorder="0" applyProtection="0">
      <alignment/>
    </xf>
    <xf numFmtId="1" fontId="0" fillId="0" borderId="1" applyBorder="0">
      <alignment horizontal="left"/>
      <protection locked="0"/>
    </xf>
    <xf numFmtId="1" fontId="0" fillId="0" borderId="1" applyBorder="0">
      <alignment horizontal="left"/>
      <protection locked="0"/>
    </xf>
    <xf numFmtId="1" fontId="0" fillId="0" borderId="1" applyBorder="0">
      <alignment horizontal="left"/>
      <protection locked="0"/>
    </xf>
    <xf numFmtId="0" fontId="9" fillId="0" borderId="0" applyBorder="0" applyProtection="0">
      <alignment horizontal="left"/>
    </xf>
    <xf numFmtId="0" fontId="9" fillId="0" borderId="0" applyBorder="0" applyProtection="0">
      <alignment horizontal="left"/>
    </xf>
    <xf numFmtId="0" fontId="42" fillId="0" borderId="0">
      <alignment/>
      <protection locked="0"/>
    </xf>
    <xf numFmtId="0" fontId="1" fillId="0" borderId="0">
      <alignment vertical="center"/>
      <protection/>
    </xf>
    <xf numFmtId="0" fontId="1" fillId="0" borderId="0">
      <alignment vertical="center"/>
      <protection/>
    </xf>
    <xf numFmtId="0" fontId="37" fillId="0" borderId="0">
      <alignment/>
      <protection/>
    </xf>
    <xf numFmtId="0" fontId="37"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3" fillId="0" borderId="0">
      <alignment/>
      <protection locked="0"/>
    </xf>
    <xf numFmtId="0" fontId="0" fillId="0" borderId="0">
      <alignment/>
      <protection/>
    </xf>
    <xf numFmtId="0" fontId="0" fillId="0" borderId="0">
      <alignment/>
      <protection/>
    </xf>
    <xf numFmtId="1" fontId="0" fillId="0" borderId="0" applyBorder="0" applyProtection="0">
      <alignment horizontal="center"/>
    </xf>
    <xf numFmtId="1" fontId="0" fillId="0" borderId="0" applyBorder="0" applyProtection="0">
      <alignment horizontal="center"/>
    </xf>
    <xf numFmtId="1" fontId="0" fillId="0" borderId="0" applyBorder="0" applyProtection="0">
      <alignment horizontal="center"/>
    </xf>
    <xf numFmtId="0" fontId="44" fillId="4" borderId="2" applyNumberFormat="0" applyProtection="0">
      <alignment horizontal="left" vertical="center" indent="1"/>
    </xf>
    <xf numFmtId="0" fontId="44" fillId="5" borderId="2" applyNumberFormat="0" applyProtection="0">
      <alignment horizontal="left" vertical="center" indent="1"/>
    </xf>
    <xf numFmtId="167" fontId="9" fillId="0" borderId="0" applyBorder="0">
      <alignment/>
      <protection/>
    </xf>
    <xf numFmtId="167" fontId="9" fillId="0" borderId="0" applyBorder="0">
      <alignment/>
      <protection/>
    </xf>
    <xf numFmtId="4" fontId="9" fillId="0" borderId="0" applyBorder="0">
      <alignment/>
      <protection/>
    </xf>
    <xf numFmtId="4" fontId="9" fillId="0" borderId="0" applyBorder="0">
      <alignment/>
      <protection/>
    </xf>
    <xf numFmtId="0" fontId="0" fillId="0" borderId="0">
      <alignment/>
      <protection/>
    </xf>
    <xf numFmtId="0" fontId="37"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lignment horizontal="right"/>
      <protection/>
    </xf>
    <xf numFmtId="0" fontId="45" fillId="3" borderId="0">
      <alignment horizontal="right"/>
      <protection/>
    </xf>
    <xf numFmtId="42" fontId="0" fillId="0" borderId="0" applyFont="0" applyFill="0" applyBorder="0" applyAlignment="0" applyProtection="0"/>
    <xf numFmtId="44" fontId="0" fillId="0" borderId="0" applyFont="0" applyFill="0" applyBorder="0" applyAlignment="0" applyProtection="0"/>
    <xf numFmtId="0" fontId="1" fillId="0" borderId="0">
      <alignment vertical="center"/>
      <protection/>
    </xf>
    <xf numFmtId="0" fontId="2" fillId="0" borderId="0">
      <alignment/>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7" fillId="0" borderId="0">
      <alignment vertical="top"/>
      <protection/>
    </xf>
    <xf numFmtId="0" fontId="0" fillId="0" borderId="0">
      <alignment/>
      <protection/>
    </xf>
    <xf numFmtId="0" fontId="0" fillId="0" borderId="0">
      <alignment/>
      <protection/>
    </xf>
    <xf numFmtId="0" fontId="47" fillId="0" borderId="0">
      <alignment/>
      <protection/>
    </xf>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6" fillId="0" borderId="0" applyNumberFormat="0" applyFill="0" applyBorder="0" applyAlignment="0" applyProtection="0"/>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37" fillId="0" borderId="0">
      <alignment vertical="top"/>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25" fillId="0" borderId="0">
      <alignment/>
      <protection/>
    </xf>
    <xf numFmtId="0" fontId="0" fillId="0" borderId="0">
      <alignment/>
      <protection/>
    </xf>
    <xf numFmtId="0" fontId="2" fillId="0" borderId="0">
      <alignment/>
      <protection/>
    </xf>
    <xf numFmtId="0" fontId="2" fillId="0" borderId="0">
      <alignment/>
      <protection/>
    </xf>
  </cellStyleXfs>
  <cellXfs count="549">
    <xf numFmtId="0" fontId="0" fillId="0" borderId="0" xfId="0"/>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4" fillId="0" borderId="0" xfId="0" applyFont="1"/>
    <xf numFmtId="0" fontId="5" fillId="0" borderId="0" xfId="0" applyFont="1"/>
    <xf numFmtId="1" fontId="4" fillId="0" borderId="0" xfId="0" applyNumberFormat="1" applyFont="1"/>
    <xf numFmtId="0" fontId="4" fillId="0" borderId="0" xfId="0" applyFont="1"/>
    <xf numFmtId="0" fontId="4" fillId="0" borderId="3" xfId="0" applyFont="1" applyBorder="1"/>
    <xf numFmtId="0" fontId="7" fillId="0" borderId="8"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xf>
    <xf numFmtId="0" fontId="0" fillId="0" borderId="3" xfId="0" applyFont="1" applyBorder="1" applyAlignment="1">
      <alignment horizontal="left" vertical="center" wrapText="1"/>
    </xf>
    <xf numFmtId="0" fontId="0" fillId="0" borderId="3" xfId="0" applyFont="1" applyBorder="1" applyAlignment="1">
      <alignment horizontal="left" vertical="center"/>
    </xf>
    <xf numFmtId="0" fontId="7" fillId="0" borderId="8" xfId="0" applyFont="1" applyBorder="1" applyAlignment="1">
      <alignment vertical="center"/>
    </xf>
    <xf numFmtId="0" fontId="7" fillId="0" borderId="10" xfId="0" applyFont="1" applyBorder="1" applyAlignment="1">
      <alignment vertical="center"/>
    </xf>
    <xf numFmtId="49" fontId="0" fillId="0" borderId="0" xfId="0" applyNumberFormat="1" applyFont="1" applyAlignment="1">
      <alignment horizontal="left" vertical="center"/>
    </xf>
    <xf numFmtId="0" fontId="0" fillId="0" borderId="11" xfId="0" applyBorder="1"/>
    <xf numFmtId="0" fontId="0" fillId="0" borderId="12" xfId="0" applyBorder="1"/>
    <xf numFmtId="0" fontId="4" fillId="0" borderId="7" xfId="0" applyFont="1" applyBorder="1"/>
    <xf numFmtId="0" fontId="4" fillId="0" borderId="0" xfId="0" applyFont="1" applyAlignment="1">
      <alignment vertical="center" wrapText="1"/>
    </xf>
    <xf numFmtId="0" fontId="4" fillId="0" borderId="8" xfId="0" applyFont="1" applyBorder="1"/>
    <xf numFmtId="2" fontId="4" fillId="0" borderId="0" xfId="0" applyNumberFormat="1" applyFont="1" applyAlignment="1">
      <alignment horizontal="left" vertical="center"/>
    </xf>
    <xf numFmtId="2" fontId="4" fillId="0" borderId="0" xfId="0" applyNumberFormat="1" applyFont="1" applyAlignment="1">
      <alignment horizontal="left" vertical="center" wrapText="1"/>
    </xf>
    <xf numFmtId="0" fontId="4" fillId="0" borderId="9" xfId="0" applyFont="1" applyBorder="1"/>
    <xf numFmtId="0" fontId="4" fillId="0" borderId="3" xfId="0" applyFont="1" applyBorder="1"/>
    <xf numFmtId="0" fontId="4" fillId="0" borderId="10" xfId="0" applyFont="1" applyBorder="1"/>
    <xf numFmtId="0" fontId="0" fillId="0" borderId="13" xfId="0" applyBorder="1"/>
    <xf numFmtId="0" fontId="0" fillId="0" borderId="14" xfId="0" applyBorder="1"/>
    <xf numFmtId="0" fontId="9" fillId="0" borderId="15" xfId="0" applyFont="1" applyBorder="1"/>
    <xf numFmtId="0" fontId="4" fillId="0" borderId="15" xfId="0" applyFont="1" applyBorder="1"/>
    <xf numFmtId="0" fontId="0" fillId="0" borderId="16" xfId="0" applyBorder="1"/>
    <xf numFmtId="0" fontId="4" fillId="6" borderId="17" xfId="0" applyFont="1" applyFill="1" applyBorder="1" applyAlignment="1">
      <alignment vertical="center"/>
    </xf>
    <xf numFmtId="0" fontId="4" fillId="0" borderId="18" xfId="0" applyFont="1" applyBorder="1" applyAlignment="1">
      <alignment vertical="center"/>
    </xf>
    <xf numFmtId="0" fontId="0" fillId="0" borderId="19" xfId="0" applyBorder="1"/>
    <xf numFmtId="0" fontId="0" fillId="0" borderId="20" xfId="0" applyBorder="1"/>
    <xf numFmtId="0" fontId="4" fillId="0" borderId="21" xfId="0" applyFont="1" applyBorder="1" applyAlignment="1">
      <alignment vertical="center"/>
    </xf>
    <xf numFmtId="0" fontId="0" fillId="0" borderId="22" xfId="0" applyBorder="1"/>
    <xf numFmtId="0" fontId="4" fillId="0" borderId="23" xfId="0" applyFont="1" applyBorder="1" applyAlignment="1">
      <alignment vertical="center"/>
    </xf>
    <xf numFmtId="0" fontId="5" fillId="0" borderId="9" xfId="0" applyFont="1" applyBorder="1"/>
    <xf numFmtId="0" fontId="4" fillId="0" borderId="3" xfId="0" applyFont="1" applyBorder="1" applyAlignment="1">
      <alignment vertical="center"/>
    </xf>
    <xf numFmtId="0" fontId="4" fillId="0" borderId="15" xfId="0" applyFont="1" applyBorder="1" applyAlignment="1">
      <alignment vertical="center"/>
    </xf>
    <xf numFmtId="0" fontId="5" fillId="0" borderId="0" xfId="0" applyFont="1"/>
    <xf numFmtId="0" fontId="0" fillId="0" borderId="0" xfId="0" applyAlignment="1">
      <alignment horizontal="center"/>
    </xf>
    <xf numFmtId="0" fontId="9" fillId="0" borderId="4" xfId="0" applyFont="1" applyBorder="1"/>
    <xf numFmtId="0" fontId="0" fillId="0" borderId="5" xfId="0" applyBorder="1" applyAlignment="1">
      <alignment horizontal="left"/>
    </xf>
    <xf numFmtId="0" fontId="0" fillId="0" borderId="0" xfId="0" applyAlignment="1">
      <alignment horizontal="left"/>
    </xf>
    <xf numFmtId="0" fontId="9" fillId="0" borderId="9" xfId="0" applyFont="1" applyBorder="1"/>
    <xf numFmtId="0" fontId="0" fillId="0" borderId="3" xfId="0" applyBorder="1" applyAlignment="1">
      <alignment horizontal="left"/>
    </xf>
    <xf numFmtId="0" fontId="0" fillId="0" borderId="8" xfId="0" applyBorder="1" applyAlignment="1">
      <alignment horizontal="left"/>
    </xf>
    <xf numFmtId="0" fontId="0" fillId="0" borderId="10" xfId="0" applyBorder="1" applyAlignment="1">
      <alignment horizontal="left"/>
    </xf>
    <xf numFmtId="0" fontId="0" fillId="0" borderId="6" xfId="0" applyBorder="1" applyAlignment="1">
      <alignment horizontal="left"/>
    </xf>
    <xf numFmtId="0" fontId="4" fillId="0" borderId="0" xfId="0" applyFont="1" applyAlignment="1">
      <alignment horizontal="right"/>
    </xf>
    <xf numFmtId="0" fontId="9" fillId="0" borderId="0" xfId="0" applyFont="1"/>
    <xf numFmtId="0" fontId="12" fillId="0" borderId="0" xfId="0" applyFont="1" applyAlignment="1">
      <alignment horizontal="right" vertical="top"/>
    </xf>
    <xf numFmtId="1" fontId="4" fillId="0" borderId="24" xfId="0" applyNumberFormat="1" applyFont="1" applyBorder="1" applyAlignment="1">
      <alignment horizontal="center" vertical="center"/>
    </xf>
    <xf numFmtId="3" fontId="0" fillId="0" borderId="0" xfId="0" applyNumberFormat="1" applyAlignment="1">
      <alignment horizontal="center" vertical="center"/>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27" xfId="0" applyFont="1" applyBorder="1" applyAlignment="1">
      <alignment horizontal="center" vertical="center" wrapText="1" shrinkToFit="1"/>
    </xf>
    <xf numFmtId="1" fontId="4" fillId="0" borderId="14" xfId="0" applyNumberFormat="1" applyFont="1" applyBorder="1" applyAlignment="1">
      <alignment horizontal="center" vertical="center"/>
    </xf>
    <xf numFmtId="1" fontId="4" fillId="0" borderId="28" xfId="0" applyNumberFormat="1" applyFont="1" applyBorder="1" applyAlignment="1">
      <alignment horizontal="center" vertical="center" wrapText="1" shrinkToFit="1"/>
    </xf>
    <xf numFmtId="1" fontId="4" fillId="0" borderId="29" xfId="0" applyNumberFormat="1" applyFont="1" applyBorder="1" applyAlignment="1">
      <alignment horizontal="center" vertical="center" wrapText="1" shrinkToFit="1"/>
    </xf>
    <xf numFmtId="1" fontId="4" fillId="0" borderId="30" xfId="0" applyNumberFormat="1" applyFont="1" applyBorder="1" applyAlignment="1">
      <alignment horizontal="center" vertical="center" wrapText="1" shrinkToFit="1"/>
    </xf>
    <xf numFmtId="0" fontId="0" fillId="0" borderId="9" xfId="0" applyBorder="1" applyAlignment="1">
      <alignment vertical="center"/>
    </xf>
    <xf numFmtId="4" fontId="0" fillId="0" borderId="31" xfId="0" applyNumberFormat="1" applyBorder="1" applyAlignment="1">
      <alignment horizontal="right" vertical="center"/>
    </xf>
    <xf numFmtId="4" fontId="0" fillId="0" borderId="0" xfId="0" applyNumberFormat="1"/>
    <xf numFmtId="0" fontId="9" fillId="0" borderId="4" xfId="0" applyFont="1" applyBorder="1" applyAlignment="1">
      <alignment horizontal="center" vertical="center" wrapText="1"/>
    </xf>
    <xf numFmtId="0" fontId="0" fillId="0" borderId="26" xfId="0" applyFont="1" applyBorder="1" applyAlignment="1">
      <alignment horizontal="center" vertical="center" wrapText="1"/>
    </xf>
    <xf numFmtId="4" fontId="0" fillId="0" borderId="0" xfId="0" applyNumberFormat="1" applyAlignment="1">
      <alignment horizontal="center"/>
    </xf>
    <xf numFmtId="0" fontId="5" fillId="0" borderId="32" xfId="0" applyFont="1" applyBorder="1"/>
    <xf numFmtId="0" fontId="0" fillId="0" borderId="32" xfId="0" applyBorder="1"/>
    <xf numFmtId="0" fontId="9" fillId="0" borderId="6" xfId="0" applyFont="1" applyBorder="1" applyAlignment="1">
      <alignment vertical="top"/>
    </xf>
    <xf numFmtId="0" fontId="0" fillId="0" borderId="8" xfId="0" applyBorder="1" applyAlignment="1">
      <alignment vertical="top"/>
    </xf>
    <xf numFmtId="0" fontId="0" fillId="0" borderId="10" xfId="0" applyBorder="1" applyAlignment="1">
      <alignment vertical="top"/>
    </xf>
    <xf numFmtId="0" fontId="17" fillId="0" borderId="0" xfId="0" applyFont="1" applyAlignment="1">
      <alignment horizontal="center"/>
    </xf>
    <xf numFmtId="0" fontId="0" fillId="0" borderId="0" xfId="0" applyFont="1"/>
    <xf numFmtId="0" fontId="0" fillId="0" borderId="0" xfId="0" applyAlignment="1">
      <alignment vertical="center"/>
    </xf>
    <xf numFmtId="1" fontId="21" fillId="0" borderId="33" xfId="0" applyNumberFormat="1" applyFont="1" applyBorder="1" applyAlignment="1">
      <alignment horizontal="center"/>
    </xf>
    <xf numFmtId="1" fontId="21" fillId="0" borderId="34" xfId="0" applyNumberFormat="1" applyFont="1" applyBorder="1" applyAlignment="1">
      <alignment horizontal="center"/>
    </xf>
    <xf numFmtId="0" fontId="20" fillId="0" borderId="0" xfId="0" applyFont="1"/>
    <xf numFmtId="0" fontId="26" fillId="0" borderId="4" xfId="0" applyFont="1" applyBorder="1" applyAlignment="1">
      <alignment vertical="center"/>
    </xf>
    <xf numFmtId="0" fontId="26" fillId="0" borderId="5" xfId="0" applyFont="1" applyBorder="1" applyAlignment="1">
      <alignment vertical="center"/>
    </xf>
    <xf numFmtId="0" fontId="26" fillId="0" borderId="15" xfId="0" applyFont="1" applyBorder="1" applyAlignment="1">
      <alignment vertical="center" wrapText="1"/>
    </xf>
    <xf numFmtId="0" fontId="27" fillId="0" borderId="35" xfId="0" applyFont="1" applyBorder="1" applyAlignment="1">
      <alignment vertical="center"/>
    </xf>
    <xf numFmtId="10" fontId="27" fillId="0" borderId="36" xfId="0" applyNumberFormat="1" applyFont="1" applyBorder="1" applyAlignment="1">
      <alignment vertical="center"/>
    </xf>
    <xf numFmtId="0" fontId="0" fillId="0" borderId="0" xfId="23">
      <alignment/>
      <protection/>
    </xf>
    <xf numFmtId="0" fontId="33" fillId="0" borderId="0" xfId="23" applyFont="1" applyAlignment="1">
      <alignment horizontal="justify" vertical="center"/>
      <protection/>
    </xf>
    <xf numFmtId="0" fontId="34" fillId="0" borderId="37" xfId="23" applyFont="1" applyBorder="1" applyAlignment="1">
      <alignment horizontal="justify" vertical="center" wrapText="1"/>
      <protection/>
    </xf>
    <xf numFmtId="0" fontId="34" fillId="0" borderId="24" xfId="23" applyFont="1" applyBorder="1" applyAlignment="1">
      <alignment horizontal="justify" vertical="center" wrapText="1"/>
      <protection/>
    </xf>
    <xf numFmtId="0" fontId="34" fillId="0" borderId="38" xfId="23" applyFont="1" applyBorder="1" applyAlignment="1">
      <alignment horizontal="justify" vertical="center" wrapText="1"/>
      <protection/>
    </xf>
    <xf numFmtId="0" fontId="34" fillId="0" borderId="0" xfId="23" applyFont="1" applyAlignment="1">
      <alignment horizontal="justify" vertical="center"/>
      <protection/>
    </xf>
    <xf numFmtId="0" fontId="34" fillId="0" borderId="39" xfId="23" applyFont="1" applyBorder="1" applyAlignment="1">
      <alignment horizontal="center" vertical="center" wrapText="1"/>
      <protection/>
    </xf>
    <xf numFmtId="0" fontId="34" fillId="0" borderId="10" xfId="23" applyFont="1" applyBorder="1" applyAlignment="1">
      <alignment horizontal="center" vertical="center" wrapText="1"/>
      <protection/>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10" xfId="0" applyFont="1" applyBorder="1" applyAlignment="1">
      <alignment horizontal="left" vertical="center"/>
    </xf>
    <xf numFmtId="0" fontId="0" fillId="0" borderId="12" xfId="0" applyFont="1" applyBorder="1"/>
    <xf numFmtId="0" fontId="0" fillId="0" borderId="7" xfId="0" applyFont="1" applyBorder="1"/>
    <xf numFmtId="0" fontId="0" fillId="0" borderId="8" xfId="0" applyFont="1" applyBorder="1"/>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168" fontId="20" fillId="0" borderId="40" xfId="0" applyNumberFormat="1" applyFont="1" applyBorder="1" applyAlignment="1">
      <alignment horizontal="right" vertical="center"/>
    </xf>
    <xf numFmtId="168" fontId="20" fillId="6" borderId="40" xfId="0" applyNumberFormat="1" applyFont="1" applyFill="1" applyBorder="1" applyAlignment="1">
      <alignment horizontal="right" vertical="center"/>
    </xf>
    <xf numFmtId="168" fontId="20" fillId="0" borderId="40" xfId="21" applyNumberFormat="1" applyFont="1" applyBorder="1" applyAlignment="1">
      <alignment horizontal="right" vertical="center"/>
      <protection/>
    </xf>
    <xf numFmtId="4" fontId="20" fillId="0" borderId="40" xfId="21" applyNumberFormat="1" applyFont="1" applyBorder="1" applyAlignment="1">
      <alignment horizontal="right" vertical="center"/>
      <protection/>
    </xf>
    <xf numFmtId="4" fontId="20" fillId="6" borderId="40" xfId="21" applyNumberFormat="1" applyFont="1" applyFill="1" applyBorder="1" applyAlignment="1">
      <alignment horizontal="right" vertical="center"/>
      <protection/>
    </xf>
    <xf numFmtId="10" fontId="20" fillId="0" borderId="40" xfId="21" applyNumberFormat="1" applyFont="1" applyBorder="1" applyAlignment="1">
      <alignment horizontal="right" vertical="center"/>
      <protection/>
    </xf>
    <xf numFmtId="0" fontId="20" fillId="0" borderId="0" xfId="0" applyFont="1" applyAlignment="1">
      <alignment horizontal="right" vertical="center"/>
    </xf>
    <xf numFmtId="49" fontId="20" fillId="6" borderId="40" xfId="0" applyNumberFormat="1" applyFont="1" applyFill="1" applyBorder="1" applyAlignment="1">
      <alignment horizontal="center" vertical="center"/>
    </xf>
    <xf numFmtId="0" fontId="20" fillId="0" borderId="0" xfId="0" applyFont="1" applyAlignment="1">
      <alignment horizontal="center" vertical="center"/>
    </xf>
    <xf numFmtId="49" fontId="20" fillId="0" borderId="40" xfId="0" applyNumberFormat="1" applyFont="1" applyBorder="1" applyAlignment="1">
      <alignment vertical="center"/>
    </xf>
    <xf numFmtId="0" fontId="20" fillId="0" borderId="0" xfId="0" applyFont="1" applyAlignment="1">
      <alignment vertical="center"/>
    </xf>
    <xf numFmtId="49" fontId="20" fillId="0" borderId="40" xfId="0" applyNumberFormat="1" applyFont="1" applyBorder="1" applyAlignment="1">
      <alignment vertical="center" wrapText="1"/>
    </xf>
    <xf numFmtId="49" fontId="20" fillId="6" borderId="40" xfId="0" applyNumberFormat="1" applyFont="1" applyFill="1" applyBorder="1" applyAlignment="1">
      <alignment vertical="center"/>
    </xf>
    <xf numFmtId="168" fontId="20" fillId="6" borderId="40" xfId="21" applyNumberFormat="1" applyFont="1" applyFill="1" applyBorder="1" applyAlignment="1">
      <alignment horizontal="right" vertical="center"/>
      <protection/>
    </xf>
    <xf numFmtId="10" fontId="20" fillId="6" borderId="40" xfId="21" applyNumberFormat="1" applyFont="1" applyFill="1" applyBorder="1" applyAlignment="1">
      <alignment horizontal="right" vertical="center"/>
      <protection/>
    </xf>
    <xf numFmtId="0" fontId="27" fillId="7" borderId="35" xfId="0" applyFont="1" applyFill="1" applyBorder="1" applyAlignment="1">
      <alignment vertical="center" wrapText="1"/>
    </xf>
    <xf numFmtId="0" fontId="23" fillId="0" borderId="40" xfId="21" applyFont="1" applyBorder="1" applyAlignment="1">
      <alignment vertical="center"/>
      <protection/>
    </xf>
    <xf numFmtId="0" fontId="23" fillId="6" borderId="40" xfId="21" applyFont="1" applyFill="1" applyBorder="1" applyAlignment="1">
      <alignment vertical="center"/>
      <protection/>
    </xf>
    <xf numFmtId="0" fontId="1" fillId="0" borderId="0" xfId="111" applyAlignment="1">
      <alignment vertical="center"/>
      <protection/>
    </xf>
    <xf numFmtId="0" fontId="25" fillId="0" borderId="0" xfId="111" applyFont="1" applyAlignment="1">
      <alignment vertical="center"/>
      <protection/>
    </xf>
    <xf numFmtId="0" fontId="27" fillId="0" borderId="41" xfId="111" applyFont="1" applyBorder="1" applyAlignment="1">
      <alignment vertical="center"/>
      <protection/>
    </xf>
    <xf numFmtId="0" fontId="1" fillId="0" borderId="18" xfId="111" applyBorder="1" applyAlignment="1">
      <alignment vertical="center"/>
      <protection/>
    </xf>
    <xf numFmtId="0" fontId="27" fillId="8" borderId="42" xfId="111" applyFont="1" applyFill="1" applyBorder="1" applyAlignment="1">
      <alignment horizontal="left" vertical="center" wrapText="1"/>
      <protection/>
    </xf>
    <xf numFmtId="0" fontId="28" fillId="0" borderId="41" xfId="111" applyFont="1" applyBorder="1" applyAlignment="1">
      <alignment horizontal="right" vertical="center"/>
      <protection/>
    </xf>
    <xf numFmtId="4" fontId="27" fillId="8" borderId="43" xfId="111" applyNumberFormat="1" applyFont="1" applyFill="1" applyBorder="1" applyAlignment="1">
      <alignment vertical="center" wrapText="1"/>
      <protection/>
    </xf>
    <xf numFmtId="0" fontId="27" fillId="0" borderId="0" xfId="111" applyFont="1" applyAlignment="1">
      <alignment horizontal="center" vertical="center" wrapText="1"/>
      <protection/>
    </xf>
    <xf numFmtId="0" fontId="28" fillId="7" borderId="44" xfId="111" applyFont="1" applyFill="1" applyBorder="1" applyAlignment="1">
      <alignment horizontal="right" vertical="center"/>
      <protection/>
    </xf>
    <xf numFmtId="0" fontId="1" fillId="0" borderId="45" xfId="111" applyBorder="1" applyAlignment="1">
      <alignment vertical="center"/>
      <protection/>
    </xf>
    <xf numFmtId="0" fontId="1" fillId="0" borderId="46" xfId="111" applyBorder="1" applyAlignment="1">
      <alignment horizontal="right" vertical="center"/>
      <protection/>
    </xf>
    <xf numFmtId="4" fontId="24" fillId="0" borderId="36" xfId="111" applyNumberFormat="1" applyFont="1" applyBorder="1" applyAlignment="1">
      <alignment vertical="center"/>
      <protection/>
    </xf>
    <xf numFmtId="0" fontId="28" fillId="9" borderId="32" xfId="111" applyFont="1" applyFill="1" applyBorder="1" applyAlignment="1">
      <alignment horizontal="right" vertical="center"/>
      <protection/>
    </xf>
    <xf numFmtId="10" fontId="27" fillId="9" borderId="36" xfId="111" applyNumberFormat="1" applyFont="1" applyFill="1" applyBorder="1" applyAlignment="1">
      <alignment vertical="center" wrapText="1"/>
      <protection/>
    </xf>
    <xf numFmtId="0" fontId="28" fillId="10" borderId="47" xfId="111" applyFont="1" applyFill="1" applyBorder="1" applyAlignment="1">
      <alignment horizontal="right" vertical="center"/>
      <protection/>
    </xf>
    <xf numFmtId="4" fontId="27" fillId="7" borderId="36" xfId="0" applyNumberFormat="1" applyFont="1" applyFill="1" applyBorder="1" applyAlignment="1">
      <alignment vertical="center"/>
    </xf>
    <xf numFmtId="0" fontId="28" fillId="0" borderId="48" xfId="111" applyFont="1" applyBorder="1" applyAlignment="1">
      <alignment horizontal="right" vertical="center"/>
      <protection/>
    </xf>
    <xf numFmtId="4" fontId="27" fillId="8" borderId="49" xfId="111" applyNumberFormat="1" applyFont="1" applyFill="1" applyBorder="1" applyAlignment="1">
      <alignment vertical="center" wrapText="1"/>
      <protection/>
    </xf>
    <xf numFmtId="0" fontId="28" fillId="10" borderId="38" xfId="111" applyFont="1" applyFill="1" applyBorder="1" applyAlignment="1">
      <alignment horizontal="right" vertical="center"/>
      <protection/>
    </xf>
    <xf numFmtId="4" fontId="27" fillId="10" borderId="38" xfId="111" applyNumberFormat="1" applyFont="1" applyFill="1" applyBorder="1" applyAlignment="1">
      <alignment vertical="center"/>
      <protection/>
    </xf>
    <xf numFmtId="0" fontId="1" fillId="0" borderId="35" xfId="111" applyBorder="1" applyAlignment="1">
      <alignment vertical="center"/>
      <protection/>
    </xf>
    <xf numFmtId="0" fontId="28" fillId="0" borderId="0" xfId="111" applyFont="1" applyAlignment="1">
      <alignment horizontal="right" vertical="center"/>
      <protection/>
    </xf>
    <xf numFmtId="0" fontId="27" fillId="8" borderId="0" xfId="111" applyFont="1" applyFill="1" applyAlignment="1">
      <alignment horizontal="center" vertical="center" wrapText="1"/>
      <protection/>
    </xf>
    <xf numFmtId="4" fontId="27" fillId="8" borderId="0" xfId="111" applyNumberFormat="1" applyFont="1" applyFill="1" applyAlignment="1">
      <alignment vertical="center" wrapText="1"/>
      <protection/>
    </xf>
    <xf numFmtId="0" fontId="27" fillId="0" borderId="0" xfId="111" applyFont="1" applyAlignment="1">
      <alignment horizontal="right" vertical="center"/>
      <protection/>
    </xf>
    <xf numFmtId="4" fontId="27" fillId="0" borderId="0" xfId="111" applyNumberFormat="1" applyFont="1" applyAlignment="1">
      <alignment vertical="center"/>
      <protection/>
    </xf>
    <xf numFmtId="0" fontId="27" fillId="11" borderId="35" xfId="111" applyFont="1" applyFill="1" applyBorder="1" applyAlignment="1">
      <alignment vertical="center"/>
      <protection/>
    </xf>
    <xf numFmtId="10" fontId="27" fillId="11" borderId="36" xfId="111" applyNumberFormat="1" applyFont="1" applyFill="1" applyBorder="1" applyAlignment="1">
      <alignment vertical="center" wrapText="1"/>
      <protection/>
    </xf>
    <xf numFmtId="166" fontId="28" fillId="0" borderId="0" xfId="111" applyNumberFormat="1" applyFont="1" applyAlignment="1">
      <alignment horizontal="right" vertical="center"/>
      <protection/>
    </xf>
    <xf numFmtId="0" fontId="27" fillId="12" borderId="35" xfId="111" applyFont="1" applyFill="1" applyBorder="1" applyAlignment="1">
      <alignment vertical="center"/>
      <protection/>
    </xf>
    <xf numFmtId="10" fontId="27" fillId="12" borderId="36" xfId="111" applyNumberFormat="1" applyFont="1" applyFill="1" applyBorder="1" applyAlignment="1">
      <alignment vertical="center" wrapText="1"/>
      <protection/>
    </xf>
    <xf numFmtId="0" fontId="1" fillId="0" borderId="0" xfId="111" applyAlignment="1">
      <alignment horizontal="right" vertical="center"/>
      <protection/>
    </xf>
    <xf numFmtId="0" fontId="27" fillId="8" borderId="3" xfId="111" applyFont="1" applyFill="1" applyBorder="1" applyAlignment="1">
      <alignment horizontal="center" vertical="center" wrapText="1"/>
      <protection/>
    </xf>
    <xf numFmtId="0" fontId="1" fillId="0" borderId="50" xfId="111" applyBorder="1" applyAlignment="1">
      <alignment vertical="center"/>
      <protection/>
    </xf>
    <xf numFmtId="0" fontId="1" fillId="0" borderId="51" xfId="111" applyBorder="1" applyAlignment="1">
      <alignment horizontal="right" vertical="center"/>
      <protection/>
    </xf>
    <xf numFmtId="10" fontId="27" fillId="13" borderId="49" xfId="111" applyNumberFormat="1" applyFont="1" applyFill="1" applyBorder="1" applyAlignment="1">
      <alignment vertical="center" wrapText="1"/>
      <protection/>
    </xf>
    <xf numFmtId="0" fontId="1" fillId="0" borderId="3" xfId="111" applyBorder="1" applyAlignment="1">
      <alignment vertical="center"/>
      <protection/>
    </xf>
    <xf numFmtId="4" fontId="1" fillId="0" borderId="0" xfId="111" applyNumberFormat="1" applyAlignment="1">
      <alignment vertical="center"/>
      <protection/>
    </xf>
    <xf numFmtId="0" fontId="25" fillId="8" borderId="24" xfId="111" applyFont="1" applyFill="1" applyBorder="1" applyAlignment="1">
      <alignment horizontal="center" vertical="center" wrapText="1"/>
      <protection/>
    </xf>
    <xf numFmtId="0" fontId="25" fillId="0" borderId="24" xfId="111" applyFont="1" applyBorder="1" applyAlignment="1">
      <alignment horizontal="center" vertical="center" wrapText="1"/>
      <protection/>
    </xf>
    <xf numFmtId="0" fontId="25" fillId="8" borderId="14" xfId="111" applyFont="1" applyFill="1" applyBorder="1" applyAlignment="1">
      <alignment horizontal="center" vertical="center" wrapText="1"/>
      <protection/>
    </xf>
    <xf numFmtId="0" fontId="25" fillId="11" borderId="24" xfId="111" applyFont="1" applyFill="1" applyBorder="1" applyAlignment="1">
      <alignment horizontal="center" vertical="center" wrapText="1"/>
      <protection/>
    </xf>
    <xf numFmtId="0" fontId="25" fillId="12" borderId="24" xfId="111" applyFont="1" applyFill="1" applyBorder="1" applyAlignment="1">
      <alignment horizontal="center" vertical="center" wrapText="1"/>
      <protection/>
    </xf>
    <xf numFmtId="0" fontId="25" fillId="14" borderId="24" xfId="111" applyFont="1" applyFill="1" applyBorder="1" applyAlignment="1">
      <alignment horizontal="center" vertical="center" wrapText="1"/>
      <protection/>
    </xf>
    <xf numFmtId="0" fontId="25" fillId="15" borderId="24" xfId="111" applyFont="1" applyFill="1" applyBorder="1" applyAlignment="1">
      <alignment horizontal="center" vertical="center" wrapText="1"/>
      <protection/>
    </xf>
    <xf numFmtId="0" fontId="25" fillId="7" borderId="24" xfId="111" applyFont="1" applyFill="1" applyBorder="1" applyAlignment="1">
      <alignment horizontal="center" vertical="center" wrapText="1"/>
      <protection/>
    </xf>
    <xf numFmtId="1" fontId="29" fillId="8" borderId="24" xfId="111" applyNumberFormat="1" applyFont="1" applyFill="1" applyBorder="1" applyAlignment="1">
      <alignment horizontal="center" vertical="center" wrapText="1"/>
      <protection/>
    </xf>
    <xf numFmtId="1" fontId="29" fillId="8" borderId="38" xfId="111" applyNumberFormat="1" applyFont="1" applyFill="1" applyBorder="1" applyAlignment="1">
      <alignment horizontal="center" vertical="center" wrapText="1"/>
      <protection/>
    </xf>
    <xf numFmtId="1" fontId="29" fillId="8" borderId="9" xfId="111" applyNumberFormat="1" applyFont="1" applyFill="1" applyBorder="1" applyAlignment="1">
      <alignment horizontal="center" vertical="center" wrapText="1"/>
      <protection/>
    </xf>
    <xf numFmtId="1" fontId="25" fillId="11" borderId="24" xfId="111" applyNumberFormat="1" applyFont="1" applyFill="1" applyBorder="1" applyAlignment="1">
      <alignment horizontal="center" vertical="center" wrapText="1"/>
      <protection/>
    </xf>
    <xf numFmtId="1" fontId="25" fillId="12" borderId="24" xfId="111" applyNumberFormat="1" applyFont="1" applyFill="1" applyBorder="1" applyAlignment="1">
      <alignment horizontal="center" vertical="center" wrapText="1"/>
      <protection/>
    </xf>
    <xf numFmtId="1" fontId="29" fillId="14" borderId="24" xfId="111" applyNumberFormat="1" applyFont="1" applyFill="1" applyBorder="1" applyAlignment="1">
      <alignment horizontal="center" vertical="center" wrapText="1"/>
      <protection/>
    </xf>
    <xf numFmtId="1" fontId="29" fillId="15" borderId="24" xfId="111" applyNumberFormat="1" applyFont="1" applyFill="1" applyBorder="1" applyAlignment="1">
      <alignment horizontal="center" vertical="center" wrapText="1"/>
      <protection/>
    </xf>
    <xf numFmtId="1" fontId="29" fillId="7" borderId="24" xfId="111" applyNumberFormat="1" applyFont="1" applyFill="1" applyBorder="1" applyAlignment="1">
      <alignment horizontal="center" vertical="center" wrapText="1"/>
      <protection/>
    </xf>
    <xf numFmtId="0" fontId="31" fillId="0" borderId="0" xfId="111" applyFont="1" applyAlignment="1">
      <alignment vertical="center"/>
      <protection/>
    </xf>
    <xf numFmtId="0" fontId="1" fillId="0" borderId="0" xfId="111" applyAlignment="1">
      <alignment horizontal="left" vertical="center"/>
      <protection/>
    </xf>
    <xf numFmtId="0" fontId="1" fillId="0" borderId="0" xfId="111" applyAlignment="1">
      <alignment horizontal="center" vertical="center"/>
      <protection/>
    </xf>
    <xf numFmtId="0" fontId="1" fillId="0" borderId="0" xfId="111" applyAlignment="1">
      <alignment horizontal="center" vertical="center" wrapText="1"/>
      <protection/>
    </xf>
    <xf numFmtId="1" fontId="29" fillId="16" borderId="37" xfId="74" applyNumberFormat="1" applyFont="1" applyFill="1" applyBorder="1" applyAlignment="1">
      <alignment horizontal="center" vertical="center"/>
      <protection/>
    </xf>
    <xf numFmtId="166" fontId="29" fillId="16" borderId="37" xfId="74" applyNumberFormat="1" applyFont="1" applyFill="1" applyBorder="1" applyAlignment="1">
      <alignment horizontal="left" vertical="center"/>
      <protection/>
    </xf>
    <xf numFmtId="166" fontId="29" fillId="16" borderId="37" xfId="74" applyNumberFormat="1" applyFont="1" applyFill="1" applyBorder="1" applyAlignment="1">
      <alignment horizontal="center" vertical="center"/>
      <protection/>
    </xf>
    <xf numFmtId="166" fontId="29" fillId="17" borderId="37" xfId="74" applyNumberFormat="1" applyFont="1" applyFill="1" applyBorder="1" applyAlignment="1">
      <alignment horizontal="center" vertical="center"/>
      <protection/>
    </xf>
    <xf numFmtId="166" fontId="29" fillId="11" borderId="37" xfId="74" applyNumberFormat="1" applyFont="1" applyFill="1" applyBorder="1" applyAlignment="1">
      <alignment horizontal="center" vertical="center"/>
      <protection/>
    </xf>
    <xf numFmtId="166" fontId="29" fillId="14" borderId="37" xfId="74" applyNumberFormat="1" applyFont="1" applyFill="1" applyBorder="1" applyAlignment="1">
      <alignment horizontal="center" vertical="center"/>
      <protection/>
    </xf>
    <xf numFmtId="4" fontId="29" fillId="14" borderId="37" xfId="74" applyNumberFormat="1" applyFont="1" applyFill="1" applyBorder="1" applyAlignment="1">
      <alignment horizontal="center" vertical="center" wrapText="1"/>
      <protection/>
    </xf>
    <xf numFmtId="166" fontId="29" fillId="15" borderId="37" xfId="74" applyNumberFormat="1" applyFont="1" applyFill="1" applyBorder="1" applyAlignment="1">
      <alignment horizontal="center" vertical="center"/>
      <protection/>
    </xf>
    <xf numFmtId="4" fontId="29" fillId="15" borderId="37" xfId="74" applyNumberFormat="1" applyFont="1" applyFill="1" applyBorder="1" applyAlignment="1">
      <alignment horizontal="center" vertical="center" wrapText="1"/>
      <protection/>
    </xf>
    <xf numFmtId="166" fontId="29" fillId="7" borderId="37" xfId="74" applyNumberFormat="1" applyFont="1" applyFill="1" applyBorder="1" applyAlignment="1">
      <alignment horizontal="center" vertical="center"/>
      <protection/>
    </xf>
    <xf numFmtId="0" fontId="25" fillId="0" borderId="0" xfId="74" applyFont="1" applyAlignment="1">
      <alignment vertical="center"/>
      <protection/>
    </xf>
    <xf numFmtId="3" fontId="28" fillId="0" borderId="42" xfId="74" applyNumberFormat="1" applyFont="1" applyBorder="1" applyAlignment="1">
      <alignment horizontal="center" vertical="center"/>
      <protection/>
    </xf>
    <xf numFmtId="3" fontId="28" fillId="0" borderId="52" xfId="74" applyNumberFormat="1" applyFont="1" applyBorder="1" applyAlignment="1">
      <alignment horizontal="center" vertical="center"/>
      <protection/>
    </xf>
    <xf numFmtId="166" fontId="28" fillId="0" borderId="52" xfId="74" applyNumberFormat="1" applyFont="1" applyBorder="1" applyAlignment="1">
      <alignment horizontal="center" vertical="center"/>
      <protection/>
    </xf>
    <xf numFmtId="4" fontId="28" fillId="0" borderId="52" xfId="74" applyNumberFormat="1" applyFont="1" applyBorder="1" applyAlignment="1">
      <alignment horizontal="center" vertical="center" wrapText="1"/>
      <protection/>
    </xf>
    <xf numFmtId="0" fontId="1" fillId="0" borderId="0" xfId="74" applyAlignment="1">
      <alignment vertical="center"/>
      <protection/>
    </xf>
    <xf numFmtId="3" fontId="28" fillId="0" borderId="45" xfId="74" applyNumberFormat="1" applyFont="1" applyBorder="1" applyAlignment="1">
      <alignment horizontal="center" vertical="center"/>
      <protection/>
    </xf>
    <xf numFmtId="3" fontId="28" fillId="0" borderId="53" xfId="74" applyNumberFormat="1" applyFont="1" applyBorder="1" applyAlignment="1">
      <alignment horizontal="center" vertical="center"/>
      <protection/>
    </xf>
    <xf numFmtId="166" fontId="28" fillId="0" borderId="53" xfId="74" applyNumberFormat="1" applyFont="1" applyBorder="1" applyAlignment="1">
      <alignment horizontal="left" vertical="center" wrapText="1"/>
      <protection/>
    </xf>
    <xf numFmtId="166" fontId="28" fillId="0" borderId="53" xfId="74" applyNumberFormat="1" applyFont="1" applyBorder="1" applyAlignment="1">
      <alignment horizontal="center" vertical="center"/>
      <protection/>
    </xf>
    <xf numFmtId="4" fontId="28" fillId="0" borderId="53" xfId="74" applyNumberFormat="1" applyFont="1" applyBorder="1" applyAlignment="1">
      <alignment horizontal="center" vertical="center" wrapText="1"/>
      <protection/>
    </xf>
    <xf numFmtId="166" fontId="28" fillId="0" borderId="40" xfId="74" applyNumberFormat="1" applyFont="1" applyBorder="1" applyAlignment="1">
      <alignment horizontal="center" vertical="center"/>
      <protection/>
    </xf>
    <xf numFmtId="166" fontId="28" fillId="0" borderId="35" xfId="74" applyNumberFormat="1" applyFont="1" applyBorder="1" applyAlignment="1">
      <alignment horizontal="center" vertical="center"/>
      <protection/>
    </xf>
    <xf numFmtId="166" fontId="28" fillId="0" borderId="40" xfId="74" applyNumberFormat="1" applyFont="1" applyBorder="1" applyAlignment="1">
      <alignment horizontal="left" vertical="center"/>
      <protection/>
    </xf>
    <xf numFmtId="166" fontId="28" fillId="16" borderId="40" xfId="74" applyNumberFormat="1" applyFont="1" applyFill="1" applyBorder="1" applyAlignment="1">
      <alignment horizontal="center" vertical="center"/>
      <protection/>
    </xf>
    <xf numFmtId="4" fontId="28" fillId="0" borderId="40" xfId="74" applyNumberFormat="1" applyFont="1" applyBorder="1" applyAlignment="1">
      <alignment horizontal="center" vertical="center" wrapText="1"/>
      <protection/>
    </xf>
    <xf numFmtId="10" fontId="28" fillId="0" borderId="36" xfId="74" applyNumberFormat="1" applyFont="1" applyBorder="1" applyAlignment="1">
      <alignment horizontal="center" vertical="center" wrapText="1"/>
      <protection/>
    </xf>
    <xf numFmtId="166" fontId="28" fillId="0" borderId="35" xfId="74" applyNumberFormat="1" applyFont="1" applyBorder="1" applyAlignment="1">
      <alignment vertical="center"/>
      <protection/>
    </xf>
    <xf numFmtId="166" fontId="28" fillId="0" borderId="40" xfId="74" applyNumberFormat="1" applyFont="1" applyBorder="1" applyAlignment="1">
      <alignment vertical="center"/>
      <protection/>
    </xf>
    <xf numFmtId="0" fontId="1" fillId="0" borderId="40" xfId="74" applyBorder="1" applyAlignment="1">
      <alignment vertical="center"/>
      <protection/>
    </xf>
    <xf numFmtId="1" fontId="28" fillId="0" borderId="40" xfId="74" applyNumberFormat="1" applyFont="1" applyBorder="1" applyAlignment="1">
      <alignment horizontal="center" vertical="center"/>
      <protection/>
    </xf>
    <xf numFmtId="4" fontId="0" fillId="0" borderId="54" xfId="0" applyNumberFormat="1" applyBorder="1" applyAlignment="1">
      <alignment horizontal="right" vertical="center"/>
    </xf>
    <xf numFmtId="0" fontId="48" fillId="0" borderId="0" xfId="0" applyFont="1"/>
    <xf numFmtId="0" fontId="2" fillId="0" borderId="0" xfId="172" applyFont="1">
      <alignment/>
      <protection/>
    </xf>
    <xf numFmtId="0" fontId="2" fillId="0" borderId="0" xfId="172" applyFont="1" applyAlignment="1">
      <alignment horizontal="center" vertical="center"/>
      <protection/>
    </xf>
    <xf numFmtId="0" fontId="2" fillId="0" borderId="0" xfId="172" applyFont="1" applyAlignment="1">
      <alignment horizontal="left" vertical="center" wrapText="1"/>
      <protection/>
    </xf>
    <xf numFmtId="169" fontId="2" fillId="0" borderId="0" xfId="172" applyNumberFormat="1" applyFont="1">
      <alignment/>
      <protection/>
    </xf>
    <xf numFmtId="0" fontId="2" fillId="0" borderId="0" xfId="172" applyFont="1" applyAlignment="1">
      <alignment horizontal="left" vertical="center"/>
      <protection/>
    </xf>
    <xf numFmtId="166" fontId="27" fillId="0" borderId="43" xfId="111" applyNumberFormat="1" applyFont="1" applyBorder="1" applyAlignment="1">
      <alignment horizontal="right" vertical="center"/>
      <protection/>
    </xf>
    <xf numFmtId="0" fontId="0" fillId="0" borderId="0" xfId="0" applyFont="1" applyAlignment="1">
      <alignment vertical="top"/>
    </xf>
    <xf numFmtId="0" fontId="0" fillId="0" borderId="0" xfId="0" applyAlignment="1">
      <alignment vertical="top"/>
    </xf>
    <xf numFmtId="0" fontId="0" fillId="0" borderId="7" xfId="0" applyBorder="1" applyAlignment="1">
      <alignment horizontal="center"/>
    </xf>
    <xf numFmtId="49" fontId="20" fillId="0" borderId="40" xfId="0" applyNumberFormat="1" applyFont="1" applyBorder="1" applyAlignment="1">
      <alignment horizontal="center" vertical="center"/>
    </xf>
    <xf numFmtId="0" fontId="20" fillId="0" borderId="55" xfId="0" applyFont="1" applyBorder="1" applyAlignment="1">
      <alignment horizontal="center"/>
    </xf>
    <xf numFmtId="0" fontId="20" fillId="0" borderId="29" xfId="0" applyFont="1" applyBorder="1"/>
    <xf numFmtId="0" fontId="22" fillId="0" borderId="29" xfId="0" applyFont="1" applyBorder="1" applyAlignment="1">
      <alignment horizontal="center"/>
    </xf>
    <xf numFmtId="0" fontId="20" fillId="0" borderId="29" xfId="0" applyFont="1" applyBorder="1" applyAlignment="1">
      <alignment horizontal="right" vertical="center"/>
    </xf>
    <xf numFmtId="166" fontId="22" fillId="0" borderId="29" xfId="21" applyNumberFormat="1" applyFont="1" applyBorder="1" applyAlignment="1">
      <alignment horizontal="right" vertical="center"/>
      <protection/>
    </xf>
    <xf numFmtId="0" fontId="0" fillId="0" borderId="0" xfId="0" applyFont="1" applyAlignment="1">
      <alignment horizontal="center" vertical="center" wrapText="1" shrinkToFit="1"/>
    </xf>
    <xf numFmtId="4" fontId="50" fillId="0" borderId="0" xfId="111" applyNumberFormat="1" applyFont="1" applyAlignment="1">
      <alignment vertical="center"/>
      <protection/>
    </xf>
    <xf numFmtId="166" fontId="0" fillId="0" borderId="0" xfId="0" applyNumberFormat="1"/>
    <xf numFmtId="10" fontId="0" fillId="0" borderId="0" xfId="0" applyNumberFormat="1"/>
    <xf numFmtId="49" fontId="22" fillId="0" borderId="40" xfId="0" applyNumberFormat="1" applyFont="1" applyBorder="1" applyAlignment="1">
      <alignment horizontal="center" vertical="center" wrapText="1"/>
    </xf>
    <xf numFmtId="1" fontId="21" fillId="0" borderId="56" xfId="0" applyNumberFormat="1" applyFont="1" applyBorder="1" applyAlignment="1">
      <alignment horizontal="center"/>
    </xf>
    <xf numFmtId="1" fontId="21" fillId="0" borderId="57" xfId="0" applyNumberFormat="1" applyFont="1" applyBorder="1" applyAlignment="1">
      <alignment horizontal="center"/>
    </xf>
    <xf numFmtId="10" fontId="20" fillId="0" borderId="36" xfId="21" applyNumberFormat="1" applyFont="1" applyBorder="1" applyAlignment="1">
      <alignment horizontal="right" vertical="center"/>
      <protection/>
    </xf>
    <xf numFmtId="166" fontId="22" fillId="0" borderId="30" xfId="21" applyNumberFormat="1" applyFont="1" applyBorder="1" applyAlignment="1">
      <alignment horizontal="right" vertical="center"/>
      <protection/>
    </xf>
    <xf numFmtId="0" fontId="20" fillId="0" borderId="9" xfId="0" applyFont="1" applyBorder="1"/>
    <xf numFmtId="0" fontId="20" fillId="0" borderId="3" xfId="0" applyFont="1" applyBorder="1" applyAlignment="1">
      <alignment vertical="center"/>
    </xf>
    <xf numFmtId="0" fontId="20" fillId="0" borderId="3" xfId="0" applyFont="1" applyBorder="1"/>
    <xf numFmtId="0" fontId="20" fillId="0" borderId="3" xfId="0" applyFont="1" applyBorder="1" applyAlignment="1">
      <alignment horizontal="right" vertical="center"/>
    </xf>
    <xf numFmtId="0" fontId="20" fillId="0" borderId="10" xfId="0" applyFont="1" applyBorder="1" applyAlignment="1">
      <alignment horizontal="right" vertical="center"/>
    </xf>
    <xf numFmtId="10" fontId="20" fillId="0" borderId="36" xfId="21" applyNumberFormat="1" applyFont="1" applyBorder="1" applyAlignment="1">
      <alignment vertical="center"/>
      <protection/>
    </xf>
    <xf numFmtId="0" fontId="23" fillId="0" borderId="35" xfId="21" applyFont="1" applyBorder="1" applyAlignment="1">
      <alignment horizontal="center" vertical="center"/>
      <protection/>
    </xf>
    <xf numFmtId="0" fontId="23" fillId="0" borderId="56" xfId="21" applyFont="1" applyBorder="1" applyAlignment="1">
      <alignment horizontal="center" vertical="center"/>
      <protection/>
    </xf>
    <xf numFmtId="4" fontId="29" fillId="7" borderId="24" xfId="74" applyNumberFormat="1" applyFont="1" applyFill="1" applyBorder="1" applyAlignment="1">
      <alignment horizontal="center" vertical="center"/>
      <protection/>
    </xf>
    <xf numFmtId="10" fontId="27" fillId="10" borderId="47" xfId="111" applyNumberFormat="1" applyFont="1" applyFill="1" applyBorder="1" applyAlignment="1">
      <alignment vertical="center" wrapText="1"/>
      <protection/>
    </xf>
    <xf numFmtId="0" fontId="51" fillId="0" borderId="0" xfId="111" applyFont="1" applyAlignment="1">
      <alignment vertical="center"/>
      <protection/>
    </xf>
    <xf numFmtId="166" fontId="28" fillId="0" borderId="52" xfId="74" applyNumberFormat="1" applyFont="1" applyBorder="1" applyAlignment="1">
      <alignment horizontal="left" vertical="center" wrapText="1"/>
      <protection/>
    </xf>
    <xf numFmtId="4" fontId="28" fillId="0" borderId="58" xfId="74" applyNumberFormat="1" applyFont="1" applyBorder="1" applyAlignment="1">
      <alignment horizontal="center" vertical="center" wrapText="1"/>
      <protection/>
    </xf>
    <xf numFmtId="0" fontId="4" fillId="0" borderId="0" xfId="0" applyFont="1" applyAlignment="1">
      <alignment horizontal="left" vertical="center"/>
    </xf>
    <xf numFmtId="0" fontId="7" fillId="0" borderId="0" xfId="0" applyFont="1" applyAlignment="1">
      <alignment horizontal="center" vertical="center"/>
    </xf>
    <xf numFmtId="0" fontId="13" fillId="0" borderId="0" xfId="20" applyFont="1" applyAlignment="1">
      <alignment horizontal="center" vertical="center"/>
      <protection/>
    </xf>
    <xf numFmtId="0" fontId="14" fillId="0" borderId="0" xfId="0" applyFont="1" applyAlignment="1">
      <alignment horizontal="center"/>
    </xf>
    <xf numFmtId="0" fontId="8" fillId="0" borderId="0" xfId="0" applyFont="1" applyAlignment="1">
      <alignment horizontal="center" vertical="center"/>
    </xf>
    <xf numFmtId="0" fontId="9" fillId="0" borderId="0" xfId="0" applyFont="1" applyAlignment="1">
      <alignment horizontal="left"/>
    </xf>
    <xf numFmtId="0" fontId="9" fillId="0" borderId="0" xfId="0" applyFont="1"/>
    <xf numFmtId="0" fontId="9" fillId="0" borderId="0" xfId="0" applyFont="1" applyAlignment="1">
      <alignment horizontal="left" vertical="center"/>
    </xf>
    <xf numFmtId="0" fontId="9" fillId="0" borderId="0" xfId="0" applyFont="1" applyAlignment="1">
      <alignment vertical="top"/>
    </xf>
    <xf numFmtId="0" fontId="4" fillId="0" borderId="3" xfId="0" applyFont="1" applyBorder="1" applyAlignment="1">
      <alignment horizontal="center"/>
    </xf>
    <xf numFmtId="0" fontId="52" fillId="0" borderId="0" xfId="0" applyFont="1" applyAlignment="1">
      <alignment horizontal="left" vertical="center"/>
    </xf>
    <xf numFmtId="0" fontId="53" fillId="0" borderId="3" xfId="0" applyFont="1" applyBorder="1" applyAlignment="1">
      <alignment horizontal="left" vertical="center"/>
    </xf>
    <xf numFmtId="0" fontId="53" fillId="0" borderId="0" xfId="0" applyFont="1" applyAlignment="1">
      <alignment horizontal="left" vertical="center"/>
    </xf>
    <xf numFmtId="3" fontId="54" fillId="0" borderId="0" xfId="0" applyNumberFormat="1" applyFont="1" applyAlignment="1">
      <alignment horizontal="center" vertical="center" wrapText="1"/>
    </xf>
    <xf numFmtId="0" fontId="15" fillId="0" borderId="4" xfId="0" applyFont="1" applyBorder="1" applyAlignment="1">
      <alignment horizontal="left"/>
    </xf>
    <xf numFmtId="0" fontId="4" fillId="0" borderId="9" xfId="0" applyFont="1" applyBorder="1" applyAlignment="1">
      <alignment horizontal="left"/>
    </xf>
    <xf numFmtId="0" fontId="48" fillId="0" borderId="0" xfId="0" applyFont="1" applyAlignment="1">
      <alignment horizontal="left"/>
    </xf>
    <xf numFmtId="0" fontId="0" fillId="0" borderId="37" xfId="0" applyFont="1" applyBorder="1" applyAlignment="1">
      <alignment horizontal="center" vertical="center"/>
    </xf>
    <xf numFmtId="0" fontId="20" fillId="0" borderId="29" xfId="0" applyFont="1" applyBorder="1" applyAlignment="1">
      <alignment vertical="center"/>
    </xf>
    <xf numFmtId="0" fontId="58" fillId="0" borderId="0" xfId="0" applyFont="1"/>
    <xf numFmtId="0" fontId="58" fillId="0" borderId="0" xfId="0" applyFont="1" applyAlignment="1">
      <alignment horizontal="right" vertical="center"/>
    </xf>
    <xf numFmtId="4" fontId="58" fillId="0" borderId="38" xfId="0" applyNumberFormat="1" applyFont="1" applyBorder="1" applyAlignment="1">
      <alignment horizontal="center" vertical="center"/>
    </xf>
    <xf numFmtId="0" fontId="58" fillId="0" borderId="7" xfId="0" applyFont="1" applyBorder="1" applyAlignment="1">
      <alignment horizontal="center"/>
    </xf>
    <xf numFmtId="10" fontId="60" fillId="0" borderId="59" xfId="0" applyNumberFormat="1" applyFont="1" applyBorder="1" applyAlignment="1">
      <alignment horizontal="right" vertical="center"/>
    </xf>
    <xf numFmtId="4" fontId="60" fillId="0" borderId="31" xfId="0" applyNumberFormat="1" applyFont="1" applyBorder="1" applyAlignment="1">
      <alignment horizontal="right" vertical="center"/>
    </xf>
    <xf numFmtId="4" fontId="60" fillId="0" borderId="59" xfId="0" applyNumberFormat="1" applyFont="1" applyBorder="1" applyAlignment="1">
      <alignment horizontal="right" vertical="center"/>
    </xf>
    <xf numFmtId="4" fontId="60" fillId="0" borderId="54" xfId="0" applyNumberFormat="1" applyFont="1" applyBorder="1" applyAlignment="1">
      <alignment horizontal="right" vertical="center"/>
    </xf>
    <xf numFmtId="0" fontId="0" fillId="0" borderId="60" xfId="0" applyFont="1" applyBorder="1" applyAlignment="1">
      <alignment horizontal="center" vertical="center" wrapText="1" shrinkToFit="1"/>
    </xf>
    <xf numFmtId="1" fontId="4" fillId="0" borderId="61" xfId="0" applyNumberFormat="1" applyFont="1" applyBorder="1" applyAlignment="1">
      <alignment horizontal="center" vertical="center" wrapText="1" shrinkToFit="1"/>
    </xf>
    <xf numFmtId="4" fontId="60" fillId="0" borderId="62" xfId="0" applyNumberFormat="1" applyFont="1" applyBorder="1" applyAlignment="1">
      <alignment horizontal="right" vertical="center"/>
    </xf>
    <xf numFmtId="0" fontId="0" fillId="0" borderId="6" xfId="0" applyBorder="1" applyAlignment="1">
      <alignment horizontal="center" vertical="center" wrapText="1"/>
    </xf>
    <xf numFmtId="1" fontId="4" fillId="0" borderId="16" xfId="0" applyNumberFormat="1" applyFont="1" applyBorder="1" applyAlignment="1">
      <alignment horizontal="center" vertical="center" wrapText="1" shrinkToFit="1"/>
    </xf>
    <xf numFmtId="0" fontId="0" fillId="0" borderId="0" xfId="0" applyAlignment="1">
      <alignment horizontal="center" vertical="center"/>
    </xf>
    <xf numFmtId="0" fontId="61" fillId="0" borderId="0" xfId="0" applyFont="1" applyAlignment="1">
      <alignment horizontal="center"/>
    </xf>
    <xf numFmtId="0" fontId="58" fillId="0" borderId="0" xfId="0" applyFont="1" applyAlignment="1">
      <alignment horizontal="left"/>
    </xf>
    <xf numFmtId="4" fontId="27" fillId="7" borderId="44" xfId="111" applyNumberFormat="1" applyFont="1" applyFill="1" applyBorder="1" applyAlignment="1">
      <alignment horizontal="center" vertical="center"/>
      <protection/>
    </xf>
    <xf numFmtId="0" fontId="63" fillId="0" borderId="50" xfId="111" applyFont="1" applyBorder="1" applyAlignment="1">
      <alignment vertical="center" wrapText="1"/>
      <protection/>
    </xf>
    <xf numFmtId="0" fontId="51" fillId="0" borderId="0" xfId="111" applyFont="1" applyAlignment="1">
      <alignment horizontal="center" vertical="center" wrapText="1"/>
      <protection/>
    </xf>
    <xf numFmtId="0" fontId="0" fillId="0" borderId="0" xfId="23" applyAlignment="1">
      <alignment vertical="top"/>
      <protection/>
    </xf>
    <xf numFmtId="0" fontId="67" fillId="0" borderId="0" xfId="23" applyFont="1">
      <alignment/>
      <protection/>
    </xf>
    <xf numFmtId="0" fontId="55" fillId="0" borderId="0" xfId="23" applyFont="1">
      <alignment/>
      <protection/>
    </xf>
    <xf numFmtId="0" fontId="66" fillId="0" borderId="63" xfId="23" applyFont="1" applyBorder="1" applyAlignment="1">
      <alignment horizontal="center" vertical="center" wrapText="1"/>
      <protection/>
    </xf>
    <xf numFmtId="49" fontId="20" fillId="0" borderId="40" xfId="0" applyNumberFormat="1" applyFont="1" applyBorder="1" applyAlignment="1">
      <alignment vertical="top" wrapText="1"/>
    </xf>
    <xf numFmtId="49" fontId="20" fillId="6" borderId="40" xfId="0" applyNumberFormat="1" applyFont="1" applyFill="1" applyBorder="1" applyAlignment="1">
      <alignment vertical="top" wrapText="1"/>
    </xf>
    <xf numFmtId="166" fontId="22" fillId="0" borderId="40" xfId="21" applyNumberFormat="1" applyFont="1" applyBorder="1" applyAlignment="1">
      <alignment vertical="center"/>
      <protection/>
    </xf>
    <xf numFmtId="1" fontId="22" fillId="0" borderId="40" xfId="21" applyNumberFormat="1" applyFont="1" applyBorder="1" applyAlignment="1">
      <alignment horizontal="center" vertical="center"/>
      <protection/>
    </xf>
    <xf numFmtId="168" fontId="20" fillId="0" borderId="40" xfId="21" applyNumberFormat="1" applyFont="1" applyBorder="1" applyAlignment="1">
      <alignment vertical="center"/>
      <protection/>
    </xf>
    <xf numFmtId="10" fontId="22" fillId="0" borderId="40" xfId="21" applyNumberFormat="1" applyFont="1" applyBorder="1" applyAlignment="1">
      <alignment vertical="center"/>
      <protection/>
    </xf>
    <xf numFmtId="0" fontId="22" fillId="0" borderId="40" xfId="21" applyFont="1" applyBorder="1" applyAlignment="1">
      <alignment horizontal="center" vertical="center" wrapText="1"/>
      <protection/>
    </xf>
    <xf numFmtId="0" fontId="20" fillId="0" borderId="29" xfId="0" applyFont="1" applyBorder="1" applyAlignment="1">
      <alignment horizontal="center" vertical="center"/>
    </xf>
    <xf numFmtId="166" fontId="22" fillId="0" borderId="40" xfId="21" applyNumberFormat="1" applyFont="1" applyBorder="1" applyAlignment="1">
      <alignment horizontal="center" vertical="center"/>
      <protection/>
    </xf>
    <xf numFmtId="0" fontId="4" fillId="0" borderId="0" xfId="0" applyFont="1" applyAlignment="1">
      <alignment horizontal="center"/>
    </xf>
    <xf numFmtId="0" fontId="67" fillId="0" borderId="0" xfId="0" applyFont="1"/>
    <xf numFmtId="0" fontId="55" fillId="0" borderId="0" xfId="0" applyFont="1" applyAlignment="1">
      <alignment horizontal="center"/>
    </xf>
    <xf numFmtId="0" fontId="55" fillId="0" borderId="0" xfId="0" applyFont="1"/>
    <xf numFmtId="4" fontId="8" fillId="0" borderId="0" xfId="0" applyNumberFormat="1"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left"/>
    </xf>
    <xf numFmtId="0" fontId="4" fillId="0" borderId="5" xfId="0" applyFont="1" applyBorder="1"/>
    <xf numFmtId="0" fontId="0" fillId="0" borderId="37" xfId="0" applyBorder="1"/>
    <xf numFmtId="0" fontId="0" fillId="0" borderId="64" xfId="0" applyBorder="1"/>
    <xf numFmtId="0" fontId="0" fillId="0" borderId="64" xfId="0" applyFont="1" applyBorder="1"/>
    <xf numFmtId="1" fontId="28" fillId="6" borderId="0" xfId="111" applyNumberFormat="1" applyFont="1" applyFill="1" applyAlignment="1">
      <alignment horizontal="right" vertical="center" wrapText="1"/>
      <protection/>
    </xf>
    <xf numFmtId="10" fontId="24" fillId="6" borderId="0" xfId="111" applyNumberFormat="1" applyFont="1" applyFill="1" applyAlignment="1">
      <alignment vertical="center" wrapText="1"/>
      <protection/>
    </xf>
    <xf numFmtId="0" fontId="24" fillId="0" borderId="0" xfId="111" applyFont="1" applyAlignment="1">
      <alignment vertical="center"/>
      <protection/>
    </xf>
    <xf numFmtId="4" fontId="24" fillId="6" borderId="0" xfId="111" applyNumberFormat="1" applyFont="1" applyFill="1" applyAlignment="1">
      <alignment vertical="center" wrapText="1"/>
      <protection/>
    </xf>
    <xf numFmtId="0" fontId="1" fillId="6" borderId="0" xfId="111" applyFill="1" applyAlignment="1">
      <alignment horizontal="right" vertical="center"/>
      <protection/>
    </xf>
    <xf numFmtId="0" fontId="10" fillId="0" borderId="3" xfId="0" applyFont="1" applyBorder="1" applyAlignment="1">
      <alignment horizontal="left"/>
    </xf>
    <xf numFmtId="0" fontId="0" fillId="0" borderId="0" xfId="0" applyFont="1" applyAlignment="1">
      <alignment horizontal="left" vertical="center"/>
    </xf>
    <xf numFmtId="0" fontId="4" fillId="0" borderId="42"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3" xfId="0" applyFont="1" applyBorder="1" applyAlignment="1">
      <alignment horizontal="center" vertical="center" wrapText="1"/>
    </xf>
    <xf numFmtId="49" fontId="5" fillId="0" borderId="50" xfId="0" applyNumberFormat="1" applyFont="1" applyBorder="1" applyAlignment="1">
      <alignment horizontal="center" vertical="center"/>
    </xf>
    <xf numFmtId="49" fontId="5" fillId="0" borderId="66" xfId="0" applyNumberFormat="1" applyFont="1" applyBorder="1" applyAlignment="1">
      <alignment horizontal="center" vertical="center"/>
    </xf>
    <xf numFmtId="0" fontId="3" fillId="0" borderId="4"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7" xfId="0" applyFont="1" applyBorder="1" applyAlignment="1">
      <alignment horizontal="left" wrapText="1"/>
    </xf>
    <xf numFmtId="0" fontId="4" fillId="0" borderId="0" xfId="0" applyFont="1" applyAlignment="1">
      <alignment horizontal="left" wrapText="1"/>
    </xf>
    <xf numFmtId="0" fontId="4" fillId="0" borderId="8" xfId="0" applyFont="1" applyBorder="1" applyAlignment="1">
      <alignment horizontal="center" wrapText="1"/>
    </xf>
    <xf numFmtId="0" fontId="4" fillId="0" borderId="0" xfId="0" applyFont="1" applyAlignment="1">
      <alignment horizontal="left" vertical="center"/>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53" fillId="0" borderId="7" xfId="0" applyFont="1" applyBorder="1" applyAlignment="1">
      <alignment horizontal="center" vertical="center"/>
    </xf>
    <xf numFmtId="0" fontId="53" fillId="0" borderId="0" xfId="0" applyFont="1" applyAlignment="1">
      <alignment horizontal="center" vertical="center"/>
    </xf>
    <xf numFmtId="0" fontId="53" fillId="0" borderId="9" xfId="0" applyFont="1" applyBorder="1" applyAlignment="1">
      <alignment horizontal="center" vertical="center"/>
    </xf>
    <xf numFmtId="0" fontId="53" fillId="0" borderId="3" xfId="0" applyFont="1" applyBorder="1" applyAlignment="1">
      <alignment horizontal="center" vertical="center"/>
    </xf>
    <xf numFmtId="0" fontId="53" fillId="0" borderId="8" xfId="0" applyFont="1" applyBorder="1" applyAlignment="1">
      <alignment horizontal="center" vertical="center"/>
    </xf>
    <xf numFmtId="0" fontId="53" fillId="0" borderId="10" xfId="0" applyFont="1" applyBorder="1" applyAlignment="1">
      <alignment horizontal="center" vertical="center"/>
    </xf>
    <xf numFmtId="0" fontId="4" fillId="0" borderId="0" xfId="0" applyFont="1" applyAlignment="1">
      <alignment horizontal="left" wrapText="1"/>
    </xf>
    <xf numFmtId="0" fontId="4" fillId="0" borderId="5" xfId="0" applyFont="1" applyBorder="1" applyAlignment="1">
      <alignment horizontal="left"/>
    </xf>
    <xf numFmtId="0" fontId="0" fillId="0" borderId="5" xfId="0" applyFont="1" applyBorder="1" applyAlignment="1">
      <alignment horizontal="left" vertical="center" wrapText="1"/>
    </xf>
    <xf numFmtId="0" fontId="4" fillId="0" borderId="3" xfId="0" applyFont="1" applyBorder="1" applyAlignment="1">
      <alignment horizontal="left" vertical="center"/>
    </xf>
    <xf numFmtId="4" fontId="5" fillId="0" borderId="66" xfId="0" applyNumberFormat="1" applyFont="1" applyBorder="1" applyAlignment="1">
      <alignment horizontal="center" vertical="center" wrapText="1"/>
    </xf>
    <xf numFmtId="4" fontId="5" fillId="0" borderId="49" xfId="0" applyNumberFormat="1" applyFont="1" applyBorder="1" applyAlignment="1">
      <alignment horizontal="center" vertical="center" wrapText="1"/>
    </xf>
    <xf numFmtId="4" fontId="5" fillId="0" borderId="67" xfId="0" applyNumberFormat="1" applyFont="1" applyBorder="1" applyAlignment="1">
      <alignment horizontal="center" vertical="center" wrapText="1"/>
    </xf>
    <xf numFmtId="0" fontId="8" fillId="0" borderId="50" xfId="0" applyFont="1" applyBorder="1" applyAlignment="1">
      <alignment horizontal="center" vertical="center"/>
    </xf>
    <xf numFmtId="0" fontId="8" fillId="0" borderId="66" xfId="0" applyFont="1" applyBorder="1" applyAlignment="1">
      <alignment horizontal="center" vertical="center"/>
    </xf>
    <xf numFmtId="4" fontId="8" fillId="0" borderId="51" xfId="0" applyNumberFormat="1" applyFont="1" applyBorder="1" applyAlignment="1">
      <alignment horizontal="center" vertical="center" wrapText="1"/>
    </xf>
    <xf numFmtId="4" fontId="8" fillId="0" borderId="68" xfId="0" applyNumberFormat="1" applyFont="1" applyBorder="1" applyAlignment="1">
      <alignment horizontal="center" vertical="center" wrapText="1"/>
    </xf>
    <xf numFmtId="4" fontId="8" fillId="0" borderId="67" xfId="0" applyNumberFormat="1" applyFont="1" applyBorder="1" applyAlignment="1">
      <alignment horizontal="center" vertical="center" wrapText="1"/>
    </xf>
    <xf numFmtId="4" fontId="8" fillId="0" borderId="66" xfId="0" applyNumberFormat="1" applyFont="1" applyBorder="1" applyAlignment="1">
      <alignment horizontal="center" vertical="center" wrapText="1"/>
    </xf>
    <xf numFmtId="0" fontId="6" fillId="0" borderId="42" xfId="0" applyFont="1" applyBorder="1" applyAlignment="1">
      <alignment horizontal="center" vertical="center" wrapText="1"/>
    </xf>
    <xf numFmtId="0" fontId="6" fillId="0" borderId="52" xfId="0" applyFont="1" applyBorder="1" applyAlignment="1">
      <alignment horizontal="center" vertical="center" wrapText="1"/>
    </xf>
    <xf numFmtId="0" fontId="4" fillId="0" borderId="65" xfId="0" applyFont="1" applyBorder="1" applyAlignment="1">
      <alignment horizontal="center" vertical="center" wrapText="1"/>
    </xf>
    <xf numFmtId="0" fontId="9" fillId="0" borderId="0" xfId="0" applyFont="1" applyAlignment="1">
      <alignment horizontal="center" vertical="center"/>
    </xf>
    <xf numFmtId="0" fontId="4" fillId="0" borderId="21"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6" fillId="0" borderId="0" xfId="0" applyFont="1" applyAlignment="1">
      <alignment horizontal="left" vertical="center"/>
    </xf>
    <xf numFmtId="0" fontId="54" fillId="0" borderId="0" xfId="0" applyFont="1" applyAlignment="1">
      <alignment horizontal="left" vertical="center"/>
    </xf>
    <xf numFmtId="0" fontId="54" fillId="0" borderId="8" xfId="0" applyFont="1" applyBorder="1" applyAlignment="1">
      <alignment horizontal="left" vertical="center"/>
    </xf>
    <xf numFmtId="49" fontId="5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3"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5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54" fillId="0" borderId="3" xfId="0" applyFont="1" applyBorder="1" applyAlignment="1">
      <alignment horizontal="left" vertical="center"/>
    </xf>
    <xf numFmtId="0" fontId="54" fillId="0" borderId="10" xfId="0" applyFont="1" applyBorder="1" applyAlignment="1">
      <alignment horizontal="left" vertical="center"/>
    </xf>
    <xf numFmtId="0" fontId="4" fillId="0" borderId="5" xfId="0" applyFont="1" applyBorder="1" applyAlignment="1">
      <alignment horizontal="left" vertical="center" wrapText="1"/>
    </xf>
    <xf numFmtId="0" fontId="12" fillId="0" borderId="5" xfId="0" applyFont="1" applyBorder="1" applyAlignment="1">
      <alignment horizontal="left"/>
    </xf>
    <xf numFmtId="0" fontId="4" fillId="0" borderId="5" xfId="0" applyFont="1" applyBorder="1" applyAlignment="1">
      <alignment horizontal="left"/>
    </xf>
    <xf numFmtId="0" fontId="4" fillId="0" borderId="4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horizontal="left"/>
    </xf>
    <xf numFmtId="0" fontId="14" fillId="0" borderId="5" xfId="0" applyFont="1" applyBorder="1" applyAlignment="1">
      <alignment horizontal="left" vertical="top"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3" xfId="0" applyFont="1" applyBorder="1" applyAlignment="1">
      <alignment horizontal="left" vertical="top" wrapText="1"/>
    </xf>
    <xf numFmtId="0" fontId="14" fillId="0" borderId="10" xfId="0" applyFont="1" applyBorder="1" applyAlignment="1">
      <alignment horizontal="left" vertical="top" wrapText="1"/>
    </xf>
    <xf numFmtId="4" fontId="8" fillId="0" borderId="48" xfId="0" applyNumberFormat="1" applyFont="1" applyBorder="1" applyAlignment="1">
      <alignment horizontal="center" vertical="center" wrapText="1"/>
    </xf>
    <xf numFmtId="0" fontId="0" fillId="0" borderId="67" xfId="0" applyBorder="1" applyAlignment="1">
      <alignment horizontal="center" vertical="center" wrapText="1"/>
    </xf>
    <xf numFmtId="4" fontId="8" fillId="0" borderId="49" xfId="0" applyNumberFormat="1" applyFont="1" applyBorder="1" applyAlignment="1">
      <alignment horizontal="center" vertical="center" wrapText="1"/>
    </xf>
    <xf numFmtId="0" fontId="4" fillId="0" borderId="21" xfId="0" applyFont="1" applyBorder="1" applyAlignment="1">
      <alignment horizontal="left" vertical="center" wrapText="1"/>
    </xf>
    <xf numFmtId="0" fontId="54" fillId="0" borderId="21" xfId="0" applyFont="1" applyBorder="1" applyAlignment="1">
      <alignment horizontal="center" vertical="center"/>
    </xf>
    <xf numFmtId="0" fontId="4" fillId="0" borderId="41" xfId="0" applyFont="1" applyBorder="1" applyAlignment="1">
      <alignment horizontal="left" vertical="center"/>
    </xf>
    <xf numFmtId="0" fontId="54" fillId="0" borderId="18" xfId="0" applyFont="1" applyBorder="1" applyAlignment="1">
      <alignment horizontal="center" vertical="center"/>
    </xf>
    <xf numFmtId="0" fontId="6" fillId="0" borderId="3" xfId="0" applyFont="1" applyBorder="1" applyAlignment="1">
      <alignment horizontal="left" vertical="center" wrapText="1"/>
    </xf>
    <xf numFmtId="0" fontId="54" fillId="0" borderId="3" xfId="0" applyFont="1" applyBorder="1" applyAlignment="1">
      <alignment horizontal="center" vertical="center" wrapText="1"/>
    </xf>
    <xf numFmtId="0" fontId="4" fillId="0" borderId="2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23" xfId="0" applyFont="1" applyBorder="1" applyAlignment="1">
      <alignment horizontal="left" vertical="center"/>
    </xf>
    <xf numFmtId="0" fontId="9" fillId="0" borderId="0" xfId="0" applyFont="1" applyAlignment="1">
      <alignment horizontal="left"/>
    </xf>
    <xf numFmtId="0" fontId="9" fillId="0" borderId="3" xfId="0" applyFont="1" applyBorder="1" applyAlignment="1">
      <alignment horizontal="left"/>
    </xf>
    <xf numFmtId="0" fontId="62" fillId="0" borderId="0" xfId="0" applyFont="1" applyAlignment="1">
      <alignment horizontal="left"/>
    </xf>
    <xf numFmtId="0" fontId="7" fillId="0" borderId="0" xfId="0" applyFont="1" applyAlignment="1">
      <alignment horizontal="center"/>
    </xf>
    <xf numFmtId="0" fontId="16" fillId="0" borderId="0" xfId="0" applyFont="1" applyAlignment="1">
      <alignment horizontal="center"/>
    </xf>
    <xf numFmtId="0" fontId="17" fillId="0" borderId="0" xfId="0" applyFont="1" applyAlignment="1">
      <alignment horizontal="center"/>
    </xf>
    <xf numFmtId="0" fontId="0" fillId="0" borderId="0" xfId="0" applyAlignment="1">
      <alignment horizontal="center"/>
    </xf>
    <xf numFmtId="0" fontId="9" fillId="0" borderId="7" xfId="0" applyFont="1" applyBorder="1" applyAlignment="1">
      <alignment horizontal="left"/>
    </xf>
    <xf numFmtId="0" fontId="4" fillId="0" borderId="0" xfId="0" applyFont="1" applyAlignment="1">
      <alignment horizontal="left" vertical="center" wrapText="1"/>
    </xf>
    <xf numFmtId="0" fontId="19" fillId="0" borderId="70" xfId="0" applyFont="1" applyBorder="1" applyAlignment="1">
      <alignment horizontal="left" vertical="center"/>
    </xf>
    <xf numFmtId="0" fontId="19" fillId="0" borderId="0" xfId="0" applyFont="1" applyAlignment="1">
      <alignment horizontal="left" vertical="center"/>
    </xf>
    <xf numFmtId="0" fontId="19" fillId="0" borderId="71" xfId="0" applyFont="1" applyBorder="1" applyAlignment="1">
      <alignment horizontal="left" vertical="center"/>
    </xf>
    <xf numFmtId="0" fontId="18" fillId="0" borderId="72" xfId="0" applyFont="1" applyBorder="1" applyAlignment="1">
      <alignment horizontal="center" vertical="center" wrapText="1"/>
    </xf>
    <xf numFmtId="0" fontId="18" fillId="0" borderId="73" xfId="0" applyFont="1" applyBorder="1" applyAlignment="1">
      <alignment horizontal="center" vertical="center" wrapText="1"/>
    </xf>
    <xf numFmtId="0" fontId="18" fillId="0" borderId="33" xfId="0" applyFont="1" applyBorder="1" applyAlignment="1">
      <alignment horizontal="center" vertical="center" wrapText="1"/>
    </xf>
    <xf numFmtId="0" fontId="57" fillId="0" borderId="46" xfId="0" applyFont="1" applyBorder="1" applyAlignment="1">
      <alignment horizontal="center"/>
    </xf>
    <xf numFmtId="0" fontId="57" fillId="0" borderId="21" xfId="0" applyFont="1" applyBorder="1" applyAlignment="1">
      <alignment horizontal="center"/>
    </xf>
    <xf numFmtId="0" fontId="57" fillId="0" borderId="74" xfId="0" applyFont="1" applyBorder="1" applyAlignment="1">
      <alignment horizontal="center"/>
    </xf>
    <xf numFmtId="0" fontId="59" fillId="0" borderId="72" xfId="0" applyFont="1" applyBorder="1" applyAlignment="1">
      <alignment horizontal="left" vertical="center" wrapText="1"/>
    </xf>
    <xf numFmtId="0" fontId="59" fillId="0" borderId="73" xfId="0" applyFont="1" applyBorder="1" applyAlignment="1">
      <alignment horizontal="left" vertical="center" wrapText="1"/>
    </xf>
    <xf numFmtId="0" fontId="59" fillId="0" borderId="33" xfId="0" applyFont="1" applyBorder="1" applyAlignment="1">
      <alignment horizontal="left" vertical="center" wrapText="1"/>
    </xf>
    <xf numFmtId="0" fontId="54" fillId="0" borderId="70" xfId="0" applyFont="1" applyBorder="1" applyAlignment="1">
      <alignment horizontal="left" vertical="center"/>
    </xf>
    <xf numFmtId="0" fontId="54" fillId="0" borderId="71" xfId="0" applyFont="1" applyBorder="1" applyAlignment="1">
      <alignment horizontal="left" vertical="center"/>
    </xf>
    <xf numFmtId="0" fontId="18" fillId="0" borderId="7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76" xfId="0" applyFont="1" applyBorder="1" applyAlignment="1">
      <alignment horizontal="center" vertical="center" wrapText="1"/>
    </xf>
    <xf numFmtId="0" fontId="20" fillId="0" borderId="77"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4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78" xfId="0" applyFont="1" applyBorder="1" applyAlignment="1">
      <alignment horizontal="center" vertical="center" wrapText="1"/>
    </xf>
    <xf numFmtId="0" fontId="20" fillId="0" borderId="53" xfId="0" applyFont="1" applyBorder="1" applyAlignment="1">
      <alignment horizontal="center" vertical="center" wrapText="1"/>
    </xf>
    <xf numFmtId="0" fontId="20" fillId="0" borderId="26" xfId="0" applyFont="1" applyBorder="1" applyAlignment="1">
      <alignment horizontal="center" vertical="center"/>
    </xf>
    <xf numFmtId="0" fontId="20" fillId="0" borderId="78" xfId="0" applyFont="1" applyBorder="1" applyAlignment="1">
      <alignment horizontal="center" vertical="center"/>
    </xf>
    <xf numFmtId="0" fontId="20" fillId="0" borderId="53" xfId="0" applyFont="1" applyBorder="1" applyAlignment="1">
      <alignment horizontal="center" vertical="center"/>
    </xf>
    <xf numFmtId="0" fontId="20" fillId="0" borderId="26" xfId="0" applyFont="1" applyBorder="1" applyAlignment="1">
      <alignment vertical="center" wrapText="1"/>
    </xf>
    <xf numFmtId="0" fontId="20" fillId="0" borderId="78" xfId="0" applyFont="1" applyBorder="1" applyAlignment="1">
      <alignment vertical="center" wrapText="1"/>
    </xf>
    <xf numFmtId="0" fontId="20" fillId="0" borderId="53" xfId="0" applyFont="1" applyBorder="1" applyAlignment="1">
      <alignment vertical="center"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20" fillId="0" borderId="27" xfId="0" applyFont="1" applyBorder="1" applyAlignment="1">
      <alignment horizontal="center" vertical="center" wrapText="1"/>
    </xf>
    <xf numFmtId="0" fontId="20" fillId="0" borderId="79" xfId="0" applyFont="1" applyBorder="1" applyAlignment="1">
      <alignment horizontal="center" vertical="center" wrapText="1"/>
    </xf>
    <xf numFmtId="0" fontId="20" fillId="0" borderId="58" xfId="0" applyFont="1" applyBorder="1" applyAlignment="1">
      <alignment horizontal="center" vertical="center" wrapText="1"/>
    </xf>
    <xf numFmtId="0" fontId="48" fillId="0" borderId="0" xfId="0" applyFont="1" applyAlignment="1">
      <alignment horizontal="left" wrapText="1"/>
    </xf>
    <xf numFmtId="0" fontId="48" fillId="0" borderId="0" xfId="0" applyFont="1" applyAlignment="1">
      <alignment horizontal="left"/>
    </xf>
    <xf numFmtId="0" fontId="26" fillId="12" borderId="14" xfId="111" applyFont="1" applyFill="1" applyBorder="1" applyAlignment="1">
      <alignment horizontal="center" vertical="center"/>
      <protection/>
    </xf>
    <xf numFmtId="0" fontId="26" fillId="12" borderId="15" xfId="111" applyFont="1" applyFill="1" applyBorder="1" applyAlignment="1">
      <alignment horizontal="center" vertical="center"/>
      <protection/>
    </xf>
    <xf numFmtId="0" fontId="26" fillId="12" borderId="16" xfId="111" applyFont="1" applyFill="1" applyBorder="1" applyAlignment="1">
      <alignment horizontal="center" vertical="center"/>
      <protection/>
    </xf>
    <xf numFmtId="2" fontId="26" fillId="0" borderId="5" xfId="0" applyNumberFormat="1" applyFont="1" applyBorder="1" applyAlignment="1">
      <alignment horizontal="left" vertical="center" wrapText="1"/>
    </xf>
    <xf numFmtId="0" fontId="27" fillId="8" borderId="42" xfId="111" applyFont="1" applyFill="1" applyBorder="1" applyAlignment="1">
      <alignment horizontal="center" vertical="center" wrapText="1"/>
      <protection/>
    </xf>
    <xf numFmtId="0" fontId="27" fillId="8" borderId="52" xfId="111" applyFont="1" applyFill="1" applyBorder="1" applyAlignment="1">
      <alignment horizontal="center" vertical="center" wrapText="1"/>
      <protection/>
    </xf>
    <xf numFmtId="0" fontId="24" fillId="6" borderId="0" xfId="111" applyFont="1" applyFill="1" applyAlignment="1">
      <alignment horizontal="center" vertical="center" wrapText="1"/>
      <protection/>
    </xf>
    <xf numFmtId="0" fontId="27" fillId="9" borderId="35" xfId="111" applyFont="1" applyFill="1" applyBorder="1" applyAlignment="1">
      <alignment horizontal="center" vertical="center" wrapText="1"/>
      <protection/>
    </xf>
    <xf numFmtId="0" fontId="27" fillId="9" borderId="40" xfId="111" applyFont="1" applyFill="1" applyBorder="1" applyAlignment="1">
      <alignment horizontal="center" vertical="center" wrapText="1"/>
      <protection/>
    </xf>
    <xf numFmtId="0" fontId="27" fillId="7" borderId="41" xfId="111" applyFont="1" applyFill="1" applyBorder="1" applyAlignment="1">
      <alignment horizontal="center" vertical="center"/>
      <protection/>
    </xf>
    <xf numFmtId="0" fontId="0" fillId="0" borderId="19" xfId="0" applyBorder="1" applyAlignment="1">
      <alignment horizontal="center" vertical="center"/>
    </xf>
    <xf numFmtId="0" fontId="27" fillId="10" borderId="32" xfId="111" applyFont="1" applyFill="1" applyBorder="1" applyAlignment="1">
      <alignment horizontal="center" vertical="center"/>
      <protection/>
    </xf>
    <xf numFmtId="0" fontId="0" fillId="0" borderId="22" xfId="0" applyBorder="1" applyAlignment="1">
      <alignment horizontal="center" vertical="center"/>
    </xf>
    <xf numFmtId="0" fontId="1" fillId="7" borderId="32" xfId="111" applyFill="1" applyBorder="1" applyAlignment="1">
      <alignment vertical="center"/>
      <protection/>
    </xf>
    <xf numFmtId="0" fontId="1" fillId="7" borderId="22" xfId="111" applyFill="1" applyBorder="1" applyAlignment="1">
      <alignment vertical="center"/>
      <protection/>
    </xf>
    <xf numFmtId="0" fontId="27" fillId="8" borderId="50" xfId="111" applyFont="1" applyFill="1" applyBorder="1" applyAlignment="1">
      <alignment horizontal="center" vertical="center" wrapText="1"/>
      <protection/>
    </xf>
    <xf numFmtId="0" fontId="27" fillId="8" borderId="66" xfId="111" applyFont="1" applyFill="1" applyBorder="1" applyAlignment="1">
      <alignment horizontal="center" vertical="center" wrapText="1"/>
      <protection/>
    </xf>
    <xf numFmtId="0" fontId="30" fillId="16" borderId="14" xfId="111" applyFont="1" applyFill="1" applyBorder="1" applyAlignment="1">
      <alignment horizontal="center" vertical="center" wrapText="1"/>
      <protection/>
    </xf>
    <xf numFmtId="0" fontId="30" fillId="16" borderId="15" xfId="111" applyFont="1" applyFill="1" applyBorder="1" applyAlignment="1">
      <alignment horizontal="center" vertical="center" wrapText="1"/>
      <protection/>
    </xf>
    <xf numFmtId="0" fontId="30" fillId="16" borderId="16" xfId="111" applyFont="1" applyFill="1" applyBorder="1" applyAlignment="1">
      <alignment horizontal="center" vertical="center" wrapText="1"/>
      <protection/>
    </xf>
    <xf numFmtId="0" fontId="49" fillId="0" borderId="5" xfId="111" applyFont="1" applyBorder="1" applyAlignment="1">
      <alignment horizontal="left" vertical="center" wrapText="1"/>
      <protection/>
    </xf>
    <xf numFmtId="0" fontId="39" fillId="0" borderId="5" xfId="0" applyFont="1" applyBorder="1" applyAlignment="1">
      <alignment horizontal="left" vertical="center" wrapText="1"/>
    </xf>
    <xf numFmtId="0" fontId="27" fillId="10" borderId="48" xfId="111" applyFont="1" applyFill="1" applyBorder="1" applyAlignment="1">
      <alignment horizontal="center" vertical="center"/>
      <protection/>
    </xf>
    <xf numFmtId="0" fontId="0" fillId="0" borderId="63" xfId="0" applyBorder="1" applyAlignment="1">
      <alignment horizontal="center" vertical="center"/>
    </xf>
    <xf numFmtId="0" fontId="26" fillId="7" borderId="14" xfId="111" applyFont="1" applyFill="1" applyBorder="1" applyAlignment="1">
      <alignment horizontal="center" vertical="center" wrapText="1"/>
      <protection/>
    </xf>
    <xf numFmtId="0" fontId="26" fillId="7" borderId="15" xfId="111" applyFont="1" applyFill="1" applyBorder="1" applyAlignment="1">
      <alignment horizontal="center" vertical="center" wrapText="1"/>
      <protection/>
    </xf>
    <xf numFmtId="0" fontId="26" fillId="7" borderId="16" xfId="111" applyFont="1" applyFill="1" applyBorder="1" applyAlignment="1">
      <alignment horizontal="center" vertical="center" wrapText="1"/>
      <protection/>
    </xf>
    <xf numFmtId="0" fontId="1" fillId="11" borderId="14" xfId="111" applyFill="1" applyBorder="1" applyAlignment="1">
      <alignment horizontal="center" vertical="center" wrapText="1"/>
      <protection/>
    </xf>
    <xf numFmtId="0" fontId="1" fillId="11" borderId="15" xfId="111" applyFill="1" applyBorder="1" applyAlignment="1">
      <alignment horizontal="center" vertical="center" wrapText="1"/>
      <protection/>
    </xf>
    <xf numFmtId="0" fontId="1" fillId="11" borderId="16" xfId="111" applyFill="1" applyBorder="1" applyAlignment="1">
      <alignment horizontal="center" vertical="center" wrapText="1"/>
      <protection/>
    </xf>
    <xf numFmtId="0" fontId="1" fillId="12" borderId="14" xfId="111" applyFill="1" applyBorder="1" applyAlignment="1">
      <alignment horizontal="center" vertical="center" wrapText="1"/>
      <protection/>
    </xf>
    <xf numFmtId="0" fontId="1" fillId="12" borderId="15" xfId="111" applyFill="1" applyBorder="1" applyAlignment="1">
      <alignment horizontal="center" vertical="center" wrapText="1"/>
      <protection/>
    </xf>
    <xf numFmtId="0" fontId="1" fillId="12" borderId="16" xfId="111" applyFill="1" applyBorder="1" applyAlignment="1">
      <alignment horizontal="center" vertical="center" wrapText="1"/>
      <protection/>
    </xf>
    <xf numFmtId="0" fontId="1" fillId="14" borderId="14" xfId="111" applyFill="1" applyBorder="1" applyAlignment="1">
      <alignment horizontal="center" vertical="center" wrapText="1"/>
      <protection/>
    </xf>
    <xf numFmtId="0" fontId="1" fillId="14" borderId="15" xfId="111" applyFill="1" applyBorder="1" applyAlignment="1">
      <alignment horizontal="center" vertical="center" wrapText="1"/>
      <protection/>
    </xf>
    <xf numFmtId="0" fontId="1" fillId="0" borderId="16" xfId="111" applyBorder="1" applyAlignment="1">
      <alignment horizontal="center" vertical="center" wrapText="1"/>
      <protection/>
    </xf>
    <xf numFmtId="0" fontId="1" fillId="15" borderId="14" xfId="111" applyFill="1" applyBorder="1" applyAlignment="1">
      <alignment horizontal="center" vertical="center" wrapText="1"/>
      <protection/>
    </xf>
    <xf numFmtId="0" fontId="1" fillId="15" borderId="15" xfId="111" applyFill="1" applyBorder="1" applyAlignment="1">
      <alignment horizontal="center" vertical="center" wrapText="1"/>
      <protection/>
    </xf>
    <xf numFmtId="0" fontId="1" fillId="7" borderId="14" xfId="111" applyFill="1" applyBorder="1" applyAlignment="1">
      <alignment horizontal="center" vertical="center" wrapText="1"/>
      <protection/>
    </xf>
    <xf numFmtId="0" fontId="1" fillId="7" borderId="15" xfId="111" applyFill="1" applyBorder="1" applyAlignment="1">
      <alignment horizontal="center" vertical="center" wrapText="1"/>
      <protection/>
    </xf>
    <xf numFmtId="0" fontId="1" fillId="7" borderId="16" xfId="111" applyFill="1" applyBorder="1" applyAlignment="1">
      <alignment horizontal="center" vertical="center" wrapText="1"/>
      <protection/>
    </xf>
    <xf numFmtId="0" fontId="25" fillId="0" borderId="0" xfId="111" applyFont="1" applyAlignment="1">
      <alignment horizontal="left" vertical="center"/>
      <protection/>
    </xf>
    <xf numFmtId="0" fontId="26" fillId="11" borderId="9" xfId="111" applyFont="1" applyFill="1" applyBorder="1" applyAlignment="1">
      <alignment horizontal="center" vertical="center" wrapText="1"/>
      <protection/>
    </xf>
    <xf numFmtId="0" fontId="26" fillId="11" borderId="3" xfId="111" applyFont="1" applyFill="1" applyBorder="1" applyAlignment="1">
      <alignment horizontal="center" vertical="center" wrapText="1"/>
      <protection/>
    </xf>
    <xf numFmtId="0" fontId="26" fillId="11" borderId="10" xfId="111" applyFont="1" applyFill="1" applyBorder="1" applyAlignment="1">
      <alignment horizontal="center" vertical="center" wrapText="1"/>
      <protection/>
    </xf>
    <xf numFmtId="0" fontId="26" fillId="12" borderId="9" xfId="111" applyFont="1" applyFill="1" applyBorder="1" applyAlignment="1">
      <alignment horizontal="center" vertical="center" wrapText="1"/>
      <protection/>
    </xf>
    <xf numFmtId="0" fontId="26" fillId="12" borderId="3" xfId="111" applyFont="1" applyFill="1" applyBorder="1" applyAlignment="1">
      <alignment horizontal="center" vertical="center" wrapText="1"/>
      <protection/>
    </xf>
    <xf numFmtId="0" fontId="26" fillId="12" borderId="10" xfId="111" applyFont="1" applyFill="1" applyBorder="1" applyAlignment="1">
      <alignment horizontal="center" vertical="center" wrapText="1"/>
      <protection/>
    </xf>
    <xf numFmtId="0" fontId="26" fillId="14" borderId="14" xfId="111" applyFont="1" applyFill="1" applyBorder="1" applyAlignment="1">
      <alignment horizontal="center" vertical="center" wrapText="1"/>
      <protection/>
    </xf>
    <xf numFmtId="0" fontId="26" fillId="14" borderId="15" xfId="111" applyFont="1" applyFill="1" applyBorder="1" applyAlignment="1">
      <alignment horizontal="center" vertical="center" wrapText="1"/>
      <protection/>
    </xf>
    <xf numFmtId="0" fontId="26" fillId="15" borderId="14" xfId="111" applyFont="1" applyFill="1" applyBorder="1" applyAlignment="1">
      <alignment horizontal="center" vertical="center" wrapText="1"/>
      <protection/>
    </xf>
    <xf numFmtId="0" fontId="26" fillId="15" borderId="15" xfId="111" applyFont="1" applyFill="1" applyBorder="1" applyAlignment="1">
      <alignment horizontal="center" vertical="center" wrapText="1"/>
      <protection/>
    </xf>
    <xf numFmtId="0" fontId="36" fillId="0" borderId="80" xfId="23" applyFont="1" applyBorder="1" applyAlignment="1">
      <alignment horizontal="justify" vertical="center" wrapText="1"/>
      <protection/>
    </xf>
    <xf numFmtId="0" fontId="35" fillId="0" borderId="37" xfId="23" applyFont="1" applyBorder="1" applyAlignment="1">
      <alignment horizontal="center" vertical="center" wrapText="1"/>
      <protection/>
    </xf>
    <xf numFmtId="0" fontId="35" fillId="0" borderId="38" xfId="23" applyFont="1" applyBorder="1" applyAlignment="1">
      <alignment horizontal="center" vertical="center" wrapText="1"/>
      <protection/>
    </xf>
    <xf numFmtId="0" fontId="35" fillId="0" borderId="4" xfId="23" applyFont="1" applyBorder="1" applyAlignment="1">
      <alignment horizontal="left" vertical="center" wrapText="1"/>
      <protection/>
    </xf>
    <xf numFmtId="0" fontId="35" fillId="0" borderId="6" xfId="23" applyFont="1" applyBorder="1" applyAlignment="1">
      <alignment horizontal="left" vertical="center" wrapText="1"/>
      <protection/>
    </xf>
    <xf numFmtId="0" fontId="35" fillId="0" borderId="9" xfId="23" applyFont="1" applyBorder="1" applyAlignment="1">
      <alignment horizontal="left" vertical="center" wrapText="1"/>
      <protection/>
    </xf>
    <xf numFmtId="0" fontId="35" fillId="0" borderId="10" xfId="23" applyFont="1" applyBorder="1" applyAlignment="1">
      <alignment horizontal="left" vertical="center" wrapText="1"/>
      <protection/>
    </xf>
    <xf numFmtId="0" fontId="32" fillId="0" borderId="0" xfId="23" applyFont="1" applyAlignment="1">
      <alignment horizontal="center" vertical="center"/>
      <protection/>
    </xf>
    <xf numFmtId="0" fontId="64" fillId="0" borderId="14" xfId="23" applyFont="1" applyBorder="1" applyAlignment="1">
      <alignment horizontal="center" vertical="center" wrapText="1"/>
      <protection/>
    </xf>
    <xf numFmtId="0" fontId="34" fillId="0" borderId="16" xfId="23" applyFont="1" applyBorder="1" applyAlignment="1">
      <alignment horizontal="center" vertical="center" wrapText="1"/>
      <protection/>
    </xf>
    <xf numFmtId="0" fontId="65" fillId="0" borderId="14" xfId="23" applyFont="1" applyBorder="1" applyAlignment="1">
      <alignment horizontal="center" vertical="center" wrapText="1"/>
      <protection/>
    </xf>
    <xf numFmtId="0" fontId="65" fillId="0" borderId="16" xfId="23" applyFont="1" applyBorder="1" applyAlignment="1">
      <alignment horizontal="center" vertical="center" wrapText="1"/>
      <protection/>
    </xf>
    <xf numFmtId="0" fontId="34" fillId="0" borderId="32" xfId="23" applyFont="1" applyBorder="1" applyAlignment="1">
      <alignment horizontal="center" wrapText="1"/>
      <protection/>
    </xf>
    <xf numFmtId="0" fontId="34" fillId="0" borderId="81" xfId="23" applyFont="1" applyBorder="1" applyAlignment="1">
      <alignment horizontal="center" wrapText="1"/>
      <protection/>
    </xf>
    <xf numFmtId="0" fontId="34" fillId="0" borderId="48" xfId="23" applyFont="1" applyBorder="1" applyAlignment="1">
      <alignment horizontal="center"/>
      <protection/>
    </xf>
    <xf numFmtId="0" fontId="34" fillId="0" borderId="82" xfId="23" applyFont="1" applyBorder="1" applyAlignment="1">
      <alignment horizontal="center"/>
      <protection/>
    </xf>
    <xf numFmtId="0" fontId="34" fillId="0" borderId="14" xfId="23" applyFont="1" applyBorder="1" applyAlignment="1">
      <alignment horizontal="left" vertical="top" wrapText="1"/>
      <protection/>
    </xf>
    <xf numFmtId="0" fontId="34" fillId="0" borderId="83" xfId="23" applyFont="1" applyBorder="1" applyAlignment="1">
      <alignment horizontal="left" vertical="top" wrapText="1"/>
      <protection/>
    </xf>
    <xf numFmtId="0" fontId="66" fillId="6" borderId="41" xfId="23" applyFont="1" applyFill="1" applyBorder="1" applyAlignment="1">
      <alignment horizontal="left" vertical="top" wrapText="1"/>
      <protection/>
    </xf>
    <xf numFmtId="0" fontId="66" fillId="6" borderId="84" xfId="23" applyFont="1" applyFill="1" applyBorder="1" applyAlignment="1">
      <alignment horizontal="left" vertical="top" wrapText="1"/>
      <protection/>
    </xf>
    <xf numFmtId="0" fontId="20" fillId="0" borderId="34" xfId="0" applyFont="1" applyBorder="1" applyAlignment="1">
      <alignment horizontal="center" vertical="center" wrapText="1"/>
    </xf>
    <xf numFmtId="0" fontId="55" fillId="0" borderId="0" xfId="0" applyFont="1" applyAlignment="1">
      <alignment vertical="top" wrapText="1"/>
    </xf>
    <xf numFmtId="0" fontId="55" fillId="0" borderId="0" xfId="0" applyFont="1" applyAlignment="1">
      <alignment wrapText="1"/>
    </xf>
    <xf numFmtId="0" fontId="4" fillId="0" borderId="0" xfId="0" applyFont="1" applyAlignment="1">
      <alignment vertical="top" wrapText="1"/>
    </xf>
    <xf numFmtId="0" fontId="20" fillId="0" borderId="34" xfId="0" applyFont="1" applyBorder="1" applyAlignment="1">
      <alignment horizontal="center" vertical="center"/>
    </xf>
    <xf numFmtId="0" fontId="19" fillId="0" borderId="75" xfId="0" applyFont="1" applyBorder="1" applyAlignment="1">
      <alignment horizontal="left" vertical="center"/>
    </xf>
    <xf numFmtId="0" fontId="19" fillId="0" borderId="23" xfId="0" applyFont="1" applyBorder="1" applyAlignment="1">
      <alignment horizontal="left" vertical="center"/>
    </xf>
    <xf numFmtId="0" fontId="19" fillId="0" borderId="76" xfId="0" applyFont="1" applyBorder="1" applyAlignment="1">
      <alignment horizontal="left" vertical="center"/>
    </xf>
    <xf numFmtId="0" fontId="70" fillId="0" borderId="46"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74" xfId="0" applyFont="1" applyBorder="1" applyAlignment="1">
      <alignment horizontal="center"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33" xfId="0" applyFont="1" applyBorder="1" applyAlignment="1">
      <alignment horizontal="left" vertical="center" wrapText="1"/>
    </xf>
    <xf numFmtId="0" fontId="69" fillId="0" borderId="75"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76" xfId="0" applyFont="1" applyBorder="1" applyAlignment="1">
      <alignment horizontal="center" vertical="center" wrapText="1"/>
    </xf>
  </cellXfs>
  <cellStyles count="184">
    <cellStyle name="Normal" xfId="0"/>
    <cellStyle name="Percent" xfId="15"/>
    <cellStyle name="Currency" xfId="16"/>
    <cellStyle name="Currency [0]" xfId="17"/>
    <cellStyle name="Comma" xfId="18"/>
    <cellStyle name="Comma [0]" xfId="19"/>
    <cellStyle name="Normal_6-Faktura" xfId="20"/>
    <cellStyle name="Normální 3" xfId="21"/>
    <cellStyle name="Normální 2" xfId="22"/>
    <cellStyle name="Normální 2 3" xfId="23"/>
    <cellStyle name="Normální 4" xfId="24"/>
    <cellStyle name=" 1" xfId="25"/>
    <cellStyle name="_107,109" xfId="26"/>
    <cellStyle name="_107,109_S.P.  LISTOPAD 2010" xfId="27"/>
    <cellStyle name="_PoSV_SO 29-34-61 - 07-2009 - FRAM - FINAL " xfId="28"/>
    <cellStyle name="_PoSV_SO 29-34-61 - 07-2009 - FRAM - FINAL  2" xfId="29"/>
    <cellStyle name="_PoSV_SO 29-34-61 - 07-2009 - FRAM - FINAL  3" xfId="30"/>
    <cellStyle name="_PoSV_SO 29-34-61 - 07-2009 - FRAM - FINAL _ZBV - III_33810 Vodoteč přes obec Semtěš km 9,000 - 10,000 - pro KSÚS 31.5.2014 pracovní" xfId="31"/>
    <cellStyle name="_VZOR     PoSV    ZBIROH-ROKYCANY" xfId="32"/>
    <cellStyle name="_VZOR     PoSV    ZBIROH-ROKYCANY_S.P.  LISTOPAD 2010" xfId="33"/>
    <cellStyle name="CenaJednPolozky" xfId="34"/>
    <cellStyle name="CenaJednPolozky 2" xfId="35"/>
    <cellStyle name="CenaJednPolozky 3" xfId="36"/>
    <cellStyle name="CenaPolozkyCelk" xfId="37"/>
    <cellStyle name="CenaPolozkyCelk 2" xfId="38"/>
    <cellStyle name="CenaPolozkyCelk 3" xfId="39"/>
    <cellStyle name="CenaPolozkyHZSCelk" xfId="40"/>
    <cellStyle name="CenaPolozkyHZSCelk 2" xfId="41"/>
    <cellStyle name="CisloOddilu" xfId="42"/>
    <cellStyle name="CisloOddilu 2" xfId="43"/>
    <cellStyle name="CisloOddilu 3" xfId="44"/>
    <cellStyle name="CisloPolozky" xfId="45"/>
    <cellStyle name="CisloPolozky 2" xfId="46"/>
    <cellStyle name="CisloPolozky 3" xfId="47"/>
    <cellStyle name="CisloSpecif" xfId="48"/>
    <cellStyle name="Dezimal [0]_fa_d_do" xfId="49"/>
    <cellStyle name="Dezimal_fa_d_do" xfId="50"/>
    <cellStyle name="Excel Built-in Normal" xfId="51"/>
    <cellStyle name="HmotnJednPolozky" xfId="52"/>
    <cellStyle name="HmotnJednPolozky 2" xfId="53"/>
    <cellStyle name="HmotnJednPolozky 3" xfId="54"/>
    <cellStyle name="HmotnPolozkyCelk" xfId="55"/>
    <cellStyle name="HmotnPolozkyCelk 2" xfId="56"/>
    <cellStyle name="HmotnPolozkyCelk 3" xfId="57"/>
    <cellStyle name="kolonky" xfId="58"/>
    <cellStyle name="kolonky 2" xfId="59"/>
    <cellStyle name="Měna 2" xfId="60"/>
    <cellStyle name="MJPolozky" xfId="61"/>
    <cellStyle name="MJPolozky 2" xfId="62"/>
    <cellStyle name="MJPolozky 3" xfId="63"/>
    <cellStyle name="MnozstviPolozky" xfId="64"/>
    <cellStyle name="MnozstviPolozky 2" xfId="65"/>
    <cellStyle name="MnozstviPolozky 3" xfId="66"/>
    <cellStyle name="NazevOddilu" xfId="67"/>
    <cellStyle name="NazevPolozky" xfId="68"/>
    <cellStyle name="NazevPolozky 2" xfId="69"/>
    <cellStyle name="NazevPolozky 3" xfId="70"/>
    <cellStyle name="NazevSouctuOddilu" xfId="71"/>
    <cellStyle name="NazevSouctuOddilu 2" xfId="72"/>
    <cellStyle name="Normální 10" xfId="73"/>
    <cellStyle name="Normální 2 2" xfId="74"/>
    <cellStyle name="Normální 2 3 2" xfId="75"/>
    <cellStyle name="Normální 5" xfId="76"/>
    <cellStyle name="Normální 5 2" xfId="77"/>
    <cellStyle name="Normální 6" xfId="78"/>
    <cellStyle name="Normální 6 2" xfId="79"/>
    <cellStyle name="Normální 6 5" xfId="80"/>
    <cellStyle name="Normální 6 5 2" xfId="81"/>
    <cellStyle name="Normální 6 5 2 2" xfId="82"/>
    <cellStyle name="Normální 6 5 3" xfId="83"/>
    <cellStyle name="Normální 6 5 3 2" xfId="84"/>
    <cellStyle name="Normální 6 5 4" xfId="85"/>
    <cellStyle name="Normální 6 5 4 2" xfId="86"/>
    <cellStyle name="Normální 6 5 5" xfId="87"/>
    <cellStyle name="Normální 7" xfId="88"/>
    <cellStyle name="normální 8" xfId="89"/>
    <cellStyle name="normální 9" xfId="90"/>
    <cellStyle name="normální 9 2" xfId="91"/>
    <cellStyle name="PoradCisloPolozky" xfId="92"/>
    <cellStyle name="PoradCisloPolozky 2" xfId="93"/>
    <cellStyle name="PoradCisloPolozky 3" xfId="94"/>
    <cellStyle name="SAPBEXstdItem" xfId="95"/>
    <cellStyle name="SAPBEXstdItem 2" xfId="96"/>
    <cellStyle name="SoucetHmotOddilu" xfId="97"/>
    <cellStyle name="SoucetHmotOddilu 2" xfId="98"/>
    <cellStyle name="SoucetMontaziOddilu" xfId="99"/>
    <cellStyle name="SoucetMontaziOddilu 2" xfId="100"/>
    <cellStyle name="Standard_fa_d_do" xfId="101"/>
    <cellStyle name="Styl 1" xfId="102"/>
    <cellStyle name="ţ_x001d_đÍ%–ýť&amp;‰ý_x000b__x0008_˙_x0008_Ô_x0009__x0007__x0001__x0001_" xfId="103"/>
    <cellStyle name="ţ_x001d_đÍ%–ýť&amp;‰ý_x000b__x0008_˙_x0008_Ô_x0009__x0007__x0001__x0001_ 2" xfId="104"/>
    <cellStyle name="ţ_x001d_đÍ%–ýť&amp;‰ý_x000b__x0008_˙_x0008_Ô_x0009__x0007__x0001__x0001_ 3" xfId="105"/>
    <cellStyle name="ţ_x001d_đÍ%–ýť&amp;‰ý_x000b__x0008_˙_x0008_Ô_x0009__x0007__x0001__x0001_ 4" xfId="106"/>
    <cellStyle name="TonazSute" xfId="107"/>
    <cellStyle name="TonazSute 2" xfId="108"/>
    <cellStyle name="Währung [0]_fa_d_do" xfId="109"/>
    <cellStyle name="Währung_fa_d_do" xfId="110"/>
    <cellStyle name="Normální 2 4" xfId="111"/>
    <cellStyle name="Normální 11" xfId="112"/>
    <cellStyle name="Currency 2" xfId="113"/>
    <cellStyle name="Currency 2 2" xfId="114"/>
    <cellStyle name="Currency 3" xfId="115"/>
    <cellStyle name="Currency 3 2" xfId="116"/>
    <cellStyle name="čárky 2" xfId="117"/>
    <cellStyle name="Excel Built-in Normal 2" xfId="118"/>
    <cellStyle name="Excel Built-in Normal 3" xfId="119"/>
    <cellStyle name="Font_Arial_10" xfId="120"/>
    <cellStyle name="Měna 2 2" xfId="121"/>
    <cellStyle name="Měna 2 2 2" xfId="122"/>
    <cellStyle name="Měna 2 2 2 2" xfId="123"/>
    <cellStyle name="Měna 2 2 3" xfId="124"/>
    <cellStyle name="Měna 2 2 3 2" xfId="125"/>
    <cellStyle name="Měna 2 2 4" xfId="126"/>
    <cellStyle name="Měna 2 2 4 2" xfId="127"/>
    <cellStyle name="Měna 2 2 5" xfId="128"/>
    <cellStyle name="Měna 2 3" xfId="129"/>
    <cellStyle name="Měna 2 3 2" xfId="130"/>
    <cellStyle name="Měna 2 4" xfId="131"/>
    <cellStyle name="Měna 2 4 2" xfId="132"/>
    <cellStyle name="Měna 2 5" xfId="133"/>
    <cellStyle name="Měna 2 5 2" xfId="134"/>
    <cellStyle name="Měna 2 6" xfId="135"/>
    <cellStyle name="Měna 3" xfId="136"/>
    <cellStyle name="Měna 3 2" xfId="137"/>
    <cellStyle name="Měna 3 2 2" xfId="138"/>
    <cellStyle name="Měna 3 2 2 2" xfId="139"/>
    <cellStyle name="Měna 3 2 3" xfId="140"/>
    <cellStyle name="Měna 3 2 3 2" xfId="141"/>
    <cellStyle name="Měna 3 2 4" xfId="142"/>
    <cellStyle name="Měna 3 2 4 2" xfId="143"/>
    <cellStyle name="Měna 3 2 5" xfId="144"/>
    <cellStyle name="Měna 3 3" xfId="145"/>
    <cellStyle name="Měna 3 3 2" xfId="146"/>
    <cellStyle name="Měna 3 4" xfId="147"/>
    <cellStyle name="Měna 3 4 2" xfId="148"/>
    <cellStyle name="Měna 3 5" xfId="149"/>
    <cellStyle name="Měna 3 5 2" xfId="150"/>
    <cellStyle name="Měna 3 6" xfId="151"/>
    <cellStyle name="Měna 4" xfId="152"/>
    <cellStyle name="Měna 4 2" xfId="153"/>
    <cellStyle name="Měna 4 2 2" xfId="154"/>
    <cellStyle name="Měna 4 3" xfId="155"/>
    <cellStyle name="Měna 4 3 2" xfId="156"/>
    <cellStyle name="Měna 4 4" xfId="157"/>
    <cellStyle name="Měna 4 4 2" xfId="158"/>
    <cellStyle name="Měna 4 5" xfId="159"/>
    <cellStyle name="Měna 5" xfId="160"/>
    <cellStyle name="Měna 5 2" xfId="161"/>
    <cellStyle name="Měna 6" xfId="162"/>
    <cellStyle name="Měna 6 2" xfId="163"/>
    <cellStyle name="Měna 7" xfId="164"/>
    <cellStyle name="měny 2" xfId="165"/>
    <cellStyle name="měny 2 2" xfId="166"/>
    <cellStyle name="Název 2" xfId="167"/>
    <cellStyle name="Normal 2" xfId="168"/>
    <cellStyle name="normální 10 2" xfId="169"/>
    <cellStyle name="Normální 12" xfId="170"/>
    <cellStyle name="Normální 13" xfId="171"/>
    <cellStyle name="Normální 14" xfId="172"/>
    <cellStyle name="Normální 15" xfId="173"/>
    <cellStyle name="Normální 3 2" xfId="174"/>
    <cellStyle name="normální 3 2 2" xfId="175"/>
    <cellStyle name="normální 3 2 2 2" xfId="176"/>
    <cellStyle name="Normální 6 5 2 2 2" xfId="177"/>
    <cellStyle name="Normální 6 5 2 3" xfId="178"/>
    <cellStyle name="Normální 6 5 2 3 2" xfId="179"/>
    <cellStyle name="Normální 6 5 2 4" xfId="180"/>
    <cellStyle name="Normální 6 5 3 2 2" xfId="181"/>
    <cellStyle name="Normální 6 5 3 3" xfId="182"/>
    <cellStyle name="Normální 6 5 4 2 2" xfId="183"/>
    <cellStyle name="Normální 6 5 4 3" xfId="184"/>
    <cellStyle name="Normální 6 5 5 2" xfId="185"/>
    <cellStyle name="Normální 6 5 6" xfId="186"/>
    <cellStyle name="Normální 7 2" xfId="187"/>
    <cellStyle name="Percent 2" xfId="188"/>
    <cellStyle name="Percent 3" xfId="189"/>
    <cellStyle name="procent 2" xfId="190"/>
    <cellStyle name="procent 3" xfId="191"/>
    <cellStyle name="procent 4" xfId="192"/>
    <cellStyle name="text" xfId="193"/>
    <cellStyle name="texttucne" xfId="194"/>
    <cellStyle name="Normální 16" xfId="195"/>
    <cellStyle name="Normální 4 3" xfId="196"/>
    <cellStyle name="Normální 4 2" xfId="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customXml" Target="../customXml/item1.xml" /><Relationship Id="rId25" Type="http://schemas.openxmlformats.org/officeDocument/2006/relationships/customXml" Target="../customXml/item2.xml" /><Relationship Id="rId26" Type="http://schemas.openxmlformats.org/officeDocument/2006/relationships/customXml" Target="../customXml/item3.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suscz-my.sharepoint.com\Documents%20and%20Settings\MIRA\Dokumenty\MIRA\PR&#193;CE\V&#205;CE%20-%20M&#201;N&#282;%20PR&#193;CE%20-%20&#218;ST&#205;\Dokumenty\Fa%20&#268;.Velenice\Pokusy\1%20Fa%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ksuscz-my.sharepoint.com\Data%20aplikaci\TEMP\BOHUMIN\VZOR\vzorov&#253;%20rozpo&#269;e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Documents%20and%20Settings\miroslav.straka\Dokumenty\PR&#193;CE%202009\PLAN&#193;%20-%20CHEB\SO%2066-33-01%20%20CHODOV&#193;%20PLAN&#193;%20-%20M.L&#193;ZN&#282;\PROTOKOLY%20r.09\BOHUMIN\VZOR\vzorov&#253;%20rozpo&#269;et.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ksuscz-my.sharepoint.com\Documents%20and%20Settings\miroslav.straka\Dokumenty\PR&#193;CE%202009\PLAN&#193;%20-%20CHEB\SO%2066-33-01%20%20CHODOV&#193;%20PLAN&#193;%20-%20M.L&#193;ZN&#282;\PROTOKOLY%20r.09\BOHUMIN\VZOR\vzorov&#253;%20rozpo&#269;e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s:\\ksuscz-my.sharepoint.com\___PRACE___\ZALOHA\Pr&#225;ce\ZBV\M&#283;ln&#237;k%20-%20ZBV%20&#269;.%2017.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Spolecny\spolecna\Documents%20and%20Settings\Martin\Local%20Settings\Temporary%20Internet%20Files\Content.IE5\33TFFLSW\Se&#353;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MIRA\Dokumenty\MIRA\PR&#193;CE\V&#205;CE%20-%20M&#201;N&#282;%20PR&#193;CE%20-%20&#218;ST&#205;\Dokumenty\Fa%20&#268;.Velenice\Pokusy\1%20Fa%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ksuscz-my.sharepoint.com\Documents%20and%20Settings\MIRA\Dokumenty\MIRA\PR&#193;CE\V&#205;CE%20-%20M&#201;N&#282;%20PR&#193;CE%20-%20&#218;ST&#205;\Dokumenty\Fa%20&#268;.Velenice\Fa%20%20&#268;.%20Velenice%20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Documents%20and%20Settings\MIRA\Dokumenty\MIRA\PR&#193;CE\V&#205;CE%20-%20M&#201;N&#282;%20PR&#193;CE%20-%20&#218;ST&#205;\Dokumenty\Fa%20&#268;.Velenice\Fa%20%20&#268;.%20Velenice%209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ata%20aplikaci\TEMP\BOHUMIN\VZOR\vzorov&#253;%20rozpo&#269;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Documents%20and%20Settings\MIRA\Dokumenty\MIRA\PR&#193;CE\V&#205;CE%20-%20M&#201;N&#282;%20PR&#193;CE%20-%20&#218;ST&#205;\DOCUME~1\JAN~1.VRA\LOCALS~1\Temp\michal&#353;&#237;f\Zm&#283;nov&#253;%20list%202\Zm&#283;novv&#253;%20list%20&#269;.%2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ksuscz-my.sharepoint.com\Documents%20and%20Settings\MIRA\Dokumenty\MIRA\PR&#193;CE\V&#205;CE%20-%20M&#201;N&#282;%20PR&#193;CE%20-%20&#218;ST&#205;\DOCUME~1\JAN~1.VRA\LOCALS~1\Temp\michal&#353;&#237;f\Zm&#283;nov&#253;%20list%202\Zm&#283;novv&#253;%20list%20&#269;.%202.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Documents%20and%20Settings\403.USKMH\Local%20Settings\Temporary%20Internet%20Files\OLK8\Data%20aplikaci\TEMP\BOHUMIN\VZOR\vzorov&#253;%20rozpo&#269;e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s:\\ksuscz-my.sharepoint.com\Documents%20and%20Settings\403.USKMH\Local%20Settings\Temporary%20Internet%20Files\OLK8\Data%20aplikaci\TEMP\BOHUMIN\VZOR\vzorov&#253;%20rozpo&#269;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Projekt"/>
      <sheetName val="5-rozvržení plateb"/>
      <sheetName val="6-Faktura"/>
      <sheetName val="201"/>
      <sheetName val="202"/>
      <sheetName val="203"/>
      <sheetName val="204"/>
      <sheetName val="301"/>
      <sheetName val="302"/>
      <sheetName val="303"/>
      <sheetName val="304"/>
      <sheetName val="305"/>
      <sheetName val="306"/>
      <sheetName val="307"/>
      <sheetName val="308"/>
      <sheetName val="311"/>
      <sheetName val="314"/>
      <sheetName val="315"/>
      <sheetName val="316"/>
      <sheetName val="317"/>
      <sheetName val="350"/>
      <sheetName val="6C-Stav_fakturace"/>
      <sheetName val="6D-Fakturace po objekte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sheetData sheetId="1"/>
      <sheetData sheetId="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sheetData sheetId="1"/>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sheetData sheetId="1"/>
      <sheetData sheetId="2"/>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videnční list změny stavby"/>
      <sheetName val="Zápis o změně SO"/>
      <sheetName val="Přehled dokladů"/>
      <sheetName val="Přehled změn stavby"/>
      <sheetName val="Prehled kategorizace"/>
    </sheetNames>
    <sheetDataSet>
      <sheetData sheetId="0">
        <row r="4">
          <cell r="C4" t="str">
            <v>I/9, I/16 Mělník, obchvat 1. stavba ,EV.Č.: 373560, ISPROFIN: 3271111120</v>
          </cell>
        </row>
      </sheetData>
      <sheetData sheetId="1"/>
      <sheetData sheetId="2"/>
      <sheetData sheetId="3"/>
      <sheetData sheetId="4"/>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4">
          <cell r="C4" t="str">
            <v>Osová Bítýška</v>
          </cell>
        </row>
      </sheetData>
      <sheetData sheetId="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Projekt"/>
      <sheetName val="5-rozvržení plateb"/>
      <sheetName val="6-Faktura"/>
      <sheetName val="201"/>
      <sheetName val="202"/>
      <sheetName val="203"/>
      <sheetName val="204"/>
      <sheetName val="301"/>
      <sheetName val="302"/>
      <sheetName val="303"/>
      <sheetName val="304"/>
      <sheetName val="305"/>
      <sheetName val="306"/>
      <sheetName val="307"/>
      <sheetName val="308"/>
      <sheetName val="311"/>
      <sheetName val="314"/>
      <sheetName val="315"/>
      <sheetName val="316"/>
      <sheetName val="317"/>
      <sheetName val="350"/>
      <sheetName val="6C-Stav_fakturace"/>
      <sheetName val="6D-Fakturace po objekte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Projekt"/>
      <sheetName val="5-rozvržení plateb"/>
      <sheetName val="6-Faktura"/>
      <sheetName val="201"/>
      <sheetName val="202"/>
      <sheetName val="203"/>
      <sheetName val="204"/>
      <sheetName val="301"/>
      <sheetName val="302"/>
      <sheetName val="303"/>
      <sheetName val="304"/>
      <sheetName val="305"/>
      <sheetName val="306"/>
      <sheetName val="307"/>
      <sheetName val="308"/>
      <sheetName val="311"/>
      <sheetName val="314"/>
      <sheetName val="315"/>
      <sheetName val="316"/>
      <sheetName val="317"/>
      <sheetName val="350"/>
      <sheetName val="6C-Stav_fakturace"/>
      <sheetName val="6D-Fakturace po objektech"/>
      <sheetName val="Modul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3-Projekt"/>
      <sheetName val="5-rozvržení plateb"/>
      <sheetName val="6-Faktura"/>
      <sheetName val="201"/>
      <sheetName val="202"/>
      <sheetName val="203"/>
      <sheetName val="204"/>
      <sheetName val="301"/>
      <sheetName val="302"/>
      <sheetName val="303"/>
      <sheetName val="304"/>
      <sheetName val="305"/>
      <sheetName val="306"/>
      <sheetName val="307"/>
      <sheetName val="308"/>
      <sheetName val="311"/>
      <sheetName val="314"/>
      <sheetName val="315"/>
      <sheetName val="316"/>
      <sheetName val="317"/>
      <sheetName val="350"/>
      <sheetName val="6C-Stav_fakturace"/>
      <sheetName val="6D-Fakturace po objektech"/>
      <sheetName val="Modul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sheetData sheetId="1"/>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bjekty a ceny celk"/>
      <sheetName val="objekty a ceny"/>
      <sheetName val="10-21-01"/>
      <sheetName val="11-21-01"/>
      <sheetName val="12-21-01"/>
      <sheetName val="13-21-01"/>
      <sheetName val="14-21-01"/>
      <sheetName val="14-21-03"/>
      <sheetName val="14-21-04"/>
      <sheetName val="15-21-01"/>
      <sheetName val="15-21-03"/>
      <sheetName val="16-21-01"/>
      <sheetName val="16-21-03"/>
      <sheetName val="17-21-0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bjekty a ceny celk"/>
      <sheetName val="objekty a ceny"/>
      <sheetName val="10-21-01"/>
      <sheetName val="11-21-01"/>
      <sheetName val="12-21-01"/>
      <sheetName val="13-21-01"/>
      <sheetName val="14-21-01"/>
      <sheetName val="14-21-03"/>
      <sheetName val="14-21-04"/>
      <sheetName val="15-21-01"/>
      <sheetName val="15-21-03"/>
      <sheetName val="16-21-01"/>
      <sheetName val="16-21-03"/>
      <sheetName val="17-21-01"/>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ekapitulace"/>
      <sheetName val="položky"/>
      <sheetName val="změna-pol"/>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00102615356"/>
  </sheetPr>
  <dimension ref="A1:AI46"/>
  <sheetViews>
    <sheetView workbookViewId="0" topLeftCell="B22">
      <selection activeCell="X28" sqref="X28"/>
    </sheetView>
  </sheetViews>
  <sheetFormatPr defaultColWidth="9.00390625" defaultRowHeight="12.75"/>
  <cols>
    <col min="1" max="1" width="1.875" style="0" hidden="1" customWidth="1"/>
    <col min="2" max="2" width="0.74609375" style="0" customWidth="1"/>
    <col min="3" max="3" width="2.25390625" style="0" customWidth="1"/>
    <col min="4" max="4" width="5.375" style="0" customWidth="1"/>
    <col min="5" max="5" width="6.00390625" style="0" customWidth="1"/>
    <col min="6" max="6" width="3.125" style="0" customWidth="1"/>
    <col min="7" max="7" width="7.625" style="0" customWidth="1"/>
    <col min="8" max="8" width="5.625" style="0" customWidth="1"/>
    <col min="9" max="9" width="5.125" style="0" customWidth="1"/>
    <col min="10" max="10" width="2.125" style="0" customWidth="1"/>
    <col min="11" max="11" width="4.875" style="0" customWidth="1"/>
    <col min="12" max="12" width="5.75390625" style="0" customWidth="1"/>
    <col min="13" max="13" width="5.375" style="0" customWidth="1"/>
    <col min="14" max="14" width="4.00390625" style="0" customWidth="1"/>
    <col min="15" max="15" width="2.875" style="0" customWidth="1"/>
    <col min="16" max="16" width="9.875" style="0" customWidth="1"/>
    <col min="17" max="17" width="5.25390625" style="0" customWidth="1"/>
    <col min="18" max="18" width="5.375" style="0" customWidth="1"/>
    <col min="19" max="19" width="4.125" style="0" customWidth="1"/>
    <col min="20" max="20" width="2.875" style="0" customWidth="1"/>
    <col min="21" max="21" width="9.875" style="0" customWidth="1"/>
    <col min="22" max="22" width="0.6171875" style="0" customWidth="1"/>
    <col min="23" max="23" width="5.75390625" style="0" customWidth="1"/>
    <col min="25" max="25" width="12.75390625" style="0" bestFit="1" customWidth="1"/>
  </cols>
  <sheetData>
    <row r="1" spans="3:21" ht="22.5" customHeight="1" thickBot="1">
      <c r="C1" s="322"/>
      <c r="D1" s="322"/>
      <c r="E1" s="322"/>
      <c r="F1" s="322"/>
      <c r="G1" s="322"/>
      <c r="H1" s="322"/>
      <c r="I1" s="322"/>
      <c r="J1" s="322"/>
      <c r="K1" s="322"/>
      <c r="L1" s="322"/>
      <c r="M1" s="322"/>
      <c r="N1" s="322"/>
      <c r="O1" s="322"/>
      <c r="P1" s="322"/>
      <c r="Q1" s="322"/>
      <c r="R1" s="322"/>
      <c r="S1" s="322"/>
      <c r="T1" s="322"/>
      <c r="U1" s="322"/>
    </row>
    <row r="2" spans="1:22" ht="18">
      <c r="A2" s="2"/>
      <c r="B2" s="331" t="s">
        <v>3</v>
      </c>
      <c r="C2" s="332"/>
      <c r="D2" s="332"/>
      <c r="E2" s="332"/>
      <c r="F2" s="332"/>
      <c r="G2" s="332"/>
      <c r="H2" s="332"/>
      <c r="I2" s="332"/>
      <c r="J2" s="332"/>
      <c r="K2" s="332"/>
      <c r="L2" s="332"/>
      <c r="M2" s="332"/>
      <c r="N2" s="332"/>
      <c r="O2" s="332"/>
      <c r="P2" s="332"/>
      <c r="Q2" s="332"/>
      <c r="R2" s="332"/>
      <c r="S2" s="332"/>
      <c r="T2" s="332"/>
      <c r="U2" s="332"/>
      <c r="V2" s="333"/>
    </row>
    <row r="3" spans="1:22" ht="8.25" customHeight="1" thickBot="1">
      <c r="A3" s="5"/>
      <c r="B3" s="7"/>
      <c r="C3" s="1"/>
      <c r="D3" s="1"/>
      <c r="E3" s="1"/>
      <c r="F3" s="1"/>
      <c r="G3" s="1"/>
      <c r="H3" s="1"/>
      <c r="I3" s="1"/>
      <c r="J3" s="1"/>
      <c r="K3" s="1"/>
      <c r="L3" s="1"/>
      <c r="M3" s="1"/>
      <c r="N3" s="1"/>
      <c r="O3" s="1"/>
      <c r="P3" s="1"/>
      <c r="Q3" s="1"/>
      <c r="R3" s="1"/>
      <c r="S3" s="1"/>
      <c r="T3" s="1"/>
      <c r="U3" s="1"/>
      <c r="V3" s="8"/>
    </row>
    <row r="4" spans="1:22" ht="5.25" customHeight="1">
      <c r="A4" s="5"/>
      <c r="B4" s="2"/>
      <c r="C4" s="3"/>
      <c r="D4" s="3"/>
      <c r="E4" s="3"/>
      <c r="F4" s="3"/>
      <c r="G4" s="3"/>
      <c r="H4" s="3"/>
      <c r="I4" s="3"/>
      <c r="J4" s="3"/>
      <c r="K4" s="3"/>
      <c r="L4" s="3"/>
      <c r="M4" s="3"/>
      <c r="N4" s="3"/>
      <c r="O4" s="2"/>
      <c r="P4" s="3"/>
      <c r="Q4" s="3"/>
      <c r="R4" s="3"/>
      <c r="S4" s="4"/>
      <c r="T4" s="2"/>
      <c r="U4" s="3"/>
      <c r="V4" s="4"/>
    </row>
    <row r="5" spans="1:22" ht="12.75" customHeight="1">
      <c r="A5" s="5"/>
      <c r="B5" s="5"/>
      <c r="C5" s="337" t="s">
        <v>179</v>
      </c>
      <c r="D5" s="337"/>
      <c r="E5" s="337"/>
      <c r="F5" s="337"/>
      <c r="G5" s="337"/>
      <c r="H5" s="337"/>
      <c r="I5" s="337"/>
      <c r="J5" s="9"/>
      <c r="K5" s="11"/>
      <c r="L5" s="9"/>
      <c r="M5" s="9"/>
      <c r="N5" s="9"/>
      <c r="O5" s="334" t="s">
        <v>180</v>
      </c>
      <c r="P5" s="335"/>
      <c r="Q5" s="335"/>
      <c r="R5" s="335"/>
      <c r="S5" s="336"/>
      <c r="T5" s="338" t="s">
        <v>5</v>
      </c>
      <c r="U5" s="339"/>
      <c r="V5" s="340"/>
    </row>
    <row r="6" spans="1:22" ht="13.15" customHeight="1">
      <c r="A6" s="5"/>
      <c r="B6" s="5"/>
      <c r="C6" s="267" t="s">
        <v>193</v>
      </c>
      <c r="D6" s="262"/>
      <c r="E6" s="262"/>
      <c r="F6" s="262"/>
      <c r="G6" s="262"/>
      <c r="H6" s="262"/>
      <c r="I6" s="262"/>
      <c r="J6" s="262"/>
      <c r="K6" s="262"/>
      <c r="L6" s="262"/>
      <c r="M6" s="262"/>
      <c r="N6" s="100"/>
      <c r="O6" s="334"/>
      <c r="P6" s="335"/>
      <c r="Q6" s="335"/>
      <c r="R6" s="335"/>
      <c r="S6" s="336"/>
      <c r="T6" s="341" t="s">
        <v>190</v>
      </c>
      <c r="U6" s="342"/>
      <c r="V6" s="20"/>
    </row>
    <row r="7" spans="1:25" ht="12.75" customHeight="1">
      <c r="A7" s="5"/>
      <c r="B7" s="5"/>
      <c r="C7" s="337" t="s">
        <v>0</v>
      </c>
      <c r="D7" s="337"/>
      <c r="E7" s="337"/>
      <c r="F7" s="337"/>
      <c r="G7" s="337"/>
      <c r="H7" s="337"/>
      <c r="I7" s="337"/>
      <c r="J7" s="337"/>
      <c r="K7" s="337"/>
      <c r="L7" s="9"/>
      <c r="M7" s="9"/>
      <c r="N7" s="9"/>
      <c r="O7" s="341" t="s">
        <v>190</v>
      </c>
      <c r="P7" s="342"/>
      <c r="Q7" s="342"/>
      <c r="R7" s="342"/>
      <c r="S7" s="345"/>
      <c r="T7" s="341"/>
      <c r="U7" s="342"/>
      <c r="V7" s="20"/>
      <c r="Y7" s="52"/>
    </row>
    <row r="8" spans="1:22" ht="13.9" customHeight="1" thickBot="1">
      <c r="A8" s="5"/>
      <c r="B8" s="7"/>
      <c r="C8" s="266" t="s">
        <v>194</v>
      </c>
      <c r="D8" s="101"/>
      <c r="E8" s="101"/>
      <c r="F8" s="101"/>
      <c r="G8" s="101"/>
      <c r="H8" s="101"/>
      <c r="I8" s="101"/>
      <c r="J8" s="101"/>
      <c r="K8" s="101"/>
      <c r="L8" s="101"/>
      <c r="M8" s="101"/>
      <c r="N8" s="102"/>
      <c r="O8" s="343"/>
      <c r="P8" s="344"/>
      <c r="Q8" s="344"/>
      <c r="R8" s="344"/>
      <c r="S8" s="346"/>
      <c r="T8" s="343"/>
      <c r="U8" s="344"/>
      <c r="V8" s="21"/>
    </row>
    <row r="9" spans="1:25" ht="12.75" customHeight="1">
      <c r="A9" s="5"/>
      <c r="B9" s="5"/>
      <c r="C9" s="255"/>
      <c r="D9" s="255"/>
      <c r="E9" s="255"/>
      <c r="F9" s="255"/>
      <c r="G9" s="255"/>
      <c r="H9" s="255"/>
      <c r="I9" s="255"/>
      <c r="J9" s="255"/>
      <c r="K9" s="255"/>
      <c r="L9" s="255"/>
      <c r="M9" s="255"/>
      <c r="N9" s="255"/>
      <c r="O9" s="259"/>
      <c r="P9" s="259"/>
      <c r="Q9" s="259"/>
      <c r="R9" s="259"/>
      <c r="S9" s="259"/>
      <c r="T9" s="256"/>
      <c r="U9" s="256"/>
      <c r="V9" s="14"/>
      <c r="W9" s="226"/>
      <c r="X9" s="49"/>
      <c r="Y9" s="49"/>
    </row>
    <row r="10" spans="1:25" ht="12.75" customHeight="1">
      <c r="A10" s="5"/>
      <c r="B10" s="5"/>
      <c r="C10" s="15" t="s">
        <v>1</v>
      </c>
      <c r="D10" s="255"/>
      <c r="E10" s="255"/>
      <c r="F10" s="15" t="s">
        <v>13</v>
      </c>
      <c r="G10" s="255"/>
      <c r="H10" s="255"/>
      <c r="I10" s="255"/>
      <c r="J10" s="255"/>
      <c r="K10" s="255"/>
      <c r="L10" s="255"/>
      <c r="M10" s="255"/>
      <c r="N10" s="255"/>
      <c r="O10" s="259"/>
      <c r="P10" s="259"/>
      <c r="Q10" s="259"/>
      <c r="R10" s="259"/>
      <c r="S10" s="259"/>
      <c r="T10" s="256"/>
      <c r="U10" s="256"/>
      <c r="V10" s="14"/>
      <c r="W10" s="226"/>
      <c r="X10" s="49"/>
      <c r="Y10" s="49"/>
    </row>
    <row r="11" spans="1:25" ht="12.75" customHeight="1">
      <c r="A11" s="5"/>
      <c r="B11" s="5"/>
      <c r="C11" s="255"/>
      <c r="D11" s="255"/>
      <c r="E11" s="255"/>
      <c r="F11" s="15" t="s">
        <v>11</v>
      </c>
      <c r="G11" s="255"/>
      <c r="H11" s="255"/>
      <c r="I11" s="255"/>
      <c r="J11" s="255"/>
      <c r="K11" s="255"/>
      <c r="L11" s="255"/>
      <c r="M11" s="255"/>
      <c r="N11" s="255"/>
      <c r="O11" s="259"/>
      <c r="P11" s="259"/>
      <c r="Q11" s="259"/>
      <c r="R11" s="259"/>
      <c r="S11" s="259"/>
      <c r="T11" s="256"/>
      <c r="U11" s="256"/>
      <c r="V11" s="14"/>
      <c r="W11" s="226"/>
      <c r="X11" s="49"/>
      <c r="Y11" s="49"/>
    </row>
    <row r="12" spans="1:34" ht="12.75" customHeight="1">
      <c r="A12" s="5"/>
      <c r="B12" s="5"/>
      <c r="C12" s="255"/>
      <c r="D12" s="255"/>
      <c r="E12" s="255"/>
      <c r="F12" s="15" t="s">
        <v>177</v>
      </c>
      <c r="G12" s="22" t="s">
        <v>12</v>
      </c>
      <c r="H12" s="255"/>
      <c r="I12" s="255"/>
      <c r="J12" s="255"/>
      <c r="K12" s="255"/>
      <c r="L12" s="255"/>
      <c r="M12" s="267" t="s">
        <v>191</v>
      </c>
      <c r="N12" s="255"/>
      <c r="O12" s="259"/>
      <c r="P12" s="259"/>
      <c r="Q12" s="259"/>
      <c r="R12" s="259"/>
      <c r="S12" s="259"/>
      <c r="T12" s="256"/>
      <c r="U12" s="256"/>
      <c r="V12" s="14"/>
      <c r="W12" s="226"/>
      <c r="X12" s="49"/>
      <c r="Y12" s="260"/>
      <c r="Z12" s="261"/>
      <c r="AA12" s="261"/>
      <c r="AB12" s="261"/>
      <c r="AC12" s="261"/>
      <c r="AD12" s="261"/>
      <c r="AE12" s="261"/>
      <c r="AF12" s="261"/>
      <c r="AG12" s="261"/>
      <c r="AH12" s="261"/>
    </row>
    <row r="13" spans="1:25" ht="12.75" customHeight="1" thickBot="1">
      <c r="A13" s="5"/>
      <c r="B13" s="5"/>
      <c r="C13" s="255"/>
      <c r="D13" s="255"/>
      <c r="E13" s="255"/>
      <c r="F13" s="255"/>
      <c r="G13" s="255"/>
      <c r="H13" s="255"/>
      <c r="I13" s="255"/>
      <c r="J13" s="255"/>
      <c r="K13" s="255"/>
      <c r="L13" s="255"/>
      <c r="M13" s="255"/>
      <c r="N13" s="255"/>
      <c r="O13" s="259"/>
      <c r="P13" s="259"/>
      <c r="Q13" s="259"/>
      <c r="R13" s="259"/>
      <c r="S13" s="259"/>
      <c r="T13" s="256"/>
      <c r="U13" s="256"/>
      <c r="V13" s="14"/>
      <c r="Y13" s="261"/>
    </row>
    <row r="14" spans="1:30" ht="12.75">
      <c r="A14" s="5"/>
      <c r="B14" s="5"/>
      <c r="C14" s="349"/>
      <c r="D14" s="349"/>
      <c r="E14" s="349"/>
      <c r="F14" s="349"/>
      <c r="G14" s="349"/>
      <c r="H14" s="349"/>
      <c r="I14" s="349"/>
      <c r="J14" s="349"/>
      <c r="K14" s="349"/>
      <c r="L14" s="349"/>
      <c r="M14" s="349"/>
      <c r="N14" s="349"/>
      <c r="O14" s="349"/>
      <c r="P14" s="349"/>
      <c r="Q14" s="349"/>
      <c r="R14" s="349"/>
      <c r="S14" s="349"/>
      <c r="T14" s="349"/>
      <c r="U14" s="349"/>
      <c r="V14" s="6"/>
      <c r="Y14" s="261"/>
      <c r="Z14" s="261"/>
      <c r="AA14" s="261"/>
      <c r="AB14" s="261"/>
      <c r="AC14" s="261"/>
      <c r="AD14" s="261"/>
    </row>
    <row r="15" spans="1:35" ht="12.75">
      <c r="A15" s="5"/>
      <c r="B15" s="5"/>
      <c r="C15" s="17" t="s">
        <v>2</v>
      </c>
      <c r="D15" s="16"/>
      <c r="E15" s="16"/>
      <c r="F15" s="265" t="s">
        <v>192</v>
      </c>
      <c r="G15" s="16"/>
      <c r="H15" s="16"/>
      <c r="I15" s="16"/>
      <c r="J15" s="16"/>
      <c r="K15" s="16"/>
      <c r="L15" s="16"/>
      <c r="M15" s="16"/>
      <c r="N15" s="16"/>
      <c r="O15" s="16"/>
      <c r="P15" s="16"/>
      <c r="Q15" s="16"/>
      <c r="R15" s="16"/>
      <c r="S15" s="16"/>
      <c r="T15" s="16"/>
      <c r="U15" s="16"/>
      <c r="V15" s="6"/>
      <c r="Y15" s="263"/>
      <c r="Z15" s="225"/>
      <c r="AA15" s="225"/>
      <c r="AB15" s="225"/>
      <c r="AC15" s="225"/>
      <c r="AD15" s="225"/>
      <c r="AE15" s="225"/>
      <c r="AF15" s="225"/>
      <c r="AG15" s="225"/>
      <c r="AH15" s="225"/>
      <c r="AI15" s="225"/>
    </row>
    <row r="16" spans="1:35" ht="12.75">
      <c r="A16" s="5"/>
      <c r="B16" s="5"/>
      <c r="C16" s="16"/>
      <c r="D16" s="16"/>
      <c r="E16" s="16"/>
      <c r="F16" s="15"/>
      <c r="G16" s="16"/>
      <c r="H16" s="16"/>
      <c r="I16" s="16"/>
      <c r="J16" s="16"/>
      <c r="K16" s="16"/>
      <c r="L16" s="16"/>
      <c r="M16" s="16"/>
      <c r="N16" s="16"/>
      <c r="O16" s="16"/>
      <c r="P16" s="16"/>
      <c r="Q16" s="16"/>
      <c r="R16" s="16"/>
      <c r="S16" s="16"/>
      <c r="T16" s="16"/>
      <c r="U16" s="16"/>
      <c r="V16" s="6"/>
      <c r="Y16" s="225"/>
      <c r="Z16" s="224"/>
      <c r="AA16" s="225"/>
      <c r="AB16" s="225"/>
      <c r="AC16" s="225"/>
      <c r="AD16" s="225"/>
      <c r="AE16" s="225"/>
      <c r="AF16" s="225"/>
      <c r="AG16" s="225"/>
      <c r="AH16" s="225"/>
      <c r="AI16" s="225"/>
    </row>
    <row r="17" spans="1:29" ht="12.75">
      <c r="A17" s="5"/>
      <c r="B17" s="5"/>
      <c r="C17" s="16"/>
      <c r="D17" s="16"/>
      <c r="E17" s="16"/>
      <c r="F17" s="15"/>
      <c r="G17" s="16"/>
      <c r="H17" s="16"/>
      <c r="I17" s="16"/>
      <c r="J17" s="16"/>
      <c r="K17" s="16"/>
      <c r="L17" s="16"/>
      <c r="M17" s="16"/>
      <c r="N17" s="16"/>
      <c r="O17" s="16"/>
      <c r="P17" s="16"/>
      <c r="Q17" s="16"/>
      <c r="R17" s="16"/>
      <c r="S17" s="16"/>
      <c r="T17" s="16"/>
      <c r="U17" s="16"/>
      <c r="V17" s="6"/>
      <c r="AC17" s="82"/>
    </row>
    <row r="18" spans="1:22" ht="13.5" thickBot="1">
      <c r="A18" s="5"/>
      <c r="B18" s="5"/>
      <c r="C18" s="18"/>
      <c r="D18" s="18"/>
      <c r="E18" s="18"/>
      <c r="F18" s="19"/>
      <c r="G18" s="18"/>
      <c r="H18" s="18"/>
      <c r="I18" s="18"/>
      <c r="J18" s="18"/>
      <c r="K18" s="18"/>
      <c r="L18" s="18"/>
      <c r="M18" s="18"/>
      <c r="N18" s="18"/>
      <c r="O18" s="18"/>
      <c r="P18" s="18"/>
      <c r="Q18" s="18"/>
      <c r="R18" s="18"/>
      <c r="S18" s="18"/>
      <c r="T18" s="18"/>
      <c r="U18" s="18"/>
      <c r="V18" s="6"/>
    </row>
    <row r="19" spans="1:26" ht="12.75">
      <c r="A19" s="5"/>
      <c r="B19" s="5"/>
      <c r="C19" s="16"/>
      <c r="D19" s="16"/>
      <c r="E19" s="16"/>
      <c r="F19" s="15"/>
      <c r="G19" s="16"/>
      <c r="H19" s="16"/>
      <c r="I19" s="16"/>
      <c r="J19" s="16"/>
      <c r="K19" s="16"/>
      <c r="L19" s="16"/>
      <c r="M19" s="16"/>
      <c r="N19" s="16"/>
      <c r="O19" s="16"/>
      <c r="P19" s="16"/>
      <c r="Q19" s="16"/>
      <c r="R19" s="16"/>
      <c r="S19" s="16"/>
      <c r="T19" s="16"/>
      <c r="U19" s="16"/>
      <c r="V19" s="6"/>
      <c r="Z19" s="82"/>
    </row>
    <row r="20" spans="1:22" ht="12.75">
      <c r="A20" s="5"/>
      <c r="B20" s="5"/>
      <c r="C20" s="363" t="s">
        <v>160</v>
      </c>
      <c r="D20" s="363"/>
      <c r="E20" s="363"/>
      <c r="F20" s="363"/>
      <c r="G20" s="363"/>
      <c r="H20" s="363"/>
      <c r="I20" s="363"/>
      <c r="J20" s="363"/>
      <c r="K20" s="363"/>
      <c r="L20" s="363"/>
      <c r="M20" s="363"/>
      <c r="N20" s="363"/>
      <c r="O20" s="363"/>
      <c r="P20" s="363"/>
      <c r="Q20" s="363"/>
      <c r="R20" s="363"/>
      <c r="S20" s="363"/>
      <c r="T20" s="16"/>
      <c r="U20" s="16"/>
      <c r="V20" s="6"/>
    </row>
    <row r="21" spans="1:22" ht="13.5" thickBot="1">
      <c r="A21" s="5"/>
      <c r="B21" s="5"/>
      <c r="C21" s="15"/>
      <c r="D21" s="15"/>
      <c r="E21" s="15"/>
      <c r="F21" s="15"/>
      <c r="G21" s="15"/>
      <c r="H21" s="15"/>
      <c r="I21" s="15"/>
      <c r="J21" s="15"/>
      <c r="K21" s="15"/>
      <c r="L21" s="15"/>
      <c r="M21" s="15"/>
      <c r="N21" s="15"/>
      <c r="O21" s="15"/>
      <c r="P21" s="15"/>
      <c r="Q21" s="15"/>
      <c r="R21" s="15"/>
      <c r="S21" s="15"/>
      <c r="T21" s="15"/>
      <c r="U21" s="15"/>
      <c r="V21" s="6"/>
    </row>
    <row r="22" spans="1:30" ht="23.45" customHeight="1">
      <c r="A22" s="5"/>
      <c r="B22" s="5"/>
      <c r="C22" s="15"/>
      <c r="D22" s="15"/>
      <c r="E22" s="324" t="s">
        <v>181</v>
      </c>
      <c r="F22" s="325"/>
      <c r="G22" s="326" t="s">
        <v>6</v>
      </c>
      <c r="H22" s="327"/>
      <c r="I22" s="327"/>
      <c r="J22" s="327"/>
      <c r="K22" s="327" t="s">
        <v>7</v>
      </c>
      <c r="L22" s="327"/>
      <c r="M22" s="327"/>
      <c r="N22" s="327"/>
      <c r="O22" s="327"/>
      <c r="P22" s="327" t="s">
        <v>8</v>
      </c>
      <c r="Q22" s="327"/>
      <c r="R22" s="327"/>
      <c r="S22" s="328"/>
      <c r="T22" s="15"/>
      <c r="U22" s="15"/>
      <c r="V22" s="6"/>
      <c r="AD22" s="82"/>
    </row>
    <row r="23" spans="1:22" ht="15" thickBot="1">
      <c r="A23" s="5"/>
      <c r="B23" s="5"/>
      <c r="C23" s="15"/>
      <c r="D23" s="15"/>
      <c r="E23" s="329" t="s">
        <v>149</v>
      </c>
      <c r="F23" s="330"/>
      <c r="G23" s="353">
        <v>0</v>
      </c>
      <c r="H23" s="351"/>
      <c r="I23" s="351"/>
      <c r="J23" s="351"/>
      <c r="K23" s="351">
        <v>0</v>
      </c>
      <c r="L23" s="351"/>
      <c r="M23" s="351"/>
      <c r="N23" s="351"/>
      <c r="O23" s="351"/>
      <c r="P23" s="351">
        <f>G23++K23</f>
        <v>0</v>
      </c>
      <c r="Q23" s="351"/>
      <c r="R23" s="351"/>
      <c r="S23" s="352"/>
      <c r="T23" s="15"/>
      <c r="U23" s="15"/>
      <c r="V23" s="6"/>
    </row>
    <row r="24" spans="1:26" ht="13.5" thickBot="1">
      <c r="A24" s="5"/>
      <c r="B24" s="5"/>
      <c r="C24" s="15"/>
      <c r="D24" s="15"/>
      <c r="E24" s="15"/>
      <c r="F24" s="15"/>
      <c r="G24" s="15"/>
      <c r="H24" s="15"/>
      <c r="I24" s="15"/>
      <c r="J24" s="15"/>
      <c r="K24" s="15"/>
      <c r="L24" s="15"/>
      <c r="M24" s="15"/>
      <c r="N24" s="15"/>
      <c r="O24" s="15"/>
      <c r="P24" s="15"/>
      <c r="Q24" s="15"/>
      <c r="R24" s="15"/>
      <c r="S24" s="15"/>
      <c r="T24" s="15"/>
      <c r="U24" s="15"/>
      <c r="V24" s="6"/>
      <c r="Z24" s="82"/>
    </row>
    <row r="25" spans="1:22" ht="37.5" customHeight="1">
      <c r="A25" s="5"/>
      <c r="B25" s="5"/>
      <c r="C25" s="15"/>
      <c r="D25" s="15"/>
      <c r="E25" s="324" t="s">
        <v>181</v>
      </c>
      <c r="F25" s="325"/>
      <c r="G25" s="326" t="s">
        <v>6</v>
      </c>
      <c r="H25" s="327"/>
      <c r="I25" s="327"/>
      <c r="J25" s="327"/>
      <c r="K25" s="327" t="s">
        <v>7</v>
      </c>
      <c r="L25" s="327"/>
      <c r="M25" s="327"/>
      <c r="N25" s="327"/>
      <c r="O25" s="327"/>
      <c r="P25" s="327" t="s">
        <v>8</v>
      </c>
      <c r="Q25" s="327"/>
      <c r="R25" s="327"/>
      <c r="S25" s="328"/>
      <c r="T25" s="15"/>
      <c r="U25" s="15"/>
      <c r="V25" s="6"/>
    </row>
    <row r="26" spans="1:29" ht="15" thickBot="1">
      <c r="A26" s="5"/>
      <c r="B26" s="5"/>
      <c r="C26" s="15"/>
      <c r="D26" s="15"/>
      <c r="E26" s="329" t="s">
        <v>150</v>
      </c>
      <c r="F26" s="330"/>
      <c r="G26" s="353">
        <v>0</v>
      </c>
      <c r="H26" s="351"/>
      <c r="I26" s="351"/>
      <c r="J26" s="351"/>
      <c r="K26" s="351">
        <v>0</v>
      </c>
      <c r="L26" s="351"/>
      <c r="M26" s="351"/>
      <c r="N26" s="351"/>
      <c r="O26" s="351"/>
      <c r="P26" s="351">
        <f>G26++K26</f>
        <v>0</v>
      </c>
      <c r="Q26" s="351"/>
      <c r="R26" s="351"/>
      <c r="S26" s="352"/>
      <c r="T26" s="15"/>
      <c r="U26" s="15"/>
      <c r="V26" s="6"/>
      <c r="AC26" s="82"/>
    </row>
    <row r="27" spans="1:22" ht="13.5" thickBot="1">
      <c r="A27" s="5"/>
      <c r="B27" s="5"/>
      <c r="C27" s="15"/>
      <c r="D27" s="15"/>
      <c r="E27" s="15"/>
      <c r="F27" s="15"/>
      <c r="G27" s="15"/>
      <c r="H27" s="15"/>
      <c r="I27" s="15"/>
      <c r="J27" s="15"/>
      <c r="K27" s="15"/>
      <c r="L27" s="15"/>
      <c r="M27" s="15"/>
      <c r="N27" s="15"/>
      <c r="O27" s="15"/>
      <c r="P27" s="15"/>
      <c r="Q27" s="15"/>
      <c r="R27" s="15"/>
      <c r="S27" s="15"/>
      <c r="T27" s="15"/>
      <c r="U27" s="15"/>
      <c r="V27" s="6"/>
    </row>
    <row r="28" spans="1:22" ht="37.5" customHeight="1">
      <c r="A28" s="5"/>
      <c r="B28" s="5"/>
      <c r="C28" s="15"/>
      <c r="D28" s="15"/>
      <c r="E28" s="324" t="s">
        <v>181</v>
      </c>
      <c r="F28" s="325"/>
      <c r="G28" s="326" t="s">
        <v>6</v>
      </c>
      <c r="H28" s="327"/>
      <c r="I28" s="327"/>
      <c r="J28" s="327"/>
      <c r="K28" s="327" t="s">
        <v>7</v>
      </c>
      <c r="L28" s="327"/>
      <c r="M28" s="327"/>
      <c r="N28" s="327"/>
      <c r="O28" s="327"/>
      <c r="P28" s="327" t="s">
        <v>8</v>
      </c>
      <c r="Q28" s="327"/>
      <c r="R28" s="327"/>
      <c r="S28" s="328"/>
      <c r="T28" s="15"/>
      <c r="U28" s="15"/>
      <c r="V28" s="6"/>
    </row>
    <row r="29" spans="1:22" ht="15" thickBot="1">
      <c r="A29" s="5"/>
      <c r="B29" s="5"/>
      <c r="C29" s="15"/>
      <c r="D29" s="15"/>
      <c r="E29" s="329" t="s">
        <v>151</v>
      </c>
      <c r="F29" s="330"/>
      <c r="G29" s="353">
        <f>'04 Položky změny'!J21</f>
        <v>0</v>
      </c>
      <c r="H29" s="351"/>
      <c r="I29" s="351"/>
      <c r="J29" s="351"/>
      <c r="K29" s="351">
        <f>'04 Položky změny'!K21</f>
        <v>10</v>
      </c>
      <c r="L29" s="351"/>
      <c r="M29" s="351"/>
      <c r="N29" s="351"/>
      <c r="O29" s="351"/>
      <c r="P29" s="351">
        <f>G29++K29</f>
        <v>10</v>
      </c>
      <c r="Q29" s="351"/>
      <c r="R29" s="351"/>
      <c r="S29" s="352"/>
      <c r="T29" s="15"/>
      <c r="U29" s="15"/>
      <c r="V29" s="6"/>
    </row>
    <row r="30" spans="1:22" ht="13.5" thickBot="1">
      <c r="A30" s="5"/>
      <c r="B30" s="5"/>
      <c r="C30" s="15"/>
      <c r="D30" s="15"/>
      <c r="E30" s="15"/>
      <c r="F30" s="15"/>
      <c r="G30" s="15"/>
      <c r="H30" s="15"/>
      <c r="I30" s="15"/>
      <c r="J30" s="15"/>
      <c r="K30" s="15"/>
      <c r="L30" s="15"/>
      <c r="M30" s="15"/>
      <c r="N30" s="15"/>
      <c r="O30" s="15"/>
      <c r="P30" s="15"/>
      <c r="Q30" s="15"/>
      <c r="R30" s="15"/>
      <c r="S30" s="15"/>
      <c r="T30" s="15"/>
      <c r="U30" s="15"/>
      <c r="V30" s="6"/>
    </row>
    <row r="31" spans="1:22" ht="37.5" customHeight="1">
      <c r="A31" s="5"/>
      <c r="B31" s="5"/>
      <c r="C31" s="15"/>
      <c r="D31" s="15"/>
      <c r="E31" s="324" t="s">
        <v>181</v>
      </c>
      <c r="F31" s="325"/>
      <c r="G31" s="326" t="s">
        <v>6</v>
      </c>
      <c r="H31" s="327"/>
      <c r="I31" s="327"/>
      <c r="J31" s="327"/>
      <c r="K31" s="327" t="s">
        <v>7</v>
      </c>
      <c r="L31" s="327"/>
      <c r="M31" s="327"/>
      <c r="N31" s="327"/>
      <c r="O31" s="327"/>
      <c r="P31" s="327" t="s">
        <v>8</v>
      </c>
      <c r="Q31" s="327"/>
      <c r="R31" s="327"/>
      <c r="S31" s="328"/>
      <c r="T31" s="15"/>
      <c r="U31" s="15"/>
      <c r="V31" s="6"/>
    </row>
    <row r="32" spans="1:22" ht="15" thickBot="1">
      <c r="A32" s="5"/>
      <c r="B32" s="5"/>
      <c r="C32" s="15"/>
      <c r="D32" s="15"/>
      <c r="E32" s="329" t="s">
        <v>152</v>
      </c>
      <c r="F32" s="330"/>
      <c r="G32" s="353">
        <f>'05 Přehled změn dle Skupin'!Q19</f>
        <v>0</v>
      </c>
      <c r="H32" s="351"/>
      <c r="I32" s="351"/>
      <c r="J32" s="351"/>
      <c r="K32" s="351">
        <v>0</v>
      </c>
      <c r="L32" s="351"/>
      <c r="M32" s="351"/>
      <c r="N32" s="351"/>
      <c r="O32" s="351"/>
      <c r="P32" s="351">
        <f>G32++K32</f>
        <v>0</v>
      </c>
      <c r="Q32" s="351"/>
      <c r="R32" s="351"/>
      <c r="S32" s="352"/>
      <c r="T32" s="15"/>
      <c r="U32" s="15"/>
      <c r="V32" s="6"/>
    </row>
    <row r="33" spans="1:22" ht="13.5" thickBot="1">
      <c r="A33" s="5"/>
      <c r="B33" s="5"/>
      <c r="C33" s="15"/>
      <c r="D33" s="15"/>
      <c r="E33" s="15"/>
      <c r="F33" s="15"/>
      <c r="G33" s="15"/>
      <c r="H33" s="15"/>
      <c r="I33" s="15"/>
      <c r="J33" s="15"/>
      <c r="K33" s="15"/>
      <c r="L33" s="15"/>
      <c r="M33" s="15"/>
      <c r="N33" s="15"/>
      <c r="O33" s="15"/>
      <c r="P33" s="15"/>
      <c r="Q33" s="15"/>
      <c r="R33" s="15"/>
      <c r="S33" s="15"/>
      <c r="T33" s="15"/>
      <c r="U33" s="15"/>
      <c r="V33" s="6"/>
    </row>
    <row r="34" spans="1:22" ht="23.1" customHeight="1">
      <c r="A34" s="5"/>
      <c r="B34" s="5"/>
      <c r="C34" s="15"/>
      <c r="D34" s="15"/>
      <c r="E34" s="324" t="s">
        <v>181</v>
      </c>
      <c r="F34" s="325"/>
      <c r="G34" s="326" t="s">
        <v>6</v>
      </c>
      <c r="H34" s="327"/>
      <c r="I34" s="327"/>
      <c r="J34" s="327"/>
      <c r="K34" s="327" t="s">
        <v>7</v>
      </c>
      <c r="L34" s="327"/>
      <c r="M34" s="327"/>
      <c r="N34" s="327"/>
      <c r="O34" s="327"/>
      <c r="P34" s="327" t="s">
        <v>8</v>
      </c>
      <c r="Q34" s="327"/>
      <c r="R34" s="327"/>
      <c r="S34" s="328"/>
      <c r="T34" s="15"/>
      <c r="U34" s="15"/>
      <c r="V34" s="6"/>
    </row>
    <row r="35" spans="1:22" ht="15" thickBot="1">
      <c r="A35" s="5"/>
      <c r="B35" s="5"/>
      <c r="C35" s="15"/>
      <c r="D35" s="15"/>
      <c r="E35" s="329" t="s">
        <v>153</v>
      </c>
      <c r="F35" s="330"/>
      <c r="G35" s="353">
        <f>'05 Přehled změn dle Skupin'!U19</f>
        <v>0</v>
      </c>
      <c r="H35" s="351"/>
      <c r="I35" s="351"/>
      <c r="J35" s="351"/>
      <c r="K35" s="351">
        <f>'05 Přehled změn dle Skupin'!V19</f>
        <v>0</v>
      </c>
      <c r="L35" s="351"/>
      <c r="M35" s="351"/>
      <c r="N35" s="351"/>
      <c r="O35" s="351"/>
      <c r="P35" s="351">
        <f>G35++K35</f>
        <v>0</v>
      </c>
      <c r="Q35" s="351"/>
      <c r="R35" s="351"/>
      <c r="S35" s="352"/>
      <c r="T35" s="15"/>
      <c r="U35" s="15"/>
      <c r="V35" s="6"/>
    </row>
    <row r="36" spans="1:22" ht="13.5" thickBot="1">
      <c r="A36" s="5"/>
      <c r="B36" s="5"/>
      <c r="C36" s="15"/>
      <c r="D36" s="15"/>
      <c r="E36" s="15"/>
      <c r="F36" s="15"/>
      <c r="G36" s="15"/>
      <c r="H36" s="15"/>
      <c r="I36" s="15"/>
      <c r="J36" s="15"/>
      <c r="K36" s="15"/>
      <c r="L36" s="15"/>
      <c r="M36" s="15"/>
      <c r="N36" s="15"/>
      <c r="O36" s="15"/>
      <c r="P36" s="15"/>
      <c r="Q36" s="15"/>
      <c r="R36" s="15"/>
      <c r="S36" s="15"/>
      <c r="T36" s="15"/>
      <c r="U36" s="15"/>
      <c r="V36" s="6"/>
    </row>
    <row r="37" spans="1:22" ht="22.7" customHeight="1">
      <c r="A37" s="5"/>
      <c r="B37" s="5"/>
      <c r="C37" s="15"/>
      <c r="D37" s="15"/>
      <c r="E37" s="360" t="s">
        <v>182</v>
      </c>
      <c r="F37" s="361"/>
      <c r="G37" s="362" t="s">
        <v>6</v>
      </c>
      <c r="H37" s="325"/>
      <c r="I37" s="325"/>
      <c r="J37" s="325"/>
      <c r="K37" s="325" t="s">
        <v>7</v>
      </c>
      <c r="L37" s="325"/>
      <c r="M37" s="325"/>
      <c r="N37" s="325"/>
      <c r="O37" s="325"/>
      <c r="P37" s="327" t="s">
        <v>8</v>
      </c>
      <c r="Q37" s="327"/>
      <c r="R37" s="327"/>
      <c r="S37" s="328"/>
      <c r="T37" s="15"/>
      <c r="U37" s="15"/>
      <c r="V37" s="6"/>
    </row>
    <row r="38" spans="1:22" ht="15.75" thickBot="1">
      <c r="A38" s="5"/>
      <c r="B38" s="5"/>
      <c r="C38" s="15"/>
      <c r="D38" s="15"/>
      <c r="E38" s="354">
        <v>1</v>
      </c>
      <c r="F38" s="355"/>
      <c r="G38" s="356">
        <f>G23+G26+G29+G32+G35</f>
        <v>0</v>
      </c>
      <c r="H38" s="357"/>
      <c r="I38" s="357"/>
      <c r="J38" s="358"/>
      <c r="K38" s="359">
        <f>K23+K26+K29+K32+K35</f>
        <v>10</v>
      </c>
      <c r="L38" s="359"/>
      <c r="M38" s="359"/>
      <c r="N38" s="359"/>
      <c r="O38" s="359"/>
      <c r="P38" s="356">
        <f>P23+P26+P29+P32+P35</f>
        <v>10</v>
      </c>
      <c r="Q38" s="357"/>
      <c r="R38" s="357"/>
      <c r="S38" s="358"/>
      <c r="T38" s="15"/>
      <c r="U38" s="15"/>
      <c r="V38" s="6"/>
    </row>
    <row r="39" spans="1:22" ht="12.75">
      <c r="A39" s="5"/>
      <c r="B39" s="5"/>
      <c r="C39" s="15"/>
      <c r="D39" s="15"/>
      <c r="E39" s="15"/>
      <c r="F39" s="15"/>
      <c r="G39" s="15"/>
      <c r="H39" s="15"/>
      <c r="I39" s="15"/>
      <c r="J39" s="15"/>
      <c r="K39" s="15"/>
      <c r="L39" s="15"/>
      <c r="M39" s="15"/>
      <c r="N39" s="15"/>
      <c r="O39" s="15"/>
      <c r="P39" s="15"/>
      <c r="Q39" s="15"/>
      <c r="R39" s="15"/>
      <c r="S39" s="15"/>
      <c r="T39" s="15"/>
      <c r="U39" s="15"/>
      <c r="V39" s="6"/>
    </row>
    <row r="40" spans="1:22" ht="12.75">
      <c r="A40" s="5"/>
      <c r="B40" s="5"/>
      <c r="C40" s="15"/>
      <c r="D40" s="15"/>
      <c r="E40" s="323" t="s">
        <v>10</v>
      </c>
      <c r="F40" s="323"/>
      <c r="G40" s="323"/>
      <c r="H40" s="323"/>
      <c r="I40" s="323"/>
      <c r="J40" s="323"/>
      <c r="K40" s="323"/>
      <c r="L40" s="323"/>
      <c r="M40" s="323"/>
      <c r="N40" s="323"/>
      <c r="O40" s="323"/>
      <c r="P40" s="323"/>
      <c r="Q40" s="323"/>
      <c r="R40" s="323"/>
      <c r="S40" s="323"/>
      <c r="T40" s="15"/>
      <c r="U40" s="15"/>
      <c r="V40" s="6"/>
    </row>
    <row r="41" spans="1:22" ht="12.75">
      <c r="A41" s="5"/>
      <c r="B41" s="5"/>
      <c r="C41" s="15"/>
      <c r="D41" s="15"/>
      <c r="E41" s="323" t="s">
        <v>183</v>
      </c>
      <c r="F41" s="323"/>
      <c r="G41" s="323"/>
      <c r="H41" s="323"/>
      <c r="I41" s="323"/>
      <c r="J41" s="323"/>
      <c r="K41" s="323"/>
      <c r="L41" s="323"/>
      <c r="M41" s="323"/>
      <c r="N41" s="323"/>
      <c r="O41" s="323"/>
      <c r="P41" s="323"/>
      <c r="Q41" s="323"/>
      <c r="R41" s="323"/>
      <c r="S41" s="323"/>
      <c r="T41" s="15"/>
      <c r="U41" s="15"/>
      <c r="V41" s="6"/>
    </row>
    <row r="42" spans="1:22" ht="12.75">
      <c r="A42" s="5"/>
      <c r="B42" s="5"/>
      <c r="C42" s="15"/>
      <c r="D42" s="15"/>
      <c r="E42" s="323" t="s">
        <v>184</v>
      </c>
      <c r="F42" s="323"/>
      <c r="G42" s="323"/>
      <c r="H42" s="323"/>
      <c r="I42" s="323"/>
      <c r="J42" s="323"/>
      <c r="K42" s="323"/>
      <c r="L42" s="323"/>
      <c r="M42" s="323"/>
      <c r="N42" s="323"/>
      <c r="O42" s="323"/>
      <c r="P42" s="323"/>
      <c r="Q42" s="323"/>
      <c r="R42" s="323"/>
      <c r="S42" s="323"/>
      <c r="T42" s="15"/>
      <c r="U42" s="15"/>
      <c r="V42" s="6"/>
    </row>
    <row r="43" spans="1:22" ht="12.75" customHeight="1" thickBot="1">
      <c r="A43" s="5"/>
      <c r="B43" s="7"/>
      <c r="C43" s="350"/>
      <c r="D43" s="350"/>
      <c r="E43" s="350"/>
      <c r="F43" s="350"/>
      <c r="G43" s="350"/>
      <c r="H43" s="350"/>
      <c r="I43" s="350"/>
      <c r="J43" s="350"/>
      <c r="K43" s="350"/>
      <c r="L43" s="350"/>
      <c r="M43" s="350"/>
      <c r="N43" s="350"/>
      <c r="O43" s="350"/>
      <c r="P43" s="350"/>
      <c r="Q43" s="350"/>
      <c r="R43" s="350"/>
      <c r="S43" s="350"/>
      <c r="T43" s="350"/>
      <c r="U43" s="350"/>
      <c r="V43" s="8"/>
    </row>
    <row r="44" spans="1:22" ht="12.75" customHeight="1">
      <c r="A44" s="5"/>
      <c r="B44" s="5"/>
      <c r="C44" s="347" t="s">
        <v>9</v>
      </c>
      <c r="D44" s="347"/>
      <c r="E44" s="347"/>
      <c r="F44" s="347"/>
      <c r="G44" s="347"/>
      <c r="H44" s="347"/>
      <c r="I44" s="347"/>
      <c r="J44" s="347"/>
      <c r="K44" s="12"/>
      <c r="L44" s="12"/>
      <c r="M44" s="12"/>
      <c r="N44" s="12"/>
      <c r="O44" s="12"/>
      <c r="P44" s="12"/>
      <c r="Q44" s="12"/>
      <c r="R44" s="12"/>
      <c r="S44" s="348"/>
      <c r="T44" s="348"/>
      <c r="U44" s="348"/>
      <c r="V44" s="6"/>
    </row>
    <row r="45" spans="1:22" ht="12.75" customHeight="1" thickBot="1">
      <c r="A45" s="7"/>
      <c r="B45" s="7"/>
      <c r="C45" s="13"/>
      <c r="D45" s="13"/>
      <c r="E45" s="13"/>
      <c r="F45" s="13"/>
      <c r="G45" s="13"/>
      <c r="H45" s="13"/>
      <c r="I45" s="13"/>
      <c r="J45" s="13"/>
      <c r="K45" s="13"/>
      <c r="L45" s="13"/>
      <c r="M45" s="13"/>
      <c r="N45" s="13"/>
      <c r="O45" s="13"/>
      <c r="P45" s="13"/>
      <c r="Q45" s="13"/>
      <c r="R45" s="13"/>
      <c r="S45" s="13"/>
      <c r="T45" s="13"/>
      <c r="U45" s="13"/>
      <c r="V45" s="8"/>
    </row>
    <row r="46" ht="14.25">
      <c r="C46" s="10"/>
    </row>
  </sheetData>
  <mergeCells count="65">
    <mergeCell ref="C20:S20"/>
    <mergeCell ref="E22:F22"/>
    <mergeCell ref="G22:J22"/>
    <mergeCell ref="K22:O22"/>
    <mergeCell ref="P22:S22"/>
    <mergeCell ref="E23:F23"/>
    <mergeCell ref="G23:J23"/>
    <mergeCell ref="K23:O23"/>
    <mergeCell ref="P23:S23"/>
    <mergeCell ref="E34:F34"/>
    <mergeCell ref="G34:J34"/>
    <mergeCell ref="K34:O34"/>
    <mergeCell ref="P34:S34"/>
    <mergeCell ref="G26:J26"/>
    <mergeCell ref="K26:O26"/>
    <mergeCell ref="P31:S31"/>
    <mergeCell ref="E32:F32"/>
    <mergeCell ref="G32:J32"/>
    <mergeCell ref="K32:O32"/>
    <mergeCell ref="P32:S32"/>
    <mergeCell ref="P35:S35"/>
    <mergeCell ref="E37:F37"/>
    <mergeCell ref="G37:J37"/>
    <mergeCell ref="K37:O37"/>
    <mergeCell ref="P37:S37"/>
    <mergeCell ref="E35:F35"/>
    <mergeCell ref="G35:J35"/>
    <mergeCell ref="K35:O35"/>
    <mergeCell ref="E42:S42"/>
    <mergeCell ref="E38:F38"/>
    <mergeCell ref="G38:J38"/>
    <mergeCell ref="K38:O38"/>
    <mergeCell ref="P38:S38"/>
    <mergeCell ref="C44:J44"/>
    <mergeCell ref="S44:U44"/>
    <mergeCell ref="C14:U14"/>
    <mergeCell ref="C43:U43"/>
    <mergeCell ref="P26:S26"/>
    <mergeCell ref="E28:F28"/>
    <mergeCell ref="G28:J28"/>
    <mergeCell ref="K28:O28"/>
    <mergeCell ref="P28:S28"/>
    <mergeCell ref="E29:F29"/>
    <mergeCell ref="G29:J29"/>
    <mergeCell ref="K29:O29"/>
    <mergeCell ref="P29:S29"/>
    <mergeCell ref="E31:F31"/>
    <mergeCell ref="G31:J31"/>
    <mergeCell ref="K31:O31"/>
    <mergeCell ref="C1:U1"/>
    <mergeCell ref="E40:S40"/>
    <mergeCell ref="E41:S41"/>
    <mergeCell ref="E25:F25"/>
    <mergeCell ref="G25:J25"/>
    <mergeCell ref="K25:O25"/>
    <mergeCell ref="P25:S25"/>
    <mergeCell ref="E26:F26"/>
    <mergeCell ref="B2:V2"/>
    <mergeCell ref="O5:R6"/>
    <mergeCell ref="S5:S6"/>
    <mergeCell ref="C5:I5"/>
    <mergeCell ref="T5:V5"/>
    <mergeCell ref="T6:U8"/>
    <mergeCell ref="O7:S8"/>
    <mergeCell ref="C7:K7"/>
  </mergeCells>
  <printOptions horizontalCentered="1"/>
  <pageMargins left="0.3937007874015748" right="0.3937007874015748" top="0.7480314960629921" bottom="0.5511811023622047" header="0.31496062992125984" footer="0.31496062992125984"/>
  <pageSetup horizontalDpi="600" verticalDpi="600" orientation="portrait" paperSize="9" scale="95" r:id="rId1"/>
  <headerFooter alignWithMargins="0">
    <oddHeader>&amp;R&amp;"Arial CE,Tučné"List č. 1</oddHeader>
  </headerFooter>
  <colBreaks count="1" manualBreakCount="1">
    <brk id="22" min="1" max="1638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00102615356"/>
    <pageSetUpPr fitToPage="1"/>
  </sheetPr>
  <dimension ref="A2:AL46"/>
  <sheetViews>
    <sheetView zoomScale="90" zoomScaleNormal="90" zoomScalePageLayoutView="89" workbookViewId="0" topLeftCell="B27">
      <selection activeCell="Y34" sqref="Y34"/>
    </sheetView>
  </sheetViews>
  <sheetFormatPr defaultColWidth="9.00390625" defaultRowHeight="12.75"/>
  <cols>
    <col min="1" max="1" width="1.875" style="0" hidden="1" customWidth="1"/>
    <col min="2" max="2" width="0.74609375" style="0" customWidth="1"/>
    <col min="3" max="3" width="2.25390625" style="0" customWidth="1"/>
    <col min="4" max="4" width="5.375" style="0" customWidth="1"/>
    <col min="5" max="5" width="6.375" style="0" customWidth="1"/>
    <col min="6" max="6" width="3.625" style="0" customWidth="1"/>
    <col min="7" max="7" width="5.125" style="0" customWidth="1"/>
    <col min="8" max="8" width="1.75390625" style="0" customWidth="1"/>
    <col min="9" max="9" width="9.00390625" style="0" customWidth="1"/>
    <col min="10" max="10" width="6.00390625" style="0" customWidth="1"/>
    <col min="11" max="11" width="3.125" style="0" customWidth="1"/>
    <col min="12" max="12" width="7.625" style="0" customWidth="1"/>
    <col min="13" max="13" width="9.625" style="0" customWidth="1"/>
    <col min="14" max="14" width="5.125" style="0" customWidth="1"/>
    <col min="15" max="15" width="2.125" style="0" customWidth="1"/>
    <col min="16" max="16" width="4.875" style="0" customWidth="1"/>
    <col min="17" max="17" width="5.75390625" style="0" customWidth="1"/>
    <col min="18" max="18" width="10.125" style="0" customWidth="1"/>
    <col min="19" max="19" width="4.125" style="0" customWidth="1"/>
    <col min="20" max="20" width="2.875" style="0" customWidth="1"/>
    <col min="21" max="21" width="11.375" style="0" customWidth="1"/>
    <col min="22" max="22" width="9.625" style="0" customWidth="1"/>
    <col min="23" max="23" width="0.6171875" style="0" customWidth="1"/>
    <col min="24" max="24" width="5.75390625" style="0" customWidth="1"/>
    <col min="25" max="25" width="16.875" style="0" customWidth="1"/>
    <col min="26" max="26" width="12.75390625" style="0" bestFit="1" customWidth="1"/>
  </cols>
  <sheetData>
    <row r="1" ht="22.5" customHeight="1" thickBot="1"/>
    <row r="2" spans="1:23" ht="18">
      <c r="A2" s="2"/>
      <c r="B2" s="331" t="s">
        <v>14</v>
      </c>
      <c r="C2" s="332"/>
      <c r="D2" s="332"/>
      <c r="E2" s="332"/>
      <c r="F2" s="332"/>
      <c r="G2" s="332"/>
      <c r="H2" s="332"/>
      <c r="I2" s="332"/>
      <c r="J2" s="332"/>
      <c r="K2" s="332"/>
      <c r="L2" s="332"/>
      <c r="M2" s="332"/>
      <c r="N2" s="332"/>
      <c r="O2" s="332"/>
      <c r="P2" s="332"/>
      <c r="Q2" s="332"/>
      <c r="R2" s="332"/>
      <c r="S2" s="332"/>
      <c r="T2" s="332"/>
      <c r="U2" s="332"/>
      <c r="V2" s="332"/>
      <c r="W2" s="333"/>
    </row>
    <row r="3" spans="1:23" ht="8.25" customHeight="1" thickBot="1">
      <c r="A3" s="5"/>
      <c r="B3" s="5"/>
      <c r="W3" s="6"/>
    </row>
    <row r="4" spans="1:23" ht="5.25" customHeight="1" thickTop="1">
      <c r="A4" s="23"/>
      <c r="B4" s="2"/>
      <c r="C4" s="3"/>
      <c r="D4" s="3"/>
      <c r="E4" s="3"/>
      <c r="F4" s="3"/>
      <c r="G4" s="3"/>
      <c r="H4" s="3"/>
      <c r="I4" s="3"/>
      <c r="J4" s="3"/>
      <c r="K4" s="3"/>
      <c r="L4" s="3"/>
      <c r="M4" s="3"/>
      <c r="N4" s="3"/>
      <c r="O4" s="2"/>
      <c r="P4" s="3"/>
      <c r="Q4" s="3"/>
      <c r="R4" s="3"/>
      <c r="S4" s="4"/>
      <c r="T4" s="2"/>
      <c r="U4" s="3"/>
      <c r="V4" s="3"/>
      <c r="W4" s="4"/>
    </row>
    <row r="5" spans="1:23" ht="12.75" customHeight="1">
      <c r="A5" s="24"/>
      <c r="B5" s="5"/>
      <c r="C5" s="367" t="str">
        <f>'01 Krycí list'!C5:I5</f>
        <v>Název Stavby dle SoD:</v>
      </c>
      <c r="D5" s="367"/>
      <c r="E5" s="367"/>
      <c r="F5" s="367"/>
      <c r="G5" s="367"/>
      <c r="H5" s="367"/>
      <c r="I5" s="367"/>
      <c r="J5" s="9"/>
      <c r="K5" s="11"/>
      <c r="L5" s="9"/>
      <c r="M5" s="9"/>
      <c r="N5" s="9"/>
      <c r="O5" s="334" t="str">
        <f>'01 Krycí list'!O5:R6</f>
        <v>Číslo SO/PS /  
/ pořadí Změny SO/PS:</v>
      </c>
      <c r="P5" s="335"/>
      <c r="Q5" s="335"/>
      <c r="R5" s="335"/>
      <c r="S5" s="336"/>
      <c r="T5" s="338" t="s">
        <v>189</v>
      </c>
      <c r="U5" s="339"/>
      <c r="V5" s="339"/>
      <c r="W5" s="340"/>
    </row>
    <row r="6" spans="1:31" ht="12.75" customHeight="1">
      <c r="A6" s="24"/>
      <c r="B6" s="5"/>
      <c r="C6" s="368" t="str">
        <f>'01 Krycí list'!C6</f>
        <v>[ Doplňte dle údaje ve Smlouvě o dílo SoD ]</v>
      </c>
      <c r="D6" s="368"/>
      <c r="E6" s="368"/>
      <c r="F6" s="368"/>
      <c r="G6" s="368"/>
      <c r="H6" s="368"/>
      <c r="I6" s="368"/>
      <c r="J6" s="368"/>
      <c r="K6" s="368"/>
      <c r="L6" s="368"/>
      <c r="M6" s="368"/>
      <c r="N6" s="369"/>
      <c r="O6" s="334"/>
      <c r="P6" s="335"/>
      <c r="Q6" s="335"/>
      <c r="R6" s="335"/>
      <c r="S6" s="336"/>
      <c r="T6" s="370" t="s">
        <v>222</v>
      </c>
      <c r="U6" s="371"/>
      <c r="V6" s="371"/>
      <c r="W6" s="372"/>
      <c r="Y6" s="224"/>
      <c r="Z6" s="225"/>
      <c r="AA6" s="224"/>
      <c r="AB6" s="225"/>
      <c r="AC6" s="225"/>
      <c r="AD6" s="225"/>
      <c r="AE6" s="225"/>
    </row>
    <row r="7" spans="1:31" ht="12.75" customHeight="1">
      <c r="A7" s="24"/>
      <c r="B7" s="5"/>
      <c r="C7" s="367" t="s">
        <v>0</v>
      </c>
      <c r="D7" s="367"/>
      <c r="E7" s="367"/>
      <c r="F7" s="367"/>
      <c r="G7" s="367"/>
      <c r="H7" s="367"/>
      <c r="I7" s="367"/>
      <c r="J7" s="367"/>
      <c r="K7" s="367"/>
      <c r="L7" s="9"/>
      <c r="M7" s="9"/>
      <c r="N7" s="9"/>
      <c r="O7" s="377" t="s">
        <v>190</v>
      </c>
      <c r="P7" s="378"/>
      <c r="Q7" s="378"/>
      <c r="R7" s="378"/>
      <c r="S7" s="379"/>
      <c r="T7" s="373"/>
      <c r="U7" s="371"/>
      <c r="V7" s="371"/>
      <c r="W7" s="372"/>
      <c r="Y7" s="225"/>
      <c r="Z7" s="225"/>
      <c r="AA7" s="225"/>
      <c r="AB7" s="225"/>
      <c r="AC7" s="225"/>
      <c r="AD7" s="225"/>
      <c r="AE7" s="225"/>
    </row>
    <row r="8" spans="1:31" ht="12.75" customHeight="1" thickBot="1">
      <c r="A8" s="24"/>
      <c r="B8" s="7"/>
      <c r="C8" s="383" t="str">
        <f>'01 Krycí list'!C8</f>
        <v>[ Doplňte dle SoD ]</v>
      </c>
      <c r="D8" s="383"/>
      <c r="E8" s="383"/>
      <c r="F8" s="383"/>
      <c r="G8" s="383"/>
      <c r="H8" s="383"/>
      <c r="I8" s="383"/>
      <c r="J8" s="383"/>
      <c r="K8" s="383"/>
      <c r="L8" s="383"/>
      <c r="M8" s="383"/>
      <c r="N8" s="384"/>
      <c r="O8" s="380"/>
      <c r="P8" s="381"/>
      <c r="Q8" s="381"/>
      <c r="R8" s="381"/>
      <c r="S8" s="382"/>
      <c r="T8" s="374"/>
      <c r="U8" s="375"/>
      <c r="V8" s="375"/>
      <c r="W8" s="376"/>
      <c r="Y8" s="225"/>
      <c r="Z8" s="225"/>
      <c r="AA8" s="225"/>
      <c r="AB8" s="225"/>
      <c r="AC8" s="225"/>
      <c r="AD8" s="225"/>
      <c r="AE8" s="225"/>
    </row>
    <row r="9" spans="1:23" ht="15.75" customHeight="1">
      <c r="A9" s="24"/>
      <c r="B9" s="2"/>
      <c r="C9" s="385" t="s">
        <v>195</v>
      </c>
      <c r="D9" s="385"/>
      <c r="E9" s="385"/>
      <c r="F9" s="385"/>
      <c r="G9" s="385"/>
      <c r="H9" s="385"/>
      <c r="I9" s="385"/>
      <c r="J9" s="385"/>
      <c r="K9" s="385"/>
      <c r="L9" s="385"/>
      <c r="M9" s="385"/>
      <c r="N9" s="385"/>
      <c r="O9" s="385"/>
      <c r="P9" s="385"/>
      <c r="Q9" s="385"/>
      <c r="R9" s="385"/>
      <c r="S9" s="385"/>
      <c r="T9" s="385"/>
      <c r="U9" s="385"/>
      <c r="V9" s="385"/>
      <c r="W9" s="4"/>
    </row>
    <row r="10" spans="1:25" ht="15.75" customHeight="1">
      <c r="A10" s="24"/>
      <c r="B10" s="5"/>
      <c r="C10" s="337" t="s">
        <v>15</v>
      </c>
      <c r="D10" s="337"/>
      <c r="E10" s="337"/>
      <c r="F10" s="337"/>
      <c r="G10" s="337"/>
      <c r="H10" s="337"/>
      <c r="I10" s="337"/>
      <c r="J10" s="337"/>
      <c r="K10" s="337"/>
      <c r="L10" s="337"/>
      <c r="M10" s="337"/>
      <c r="N10" s="337"/>
      <c r="O10" s="337"/>
      <c r="P10" s="337"/>
      <c r="Q10" s="337"/>
      <c r="R10" s="337"/>
      <c r="S10" s="337"/>
      <c r="T10" s="337"/>
      <c r="U10" s="337"/>
      <c r="V10" s="337"/>
      <c r="W10" s="6"/>
      <c r="X10" s="226"/>
      <c r="Y10" s="49"/>
    </row>
    <row r="11" spans="1:25" ht="15.75" customHeight="1" thickBot="1">
      <c r="A11" s="24"/>
      <c r="B11" s="7"/>
      <c r="C11" s="350" t="s">
        <v>196</v>
      </c>
      <c r="D11" s="350"/>
      <c r="E11" s="350"/>
      <c r="F11" s="350"/>
      <c r="G11" s="350"/>
      <c r="H11" s="350"/>
      <c r="I11" s="350"/>
      <c r="J11" s="350"/>
      <c r="K11" s="350"/>
      <c r="L11" s="350"/>
      <c r="M11" s="350"/>
      <c r="N11" s="350"/>
      <c r="O11" s="350"/>
      <c r="P11" s="350"/>
      <c r="Q11" s="350"/>
      <c r="R11" s="350"/>
      <c r="S11" s="350"/>
      <c r="T11" s="350"/>
      <c r="U11" s="350"/>
      <c r="V11" s="350"/>
      <c r="W11" s="8"/>
      <c r="X11" s="226"/>
      <c r="Y11" s="49"/>
    </row>
    <row r="12" spans="1:23" ht="12.75" customHeight="1">
      <c r="A12" s="24"/>
      <c r="B12" s="5"/>
      <c r="C12" s="25"/>
      <c r="D12" s="386" t="s">
        <v>16</v>
      </c>
      <c r="E12" s="387"/>
      <c r="F12" s="387"/>
      <c r="G12" s="387"/>
      <c r="H12" s="387"/>
      <c r="I12" s="387"/>
      <c r="J12" s="387"/>
      <c r="K12" s="387"/>
      <c r="L12" s="387"/>
      <c r="M12" s="26"/>
      <c r="N12" s="27"/>
      <c r="O12" s="9"/>
      <c r="P12" s="25"/>
      <c r="Q12" s="386" t="s">
        <v>17</v>
      </c>
      <c r="R12" s="386"/>
      <c r="S12" s="313"/>
      <c r="T12" s="313"/>
      <c r="U12" s="3"/>
      <c r="V12" s="4"/>
      <c r="W12" s="314"/>
    </row>
    <row r="13" spans="1:23" ht="9.75" customHeight="1">
      <c r="A13" s="24"/>
      <c r="B13" s="5"/>
      <c r="C13" s="25"/>
      <c r="D13" s="9"/>
      <c r="E13" s="9"/>
      <c r="F13" s="9"/>
      <c r="G13" s="9"/>
      <c r="H13" s="9"/>
      <c r="I13" s="9"/>
      <c r="J13" s="9"/>
      <c r="K13" s="9"/>
      <c r="L13" s="9"/>
      <c r="M13" s="26"/>
      <c r="N13" s="27"/>
      <c r="O13" s="9"/>
      <c r="P13" s="25"/>
      <c r="Q13" s="9"/>
      <c r="R13" s="9"/>
      <c r="S13" s="9"/>
      <c r="T13" s="9"/>
      <c r="V13" s="6"/>
      <c r="W13" s="315"/>
    </row>
    <row r="14" spans="1:23" ht="12.75" customHeight="1">
      <c r="A14" s="24"/>
      <c r="B14" s="5"/>
      <c r="C14" s="25"/>
      <c r="D14" s="28" t="s">
        <v>18</v>
      </c>
      <c r="E14" s="29"/>
      <c r="F14" s="29"/>
      <c r="G14" s="29"/>
      <c r="H14" s="29"/>
      <c r="I14" s="29"/>
      <c r="J14" s="29"/>
      <c r="K14" s="29"/>
      <c r="L14" s="268" t="s">
        <v>190</v>
      </c>
      <c r="M14" s="9" t="s">
        <v>19</v>
      </c>
      <c r="N14" s="27"/>
      <c r="O14" s="9"/>
      <c r="P14" s="25"/>
      <c r="Q14" s="335" t="s">
        <v>20</v>
      </c>
      <c r="R14" s="335"/>
      <c r="S14" s="335"/>
      <c r="T14" s="335"/>
      <c r="V14" s="6"/>
      <c r="W14" s="315"/>
    </row>
    <row r="15" spans="1:38" ht="12.75" customHeight="1">
      <c r="A15" s="24"/>
      <c r="B15" s="5"/>
      <c r="C15" s="25"/>
      <c r="D15" s="28" t="s">
        <v>21</v>
      </c>
      <c r="E15" s="29"/>
      <c r="F15" s="29"/>
      <c r="G15" s="29"/>
      <c r="H15" s="29"/>
      <c r="I15" s="29"/>
      <c r="J15" s="29"/>
      <c r="K15" s="29"/>
      <c r="L15" s="268" t="s">
        <v>190</v>
      </c>
      <c r="M15" s="9" t="s">
        <v>19</v>
      </c>
      <c r="N15" s="27"/>
      <c r="O15" s="9"/>
      <c r="P15" s="25"/>
      <c r="Q15" s="394" t="s">
        <v>22</v>
      </c>
      <c r="R15" s="394"/>
      <c r="S15" s="394"/>
      <c r="T15" s="394"/>
      <c r="V15" s="6"/>
      <c r="W15" s="315"/>
      <c r="X15" s="257"/>
      <c r="Y15" s="258"/>
      <c r="Z15" s="258"/>
      <c r="AA15" s="258"/>
      <c r="AB15" s="258"/>
      <c r="AC15" s="258"/>
      <c r="AD15" s="258"/>
      <c r="AE15" s="258"/>
      <c r="AF15" s="258"/>
      <c r="AG15" s="258"/>
      <c r="AH15" s="258"/>
      <c r="AI15" s="258"/>
      <c r="AJ15" s="258"/>
      <c r="AK15" s="258"/>
      <c r="AL15" s="258"/>
    </row>
    <row r="16" spans="1:23" s="82" customFormat="1" ht="12.75" customHeight="1">
      <c r="A16" s="103"/>
      <c r="B16" s="104"/>
      <c r="C16" s="25"/>
      <c r="D16" s="28" t="s">
        <v>23</v>
      </c>
      <c r="E16" s="29"/>
      <c r="F16" s="29"/>
      <c r="G16" s="29"/>
      <c r="H16" s="29"/>
      <c r="I16" s="29"/>
      <c r="J16" s="29"/>
      <c r="K16" s="29"/>
      <c r="L16" s="268" t="s">
        <v>190</v>
      </c>
      <c r="M16" s="9" t="s">
        <v>19</v>
      </c>
      <c r="N16" s="27"/>
      <c r="O16" s="9"/>
      <c r="P16" s="25"/>
      <c r="Q16" s="394" t="s">
        <v>168</v>
      </c>
      <c r="R16" s="394"/>
      <c r="S16" s="394"/>
      <c r="T16" s="394"/>
      <c r="V16" s="105"/>
      <c r="W16" s="316"/>
    </row>
    <row r="17" spans="1:23" s="82" customFormat="1" ht="12.75" customHeight="1">
      <c r="A17" s="103"/>
      <c r="B17" s="104"/>
      <c r="C17" s="25"/>
      <c r="D17" s="28" t="s">
        <v>185</v>
      </c>
      <c r="E17" s="29"/>
      <c r="F17" s="29"/>
      <c r="G17" s="29"/>
      <c r="H17" s="29"/>
      <c r="I17" s="29"/>
      <c r="J17" s="29"/>
      <c r="K17" s="29"/>
      <c r="L17" s="268" t="s">
        <v>190</v>
      </c>
      <c r="M17" s="9" t="s">
        <v>19</v>
      </c>
      <c r="N17" s="27"/>
      <c r="O17" s="9"/>
      <c r="P17" s="25"/>
      <c r="Q17" s="394" t="s">
        <v>24</v>
      </c>
      <c r="R17" s="394"/>
      <c r="S17" s="394"/>
      <c r="T17" s="394"/>
      <c r="V17" s="105"/>
      <c r="W17" s="316"/>
    </row>
    <row r="18" spans="1:23" s="82" customFormat="1" ht="12.75" customHeight="1">
      <c r="A18" s="103"/>
      <c r="B18" s="104"/>
      <c r="C18" s="25"/>
      <c r="D18" s="28" t="s">
        <v>186</v>
      </c>
      <c r="E18" s="29"/>
      <c r="F18" s="29"/>
      <c r="G18" s="29"/>
      <c r="H18" s="29"/>
      <c r="I18" s="29"/>
      <c r="J18" s="29"/>
      <c r="K18" s="29"/>
      <c r="L18" s="268" t="s">
        <v>190</v>
      </c>
      <c r="M18" s="9" t="s">
        <v>19</v>
      </c>
      <c r="N18" s="27"/>
      <c r="O18" s="9"/>
      <c r="P18" s="25"/>
      <c r="Q18" s="312" t="s">
        <v>167</v>
      </c>
      <c r="R18" s="312"/>
      <c r="S18" s="312"/>
      <c r="T18" s="312"/>
      <c r="V18" s="105"/>
      <c r="W18" s="316"/>
    </row>
    <row r="19" spans="1:23" s="82" customFormat="1" ht="12.75" customHeight="1">
      <c r="A19" s="103"/>
      <c r="B19" s="104"/>
      <c r="C19" s="25"/>
      <c r="D19" s="28" t="s">
        <v>187</v>
      </c>
      <c r="E19" s="29"/>
      <c r="F19" s="29"/>
      <c r="G19" s="29"/>
      <c r="H19" s="29"/>
      <c r="I19" s="29"/>
      <c r="J19" s="29"/>
      <c r="K19" s="29"/>
      <c r="L19" s="268" t="s">
        <v>190</v>
      </c>
      <c r="M19" s="9" t="s">
        <v>19</v>
      </c>
      <c r="N19" s="27"/>
      <c r="O19" s="9"/>
      <c r="P19" s="25"/>
      <c r="Q19" s="339"/>
      <c r="R19" s="339"/>
      <c r="S19" s="339"/>
      <c r="T19" s="339"/>
      <c r="U19" s="339"/>
      <c r="V19" s="27"/>
      <c r="W19" s="316"/>
    </row>
    <row r="20" spans="1:23" s="82" customFormat="1" ht="12.75" customHeight="1">
      <c r="A20" s="103"/>
      <c r="B20" s="104"/>
      <c r="C20" s="25"/>
      <c r="D20" s="28" t="s">
        <v>188</v>
      </c>
      <c r="E20" s="29"/>
      <c r="F20" s="29"/>
      <c r="G20" s="29"/>
      <c r="H20" s="29"/>
      <c r="I20" s="29"/>
      <c r="J20" s="29"/>
      <c r="K20" s="29"/>
      <c r="L20" s="268" t="s">
        <v>190</v>
      </c>
      <c r="M20" s="9" t="s">
        <v>19</v>
      </c>
      <c r="N20" s="27"/>
      <c r="O20" s="9"/>
      <c r="P20" s="25"/>
      <c r="Q20" s="339"/>
      <c r="R20" s="339"/>
      <c r="S20" s="339"/>
      <c r="T20" s="339"/>
      <c r="U20" s="339"/>
      <c r="V20" s="27"/>
      <c r="W20" s="105"/>
    </row>
    <row r="21" spans="1:23" s="82" customFormat="1" ht="12.75" customHeight="1" thickBot="1">
      <c r="A21" s="103"/>
      <c r="B21" s="104"/>
      <c r="C21" s="30"/>
      <c r="D21" s="31" t="s">
        <v>135</v>
      </c>
      <c r="E21" s="31"/>
      <c r="F21" s="31"/>
      <c r="G21" s="31"/>
      <c r="H21" s="31"/>
      <c r="I21" s="31"/>
      <c r="J21" s="31"/>
      <c r="K21" s="31"/>
      <c r="L21" s="264">
        <f>'06 Seznam dokladů'!B20</f>
        <v>0</v>
      </c>
      <c r="M21" s="31" t="s">
        <v>19</v>
      </c>
      <c r="N21" s="32"/>
      <c r="O21" s="9"/>
      <c r="P21" s="30"/>
      <c r="Q21" s="31"/>
      <c r="R21" s="31"/>
      <c r="S21" s="31"/>
      <c r="T21" s="31"/>
      <c r="U21" s="31"/>
      <c r="V21" s="32"/>
      <c r="W21" s="105"/>
    </row>
    <row r="22" spans="1:23" s="82" customFormat="1" ht="12.75" customHeight="1">
      <c r="A22" s="103"/>
      <c r="B22" s="104"/>
      <c r="C22" s="9"/>
      <c r="D22" s="9"/>
      <c r="E22" s="9"/>
      <c r="F22" s="9"/>
      <c r="G22" s="9"/>
      <c r="H22" s="9"/>
      <c r="I22" s="9"/>
      <c r="J22" s="9"/>
      <c r="K22" s="9"/>
      <c r="L22" s="9"/>
      <c r="M22" s="9"/>
      <c r="N22" s="9"/>
      <c r="O22" s="9"/>
      <c r="P22" s="9"/>
      <c r="Q22" s="9"/>
      <c r="R22" s="9"/>
      <c r="S22" s="9"/>
      <c r="T22" s="9"/>
      <c r="U22" s="9"/>
      <c r="V22" s="9"/>
      <c r="W22" s="105"/>
    </row>
    <row r="23" spans="1:23" s="82" customFormat="1" ht="12.75" customHeight="1">
      <c r="A23" s="103"/>
      <c r="B23" s="104"/>
      <c r="C23" s="394" t="s">
        <v>202</v>
      </c>
      <c r="D23" s="394"/>
      <c r="E23" s="394"/>
      <c r="F23" s="394"/>
      <c r="G23" s="394"/>
      <c r="H23" s="394"/>
      <c r="I23" s="394"/>
      <c r="J23" s="394"/>
      <c r="K23" s="394"/>
      <c r="L23" s="394"/>
      <c r="M23" s="394"/>
      <c r="N23" s="394"/>
      <c r="O23" s="394"/>
      <c r="P23" s="394"/>
      <c r="Q23" s="394"/>
      <c r="R23" s="394"/>
      <c r="S23" s="394"/>
      <c r="T23" s="394"/>
      <c r="U23" s="394"/>
      <c r="V23" s="394"/>
      <c r="W23" s="105"/>
    </row>
    <row r="24" spans="1:23" s="82" customFormat="1" ht="12.75" customHeight="1" thickBot="1">
      <c r="A24" s="103"/>
      <c r="B24" s="104"/>
      <c r="C24" s="350" t="s">
        <v>203</v>
      </c>
      <c r="D24" s="350"/>
      <c r="E24" s="350"/>
      <c r="F24" s="350"/>
      <c r="G24" s="350"/>
      <c r="H24" s="350"/>
      <c r="I24" s="350"/>
      <c r="J24" s="350"/>
      <c r="K24" s="350"/>
      <c r="L24" s="350"/>
      <c r="M24" s="350"/>
      <c r="N24" s="350"/>
      <c r="O24" s="350"/>
      <c r="P24" s="350"/>
      <c r="Q24" s="350"/>
      <c r="R24" s="350"/>
      <c r="S24" s="350"/>
      <c r="T24" s="350"/>
      <c r="U24" s="350"/>
      <c r="V24" s="350"/>
      <c r="W24" s="105"/>
    </row>
    <row r="25" spans="1:23" s="82" customFormat="1" ht="5.25" customHeight="1" hidden="1">
      <c r="A25" s="103"/>
      <c r="B25" s="104"/>
      <c r="C25" s="106"/>
      <c r="D25" s="107"/>
      <c r="E25" s="107"/>
      <c r="F25" s="107"/>
      <c r="G25" s="107"/>
      <c r="H25" s="107"/>
      <c r="I25" s="107"/>
      <c r="J25" s="107"/>
      <c r="K25" s="107"/>
      <c r="L25" s="107"/>
      <c r="M25" s="107"/>
      <c r="N25" s="107"/>
      <c r="O25" s="107"/>
      <c r="P25" s="107"/>
      <c r="Q25" s="107"/>
      <c r="R25" s="107"/>
      <c r="S25" s="107"/>
      <c r="T25" s="107"/>
      <c r="U25" s="107"/>
      <c r="V25" s="108"/>
      <c r="W25" s="105"/>
    </row>
    <row r="26" spans="1:23" s="82" customFormat="1" ht="12.75">
      <c r="A26" s="103"/>
      <c r="B26" s="104"/>
      <c r="C26" s="269"/>
      <c r="D26" s="395" t="s">
        <v>204</v>
      </c>
      <c r="E26" s="396"/>
      <c r="F26" s="396"/>
      <c r="G26" s="396"/>
      <c r="H26" s="396"/>
      <c r="I26" s="396"/>
      <c r="J26" s="396"/>
      <c r="K26" s="396"/>
      <c r="L26" s="396"/>
      <c r="M26" s="396"/>
      <c r="N26" s="396"/>
      <c r="O26" s="396"/>
      <c r="P26" s="396"/>
      <c r="Q26" s="396"/>
      <c r="R26" s="396"/>
      <c r="S26" s="396"/>
      <c r="T26" s="396"/>
      <c r="U26" s="396"/>
      <c r="V26" s="397"/>
      <c r="W26" s="105"/>
    </row>
    <row r="27" spans="1:36" s="82" customFormat="1" ht="201" customHeight="1" thickBot="1">
      <c r="A27" s="103"/>
      <c r="B27" s="104"/>
      <c r="C27" s="270"/>
      <c r="D27" s="398"/>
      <c r="E27" s="398"/>
      <c r="F27" s="398"/>
      <c r="G27" s="398"/>
      <c r="H27" s="398"/>
      <c r="I27" s="398"/>
      <c r="J27" s="398"/>
      <c r="K27" s="398"/>
      <c r="L27" s="398"/>
      <c r="M27" s="398"/>
      <c r="N27" s="398"/>
      <c r="O27" s="398"/>
      <c r="P27" s="398"/>
      <c r="Q27" s="398"/>
      <c r="R27" s="398"/>
      <c r="S27" s="398"/>
      <c r="T27" s="398"/>
      <c r="U27" s="398"/>
      <c r="V27" s="399"/>
      <c r="W27" s="105"/>
      <c r="Y27" s="224"/>
      <c r="Z27" s="225"/>
      <c r="AA27" s="225"/>
      <c r="AB27" s="225"/>
      <c r="AC27" s="225"/>
      <c r="AD27" s="225"/>
      <c r="AE27" s="225"/>
      <c r="AF27" s="225"/>
      <c r="AG27" s="225"/>
      <c r="AH27" s="225"/>
      <c r="AI27" s="225"/>
      <c r="AJ27" s="225"/>
    </row>
    <row r="28" spans="1:23" s="82" customFormat="1" ht="13.5" thickBot="1">
      <c r="A28" s="103"/>
      <c r="B28" s="104"/>
      <c r="C28" s="9"/>
      <c r="D28" s="9"/>
      <c r="E28" s="9" t="s">
        <v>25</v>
      </c>
      <c r="F28" s="9"/>
      <c r="G28" s="9"/>
      <c r="H28" s="9"/>
      <c r="I28" s="9"/>
      <c r="J28" s="337"/>
      <c r="K28" s="337"/>
      <c r="L28" s="337"/>
      <c r="M28" s="337"/>
      <c r="N28" s="9"/>
      <c r="O28" s="9"/>
      <c r="P28" s="9"/>
      <c r="Q28" s="9"/>
      <c r="R28" s="9"/>
      <c r="S28" s="9"/>
      <c r="T28" s="9"/>
      <c r="U28" s="9"/>
      <c r="V28" s="9"/>
      <c r="W28" s="105"/>
    </row>
    <row r="29" spans="1:23" s="82" customFormat="1" ht="33.75" customHeight="1">
      <c r="A29" s="103"/>
      <c r="B29" s="104"/>
      <c r="C29" s="9"/>
      <c r="D29" s="9"/>
      <c r="E29" s="388" t="s">
        <v>6</v>
      </c>
      <c r="F29" s="389"/>
      <c r="G29" s="389"/>
      <c r="H29" s="389"/>
      <c r="I29" s="390"/>
      <c r="J29" s="391" t="s">
        <v>26</v>
      </c>
      <c r="K29" s="391"/>
      <c r="L29" s="391"/>
      <c r="M29" s="326"/>
      <c r="N29" s="392" t="s">
        <v>8</v>
      </c>
      <c r="O29" s="391"/>
      <c r="P29" s="391"/>
      <c r="Q29" s="391"/>
      <c r="R29" s="326"/>
      <c r="S29" s="392" t="s">
        <v>27</v>
      </c>
      <c r="T29" s="391"/>
      <c r="U29" s="391"/>
      <c r="V29" s="393"/>
      <c r="W29" s="105"/>
    </row>
    <row r="30" spans="1:23" ht="20.1" customHeight="1" thickBot="1">
      <c r="A30" s="24"/>
      <c r="B30" s="5"/>
      <c r="C30" s="9"/>
      <c r="D30" s="9"/>
      <c r="E30" s="400">
        <f>'04 Položky změny'!J21</f>
        <v>0</v>
      </c>
      <c r="F30" s="357"/>
      <c r="G30" s="357"/>
      <c r="H30" s="357"/>
      <c r="I30" s="401"/>
      <c r="J30" s="358">
        <f>'04 Položky změny'!K21</f>
        <v>10</v>
      </c>
      <c r="K30" s="359"/>
      <c r="L30" s="359"/>
      <c r="M30" s="359"/>
      <c r="N30" s="359">
        <f>(E30+J30)</f>
        <v>10</v>
      </c>
      <c r="O30" s="359"/>
      <c r="P30" s="359"/>
      <c r="Q30" s="359"/>
      <c r="R30" s="359"/>
      <c r="S30" s="359">
        <f>ABS(E30)+J30</f>
        <v>10</v>
      </c>
      <c r="T30" s="359"/>
      <c r="U30" s="359"/>
      <c r="V30" s="402"/>
      <c r="W30" s="6"/>
    </row>
    <row r="31" spans="1:23" ht="9.75" customHeight="1" thickBot="1">
      <c r="A31" s="24"/>
      <c r="B31" s="5"/>
      <c r="C31" s="9"/>
      <c r="D31" s="9"/>
      <c r="E31" s="310"/>
      <c r="F31" s="310"/>
      <c r="G31" s="310"/>
      <c r="H31" s="310"/>
      <c r="I31" s="311"/>
      <c r="J31" s="310"/>
      <c r="K31" s="310"/>
      <c r="L31" s="310"/>
      <c r="M31" s="310"/>
      <c r="N31" s="310"/>
      <c r="O31" s="310"/>
      <c r="P31" s="310"/>
      <c r="Q31" s="310"/>
      <c r="R31" s="310"/>
      <c r="S31" s="310"/>
      <c r="T31" s="310"/>
      <c r="U31" s="310"/>
      <c r="V31" s="310"/>
      <c r="W31" s="6"/>
    </row>
    <row r="32" spans="1:23" ht="60" customHeight="1" thickBot="1">
      <c r="A32" s="24"/>
      <c r="B32" s="405" t="s">
        <v>260</v>
      </c>
      <c r="C32" s="365"/>
      <c r="D32" s="365"/>
      <c r="E32" s="365"/>
      <c r="F32" s="365"/>
      <c r="G32" s="365"/>
      <c r="H32" s="365"/>
      <c r="I32" s="365"/>
      <c r="J32" s="47" t="s">
        <v>30</v>
      </c>
      <c r="K32" s="406" t="s">
        <v>190</v>
      </c>
      <c r="L32" s="406"/>
      <c r="M32" s="406"/>
      <c r="N32" s="406"/>
      <c r="O32" s="365" t="s">
        <v>31</v>
      </c>
      <c r="P32" s="365"/>
      <c r="Q32" s="365"/>
      <c r="R32" s="365"/>
      <c r="S32" s="365"/>
      <c r="T32" s="365"/>
      <c r="U32" s="365"/>
      <c r="V32" s="365"/>
      <c r="W32" s="37"/>
    </row>
    <row r="33" spans="1:23" ht="12.75" customHeight="1" thickBot="1">
      <c r="A33" s="33"/>
      <c r="B33" s="34"/>
      <c r="C33" s="35" t="s">
        <v>28</v>
      </c>
      <c r="D33" s="35"/>
      <c r="E33" s="35"/>
      <c r="F33" s="35"/>
      <c r="G33" s="35"/>
      <c r="H33" s="35"/>
      <c r="I33" s="35"/>
      <c r="J33" s="36"/>
      <c r="K33" s="36"/>
      <c r="L33" s="36"/>
      <c r="M33" s="36"/>
      <c r="N33" s="36"/>
      <c r="O33" s="36"/>
      <c r="P33" s="36"/>
      <c r="Q33" s="36"/>
      <c r="R33" s="36"/>
      <c r="S33" s="36"/>
      <c r="T33" s="36"/>
      <c r="U33" s="36"/>
      <c r="V33" s="36"/>
      <c r="W33" s="37"/>
    </row>
    <row r="34" spans="1:23" ht="60" customHeight="1">
      <c r="A34" s="38" t="s">
        <v>29</v>
      </c>
      <c r="B34" s="405" t="s">
        <v>197</v>
      </c>
      <c r="C34" s="365"/>
      <c r="D34" s="365"/>
      <c r="E34" s="365"/>
      <c r="F34" s="365"/>
      <c r="G34" s="365"/>
      <c r="H34" s="365"/>
      <c r="I34" s="365"/>
      <c r="J34" s="39" t="s">
        <v>30</v>
      </c>
      <c r="K34" s="406" t="s">
        <v>190</v>
      </c>
      <c r="L34" s="406"/>
      <c r="M34" s="406"/>
      <c r="N34" s="406"/>
      <c r="O34" s="365" t="s">
        <v>31</v>
      </c>
      <c r="P34" s="365"/>
      <c r="Q34" s="365"/>
      <c r="R34" s="365"/>
      <c r="S34" s="365"/>
      <c r="T34" s="365"/>
      <c r="U34" s="365"/>
      <c r="V34" s="365"/>
      <c r="W34" s="40"/>
    </row>
    <row r="35" spans="1:23" ht="60" customHeight="1">
      <c r="A35" s="41"/>
      <c r="B35" s="76"/>
      <c r="C35" s="403" t="s">
        <v>198</v>
      </c>
      <c r="D35" s="403"/>
      <c r="E35" s="403"/>
      <c r="F35" s="403"/>
      <c r="G35" s="403"/>
      <c r="H35" s="403"/>
      <c r="I35" s="403"/>
      <c r="J35" s="42" t="s">
        <v>30</v>
      </c>
      <c r="K35" s="404" t="s">
        <v>190</v>
      </c>
      <c r="L35" s="404"/>
      <c r="M35" s="404"/>
      <c r="N35" s="404"/>
      <c r="O35" s="364" t="s">
        <v>31</v>
      </c>
      <c r="P35" s="364"/>
      <c r="Q35" s="364"/>
      <c r="R35" s="364"/>
      <c r="S35" s="364"/>
      <c r="T35" s="364"/>
      <c r="U35" s="364"/>
      <c r="V35" s="364"/>
      <c r="W35" s="43"/>
    </row>
    <row r="36" spans="1:23" ht="60" customHeight="1">
      <c r="A36" s="41"/>
      <c r="B36" s="77"/>
      <c r="C36" s="364" t="s">
        <v>199</v>
      </c>
      <c r="D36" s="364"/>
      <c r="E36" s="364"/>
      <c r="F36" s="364"/>
      <c r="G36" s="364"/>
      <c r="H36" s="364"/>
      <c r="I36" s="364"/>
      <c r="J36" s="42" t="s">
        <v>30</v>
      </c>
      <c r="K36" s="404" t="s">
        <v>190</v>
      </c>
      <c r="L36" s="404"/>
      <c r="M36" s="404"/>
      <c r="N36" s="404"/>
      <c r="O36" s="364" t="s">
        <v>31</v>
      </c>
      <c r="P36" s="364"/>
      <c r="Q36" s="364"/>
      <c r="R36" s="364"/>
      <c r="S36" s="364"/>
      <c r="T36" s="364"/>
      <c r="U36" s="364"/>
      <c r="V36" s="364"/>
      <c r="W36" s="43"/>
    </row>
    <row r="37" spans="1:24" ht="60" customHeight="1">
      <c r="A37" s="24"/>
      <c r="B37" s="5"/>
      <c r="C37" s="413" t="s">
        <v>258</v>
      </c>
      <c r="D37" s="413"/>
      <c r="E37" s="413"/>
      <c r="F37" s="413"/>
      <c r="G37" s="413"/>
      <c r="H37" s="413"/>
      <c r="I37" s="413"/>
      <c r="J37" s="44" t="s">
        <v>30</v>
      </c>
      <c r="K37" s="404" t="s">
        <v>190</v>
      </c>
      <c r="L37" s="404"/>
      <c r="M37" s="404"/>
      <c r="N37" s="404"/>
      <c r="O37" s="364" t="s">
        <v>31</v>
      </c>
      <c r="P37" s="364"/>
      <c r="Q37" s="364"/>
      <c r="R37" s="364"/>
      <c r="S37" s="364"/>
      <c r="T37" s="364"/>
      <c r="U37" s="364"/>
      <c r="V37" s="364"/>
      <c r="W37" s="6"/>
      <c r="X37" s="226"/>
    </row>
    <row r="38" spans="1:24" ht="60" customHeight="1">
      <c r="A38" s="24"/>
      <c r="B38" s="5"/>
      <c r="C38" s="409" t="s">
        <v>257</v>
      </c>
      <c r="D38" s="409"/>
      <c r="E38" s="409"/>
      <c r="F38" s="409"/>
      <c r="G38" s="409"/>
      <c r="H38" s="409"/>
      <c r="I38" s="409"/>
      <c r="J38" s="44" t="s">
        <v>30</v>
      </c>
      <c r="K38" s="404" t="s">
        <v>190</v>
      </c>
      <c r="L38" s="404"/>
      <c r="M38" s="404"/>
      <c r="N38" s="404"/>
      <c r="O38" s="364" t="s">
        <v>31</v>
      </c>
      <c r="P38" s="364"/>
      <c r="Q38" s="364"/>
      <c r="R38" s="364"/>
      <c r="S38" s="364"/>
      <c r="T38" s="364"/>
      <c r="U38" s="364"/>
      <c r="V38" s="364"/>
      <c r="W38" s="6"/>
      <c r="X38" s="226"/>
    </row>
    <row r="39" spans="1:24" ht="60" customHeight="1">
      <c r="A39" s="24"/>
      <c r="B39" s="5"/>
      <c r="C39" s="413" t="s">
        <v>200</v>
      </c>
      <c r="D39" s="413"/>
      <c r="E39" s="413"/>
      <c r="F39" s="413"/>
      <c r="G39" s="413"/>
      <c r="H39" s="413"/>
      <c r="I39" s="413"/>
      <c r="J39" s="44" t="s">
        <v>30</v>
      </c>
      <c r="K39" s="404" t="s">
        <v>190</v>
      </c>
      <c r="L39" s="404"/>
      <c r="M39" s="404"/>
      <c r="N39" s="404"/>
      <c r="O39" s="364" t="s">
        <v>31</v>
      </c>
      <c r="P39" s="364"/>
      <c r="Q39" s="364"/>
      <c r="R39" s="364"/>
      <c r="S39" s="364"/>
      <c r="T39" s="364"/>
      <c r="U39" s="364"/>
      <c r="V39" s="364"/>
      <c r="W39" s="6"/>
      <c r="X39" s="226"/>
    </row>
    <row r="40" spans="1:24" ht="60" customHeight="1">
      <c r="A40" s="24"/>
      <c r="B40" s="5"/>
      <c r="C40" s="409" t="s">
        <v>256</v>
      </c>
      <c r="D40" s="409"/>
      <c r="E40" s="409"/>
      <c r="F40" s="409"/>
      <c r="G40" s="409"/>
      <c r="H40" s="409"/>
      <c r="I40" s="409"/>
      <c r="J40" s="44" t="s">
        <v>30</v>
      </c>
      <c r="K40" s="404" t="s">
        <v>190</v>
      </c>
      <c r="L40" s="404"/>
      <c r="M40" s="404"/>
      <c r="N40" s="404"/>
      <c r="O40" s="364" t="s">
        <v>31</v>
      </c>
      <c r="P40" s="364"/>
      <c r="Q40" s="364"/>
      <c r="R40" s="364"/>
      <c r="S40" s="364"/>
      <c r="T40" s="364"/>
      <c r="U40" s="364"/>
      <c r="V40" s="364"/>
      <c r="W40" s="6"/>
      <c r="X40" s="226"/>
    </row>
    <row r="41" spans="1:25" ht="35.1" customHeight="1">
      <c r="A41" s="24"/>
      <c r="B41" s="410" t="s">
        <v>205</v>
      </c>
      <c r="C41" s="411"/>
      <c r="D41" s="411"/>
      <c r="E41" s="411"/>
      <c r="F41" s="411"/>
      <c r="G41" s="411"/>
      <c r="H41" s="411"/>
      <c r="I41" s="411"/>
      <c r="J41" s="411"/>
      <c r="K41" s="411"/>
      <c r="L41" s="411"/>
      <c r="M41" s="411"/>
      <c r="N41" s="411"/>
      <c r="O41" s="411"/>
      <c r="P41" s="411"/>
      <c r="Q41" s="411"/>
      <c r="R41" s="411"/>
      <c r="S41" s="411"/>
      <c r="T41" s="411"/>
      <c r="U41" s="411"/>
      <c r="V41" s="411"/>
      <c r="W41" s="412"/>
      <c r="Y41" s="225"/>
    </row>
    <row r="42" spans="1:23" ht="27" customHeight="1" thickBot="1">
      <c r="A42" s="24"/>
      <c r="B42" s="410"/>
      <c r="C42" s="411"/>
      <c r="D42" s="411"/>
      <c r="E42" s="411"/>
      <c r="F42" s="411"/>
      <c r="G42" s="411"/>
      <c r="H42" s="411"/>
      <c r="I42" s="411"/>
      <c r="J42" s="411"/>
      <c r="K42" s="411"/>
      <c r="L42" s="411"/>
      <c r="M42" s="411"/>
      <c r="N42" s="411"/>
      <c r="O42" s="411"/>
      <c r="P42" s="411"/>
      <c r="Q42" s="411"/>
      <c r="R42" s="411"/>
      <c r="S42" s="411"/>
      <c r="T42" s="411"/>
      <c r="U42" s="411"/>
      <c r="V42" s="411"/>
      <c r="W42" s="412"/>
    </row>
    <row r="43" spans="1:23" ht="60" customHeight="1" thickBot="1">
      <c r="A43" s="24"/>
      <c r="B43" s="45"/>
      <c r="C43" s="407" t="s">
        <v>201</v>
      </c>
      <c r="D43" s="407"/>
      <c r="E43" s="407"/>
      <c r="F43" s="407"/>
      <c r="G43" s="407"/>
      <c r="H43" s="407"/>
      <c r="I43" s="407"/>
      <c r="J43" s="46" t="s">
        <v>30</v>
      </c>
      <c r="K43" s="408" t="s">
        <v>190</v>
      </c>
      <c r="L43" s="408"/>
      <c r="M43" s="408"/>
      <c r="N43" s="408"/>
      <c r="O43" s="366" t="s">
        <v>31</v>
      </c>
      <c r="P43" s="366"/>
      <c r="Q43" s="366"/>
      <c r="R43" s="366"/>
      <c r="S43" s="366"/>
      <c r="T43" s="366"/>
      <c r="U43" s="366"/>
      <c r="V43" s="366"/>
      <c r="W43" s="8"/>
    </row>
    <row r="44" spans="1:23" ht="60" customHeight="1" thickBot="1">
      <c r="A44" s="24"/>
      <c r="B44" s="45"/>
      <c r="C44" s="407" t="s">
        <v>259</v>
      </c>
      <c r="D44" s="407"/>
      <c r="E44" s="407"/>
      <c r="F44" s="407"/>
      <c r="G44" s="407"/>
      <c r="H44" s="407"/>
      <c r="I44" s="407"/>
      <c r="J44" s="46" t="s">
        <v>30</v>
      </c>
      <c r="K44" s="408" t="s">
        <v>190</v>
      </c>
      <c r="L44" s="408"/>
      <c r="M44" s="408"/>
      <c r="N44" s="408"/>
      <c r="O44" s="366" t="s">
        <v>31</v>
      </c>
      <c r="P44" s="366"/>
      <c r="Q44" s="366"/>
      <c r="R44" s="366"/>
      <c r="S44" s="366"/>
      <c r="T44" s="366"/>
      <c r="U44" s="366"/>
      <c r="V44" s="366"/>
      <c r="W44" s="8"/>
    </row>
    <row r="45" spans="1:23" ht="60" customHeight="1" thickBot="1">
      <c r="A45" s="24"/>
      <c r="B45" s="45"/>
      <c r="C45" s="407" t="s">
        <v>2</v>
      </c>
      <c r="D45" s="407"/>
      <c r="E45" s="407"/>
      <c r="F45" s="407"/>
      <c r="G45" s="407"/>
      <c r="H45" s="407"/>
      <c r="I45" s="407"/>
      <c r="J45" s="46" t="s">
        <v>30</v>
      </c>
      <c r="K45" s="408" t="s">
        <v>190</v>
      </c>
      <c r="L45" s="408"/>
      <c r="M45" s="408"/>
      <c r="N45" s="408"/>
      <c r="O45" s="366" t="s">
        <v>31</v>
      </c>
      <c r="P45" s="366"/>
      <c r="Q45" s="366"/>
      <c r="R45" s="366"/>
      <c r="S45" s="366"/>
      <c r="T45" s="366"/>
      <c r="U45" s="366"/>
      <c r="V45" s="366"/>
      <c r="W45" s="8"/>
    </row>
    <row r="46" ht="14.25">
      <c r="C46" s="10"/>
    </row>
  </sheetData>
  <mergeCells count="67">
    <mergeCell ref="C37:I37"/>
    <mergeCell ref="K37:N37"/>
    <mergeCell ref="C36:I36"/>
    <mergeCell ref="K36:N36"/>
    <mergeCell ref="C45:I45"/>
    <mergeCell ref="K45:N45"/>
    <mergeCell ref="C38:I38"/>
    <mergeCell ref="K38:N38"/>
    <mergeCell ref="C39:I39"/>
    <mergeCell ref="K39:N39"/>
    <mergeCell ref="C43:I43"/>
    <mergeCell ref="K43:N43"/>
    <mergeCell ref="O45:V45"/>
    <mergeCell ref="C44:I44"/>
    <mergeCell ref="K44:N44"/>
    <mergeCell ref="C40:I40"/>
    <mergeCell ref="K40:N40"/>
    <mergeCell ref="B41:W42"/>
    <mergeCell ref="O43:V43"/>
    <mergeCell ref="E30:I30"/>
    <mergeCell ref="J30:M30"/>
    <mergeCell ref="N30:R30"/>
    <mergeCell ref="S30:V30"/>
    <mergeCell ref="C35:I35"/>
    <mergeCell ref="K35:N35"/>
    <mergeCell ref="B34:I34"/>
    <mergeCell ref="K34:N34"/>
    <mergeCell ref="B32:I32"/>
    <mergeCell ref="K32:N32"/>
    <mergeCell ref="O34:V34"/>
    <mergeCell ref="O35:V35"/>
    <mergeCell ref="E29:I29"/>
    <mergeCell ref="J29:M29"/>
    <mergeCell ref="N29:R29"/>
    <mergeCell ref="S29:V29"/>
    <mergeCell ref="Q14:T14"/>
    <mergeCell ref="Q15:T15"/>
    <mergeCell ref="Q19:U19"/>
    <mergeCell ref="C23:V23"/>
    <mergeCell ref="C24:V24"/>
    <mergeCell ref="J28:M28"/>
    <mergeCell ref="D26:V27"/>
    <mergeCell ref="Q20:U20"/>
    <mergeCell ref="Q16:T16"/>
    <mergeCell ref="Q17:T17"/>
    <mergeCell ref="C9:V9"/>
    <mergeCell ref="C10:V10"/>
    <mergeCell ref="C11:V11"/>
    <mergeCell ref="D12:L12"/>
    <mergeCell ref="Q12:R12"/>
    <mergeCell ref="B2:W2"/>
    <mergeCell ref="C5:I5"/>
    <mergeCell ref="O5:R6"/>
    <mergeCell ref="S5:S6"/>
    <mergeCell ref="T5:W5"/>
    <mergeCell ref="C6:N6"/>
    <mergeCell ref="T6:W8"/>
    <mergeCell ref="C7:K7"/>
    <mergeCell ref="O7:S8"/>
    <mergeCell ref="C8:N8"/>
    <mergeCell ref="O36:V36"/>
    <mergeCell ref="O37:V37"/>
    <mergeCell ref="O40:V40"/>
    <mergeCell ref="O32:V32"/>
    <mergeCell ref="O44:V44"/>
    <mergeCell ref="O38:V38"/>
    <mergeCell ref="O39:V39"/>
  </mergeCells>
  <printOptions horizontalCentered="1"/>
  <pageMargins left="0.3937007874015748" right="0.3937007874015748" top="0.7480314960629921" bottom="0.5511811023622047" header="0.31496062992125984" footer="0.31496062992125984"/>
  <pageSetup fitToHeight="0" fitToWidth="1" horizontalDpi="600" verticalDpi="600" orientation="portrait" paperSize="9" scale="83" r:id="rId1"/>
  <headerFooter alignWithMargins="0">
    <oddHeader>&amp;R&amp;"Arial,Tučné"Příloha č. 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00102615356"/>
    <pageSetUpPr fitToPage="1"/>
  </sheetPr>
  <dimension ref="A1:H50"/>
  <sheetViews>
    <sheetView zoomScalePageLayoutView="91" workbookViewId="0" topLeftCell="A1">
      <selection activeCell="G41" sqref="G41"/>
    </sheetView>
  </sheetViews>
  <sheetFormatPr defaultColWidth="9.00390625" defaultRowHeight="12.75"/>
  <cols>
    <col min="1" max="1" width="26.125" style="0" customWidth="1"/>
    <col min="2" max="4" width="18.25390625" style="49" customWidth="1"/>
    <col min="5" max="5" width="19.375" style="49" customWidth="1"/>
    <col min="6" max="7" width="9.125" style="0" customWidth="1"/>
    <col min="9" max="9" width="9.125" style="0" customWidth="1"/>
  </cols>
  <sheetData>
    <row r="1" ht="19.5" customHeight="1">
      <c r="A1" s="48"/>
    </row>
    <row r="2" spans="1:5" ht="23.25" customHeight="1">
      <c r="A2" s="417" t="s">
        <v>32</v>
      </c>
      <c r="B2" s="418"/>
      <c r="C2" s="418"/>
      <c r="D2" s="418"/>
      <c r="E2" s="418"/>
    </row>
    <row r="3" spans="1:5" ht="15.75">
      <c r="A3" s="419" t="s">
        <v>33</v>
      </c>
      <c r="B3" s="420"/>
      <c r="C3" s="420"/>
      <c r="D3" s="420"/>
      <c r="E3" s="420"/>
    </row>
    <row r="4" spans="2:4" ht="14.25" customHeight="1">
      <c r="B4" s="419" t="s">
        <v>161</v>
      </c>
      <c r="C4" s="419"/>
      <c r="D4" s="419"/>
    </row>
    <row r="5" spans="2:4" ht="14.25" customHeight="1" thickBot="1">
      <c r="B5" s="81"/>
      <c r="C5" s="81"/>
      <c r="D5" s="81"/>
    </row>
    <row r="6" spans="1:5" ht="12.75">
      <c r="A6" s="50" t="s">
        <v>34</v>
      </c>
      <c r="B6" s="51"/>
      <c r="C6" s="51"/>
      <c r="D6" s="51"/>
      <c r="E6" s="78"/>
    </row>
    <row r="7" spans="1:5" ht="12.75">
      <c r="A7" s="5"/>
      <c r="B7" s="274" t="s">
        <v>193</v>
      </c>
      <c r="C7" s="52"/>
      <c r="D7" s="52"/>
      <c r="E7" s="79"/>
    </row>
    <row r="8" spans="1:5" ht="6.4" customHeight="1" thickBot="1">
      <c r="A8" s="53"/>
      <c r="B8" s="54"/>
      <c r="C8" s="54"/>
      <c r="D8" s="54"/>
      <c r="E8" s="80"/>
    </row>
    <row r="9" spans="1:5" ht="16.5">
      <c r="A9" s="421" t="s">
        <v>35</v>
      </c>
      <c r="B9" s="414"/>
      <c r="C9" s="414"/>
      <c r="D9" s="275" t="s">
        <v>190</v>
      </c>
      <c r="E9" s="55"/>
    </row>
    <row r="10" spans="1:5" ht="6.75" customHeight="1" thickBot="1">
      <c r="A10" s="53"/>
      <c r="B10" s="54"/>
      <c r="C10" s="54"/>
      <c r="D10" s="54"/>
      <c r="E10" s="56"/>
    </row>
    <row r="11" spans="1:5" ht="13.15" customHeight="1">
      <c r="A11" s="421" t="s">
        <v>213</v>
      </c>
      <c r="B11" s="414"/>
      <c r="C11" s="414"/>
      <c r="D11" s="414"/>
      <c r="E11" s="57"/>
    </row>
    <row r="12" spans="1:5" ht="13.15" customHeight="1">
      <c r="A12" s="277" t="s">
        <v>190</v>
      </c>
      <c r="B12" s="52"/>
      <c r="C12" s="52"/>
      <c r="D12" s="52"/>
      <c r="E12" s="55"/>
    </row>
    <row r="13" spans="1:5" ht="6.75" customHeight="1" thickBot="1">
      <c r="A13" s="53"/>
      <c r="B13" s="54"/>
      <c r="C13" s="54"/>
      <c r="D13" s="54"/>
      <c r="E13" s="56"/>
    </row>
    <row r="14" ht="12.75" customHeight="1"/>
    <row r="15" spans="1:3" ht="13.5" thickBot="1">
      <c r="A15" s="58" t="s">
        <v>36</v>
      </c>
      <c r="B15" s="59"/>
      <c r="C15" s="59"/>
    </row>
    <row r="16" spans="1:5" ht="20.25" customHeight="1" thickBot="1">
      <c r="A16" s="272" t="s">
        <v>37</v>
      </c>
      <c r="B16" s="60" t="s">
        <v>38</v>
      </c>
      <c r="C16" s="422" t="s">
        <v>39</v>
      </c>
      <c r="D16" s="422"/>
      <c r="E16" s="422"/>
    </row>
    <row r="17" spans="1:5" ht="12.75" customHeight="1" thickBot="1">
      <c r="A17" s="61" t="s">
        <v>40</v>
      </c>
      <c r="C17" s="422"/>
      <c r="D17" s="422"/>
      <c r="E17" s="422"/>
    </row>
    <row r="18" spans="1:5" ht="20.25" customHeight="1" thickBot="1">
      <c r="A18" s="276" t="s">
        <v>190</v>
      </c>
      <c r="E18" s="58"/>
    </row>
    <row r="19" spans="1:5" ht="12.75" customHeight="1">
      <c r="A19" s="62"/>
      <c r="E19" s="58"/>
    </row>
    <row r="20" spans="1:5" ht="12.75" customHeight="1" thickBot="1">
      <c r="A20" s="414" t="s">
        <v>41</v>
      </c>
      <c r="B20" s="414"/>
      <c r="C20" s="289" t="s">
        <v>223</v>
      </c>
      <c r="E20" s="58" t="s">
        <v>36</v>
      </c>
    </row>
    <row r="21" spans="1:8" ht="51.95" customHeight="1" thickBot="1">
      <c r="A21" s="2"/>
      <c r="B21" s="63" t="s">
        <v>42</v>
      </c>
      <c r="C21" s="63" t="s">
        <v>43</v>
      </c>
      <c r="D21" s="64" t="s">
        <v>44</v>
      </c>
      <c r="E21" s="65" t="s">
        <v>45</v>
      </c>
      <c r="H21" s="233"/>
    </row>
    <row r="22" spans="1:5" ht="12.75" customHeight="1" thickBot="1">
      <c r="A22" s="66">
        <v>2</v>
      </c>
      <c r="B22" s="67" t="s">
        <v>46</v>
      </c>
      <c r="C22" s="67" t="s">
        <v>47</v>
      </c>
      <c r="D22" s="68" t="s">
        <v>48</v>
      </c>
      <c r="E22" s="69" t="s">
        <v>49</v>
      </c>
    </row>
    <row r="23" spans="1:7" ht="20.1" customHeight="1" thickBot="1">
      <c r="A23" s="70" t="s">
        <v>50</v>
      </c>
      <c r="B23" s="216">
        <v>0</v>
      </c>
      <c r="C23" s="216">
        <v>0</v>
      </c>
      <c r="D23" s="279" t="s">
        <v>214</v>
      </c>
      <c r="E23" s="280" t="s">
        <v>215</v>
      </c>
      <c r="G23" s="72"/>
    </row>
    <row r="24" ht="12.75" customHeight="1">
      <c r="G24" s="72"/>
    </row>
    <row r="25" spans="1:5" ht="12.75" customHeight="1" thickBot="1">
      <c r="A25" s="415" t="s">
        <v>51</v>
      </c>
      <c r="B25" s="415"/>
      <c r="D25" s="58"/>
      <c r="E25" s="58" t="s">
        <v>36</v>
      </c>
    </row>
    <row r="26" spans="1:5" ht="51.95" customHeight="1" thickBot="1">
      <c r="A26" s="73"/>
      <c r="B26" s="63" t="s">
        <v>52</v>
      </c>
      <c r="C26" s="64" t="s">
        <v>53</v>
      </c>
      <c r="D26" s="282" t="s">
        <v>54</v>
      </c>
      <c r="E26" s="65" t="s">
        <v>55</v>
      </c>
    </row>
    <row r="27" spans="1:5" ht="12.75" customHeight="1" thickBot="1">
      <c r="A27" s="66">
        <v>7</v>
      </c>
      <c r="B27" s="67" t="s">
        <v>56</v>
      </c>
      <c r="C27" s="68" t="s">
        <v>57</v>
      </c>
      <c r="D27" s="283" t="s">
        <v>58</v>
      </c>
      <c r="E27" s="69" t="s">
        <v>59</v>
      </c>
    </row>
    <row r="28" spans="1:5" ht="20.1" customHeight="1" thickBot="1">
      <c r="A28" s="70" t="s">
        <v>50</v>
      </c>
      <c r="B28" s="71">
        <f>'04 Položky změny'!J21</f>
        <v>0</v>
      </c>
      <c r="C28" s="71">
        <f>'04 Položky změny'!K21</f>
        <v>10</v>
      </c>
      <c r="D28" s="284" t="s">
        <v>216</v>
      </c>
      <c r="E28" s="278" t="s">
        <v>217</v>
      </c>
    </row>
    <row r="29" ht="12.75" customHeight="1"/>
    <row r="30" spans="1:5" ht="12.75" customHeight="1" thickBot="1">
      <c r="A30" s="414" t="s">
        <v>60</v>
      </c>
      <c r="B30" s="414"/>
      <c r="E30" s="58" t="s">
        <v>36</v>
      </c>
    </row>
    <row r="31" spans="1:5" ht="51.95" customHeight="1" thickBot="1">
      <c r="A31" s="2"/>
      <c r="B31" s="63" t="s">
        <v>61</v>
      </c>
      <c r="C31" s="74" t="s">
        <v>62</v>
      </c>
      <c r="D31" s="74" t="s">
        <v>63</v>
      </c>
      <c r="E31" s="285" t="s">
        <v>64</v>
      </c>
    </row>
    <row r="32" spans="1:5" ht="12.75" customHeight="1" thickBot="1">
      <c r="A32" s="66">
        <v>12</v>
      </c>
      <c r="B32" s="67" t="s">
        <v>65</v>
      </c>
      <c r="C32" s="68" t="s">
        <v>66</v>
      </c>
      <c r="D32" s="68" t="s">
        <v>67</v>
      </c>
      <c r="E32" s="286" t="s">
        <v>68</v>
      </c>
    </row>
    <row r="33" spans="1:5" ht="20.1" customHeight="1" thickBot="1">
      <c r="A33" s="70" t="s">
        <v>50</v>
      </c>
      <c r="B33" s="281" t="s">
        <v>218</v>
      </c>
      <c r="C33" s="281" t="s">
        <v>219</v>
      </c>
      <c r="D33" s="279" t="s">
        <v>220</v>
      </c>
      <c r="E33" s="278" t="s">
        <v>221</v>
      </c>
    </row>
    <row r="34" ht="12.75" customHeight="1">
      <c r="E34" s="75"/>
    </row>
    <row r="35" spans="1:4" ht="12.75" customHeight="1">
      <c r="A35" s="416"/>
      <c r="B35" s="416"/>
      <c r="C35" s="416"/>
      <c r="D35" s="416"/>
    </row>
    <row r="36" spans="1:5" ht="12.75" customHeight="1">
      <c r="A36" s="59"/>
      <c r="C36" s="288"/>
      <c r="D36" s="288"/>
      <c r="E36" s="288"/>
    </row>
    <row r="37" spans="2:5" ht="20.1" customHeight="1">
      <c r="B37"/>
      <c r="C37"/>
      <c r="D37"/>
      <c r="E37"/>
    </row>
    <row r="38" spans="2:5" ht="20.1" customHeight="1">
      <c r="B38"/>
      <c r="C38"/>
      <c r="D38"/>
      <c r="E38"/>
    </row>
    <row r="39" spans="2:5" ht="20.1" customHeight="1">
      <c r="B39"/>
      <c r="C39"/>
      <c r="D39"/>
      <c r="E39"/>
    </row>
    <row r="40" spans="2:5" ht="20.1" customHeight="1">
      <c r="B40"/>
      <c r="C40"/>
      <c r="D40"/>
      <c r="E40"/>
    </row>
    <row r="41" spans="2:5" ht="20.1" customHeight="1">
      <c r="B41"/>
      <c r="C41"/>
      <c r="D41"/>
      <c r="E41"/>
    </row>
    <row r="42" spans="2:5" ht="20.1" customHeight="1">
      <c r="B42"/>
      <c r="C42"/>
      <c r="D42"/>
      <c r="E42"/>
    </row>
    <row r="43" spans="2:5" ht="20.1" customHeight="1">
      <c r="B43"/>
      <c r="C43"/>
      <c r="D43"/>
      <c r="E43"/>
    </row>
    <row r="44" spans="2:5" ht="20.1" customHeight="1">
      <c r="B44"/>
      <c r="C44"/>
      <c r="D44"/>
      <c r="E44"/>
    </row>
    <row r="45" spans="2:5" ht="20.1" customHeight="1">
      <c r="B45"/>
      <c r="C45"/>
      <c r="D45"/>
      <c r="E45"/>
    </row>
    <row r="46" spans="2:5" ht="20.1" customHeight="1">
      <c r="B46"/>
      <c r="C46"/>
      <c r="D46"/>
      <c r="E46"/>
    </row>
    <row r="47" spans="2:5" ht="20.1" customHeight="1">
      <c r="B47"/>
      <c r="C47"/>
      <c r="D47"/>
      <c r="E47"/>
    </row>
    <row r="48" spans="2:5" ht="20.1" customHeight="1">
      <c r="B48"/>
      <c r="C48"/>
      <c r="D48"/>
      <c r="E48"/>
    </row>
    <row r="49" spans="2:5" ht="60" customHeight="1">
      <c r="B49"/>
      <c r="C49"/>
      <c r="D49"/>
      <c r="E49"/>
    </row>
    <row r="50" spans="2:3" ht="12.75">
      <c r="B50" s="287"/>
      <c r="C50" s="52"/>
    </row>
  </sheetData>
  <mergeCells count="10">
    <mergeCell ref="A20:B20"/>
    <mergeCell ref="A25:B25"/>
    <mergeCell ref="A30:B30"/>
    <mergeCell ref="A35:D35"/>
    <mergeCell ref="A2:E2"/>
    <mergeCell ref="A3:E3"/>
    <mergeCell ref="B4:D4"/>
    <mergeCell ref="A9:C9"/>
    <mergeCell ref="A11:D11"/>
    <mergeCell ref="C16:E17"/>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scale="96" r:id="rId1"/>
  <headerFooter alignWithMargins="0">
    <oddHeader>&amp;R&amp;"Arial CE,Tučné"Příloha č. 3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00102615356"/>
  </sheetPr>
  <dimension ref="A1:N31"/>
  <sheetViews>
    <sheetView zoomScale="90" zoomScaleNormal="90" workbookViewId="0" topLeftCell="A1">
      <selection activeCell="C28" sqref="C28"/>
    </sheetView>
  </sheetViews>
  <sheetFormatPr defaultColWidth="9.00390625" defaultRowHeight="12.75"/>
  <cols>
    <col min="1" max="1" width="5.375" style="0" customWidth="1"/>
    <col min="2" max="2" width="10.00390625" style="0" customWidth="1"/>
    <col min="3" max="3" width="59.00390625" style="0" customWidth="1"/>
    <col min="4" max="4" width="4.875" style="0" customWidth="1"/>
    <col min="5" max="8" width="10.625" style="0" customWidth="1"/>
    <col min="9" max="10" width="11.125" style="0" customWidth="1"/>
    <col min="11" max="11" width="11.375" style="0" customWidth="1"/>
    <col min="12" max="12" width="11.25390625" style="0" customWidth="1"/>
    <col min="13" max="14" width="10.625" style="0" customWidth="1"/>
  </cols>
  <sheetData>
    <row r="1" spans="1:3" ht="12.75">
      <c r="A1" s="83"/>
      <c r="B1" s="83"/>
      <c r="C1" s="83"/>
    </row>
    <row r="2" spans="1:14" ht="18.75">
      <c r="A2" s="429" t="s">
        <v>207</v>
      </c>
      <c r="B2" s="430"/>
      <c r="C2" s="430"/>
      <c r="D2" s="430"/>
      <c r="E2" s="430"/>
      <c r="F2" s="430"/>
      <c r="G2" s="430"/>
      <c r="H2" s="430"/>
      <c r="I2" s="430"/>
      <c r="J2" s="430"/>
      <c r="K2" s="430"/>
      <c r="L2" s="430"/>
      <c r="M2" s="430"/>
      <c r="N2" s="431"/>
    </row>
    <row r="3" spans="1:14" ht="18.75">
      <c r="A3" s="432" t="s">
        <v>212</v>
      </c>
      <c r="B3" s="433"/>
      <c r="C3" s="433"/>
      <c r="D3" s="433"/>
      <c r="E3" s="433"/>
      <c r="F3" s="433"/>
      <c r="G3" s="433"/>
      <c r="H3" s="434"/>
      <c r="I3" s="426" t="s">
        <v>69</v>
      </c>
      <c r="J3" s="427"/>
      <c r="K3" s="427"/>
      <c r="L3" s="427"/>
      <c r="M3" s="427"/>
      <c r="N3" s="428"/>
    </row>
    <row r="4" spans="1:14" ht="18.75">
      <c r="A4" s="435" t="s">
        <v>208</v>
      </c>
      <c r="B4" s="368"/>
      <c r="C4" s="368"/>
      <c r="D4" s="368"/>
      <c r="E4" s="368"/>
      <c r="F4" s="368"/>
      <c r="G4" s="368"/>
      <c r="H4" s="436"/>
      <c r="I4" s="437" t="s">
        <v>210</v>
      </c>
      <c r="J4" s="438"/>
      <c r="K4" s="438"/>
      <c r="L4" s="438"/>
      <c r="M4" s="438"/>
      <c r="N4" s="439"/>
    </row>
    <row r="5" spans="1:14" ht="19.5" thickBot="1">
      <c r="A5" s="423" t="s">
        <v>209</v>
      </c>
      <c r="B5" s="424"/>
      <c r="C5" s="424"/>
      <c r="D5" s="424"/>
      <c r="E5" s="424"/>
      <c r="F5" s="424"/>
      <c r="G5" s="424"/>
      <c r="H5" s="425"/>
      <c r="I5" s="426" t="s">
        <v>211</v>
      </c>
      <c r="J5" s="427"/>
      <c r="K5" s="427"/>
      <c r="L5" s="427"/>
      <c r="M5" s="427"/>
      <c r="N5" s="428"/>
    </row>
    <row r="6" spans="1:14" ht="12.75">
      <c r="A6" s="440" t="s">
        <v>70</v>
      </c>
      <c r="B6" s="443" t="s">
        <v>71</v>
      </c>
      <c r="C6" s="446" t="s">
        <v>72</v>
      </c>
      <c r="D6" s="449" t="s">
        <v>73</v>
      </c>
      <c r="E6" s="443" t="s">
        <v>74</v>
      </c>
      <c r="F6" s="443" t="s">
        <v>224</v>
      </c>
      <c r="G6" s="443" t="s">
        <v>75</v>
      </c>
      <c r="H6" s="443" t="s">
        <v>225</v>
      </c>
      <c r="I6" s="443" t="s">
        <v>226</v>
      </c>
      <c r="J6" s="443" t="s">
        <v>227</v>
      </c>
      <c r="K6" s="443" t="s">
        <v>228</v>
      </c>
      <c r="L6" s="443" t="s">
        <v>231</v>
      </c>
      <c r="M6" s="443" t="s">
        <v>229</v>
      </c>
      <c r="N6" s="455" t="s">
        <v>230</v>
      </c>
    </row>
    <row r="7" spans="1:14" ht="12.75">
      <c r="A7" s="441"/>
      <c r="B7" s="444"/>
      <c r="C7" s="447"/>
      <c r="D7" s="450"/>
      <c r="E7" s="444"/>
      <c r="F7" s="444"/>
      <c r="G7" s="444"/>
      <c r="H7" s="444"/>
      <c r="I7" s="444"/>
      <c r="J7" s="444"/>
      <c r="K7" s="444"/>
      <c r="L7" s="444"/>
      <c r="M7" s="444"/>
      <c r="N7" s="456"/>
    </row>
    <row r="8" spans="1:14" ht="12.75">
      <c r="A8" s="442"/>
      <c r="B8" s="445"/>
      <c r="C8" s="448"/>
      <c r="D8" s="451"/>
      <c r="E8" s="445"/>
      <c r="F8" s="445"/>
      <c r="G8" s="445"/>
      <c r="H8" s="445"/>
      <c r="I8" s="445"/>
      <c r="J8" s="445"/>
      <c r="K8" s="445"/>
      <c r="L8" s="445"/>
      <c r="M8" s="445"/>
      <c r="N8" s="457"/>
    </row>
    <row r="9" spans="1:14" ht="12.75">
      <c r="A9" s="238">
        <v>1</v>
      </c>
      <c r="B9" s="84">
        <v>2</v>
      </c>
      <c r="C9" s="84">
        <v>3</v>
      </c>
      <c r="D9" s="85">
        <v>4</v>
      </c>
      <c r="E9" s="85">
        <v>5</v>
      </c>
      <c r="F9" s="85">
        <v>6</v>
      </c>
      <c r="G9" s="85">
        <v>7</v>
      </c>
      <c r="H9" s="85">
        <v>8</v>
      </c>
      <c r="I9" s="85">
        <v>9</v>
      </c>
      <c r="J9" s="85">
        <v>10</v>
      </c>
      <c r="K9" s="85">
        <v>11</v>
      </c>
      <c r="L9" s="85">
        <v>12</v>
      </c>
      <c r="M9" s="85">
        <v>13</v>
      </c>
      <c r="N9" s="239">
        <v>14</v>
      </c>
    </row>
    <row r="10" spans="1:14" ht="38.25" customHeight="1">
      <c r="A10" s="248"/>
      <c r="B10" s="118"/>
      <c r="C10" s="120"/>
      <c r="D10" s="227"/>
      <c r="E10" s="109">
        <v>1</v>
      </c>
      <c r="F10" s="109">
        <v>2</v>
      </c>
      <c r="G10" s="111">
        <f>F10-E10</f>
        <v>1</v>
      </c>
      <c r="H10" s="111">
        <v>10</v>
      </c>
      <c r="I10" s="112">
        <f>E10*H10</f>
        <v>10</v>
      </c>
      <c r="J10" s="112">
        <v>0</v>
      </c>
      <c r="K10" s="112">
        <f>ROUND(G10*H10,2)</f>
        <v>10</v>
      </c>
      <c r="L10" s="112">
        <f>ROUND(I10+J10+K10,2)</f>
        <v>20</v>
      </c>
      <c r="M10" s="112">
        <f>L10-I10</f>
        <v>10</v>
      </c>
      <c r="N10" s="240">
        <f aca="true" t="shared" si="0" ref="N10">M10/I10</f>
        <v>1</v>
      </c>
    </row>
    <row r="11" spans="1:14" ht="38.25" customHeight="1">
      <c r="A11" s="248"/>
      <c r="B11" s="118"/>
      <c r="C11" s="120"/>
      <c r="D11" s="118"/>
      <c r="E11" s="109"/>
      <c r="F11" s="109"/>
      <c r="G11" s="111"/>
      <c r="H11" s="111"/>
      <c r="I11" s="112"/>
      <c r="J11" s="112"/>
      <c r="K11" s="112"/>
      <c r="L11" s="112"/>
      <c r="M11" s="112"/>
      <c r="N11" s="240"/>
    </row>
    <row r="12" spans="1:14" ht="38.25" customHeight="1">
      <c r="A12" s="248"/>
      <c r="B12" s="118"/>
      <c r="C12" s="120"/>
      <c r="D12" s="118"/>
      <c r="E12" s="109"/>
      <c r="F12" s="109"/>
      <c r="G12" s="111"/>
      <c r="H12" s="111"/>
      <c r="I12" s="112"/>
      <c r="J12" s="112"/>
      <c r="K12" s="112"/>
      <c r="L12" s="112"/>
      <c r="M12" s="112"/>
      <c r="N12" s="240"/>
    </row>
    <row r="13" spans="1:14" ht="38.25" customHeight="1">
      <c r="A13" s="248"/>
      <c r="B13" s="118"/>
      <c r="C13" s="120"/>
      <c r="D13" s="118"/>
      <c r="E13" s="109"/>
      <c r="F13" s="109"/>
      <c r="G13" s="111"/>
      <c r="H13" s="111"/>
      <c r="I13" s="112"/>
      <c r="J13" s="112"/>
      <c r="K13" s="112"/>
      <c r="L13" s="112"/>
      <c r="M13" s="112"/>
      <c r="N13" s="240"/>
    </row>
    <row r="14" spans="1:14" ht="38.25" customHeight="1">
      <c r="A14" s="248"/>
      <c r="B14" s="118"/>
      <c r="C14" s="120"/>
      <c r="D14" s="118"/>
      <c r="E14" s="109"/>
      <c r="F14" s="109"/>
      <c r="G14" s="111"/>
      <c r="H14" s="111"/>
      <c r="I14" s="112"/>
      <c r="J14" s="112"/>
      <c r="K14" s="112"/>
      <c r="L14" s="112"/>
      <c r="M14" s="112"/>
      <c r="N14" s="240"/>
    </row>
    <row r="15" spans="1:14" ht="38.25" customHeight="1">
      <c r="A15" s="248"/>
      <c r="B15" s="118"/>
      <c r="C15" s="120"/>
      <c r="D15" s="118"/>
      <c r="E15" s="109"/>
      <c r="F15" s="109"/>
      <c r="G15" s="111"/>
      <c r="H15" s="111"/>
      <c r="I15" s="112"/>
      <c r="J15" s="112"/>
      <c r="K15" s="112"/>
      <c r="L15" s="112"/>
      <c r="M15" s="112"/>
      <c r="N15" s="247"/>
    </row>
    <row r="16" spans="1:14" ht="38.25" customHeight="1">
      <c r="A16" s="248"/>
      <c r="B16" s="118"/>
      <c r="C16" s="120"/>
      <c r="D16" s="118"/>
      <c r="E16" s="109"/>
      <c r="F16" s="109"/>
      <c r="G16" s="111"/>
      <c r="H16" s="111"/>
      <c r="I16" s="112"/>
      <c r="J16" s="112"/>
      <c r="K16" s="112"/>
      <c r="L16" s="112"/>
      <c r="M16" s="112"/>
      <c r="N16" s="247"/>
    </row>
    <row r="17" spans="1:14" ht="38.25" customHeight="1">
      <c r="A17" s="248"/>
      <c r="B17" s="118"/>
      <c r="C17" s="120"/>
      <c r="D17" s="118"/>
      <c r="E17" s="109"/>
      <c r="F17" s="109"/>
      <c r="G17" s="111"/>
      <c r="H17" s="111"/>
      <c r="I17" s="112"/>
      <c r="J17" s="112"/>
      <c r="K17" s="112"/>
      <c r="L17" s="112"/>
      <c r="M17" s="112"/>
      <c r="N17" s="240"/>
    </row>
    <row r="18" spans="1:14" ht="38.25" customHeight="1">
      <c r="A18" s="248"/>
      <c r="B18" s="118"/>
      <c r="C18" s="237" t="s">
        <v>169</v>
      </c>
      <c r="D18" s="118"/>
      <c r="E18" s="109"/>
      <c r="F18" s="109"/>
      <c r="G18" s="111"/>
      <c r="H18" s="111"/>
      <c r="I18" s="112"/>
      <c r="J18" s="112"/>
      <c r="K18" s="112"/>
      <c r="L18" s="112"/>
      <c r="M18" s="112"/>
      <c r="N18" s="240"/>
    </row>
    <row r="19" spans="1:14" ht="38.25" customHeight="1">
      <c r="A19" s="249"/>
      <c r="B19" s="118"/>
      <c r="C19" s="120"/>
      <c r="D19" s="118"/>
      <c r="E19" s="109"/>
      <c r="F19" s="109"/>
      <c r="G19" s="111"/>
      <c r="H19" s="111"/>
      <c r="I19" s="112"/>
      <c r="J19" s="112"/>
      <c r="K19" s="112"/>
      <c r="L19" s="112"/>
      <c r="M19" s="112"/>
      <c r="N19" s="240"/>
    </row>
    <row r="20" spans="1:14" ht="13.5" thickBot="1">
      <c r="A20" s="242"/>
      <c r="B20" s="243"/>
      <c r="C20" s="244"/>
      <c r="D20" s="243"/>
      <c r="E20" s="245"/>
      <c r="F20" s="245"/>
      <c r="G20" s="245"/>
      <c r="H20" s="245"/>
      <c r="I20" s="245"/>
      <c r="J20" s="245"/>
      <c r="K20" s="245"/>
      <c r="L20" s="245"/>
      <c r="M20" s="245"/>
      <c r="N20" s="246"/>
    </row>
    <row r="21" spans="1:14" ht="13.5" thickBot="1">
      <c r="A21" s="228"/>
      <c r="B21" s="229"/>
      <c r="C21" s="230" t="s">
        <v>76</v>
      </c>
      <c r="D21" s="273"/>
      <c r="E21" s="231"/>
      <c r="F21" s="231"/>
      <c r="G21" s="231"/>
      <c r="H21" s="231"/>
      <c r="I21" s="232"/>
      <c r="J21" s="232">
        <f>SUM(J10:J19)</f>
        <v>0</v>
      </c>
      <c r="K21" s="232">
        <f>SUM(K10:K19)</f>
        <v>10</v>
      </c>
      <c r="L21" s="232"/>
      <c r="M21" s="232">
        <f>SUM(M10:M19)</f>
        <v>10</v>
      </c>
      <c r="N21" s="241"/>
    </row>
    <row r="23" spans="2:12" ht="12.75">
      <c r="B23" s="452" t="s">
        <v>165</v>
      </c>
      <c r="C23" s="453"/>
      <c r="D23" s="453"/>
      <c r="E23" s="453"/>
      <c r="F23" s="453"/>
      <c r="G23" s="453"/>
      <c r="H23" s="453"/>
      <c r="I23" s="453"/>
      <c r="J23" s="453"/>
      <c r="K23" s="453"/>
      <c r="L23" s="454"/>
    </row>
    <row r="24" spans="2:12" ht="12.75">
      <c r="B24" s="453"/>
      <c r="C24" s="453"/>
      <c r="D24" s="453"/>
      <c r="E24" s="453"/>
      <c r="F24" s="453"/>
      <c r="G24" s="453"/>
      <c r="H24" s="453"/>
      <c r="I24" s="453"/>
      <c r="J24" s="453"/>
      <c r="K24" s="453"/>
      <c r="L24" s="454"/>
    </row>
    <row r="25" spans="9:14" ht="12.75">
      <c r="I25" s="235"/>
      <c r="J25" s="235"/>
      <c r="K25" s="235"/>
      <c r="L25" s="235"/>
      <c r="M25" s="235"/>
      <c r="N25" s="236"/>
    </row>
    <row r="27" spans="2:12" ht="15">
      <c r="B27" s="271" t="s">
        <v>166</v>
      </c>
      <c r="I27" s="458" t="s">
        <v>178</v>
      </c>
      <c r="J27" s="458"/>
      <c r="K27" s="458"/>
      <c r="L27" s="458"/>
    </row>
    <row r="28" spans="2:11" ht="15">
      <c r="B28" s="271"/>
      <c r="I28" s="217"/>
      <c r="J28" s="217"/>
      <c r="K28" s="218"/>
    </row>
    <row r="29" spans="2:11" ht="15">
      <c r="B29" s="271"/>
      <c r="I29" s="459"/>
      <c r="J29" s="459"/>
      <c r="K29" s="218"/>
    </row>
    <row r="30" spans="2:11" ht="15">
      <c r="B30" s="219"/>
      <c r="C30" s="220"/>
      <c r="D30" s="218"/>
      <c r="E30" s="218"/>
      <c r="F30" s="221"/>
      <c r="G30" s="221"/>
      <c r="H30" s="218"/>
      <c r="I30" s="218"/>
      <c r="J30" s="218"/>
      <c r="K30" s="218"/>
    </row>
    <row r="31" spans="2:11" ht="15">
      <c r="B31" s="222" t="s">
        <v>162</v>
      </c>
      <c r="C31" s="220"/>
      <c r="D31" s="218"/>
      <c r="E31" s="218"/>
      <c r="F31" s="221"/>
      <c r="G31" s="221"/>
      <c r="H31" s="218"/>
      <c r="I31" s="218" t="s">
        <v>163</v>
      </c>
      <c r="J31" s="218"/>
      <c r="K31" s="218"/>
    </row>
  </sheetData>
  <mergeCells count="24">
    <mergeCell ref="B23:L24"/>
    <mergeCell ref="M6:M8"/>
    <mergeCell ref="N6:N8"/>
    <mergeCell ref="I27:L27"/>
    <mergeCell ref="I29:J29"/>
    <mergeCell ref="G6:G8"/>
    <mergeCell ref="H6:H8"/>
    <mergeCell ref="I6:I8"/>
    <mergeCell ref="J6:J8"/>
    <mergeCell ref="K6:K8"/>
    <mergeCell ref="L6:L8"/>
    <mergeCell ref="F6:F8"/>
    <mergeCell ref="A6:A8"/>
    <mergeCell ref="B6:B8"/>
    <mergeCell ref="C6:C8"/>
    <mergeCell ref="D6:D8"/>
    <mergeCell ref="E6:E8"/>
    <mergeCell ref="A5:H5"/>
    <mergeCell ref="I5:N5"/>
    <mergeCell ref="A2:N2"/>
    <mergeCell ref="A3:H3"/>
    <mergeCell ref="I3:N3"/>
    <mergeCell ref="A4:H4"/>
    <mergeCell ref="I4:N4"/>
  </mergeCells>
  <printOptions horizontalCentered="1"/>
  <pageMargins left="0.3937007874015748" right="0.3937007874015748" top="0.5905511811023623" bottom="0.3937007874015748" header="0.31496062992125984" footer="0.31496062992125984"/>
  <pageSetup horizontalDpi="600" verticalDpi="600" orientation="landscape" paperSize="9" scale="7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00102615356"/>
    <pageSetUpPr fitToPage="1"/>
  </sheetPr>
  <dimension ref="A1:AI33"/>
  <sheetViews>
    <sheetView tabSelected="1" zoomScalePageLayoutView="70" workbookViewId="0" topLeftCell="B6">
      <selection activeCell="H17" sqref="H17"/>
    </sheetView>
  </sheetViews>
  <sheetFormatPr defaultColWidth="9.00390625" defaultRowHeight="12.75" customHeight="1"/>
  <cols>
    <col min="1" max="1" width="6.125" style="127" customWidth="1"/>
    <col min="2" max="2" width="8.375" style="127" customWidth="1"/>
    <col min="3" max="3" width="56.25390625" style="127" customWidth="1"/>
    <col min="4" max="4" width="16.25390625" style="127" bestFit="1" customWidth="1"/>
    <col min="5" max="5" width="14.75390625" style="127" customWidth="1"/>
    <col min="6" max="6" width="13.25390625" style="127" customWidth="1"/>
    <col min="7" max="7" width="13.25390625" style="127" bestFit="1" customWidth="1"/>
    <col min="8" max="8" width="12.25390625" style="127" customWidth="1"/>
    <col min="9" max="9" width="15.875" style="127" bestFit="1" customWidth="1"/>
    <col min="10" max="10" width="13.25390625" style="127" bestFit="1" customWidth="1"/>
    <col min="11" max="11" width="15.75390625" style="127" bestFit="1" customWidth="1"/>
    <col min="12" max="12" width="14.125" style="127" customWidth="1"/>
    <col min="13" max="14" width="13.125" style="127" customWidth="1"/>
    <col min="15" max="15" width="14.375" style="127" customWidth="1"/>
    <col min="16" max="16" width="17.375" style="127" customWidth="1"/>
    <col min="17" max="17" width="14.875" style="127" customWidth="1"/>
    <col min="18" max="18" width="9.875" style="127" customWidth="1"/>
    <col min="19" max="19" width="15.00390625" style="127" customWidth="1"/>
    <col min="20" max="21" width="15.625" style="127" customWidth="1"/>
    <col min="22" max="22" width="17.00390625" style="127" customWidth="1"/>
    <col min="23" max="23" width="20.125" style="127" customWidth="1"/>
    <col min="24" max="255" width="9.125" style="127" customWidth="1"/>
    <col min="256" max="256" width="6.125" style="127" customWidth="1"/>
    <col min="257" max="257" width="8.375" style="127" customWidth="1"/>
    <col min="258" max="258" width="43.375" style="127" customWidth="1"/>
    <col min="259" max="259" width="15.375" style="127" customWidth="1"/>
    <col min="260" max="260" width="13.625" style="127" customWidth="1"/>
    <col min="261" max="261" width="13.25390625" style="127" customWidth="1"/>
    <col min="262" max="262" width="13.25390625" style="127" bestFit="1" customWidth="1"/>
    <col min="263" max="263" width="12.25390625" style="127" customWidth="1"/>
    <col min="264" max="264" width="15.875" style="127" bestFit="1" customWidth="1"/>
    <col min="265" max="265" width="13.25390625" style="127" bestFit="1" customWidth="1"/>
    <col min="266" max="266" width="14.875" style="127" customWidth="1"/>
    <col min="267" max="267" width="14.125" style="127" customWidth="1"/>
    <col min="268" max="268" width="12.00390625" style="127" customWidth="1"/>
    <col min="269" max="270" width="13.125" style="127" customWidth="1"/>
    <col min="271" max="271" width="14.375" style="127" customWidth="1"/>
    <col min="272" max="272" width="17.375" style="127" customWidth="1"/>
    <col min="273" max="273" width="13.125" style="127" customWidth="1"/>
    <col min="274" max="274" width="9.875" style="127" customWidth="1"/>
    <col min="275" max="275" width="13.875" style="127" customWidth="1"/>
    <col min="276" max="276" width="15.00390625" style="127" customWidth="1"/>
    <col min="277" max="277" width="15.625" style="127" customWidth="1"/>
    <col min="278" max="278" width="17.00390625" style="127" customWidth="1"/>
    <col min="279" max="279" width="15.00390625" style="127" customWidth="1"/>
    <col min="280" max="511" width="9.125" style="127" customWidth="1"/>
    <col min="512" max="512" width="6.125" style="127" customWidth="1"/>
    <col min="513" max="513" width="8.375" style="127" customWidth="1"/>
    <col min="514" max="514" width="43.375" style="127" customWidth="1"/>
    <col min="515" max="515" width="15.375" style="127" customWidth="1"/>
    <col min="516" max="516" width="13.625" style="127" customWidth="1"/>
    <col min="517" max="517" width="13.25390625" style="127" customWidth="1"/>
    <col min="518" max="518" width="13.25390625" style="127" bestFit="1" customWidth="1"/>
    <col min="519" max="519" width="12.25390625" style="127" customWidth="1"/>
    <col min="520" max="520" width="15.875" style="127" bestFit="1" customWidth="1"/>
    <col min="521" max="521" width="13.25390625" style="127" bestFit="1" customWidth="1"/>
    <col min="522" max="522" width="14.875" style="127" customWidth="1"/>
    <col min="523" max="523" width="14.125" style="127" customWidth="1"/>
    <col min="524" max="524" width="12.00390625" style="127" customWidth="1"/>
    <col min="525" max="526" width="13.125" style="127" customWidth="1"/>
    <col min="527" max="527" width="14.375" style="127" customWidth="1"/>
    <col min="528" max="528" width="17.375" style="127" customWidth="1"/>
    <col min="529" max="529" width="13.125" style="127" customWidth="1"/>
    <col min="530" max="530" width="9.875" style="127" customWidth="1"/>
    <col min="531" max="531" width="13.875" style="127" customWidth="1"/>
    <col min="532" max="532" width="15.00390625" style="127" customWidth="1"/>
    <col min="533" max="533" width="15.625" style="127" customWidth="1"/>
    <col min="534" max="534" width="17.00390625" style="127" customWidth="1"/>
    <col min="535" max="535" width="15.00390625" style="127" customWidth="1"/>
    <col min="536" max="767" width="9.125" style="127" customWidth="1"/>
    <col min="768" max="768" width="6.125" style="127" customWidth="1"/>
    <col min="769" max="769" width="8.375" style="127" customWidth="1"/>
    <col min="770" max="770" width="43.375" style="127" customWidth="1"/>
    <col min="771" max="771" width="15.375" style="127" customWidth="1"/>
    <col min="772" max="772" width="13.625" style="127" customWidth="1"/>
    <col min="773" max="773" width="13.25390625" style="127" customWidth="1"/>
    <col min="774" max="774" width="13.25390625" style="127" bestFit="1" customWidth="1"/>
    <col min="775" max="775" width="12.25390625" style="127" customWidth="1"/>
    <col min="776" max="776" width="15.875" style="127" bestFit="1" customWidth="1"/>
    <col min="777" max="777" width="13.25390625" style="127" bestFit="1" customWidth="1"/>
    <col min="778" max="778" width="14.875" style="127" customWidth="1"/>
    <col min="779" max="779" width="14.125" style="127" customWidth="1"/>
    <col min="780" max="780" width="12.00390625" style="127" customWidth="1"/>
    <col min="781" max="782" width="13.125" style="127" customWidth="1"/>
    <col min="783" max="783" width="14.375" style="127" customWidth="1"/>
    <col min="784" max="784" width="17.375" style="127" customWidth="1"/>
    <col min="785" max="785" width="13.125" style="127" customWidth="1"/>
    <col min="786" max="786" width="9.875" style="127" customWidth="1"/>
    <col min="787" max="787" width="13.875" style="127" customWidth="1"/>
    <col min="788" max="788" width="15.00390625" style="127" customWidth="1"/>
    <col min="789" max="789" width="15.625" style="127" customWidth="1"/>
    <col min="790" max="790" width="17.00390625" style="127" customWidth="1"/>
    <col min="791" max="791" width="15.00390625" style="127" customWidth="1"/>
    <col min="792" max="1023" width="9.125" style="127" customWidth="1"/>
    <col min="1024" max="1024" width="6.125" style="127" customWidth="1"/>
    <col min="1025" max="1025" width="8.375" style="127" customWidth="1"/>
    <col min="1026" max="1026" width="43.375" style="127" customWidth="1"/>
    <col min="1027" max="1027" width="15.375" style="127" customWidth="1"/>
    <col min="1028" max="1028" width="13.625" style="127" customWidth="1"/>
    <col min="1029" max="1029" width="13.25390625" style="127" customWidth="1"/>
    <col min="1030" max="1030" width="13.25390625" style="127" bestFit="1" customWidth="1"/>
    <col min="1031" max="1031" width="12.25390625" style="127" customWidth="1"/>
    <col min="1032" max="1032" width="15.875" style="127" bestFit="1" customWidth="1"/>
    <col min="1033" max="1033" width="13.25390625" style="127" bestFit="1" customWidth="1"/>
    <col min="1034" max="1034" width="14.875" style="127" customWidth="1"/>
    <col min="1035" max="1035" width="14.125" style="127" customWidth="1"/>
    <col min="1036" max="1036" width="12.00390625" style="127" customWidth="1"/>
    <col min="1037" max="1038" width="13.125" style="127" customWidth="1"/>
    <col min="1039" max="1039" width="14.375" style="127" customWidth="1"/>
    <col min="1040" max="1040" width="17.375" style="127" customWidth="1"/>
    <col min="1041" max="1041" width="13.125" style="127" customWidth="1"/>
    <col min="1042" max="1042" width="9.875" style="127" customWidth="1"/>
    <col min="1043" max="1043" width="13.875" style="127" customWidth="1"/>
    <col min="1044" max="1044" width="15.00390625" style="127" customWidth="1"/>
    <col min="1045" max="1045" width="15.625" style="127" customWidth="1"/>
    <col min="1046" max="1046" width="17.00390625" style="127" customWidth="1"/>
    <col min="1047" max="1047" width="15.00390625" style="127" customWidth="1"/>
    <col min="1048" max="1279" width="9.125" style="127" customWidth="1"/>
    <col min="1280" max="1280" width="6.125" style="127" customWidth="1"/>
    <col min="1281" max="1281" width="8.375" style="127" customWidth="1"/>
    <col min="1282" max="1282" width="43.375" style="127" customWidth="1"/>
    <col min="1283" max="1283" width="15.375" style="127" customWidth="1"/>
    <col min="1284" max="1284" width="13.625" style="127" customWidth="1"/>
    <col min="1285" max="1285" width="13.25390625" style="127" customWidth="1"/>
    <col min="1286" max="1286" width="13.25390625" style="127" bestFit="1" customWidth="1"/>
    <col min="1287" max="1287" width="12.25390625" style="127" customWidth="1"/>
    <col min="1288" max="1288" width="15.875" style="127" bestFit="1" customWidth="1"/>
    <col min="1289" max="1289" width="13.25390625" style="127" bestFit="1" customWidth="1"/>
    <col min="1290" max="1290" width="14.875" style="127" customWidth="1"/>
    <col min="1291" max="1291" width="14.125" style="127" customWidth="1"/>
    <col min="1292" max="1292" width="12.00390625" style="127" customWidth="1"/>
    <col min="1293" max="1294" width="13.125" style="127" customWidth="1"/>
    <col min="1295" max="1295" width="14.375" style="127" customWidth="1"/>
    <col min="1296" max="1296" width="17.375" style="127" customWidth="1"/>
    <col min="1297" max="1297" width="13.125" style="127" customWidth="1"/>
    <col min="1298" max="1298" width="9.875" style="127" customWidth="1"/>
    <col min="1299" max="1299" width="13.875" style="127" customWidth="1"/>
    <col min="1300" max="1300" width="15.00390625" style="127" customWidth="1"/>
    <col min="1301" max="1301" width="15.625" style="127" customWidth="1"/>
    <col min="1302" max="1302" width="17.00390625" style="127" customWidth="1"/>
    <col min="1303" max="1303" width="15.00390625" style="127" customWidth="1"/>
    <col min="1304" max="1535" width="9.125" style="127" customWidth="1"/>
    <col min="1536" max="1536" width="6.125" style="127" customWidth="1"/>
    <col min="1537" max="1537" width="8.375" style="127" customWidth="1"/>
    <col min="1538" max="1538" width="43.375" style="127" customWidth="1"/>
    <col min="1539" max="1539" width="15.375" style="127" customWidth="1"/>
    <col min="1540" max="1540" width="13.625" style="127" customWidth="1"/>
    <col min="1541" max="1541" width="13.25390625" style="127" customWidth="1"/>
    <col min="1542" max="1542" width="13.25390625" style="127" bestFit="1" customWidth="1"/>
    <col min="1543" max="1543" width="12.25390625" style="127" customWidth="1"/>
    <col min="1544" max="1544" width="15.875" style="127" bestFit="1" customWidth="1"/>
    <col min="1545" max="1545" width="13.25390625" style="127" bestFit="1" customWidth="1"/>
    <col min="1546" max="1546" width="14.875" style="127" customWidth="1"/>
    <col min="1547" max="1547" width="14.125" style="127" customWidth="1"/>
    <col min="1548" max="1548" width="12.00390625" style="127" customWidth="1"/>
    <col min="1549" max="1550" width="13.125" style="127" customWidth="1"/>
    <col min="1551" max="1551" width="14.375" style="127" customWidth="1"/>
    <col min="1552" max="1552" width="17.375" style="127" customWidth="1"/>
    <col min="1553" max="1553" width="13.125" style="127" customWidth="1"/>
    <col min="1554" max="1554" width="9.875" style="127" customWidth="1"/>
    <col min="1555" max="1555" width="13.875" style="127" customWidth="1"/>
    <col min="1556" max="1556" width="15.00390625" style="127" customWidth="1"/>
    <col min="1557" max="1557" width="15.625" style="127" customWidth="1"/>
    <col min="1558" max="1558" width="17.00390625" style="127" customWidth="1"/>
    <col min="1559" max="1559" width="15.00390625" style="127" customWidth="1"/>
    <col min="1560" max="1791" width="9.125" style="127" customWidth="1"/>
    <col min="1792" max="1792" width="6.125" style="127" customWidth="1"/>
    <col min="1793" max="1793" width="8.375" style="127" customWidth="1"/>
    <col min="1794" max="1794" width="43.375" style="127" customWidth="1"/>
    <col min="1795" max="1795" width="15.375" style="127" customWidth="1"/>
    <col min="1796" max="1796" width="13.625" style="127" customWidth="1"/>
    <col min="1797" max="1797" width="13.25390625" style="127" customWidth="1"/>
    <col min="1798" max="1798" width="13.25390625" style="127" bestFit="1" customWidth="1"/>
    <col min="1799" max="1799" width="12.25390625" style="127" customWidth="1"/>
    <col min="1800" max="1800" width="15.875" style="127" bestFit="1" customWidth="1"/>
    <col min="1801" max="1801" width="13.25390625" style="127" bestFit="1" customWidth="1"/>
    <col min="1802" max="1802" width="14.875" style="127" customWidth="1"/>
    <col min="1803" max="1803" width="14.125" style="127" customWidth="1"/>
    <col min="1804" max="1804" width="12.00390625" style="127" customWidth="1"/>
    <col min="1805" max="1806" width="13.125" style="127" customWidth="1"/>
    <col min="1807" max="1807" width="14.375" style="127" customWidth="1"/>
    <col min="1808" max="1808" width="17.375" style="127" customWidth="1"/>
    <col min="1809" max="1809" width="13.125" style="127" customWidth="1"/>
    <col min="1810" max="1810" width="9.875" style="127" customWidth="1"/>
    <col min="1811" max="1811" width="13.875" style="127" customWidth="1"/>
    <col min="1812" max="1812" width="15.00390625" style="127" customWidth="1"/>
    <col min="1813" max="1813" width="15.625" style="127" customWidth="1"/>
    <col min="1814" max="1814" width="17.00390625" style="127" customWidth="1"/>
    <col min="1815" max="1815" width="15.00390625" style="127" customWidth="1"/>
    <col min="1816" max="2047" width="9.125" style="127" customWidth="1"/>
    <col min="2048" max="2048" width="6.125" style="127" customWidth="1"/>
    <col min="2049" max="2049" width="8.375" style="127" customWidth="1"/>
    <col min="2050" max="2050" width="43.375" style="127" customWidth="1"/>
    <col min="2051" max="2051" width="15.375" style="127" customWidth="1"/>
    <col min="2052" max="2052" width="13.625" style="127" customWidth="1"/>
    <col min="2053" max="2053" width="13.25390625" style="127" customWidth="1"/>
    <col min="2054" max="2054" width="13.25390625" style="127" bestFit="1" customWidth="1"/>
    <col min="2055" max="2055" width="12.25390625" style="127" customWidth="1"/>
    <col min="2056" max="2056" width="15.875" style="127" bestFit="1" customWidth="1"/>
    <col min="2057" max="2057" width="13.25390625" style="127" bestFit="1" customWidth="1"/>
    <col min="2058" max="2058" width="14.875" style="127" customWidth="1"/>
    <col min="2059" max="2059" width="14.125" style="127" customWidth="1"/>
    <col min="2060" max="2060" width="12.00390625" style="127" customWidth="1"/>
    <col min="2061" max="2062" width="13.125" style="127" customWidth="1"/>
    <col min="2063" max="2063" width="14.375" style="127" customWidth="1"/>
    <col min="2064" max="2064" width="17.375" style="127" customWidth="1"/>
    <col min="2065" max="2065" width="13.125" style="127" customWidth="1"/>
    <col min="2066" max="2066" width="9.875" style="127" customWidth="1"/>
    <col min="2067" max="2067" width="13.875" style="127" customWidth="1"/>
    <col min="2068" max="2068" width="15.00390625" style="127" customWidth="1"/>
    <col min="2069" max="2069" width="15.625" style="127" customWidth="1"/>
    <col min="2070" max="2070" width="17.00390625" style="127" customWidth="1"/>
    <col min="2071" max="2071" width="15.00390625" style="127" customWidth="1"/>
    <col min="2072" max="2303" width="9.125" style="127" customWidth="1"/>
    <col min="2304" max="2304" width="6.125" style="127" customWidth="1"/>
    <col min="2305" max="2305" width="8.375" style="127" customWidth="1"/>
    <col min="2306" max="2306" width="43.375" style="127" customWidth="1"/>
    <col min="2307" max="2307" width="15.375" style="127" customWidth="1"/>
    <col min="2308" max="2308" width="13.625" style="127" customWidth="1"/>
    <col min="2309" max="2309" width="13.25390625" style="127" customWidth="1"/>
    <col min="2310" max="2310" width="13.25390625" style="127" bestFit="1" customWidth="1"/>
    <col min="2311" max="2311" width="12.25390625" style="127" customWidth="1"/>
    <col min="2312" max="2312" width="15.875" style="127" bestFit="1" customWidth="1"/>
    <col min="2313" max="2313" width="13.25390625" style="127" bestFit="1" customWidth="1"/>
    <col min="2314" max="2314" width="14.875" style="127" customWidth="1"/>
    <col min="2315" max="2315" width="14.125" style="127" customWidth="1"/>
    <col min="2316" max="2316" width="12.00390625" style="127" customWidth="1"/>
    <col min="2317" max="2318" width="13.125" style="127" customWidth="1"/>
    <col min="2319" max="2319" width="14.375" style="127" customWidth="1"/>
    <col min="2320" max="2320" width="17.375" style="127" customWidth="1"/>
    <col min="2321" max="2321" width="13.125" style="127" customWidth="1"/>
    <col min="2322" max="2322" width="9.875" style="127" customWidth="1"/>
    <col min="2323" max="2323" width="13.875" style="127" customWidth="1"/>
    <col min="2324" max="2324" width="15.00390625" style="127" customWidth="1"/>
    <col min="2325" max="2325" width="15.625" style="127" customWidth="1"/>
    <col min="2326" max="2326" width="17.00390625" style="127" customWidth="1"/>
    <col min="2327" max="2327" width="15.00390625" style="127" customWidth="1"/>
    <col min="2328" max="2559" width="9.125" style="127" customWidth="1"/>
    <col min="2560" max="2560" width="6.125" style="127" customWidth="1"/>
    <col min="2561" max="2561" width="8.375" style="127" customWidth="1"/>
    <col min="2562" max="2562" width="43.375" style="127" customWidth="1"/>
    <col min="2563" max="2563" width="15.375" style="127" customWidth="1"/>
    <col min="2564" max="2564" width="13.625" style="127" customWidth="1"/>
    <col min="2565" max="2565" width="13.25390625" style="127" customWidth="1"/>
    <col min="2566" max="2566" width="13.25390625" style="127" bestFit="1" customWidth="1"/>
    <col min="2567" max="2567" width="12.25390625" style="127" customWidth="1"/>
    <col min="2568" max="2568" width="15.875" style="127" bestFit="1" customWidth="1"/>
    <col min="2569" max="2569" width="13.25390625" style="127" bestFit="1" customWidth="1"/>
    <col min="2570" max="2570" width="14.875" style="127" customWidth="1"/>
    <col min="2571" max="2571" width="14.125" style="127" customWidth="1"/>
    <col min="2572" max="2572" width="12.00390625" style="127" customWidth="1"/>
    <col min="2573" max="2574" width="13.125" style="127" customWidth="1"/>
    <col min="2575" max="2575" width="14.375" style="127" customWidth="1"/>
    <col min="2576" max="2576" width="17.375" style="127" customWidth="1"/>
    <col min="2577" max="2577" width="13.125" style="127" customWidth="1"/>
    <col min="2578" max="2578" width="9.875" style="127" customWidth="1"/>
    <col min="2579" max="2579" width="13.875" style="127" customWidth="1"/>
    <col min="2580" max="2580" width="15.00390625" style="127" customWidth="1"/>
    <col min="2581" max="2581" width="15.625" style="127" customWidth="1"/>
    <col min="2582" max="2582" width="17.00390625" style="127" customWidth="1"/>
    <col min="2583" max="2583" width="15.00390625" style="127" customWidth="1"/>
    <col min="2584" max="2815" width="9.125" style="127" customWidth="1"/>
    <col min="2816" max="2816" width="6.125" style="127" customWidth="1"/>
    <col min="2817" max="2817" width="8.375" style="127" customWidth="1"/>
    <col min="2818" max="2818" width="43.375" style="127" customWidth="1"/>
    <col min="2819" max="2819" width="15.375" style="127" customWidth="1"/>
    <col min="2820" max="2820" width="13.625" style="127" customWidth="1"/>
    <col min="2821" max="2821" width="13.25390625" style="127" customWidth="1"/>
    <col min="2822" max="2822" width="13.25390625" style="127" bestFit="1" customWidth="1"/>
    <col min="2823" max="2823" width="12.25390625" style="127" customWidth="1"/>
    <col min="2824" max="2824" width="15.875" style="127" bestFit="1" customWidth="1"/>
    <col min="2825" max="2825" width="13.25390625" style="127" bestFit="1" customWidth="1"/>
    <col min="2826" max="2826" width="14.875" style="127" customWidth="1"/>
    <col min="2827" max="2827" width="14.125" style="127" customWidth="1"/>
    <col min="2828" max="2828" width="12.00390625" style="127" customWidth="1"/>
    <col min="2829" max="2830" width="13.125" style="127" customWidth="1"/>
    <col min="2831" max="2831" width="14.375" style="127" customWidth="1"/>
    <col min="2832" max="2832" width="17.375" style="127" customWidth="1"/>
    <col min="2833" max="2833" width="13.125" style="127" customWidth="1"/>
    <col min="2834" max="2834" width="9.875" style="127" customWidth="1"/>
    <col min="2835" max="2835" width="13.875" style="127" customWidth="1"/>
    <col min="2836" max="2836" width="15.00390625" style="127" customWidth="1"/>
    <col min="2837" max="2837" width="15.625" style="127" customWidth="1"/>
    <col min="2838" max="2838" width="17.00390625" style="127" customWidth="1"/>
    <col min="2839" max="2839" width="15.00390625" style="127" customWidth="1"/>
    <col min="2840" max="3071" width="9.125" style="127" customWidth="1"/>
    <col min="3072" max="3072" width="6.125" style="127" customWidth="1"/>
    <col min="3073" max="3073" width="8.375" style="127" customWidth="1"/>
    <col min="3074" max="3074" width="43.375" style="127" customWidth="1"/>
    <col min="3075" max="3075" width="15.375" style="127" customWidth="1"/>
    <col min="3076" max="3076" width="13.625" style="127" customWidth="1"/>
    <col min="3077" max="3077" width="13.25390625" style="127" customWidth="1"/>
    <col min="3078" max="3078" width="13.25390625" style="127" bestFit="1" customWidth="1"/>
    <col min="3079" max="3079" width="12.25390625" style="127" customWidth="1"/>
    <col min="3080" max="3080" width="15.875" style="127" bestFit="1" customWidth="1"/>
    <col min="3081" max="3081" width="13.25390625" style="127" bestFit="1" customWidth="1"/>
    <col min="3082" max="3082" width="14.875" style="127" customWidth="1"/>
    <col min="3083" max="3083" width="14.125" style="127" customWidth="1"/>
    <col min="3084" max="3084" width="12.00390625" style="127" customWidth="1"/>
    <col min="3085" max="3086" width="13.125" style="127" customWidth="1"/>
    <col min="3087" max="3087" width="14.375" style="127" customWidth="1"/>
    <col min="3088" max="3088" width="17.375" style="127" customWidth="1"/>
    <col min="3089" max="3089" width="13.125" style="127" customWidth="1"/>
    <col min="3090" max="3090" width="9.875" style="127" customWidth="1"/>
    <col min="3091" max="3091" width="13.875" style="127" customWidth="1"/>
    <col min="3092" max="3092" width="15.00390625" style="127" customWidth="1"/>
    <col min="3093" max="3093" width="15.625" style="127" customWidth="1"/>
    <col min="3094" max="3094" width="17.00390625" style="127" customWidth="1"/>
    <col min="3095" max="3095" width="15.00390625" style="127" customWidth="1"/>
    <col min="3096" max="3327" width="9.125" style="127" customWidth="1"/>
    <col min="3328" max="3328" width="6.125" style="127" customWidth="1"/>
    <col min="3329" max="3329" width="8.375" style="127" customWidth="1"/>
    <col min="3330" max="3330" width="43.375" style="127" customWidth="1"/>
    <col min="3331" max="3331" width="15.375" style="127" customWidth="1"/>
    <col min="3332" max="3332" width="13.625" style="127" customWidth="1"/>
    <col min="3333" max="3333" width="13.25390625" style="127" customWidth="1"/>
    <col min="3334" max="3334" width="13.25390625" style="127" bestFit="1" customWidth="1"/>
    <col min="3335" max="3335" width="12.25390625" style="127" customWidth="1"/>
    <col min="3336" max="3336" width="15.875" style="127" bestFit="1" customWidth="1"/>
    <col min="3337" max="3337" width="13.25390625" style="127" bestFit="1" customWidth="1"/>
    <col min="3338" max="3338" width="14.875" style="127" customWidth="1"/>
    <col min="3339" max="3339" width="14.125" style="127" customWidth="1"/>
    <col min="3340" max="3340" width="12.00390625" style="127" customWidth="1"/>
    <col min="3341" max="3342" width="13.125" style="127" customWidth="1"/>
    <col min="3343" max="3343" width="14.375" style="127" customWidth="1"/>
    <col min="3344" max="3344" width="17.375" style="127" customWidth="1"/>
    <col min="3345" max="3345" width="13.125" style="127" customWidth="1"/>
    <col min="3346" max="3346" width="9.875" style="127" customWidth="1"/>
    <col min="3347" max="3347" width="13.875" style="127" customWidth="1"/>
    <col min="3348" max="3348" width="15.00390625" style="127" customWidth="1"/>
    <col min="3349" max="3349" width="15.625" style="127" customWidth="1"/>
    <col min="3350" max="3350" width="17.00390625" style="127" customWidth="1"/>
    <col min="3351" max="3351" width="15.00390625" style="127" customWidth="1"/>
    <col min="3352" max="3583" width="9.125" style="127" customWidth="1"/>
    <col min="3584" max="3584" width="6.125" style="127" customWidth="1"/>
    <col min="3585" max="3585" width="8.375" style="127" customWidth="1"/>
    <col min="3586" max="3586" width="43.375" style="127" customWidth="1"/>
    <col min="3587" max="3587" width="15.375" style="127" customWidth="1"/>
    <col min="3588" max="3588" width="13.625" style="127" customWidth="1"/>
    <col min="3589" max="3589" width="13.25390625" style="127" customWidth="1"/>
    <col min="3590" max="3590" width="13.25390625" style="127" bestFit="1" customWidth="1"/>
    <col min="3591" max="3591" width="12.25390625" style="127" customWidth="1"/>
    <col min="3592" max="3592" width="15.875" style="127" bestFit="1" customWidth="1"/>
    <col min="3593" max="3593" width="13.25390625" style="127" bestFit="1" customWidth="1"/>
    <col min="3594" max="3594" width="14.875" style="127" customWidth="1"/>
    <col min="3595" max="3595" width="14.125" style="127" customWidth="1"/>
    <col min="3596" max="3596" width="12.00390625" style="127" customWidth="1"/>
    <col min="3597" max="3598" width="13.125" style="127" customWidth="1"/>
    <col min="3599" max="3599" width="14.375" style="127" customWidth="1"/>
    <col min="3600" max="3600" width="17.375" style="127" customWidth="1"/>
    <col min="3601" max="3601" width="13.125" style="127" customWidth="1"/>
    <col min="3602" max="3602" width="9.875" style="127" customWidth="1"/>
    <col min="3603" max="3603" width="13.875" style="127" customWidth="1"/>
    <col min="3604" max="3604" width="15.00390625" style="127" customWidth="1"/>
    <col min="3605" max="3605" width="15.625" style="127" customWidth="1"/>
    <col min="3606" max="3606" width="17.00390625" style="127" customWidth="1"/>
    <col min="3607" max="3607" width="15.00390625" style="127" customWidth="1"/>
    <col min="3608" max="3839" width="9.125" style="127" customWidth="1"/>
    <col min="3840" max="3840" width="6.125" style="127" customWidth="1"/>
    <col min="3841" max="3841" width="8.375" style="127" customWidth="1"/>
    <col min="3842" max="3842" width="43.375" style="127" customWidth="1"/>
    <col min="3843" max="3843" width="15.375" style="127" customWidth="1"/>
    <col min="3844" max="3844" width="13.625" style="127" customWidth="1"/>
    <col min="3845" max="3845" width="13.25390625" style="127" customWidth="1"/>
    <col min="3846" max="3846" width="13.25390625" style="127" bestFit="1" customWidth="1"/>
    <col min="3847" max="3847" width="12.25390625" style="127" customWidth="1"/>
    <col min="3848" max="3848" width="15.875" style="127" bestFit="1" customWidth="1"/>
    <col min="3849" max="3849" width="13.25390625" style="127" bestFit="1" customWidth="1"/>
    <col min="3850" max="3850" width="14.875" style="127" customWidth="1"/>
    <col min="3851" max="3851" width="14.125" style="127" customWidth="1"/>
    <col min="3852" max="3852" width="12.00390625" style="127" customWidth="1"/>
    <col min="3853" max="3854" width="13.125" style="127" customWidth="1"/>
    <col min="3855" max="3855" width="14.375" style="127" customWidth="1"/>
    <col min="3856" max="3856" width="17.375" style="127" customWidth="1"/>
    <col min="3857" max="3857" width="13.125" style="127" customWidth="1"/>
    <col min="3858" max="3858" width="9.875" style="127" customWidth="1"/>
    <col min="3859" max="3859" width="13.875" style="127" customWidth="1"/>
    <col min="3860" max="3860" width="15.00390625" style="127" customWidth="1"/>
    <col min="3861" max="3861" width="15.625" style="127" customWidth="1"/>
    <col min="3862" max="3862" width="17.00390625" style="127" customWidth="1"/>
    <col min="3863" max="3863" width="15.00390625" style="127" customWidth="1"/>
    <col min="3864" max="4095" width="9.125" style="127" customWidth="1"/>
    <col min="4096" max="4096" width="6.125" style="127" customWidth="1"/>
    <col min="4097" max="4097" width="8.375" style="127" customWidth="1"/>
    <col min="4098" max="4098" width="43.375" style="127" customWidth="1"/>
    <col min="4099" max="4099" width="15.375" style="127" customWidth="1"/>
    <col min="4100" max="4100" width="13.625" style="127" customWidth="1"/>
    <col min="4101" max="4101" width="13.25390625" style="127" customWidth="1"/>
    <col min="4102" max="4102" width="13.25390625" style="127" bestFit="1" customWidth="1"/>
    <col min="4103" max="4103" width="12.25390625" style="127" customWidth="1"/>
    <col min="4104" max="4104" width="15.875" style="127" bestFit="1" customWidth="1"/>
    <col min="4105" max="4105" width="13.25390625" style="127" bestFit="1" customWidth="1"/>
    <col min="4106" max="4106" width="14.875" style="127" customWidth="1"/>
    <col min="4107" max="4107" width="14.125" style="127" customWidth="1"/>
    <col min="4108" max="4108" width="12.00390625" style="127" customWidth="1"/>
    <col min="4109" max="4110" width="13.125" style="127" customWidth="1"/>
    <col min="4111" max="4111" width="14.375" style="127" customWidth="1"/>
    <col min="4112" max="4112" width="17.375" style="127" customWidth="1"/>
    <col min="4113" max="4113" width="13.125" style="127" customWidth="1"/>
    <col min="4114" max="4114" width="9.875" style="127" customWidth="1"/>
    <col min="4115" max="4115" width="13.875" style="127" customWidth="1"/>
    <col min="4116" max="4116" width="15.00390625" style="127" customWidth="1"/>
    <col min="4117" max="4117" width="15.625" style="127" customWidth="1"/>
    <col min="4118" max="4118" width="17.00390625" style="127" customWidth="1"/>
    <col min="4119" max="4119" width="15.00390625" style="127" customWidth="1"/>
    <col min="4120" max="4351" width="9.125" style="127" customWidth="1"/>
    <col min="4352" max="4352" width="6.125" style="127" customWidth="1"/>
    <col min="4353" max="4353" width="8.375" style="127" customWidth="1"/>
    <col min="4354" max="4354" width="43.375" style="127" customWidth="1"/>
    <col min="4355" max="4355" width="15.375" style="127" customWidth="1"/>
    <col min="4356" max="4356" width="13.625" style="127" customWidth="1"/>
    <col min="4357" max="4357" width="13.25390625" style="127" customWidth="1"/>
    <col min="4358" max="4358" width="13.25390625" style="127" bestFit="1" customWidth="1"/>
    <col min="4359" max="4359" width="12.25390625" style="127" customWidth="1"/>
    <col min="4360" max="4360" width="15.875" style="127" bestFit="1" customWidth="1"/>
    <col min="4361" max="4361" width="13.25390625" style="127" bestFit="1" customWidth="1"/>
    <col min="4362" max="4362" width="14.875" style="127" customWidth="1"/>
    <col min="4363" max="4363" width="14.125" style="127" customWidth="1"/>
    <col min="4364" max="4364" width="12.00390625" style="127" customWidth="1"/>
    <col min="4365" max="4366" width="13.125" style="127" customWidth="1"/>
    <col min="4367" max="4367" width="14.375" style="127" customWidth="1"/>
    <col min="4368" max="4368" width="17.375" style="127" customWidth="1"/>
    <col min="4369" max="4369" width="13.125" style="127" customWidth="1"/>
    <col min="4370" max="4370" width="9.875" style="127" customWidth="1"/>
    <col min="4371" max="4371" width="13.875" style="127" customWidth="1"/>
    <col min="4372" max="4372" width="15.00390625" style="127" customWidth="1"/>
    <col min="4373" max="4373" width="15.625" style="127" customWidth="1"/>
    <col min="4374" max="4374" width="17.00390625" style="127" customWidth="1"/>
    <col min="4375" max="4375" width="15.00390625" style="127" customWidth="1"/>
    <col min="4376" max="4607" width="9.125" style="127" customWidth="1"/>
    <col min="4608" max="4608" width="6.125" style="127" customWidth="1"/>
    <col min="4609" max="4609" width="8.375" style="127" customWidth="1"/>
    <col min="4610" max="4610" width="43.375" style="127" customWidth="1"/>
    <col min="4611" max="4611" width="15.375" style="127" customWidth="1"/>
    <col min="4612" max="4612" width="13.625" style="127" customWidth="1"/>
    <col min="4613" max="4613" width="13.25390625" style="127" customWidth="1"/>
    <col min="4614" max="4614" width="13.25390625" style="127" bestFit="1" customWidth="1"/>
    <col min="4615" max="4615" width="12.25390625" style="127" customWidth="1"/>
    <col min="4616" max="4616" width="15.875" style="127" bestFit="1" customWidth="1"/>
    <col min="4617" max="4617" width="13.25390625" style="127" bestFit="1" customWidth="1"/>
    <col min="4618" max="4618" width="14.875" style="127" customWidth="1"/>
    <col min="4619" max="4619" width="14.125" style="127" customWidth="1"/>
    <col min="4620" max="4620" width="12.00390625" style="127" customWidth="1"/>
    <col min="4621" max="4622" width="13.125" style="127" customWidth="1"/>
    <col min="4623" max="4623" width="14.375" style="127" customWidth="1"/>
    <col min="4624" max="4624" width="17.375" style="127" customWidth="1"/>
    <col min="4625" max="4625" width="13.125" style="127" customWidth="1"/>
    <col min="4626" max="4626" width="9.875" style="127" customWidth="1"/>
    <col min="4627" max="4627" width="13.875" style="127" customWidth="1"/>
    <col min="4628" max="4628" width="15.00390625" style="127" customWidth="1"/>
    <col min="4629" max="4629" width="15.625" style="127" customWidth="1"/>
    <col min="4630" max="4630" width="17.00390625" style="127" customWidth="1"/>
    <col min="4631" max="4631" width="15.00390625" style="127" customWidth="1"/>
    <col min="4632" max="4863" width="9.125" style="127" customWidth="1"/>
    <col min="4864" max="4864" width="6.125" style="127" customWidth="1"/>
    <col min="4865" max="4865" width="8.375" style="127" customWidth="1"/>
    <col min="4866" max="4866" width="43.375" style="127" customWidth="1"/>
    <col min="4867" max="4867" width="15.375" style="127" customWidth="1"/>
    <col min="4868" max="4868" width="13.625" style="127" customWidth="1"/>
    <col min="4869" max="4869" width="13.25390625" style="127" customWidth="1"/>
    <col min="4870" max="4870" width="13.25390625" style="127" bestFit="1" customWidth="1"/>
    <col min="4871" max="4871" width="12.25390625" style="127" customWidth="1"/>
    <col min="4872" max="4872" width="15.875" style="127" bestFit="1" customWidth="1"/>
    <col min="4873" max="4873" width="13.25390625" style="127" bestFit="1" customWidth="1"/>
    <col min="4874" max="4874" width="14.875" style="127" customWidth="1"/>
    <col min="4875" max="4875" width="14.125" style="127" customWidth="1"/>
    <col min="4876" max="4876" width="12.00390625" style="127" customWidth="1"/>
    <col min="4877" max="4878" width="13.125" style="127" customWidth="1"/>
    <col min="4879" max="4879" width="14.375" style="127" customWidth="1"/>
    <col min="4880" max="4880" width="17.375" style="127" customWidth="1"/>
    <col min="4881" max="4881" width="13.125" style="127" customWidth="1"/>
    <col min="4882" max="4882" width="9.875" style="127" customWidth="1"/>
    <col min="4883" max="4883" width="13.875" style="127" customWidth="1"/>
    <col min="4884" max="4884" width="15.00390625" style="127" customWidth="1"/>
    <col min="4885" max="4885" width="15.625" style="127" customWidth="1"/>
    <col min="4886" max="4886" width="17.00390625" style="127" customWidth="1"/>
    <col min="4887" max="4887" width="15.00390625" style="127" customWidth="1"/>
    <col min="4888" max="5119" width="9.125" style="127" customWidth="1"/>
    <col min="5120" max="5120" width="6.125" style="127" customWidth="1"/>
    <col min="5121" max="5121" width="8.375" style="127" customWidth="1"/>
    <col min="5122" max="5122" width="43.375" style="127" customWidth="1"/>
    <col min="5123" max="5123" width="15.375" style="127" customWidth="1"/>
    <col min="5124" max="5124" width="13.625" style="127" customWidth="1"/>
    <col min="5125" max="5125" width="13.25390625" style="127" customWidth="1"/>
    <col min="5126" max="5126" width="13.25390625" style="127" bestFit="1" customWidth="1"/>
    <col min="5127" max="5127" width="12.25390625" style="127" customWidth="1"/>
    <col min="5128" max="5128" width="15.875" style="127" bestFit="1" customWidth="1"/>
    <col min="5129" max="5129" width="13.25390625" style="127" bestFit="1" customWidth="1"/>
    <col min="5130" max="5130" width="14.875" style="127" customWidth="1"/>
    <col min="5131" max="5131" width="14.125" style="127" customWidth="1"/>
    <col min="5132" max="5132" width="12.00390625" style="127" customWidth="1"/>
    <col min="5133" max="5134" width="13.125" style="127" customWidth="1"/>
    <col min="5135" max="5135" width="14.375" style="127" customWidth="1"/>
    <col min="5136" max="5136" width="17.375" style="127" customWidth="1"/>
    <col min="5137" max="5137" width="13.125" style="127" customWidth="1"/>
    <col min="5138" max="5138" width="9.875" style="127" customWidth="1"/>
    <col min="5139" max="5139" width="13.875" style="127" customWidth="1"/>
    <col min="5140" max="5140" width="15.00390625" style="127" customWidth="1"/>
    <col min="5141" max="5141" width="15.625" style="127" customWidth="1"/>
    <col min="5142" max="5142" width="17.00390625" style="127" customWidth="1"/>
    <col min="5143" max="5143" width="15.00390625" style="127" customWidth="1"/>
    <col min="5144" max="5375" width="9.125" style="127" customWidth="1"/>
    <col min="5376" max="5376" width="6.125" style="127" customWidth="1"/>
    <col min="5377" max="5377" width="8.375" style="127" customWidth="1"/>
    <col min="5378" max="5378" width="43.375" style="127" customWidth="1"/>
    <col min="5379" max="5379" width="15.375" style="127" customWidth="1"/>
    <col min="5380" max="5380" width="13.625" style="127" customWidth="1"/>
    <col min="5381" max="5381" width="13.25390625" style="127" customWidth="1"/>
    <col min="5382" max="5382" width="13.25390625" style="127" bestFit="1" customWidth="1"/>
    <col min="5383" max="5383" width="12.25390625" style="127" customWidth="1"/>
    <col min="5384" max="5384" width="15.875" style="127" bestFit="1" customWidth="1"/>
    <col min="5385" max="5385" width="13.25390625" style="127" bestFit="1" customWidth="1"/>
    <col min="5386" max="5386" width="14.875" style="127" customWidth="1"/>
    <col min="5387" max="5387" width="14.125" style="127" customWidth="1"/>
    <col min="5388" max="5388" width="12.00390625" style="127" customWidth="1"/>
    <col min="5389" max="5390" width="13.125" style="127" customWidth="1"/>
    <col min="5391" max="5391" width="14.375" style="127" customWidth="1"/>
    <col min="5392" max="5392" width="17.375" style="127" customWidth="1"/>
    <col min="5393" max="5393" width="13.125" style="127" customWidth="1"/>
    <col min="5394" max="5394" width="9.875" style="127" customWidth="1"/>
    <col min="5395" max="5395" width="13.875" style="127" customWidth="1"/>
    <col min="5396" max="5396" width="15.00390625" style="127" customWidth="1"/>
    <col min="5397" max="5397" width="15.625" style="127" customWidth="1"/>
    <col min="5398" max="5398" width="17.00390625" style="127" customWidth="1"/>
    <col min="5399" max="5399" width="15.00390625" style="127" customWidth="1"/>
    <col min="5400" max="5631" width="9.125" style="127" customWidth="1"/>
    <col min="5632" max="5632" width="6.125" style="127" customWidth="1"/>
    <col min="5633" max="5633" width="8.375" style="127" customWidth="1"/>
    <col min="5634" max="5634" width="43.375" style="127" customWidth="1"/>
    <col min="5635" max="5635" width="15.375" style="127" customWidth="1"/>
    <col min="5636" max="5636" width="13.625" style="127" customWidth="1"/>
    <col min="5637" max="5637" width="13.25390625" style="127" customWidth="1"/>
    <col min="5638" max="5638" width="13.25390625" style="127" bestFit="1" customWidth="1"/>
    <col min="5639" max="5639" width="12.25390625" style="127" customWidth="1"/>
    <col min="5640" max="5640" width="15.875" style="127" bestFit="1" customWidth="1"/>
    <col min="5641" max="5641" width="13.25390625" style="127" bestFit="1" customWidth="1"/>
    <col min="5642" max="5642" width="14.875" style="127" customWidth="1"/>
    <col min="5643" max="5643" width="14.125" style="127" customWidth="1"/>
    <col min="5644" max="5644" width="12.00390625" style="127" customWidth="1"/>
    <col min="5645" max="5646" width="13.125" style="127" customWidth="1"/>
    <col min="5647" max="5647" width="14.375" style="127" customWidth="1"/>
    <col min="5648" max="5648" width="17.375" style="127" customWidth="1"/>
    <col min="5649" max="5649" width="13.125" style="127" customWidth="1"/>
    <col min="5650" max="5650" width="9.875" style="127" customWidth="1"/>
    <col min="5651" max="5651" width="13.875" style="127" customWidth="1"/>
    <col min="5652" max="5652" width="15.00390625" style="127" customWidth="1"/>
    <col min="5653" max="5653" width="15.625" style="127" customWidth="1"/>
    <col min="5654" max="5654" width="17.00390625" style="127" customWidth="1"/>
    <col min="5655" max="5655" width="15.00390625" style="127" customWidth="1"/>
    <col min="5656" max="5887" width="9.125" style="127" customWidth="1"/>
    <col min="5888" max="5888" width="6.125" style="127" customWidth="1"/>
    <col min="5889" max="5889" width="8.375" style="127" customWidth="1"/>
    <col min="5890" max="5890" width="43.375" style="127" customWidth="1"/>
    <col min="5891" max="5891" width="15.375" style="127" customWidth="1"/>
    <col min="5892" max="5892" width="13.625" style="127" customWidth="1"/>
    <col min="5893" max="5893" width="13.25390625" style="127" customWidth="1"/>
    <col min="5894" max="5894" width="13.25390625" style="127" bestFit="1" customWidth="1"/>
    <col min="5895" max="5895" width="12.25390625" style="127" customWidth="1"/>
    <col min="5896" max="5896" width="15.875" style="127" bestFit="1" customWidth="1"/>
    <col min="5897" max="5897" width="13.25390625" style="127" bestFit="1" customWidth="1"/>
    <col min="5898" max="5898" width="14.875" style="127" customWidth="1"/>
    <col min="5899" max="5899" width="14.125" style="127" customWidth="1"/>
    <col min="5900" max="5900" width="12.00390625" style="127" customWidth="1"/>
    <col min="5901" max="5902" width="13.125" style="127" customWidth="1"/>
    <col min="5903" max="5903" width="14.375" style="127" customWidth="1"/>
    <col min="5904" max="5904" width="17.375" style="127" customWidth="1"/>
    <col min="5905" max="5905" width="13.125" style="127" customWidth="1"/>
    <col min="5906" max="5906" width="9.875" style="127" customWidth="1"/>
    <col min="5907" max="5907" width="13.875" style="127" customWidth="1"/>
    <col min="5908" max="5908" width="15.00390625" style="127" customWidth="1"/>
    <col min="5909" max="5909" width="15.625" style="127" customWidth="1"/>
    <col min="5910" max="5910" width="17.00390625" style="127" customWidth="1"/>
    <col min="5911" max="5911" width="15.00390625" style="127" customWidth="1"/>
    <col min="5912" max="6143" width="9.125" style="127" customWidth="1"/>
    <col min="6144" max="6144" width="6.125" style="127" customWidth="1"/>
    <col min="6145" max="6145" width="8.375" style="127" customWidth="1"/>
    <col min="6146" max="6146" width="43.375" style="127" customWidth="1"/>
    <col min="6147" max="6147" width="15.375" style="127" customWidth="1"/>
    <col min="6148" max="6148" width="13.625" style="127" customWidth="1"/>
    <col min="6149" max="6149" width="13.25390625" style="127" customWidth="1"/>
    <col min="6150" max="6150" width="13.25390625" style="127" bestFit="1" customWidth="1"/>
    <col min="6151" max="6151" width="12.25390625" style="127" customWidth="1"/>
    <col min="6152" max="6152" width="15.875" style="127" bestFit="1" customWidth="1"/>
    <col min="6153" max="6153" width="13.25390625" style="127" bestFit="1" customWidth="1"/>
    <col min="6154" max="6154" width="14.875" style="127" customWidth="1"/>
    <col min="6155" max="6155" width="14.125" style="127" customWidth="1"/>
    <col min="6156" max="6156" width="12.00390625" style="127" customWidth="1"/>
    <col min="6157" max="6158" width="13.125" style="127" customWidth="1"/>
    <col min="6159" max="6159" width="14.375" style="127" customWidth="1"/>
    <col min="6160" max="6160" width="17.375" style="127" customWidth="1"/>
    <col min="6161" max="6161" width="13.125" style="127" customWidth="1"/>
    <col min="6162" max="6162" width="9.875" style="127" customWidth="1"/>
    <col min="6163" max="6163" width="13.875" style="127" customWidth="1"/>
    <col min="6164" max="6164" width="15.00390625" style="127" customWidth="1"/>
    <col min="6165" max="6165" width="15.625" style="127" customWidth="1"/>
    <col min="6166" max="6166" width="17.00390625" style="127" customWidth="1"/>
    <col min="6167" max="6167" width="15.00390625" style="127" customWidth="1"/>
    <col min="6168" max="6399" width="9.125" style="127" customWidth="1"/>
    <col min="6400" max="6400" width="6.125" style="127" customWidth="1"/>
    <col min="6401" max="6401" width="8.375" style="127" customWidth="1"/>
    <col min="6402" max="6402" width="43.375" style="127" customWidth="1"/>
    <col min="6403" max="6403" width="15.375" style="127" customWidth="1"/>
    <col min="6404" max="6404" width="13.625" style="127" customWidth="1"/>
    <col min="6405" max="6405" width="13.25390625" style="127" customWidth="1"/>
    <col min="6406" max="6406" width="13.25390625" style="127" bestFit="1" customWidth="1"/>
    <col min="6407" max="6407" width="12.25390625" style="127" customWidth="1"/>
    <col min="6408" max="6408" width="15.875" style="127" bestFit="1" customWidth="1"/>
    <col min="6409" max="6409" width="13.25390625" style="127" bestFit="1" customWidth="1"/>
    <col min="6410" max="6410" width="14.875" style="127" customWidth="1"/>
    <col min="6411" max="6411" width="14.125" style="127" customWidth="1"/>
    <col min="6412" max="6412" width="12.00390625" style="127" customWidth="1"/>
    <col min="6413" max="6414" width="13.125" style="127" customWidth="1"/>
    <col min="6415" max="6415" width="14.375" style="127" customWidth="1"/>
    <col min="6416" max="6416" width="17.375" style="127" customWidth="1"/>
    <col min="6417" max="6417" width="13.125" style="127" customWidth="1"/>
    <col min="6418" max="6418" width="9.875" style="127" customWidth="1"/>
    <col min="6419" max="6419" width="13.875" style="127" customWidth="1"/>
    <col min="6420" max="6420" width="15.00390625" style="127" customWidth="1"/>
    <col min="6421" max="6421" width="15.625" style="127" customWidth="1"/>
    <col min="6422" max="6422" width="17.00390625" style="127" customWidth="1"/>
    <col min="6423" max="6423" width="15.00390625" style="127" customWidth="1"/>
    <col min="6424" max="6655" width="9.125" style="127" customWidth="1"/>
    <col min="6656" max="6656" width="6.125" style="127" customWidth="1"/>
    <col min="6657" max="6657" width="8.375" style="127" customWidth="1"/>
    <col min="6658" max="6658" width="43.375" style="127" customWidth="1"/>
    <col min="6659" max="6659" width="15.375" style="127" customWidth="1"/>
    <col min="6660" max="6660" width="13.625" style="127" customWidth="1"/>
    <col min="6661" max="6661" width="13.25390625" style="127" customWidth="1"/>
    <col min="6662" max="6662" width="13.25390625" style="127" bestFit="1" customWidth="1"/>
    <col min="6663" max="6663" width="12.25390625" style="127" customWidth="1"/>
    <col min="6664" max="6664" width="15.875" style="127" bestFit="1" customWidth="1"/>
    <col min="6665" max="6665" width="13.25390625" style="127" bestFit="1" customWidth="1"/>
    <col min="6666" max="6666" width="14.875" style="127" customWidth="1"/>
    <col min="6667" max="6667" width="14.125" style="127" customWidth="1"/>
    <col min="6668" max="6668" width="12.00390625" style="127" customWidth="1"/>
    <col min="6669" max="6670" width="13.125" style="127" customWidth="1"/>
    <col min="6671" max="6671" width="14.375" style="127" customWidth="1"/>
    <col min="6672" max="6672" width="17.375" style="127" customWidth="1"/>
    <col min="6673" max="6673" width="13.125" style="127" customWidth="1"/>
    <col min="6674" max="6674" width="9.875" style="127" customWidth="1"/>
    <col min="6675" max="6675" width="13.875" style="127" customWidth="1"/>
    <col min="6676" max="6676" width="15.00390625" style="127" customWidth="1"/>
    <col min="6677" max="6677" width="15.625" style="127" customWidth="1"/>
    <col min="6678" max="6678" width="17.00390625" style="127" customWidth="1"/>
    <col min="6679" max="6679" width="15.00390625" style="127" customWidth="1"/>
    <col min="6680" max="6911" width="9.125" style="127" customWidth="1"/>
    <col min="6912" max="6912" width="6.125" style="127" customWidth="1"/>
    <col min="6913" max="6913" width="8.375" style="127" customWidth="1"/>
    <col min="6914" max="6914" width="43.375" style="127" customWidth="1"/>
    <col min="6915" max="6915" width="15.375" style="127" customWidth="1"/>
    <col min="6916" max="6916" width="13.625" style="127" customWidth="1"/>
    <col min="6917" max="6917" width="13.25390625" style="127" customWidth="1"/>
    <col min="6918" max="6918" width="13.25390625" style="127" bestFit="1" customWidth="1"/>
    <col min="6919" max="6919" width="12.25390625" style="127" customWidth="1"/>
    <col min="6920" max="6920" width="15.875" style="127" bestFit="1" customWidth="1"/>
    <col min="6921" max="6921" width="13.25390625" style="127" bestFit="1" customWidth="1"/>
    <col min="6922" max="6922" width="14.875" style="127" customWidth="1"/>
    <col min="6923" max="6923" width="14.125" style="127" customWidth="1"/>
    <col min="6924" max="6924" width="12.00390625" style="127" customWidth="1"/>
    <col min="6925" max="6926" width="13.125" style="127" customWidth="1"/>
    <col min="6927" max="6927" width="14.375" style="127" customWidth="1"/>
    <col min="6928" max="6928" width="17.375" style="127" customWidth="1"/>
    <col min="6929" max="6929" width="13.125" style="127" customWidth="1"/>
    <col min="6930" max="6930" width="9.875" style="127" customWidth="1"/>
    <col min="6931" max="6931" width="13.875" style="127" customWidth="1"/>
    <col min="6932" max="6932" width="15.00390625" style="127" customWidth="1"/>
    <col min="6933" max="6933" width="15.625" style="127" customWidth="1"/>
    <col min="6934" max="6934" width="17.00390625" style="127" customWidth="1"/>
    <col min="6935" max="6935" width="15.00390625" style="127" customWidth="1"/>
    <col min="6936" max="7167" width="9.125" style="127" customWidth="1"/>
    <col min="7168" max="7168" width="6.125" style="127" customWidth="1"/>
    <col min="7169" max="7169" width="8.375" style="127" customWidth="1"/>
    <col min="7170" max="7170" width="43.375" style="127" customWidth="1"/>
    <col min="7171" max="7171" width="15.375" style="127" customWidth="1"/>
    <col min="7172" max="7172" width="13.625" style="127" customWidth="1"/>
    <col min="7173" max="7173" width="13.25390625" style="127" customWidth="1"/>
    <col min="7174" max="7174" width="13.25390625" style="127" bestFit="1" customWidth="1"/>
    <col min="7175" max="7175" width="12.25390625" style="127" customWidth="1"/>
    <col min="7176" max="7176" width="15.875" style="127" bestFit="1" customWidth="1"/>
    <col min="7177" max="7177" width="13.25390625" style="127" bestFit="1" customWidth="1"/>
    <col min="7178" max="7178" width="14.875" style="127" customWidth="1"/>
    <col min="7179" max="7179" width="14.125" style="127" customWidth="1"/>
    <col min="7180" max="7180" width="12.00390625" style="127" customWidth="1"/>
    <col min="7181" max="7182" width="13.125" style="127" customWidth="1"/>
    <col min="7183" max="7183" width="14.375" style="127" customWidth="1"/>
    <col min="7184" max="7184" width="17.375" style="127" customWidth="1"/>
    <col min="7185" max="7185" width="13.125" style="127" customWidth="1"/>
    <col min="7186" max="7186" width="9.875" style="127" customWidth="1"/>
    <col min="7187" max="7187" width="13.875" style="127" customWidth="1"/>
    <col min="7188" max="7188" width="15.00390625" style="127" customWidth="1"/>
    <col min="7189" max="7189" width="15.625" style="127" customWidth="1"/>
    <col min="7190" max="7190" width="17.00390625" style="127" customWidth="1"/>
    <col min="7191" max="7191" width="15.00390625" style="127" customWidth="1"/>
    <col min="7192" max="7423" width="9.125" style="127" customWidth="1"/>
    <col min="7424" max="7424" width="6.125" style="127" customWidth="1"/>
    <col min="7425" max="7425" width="8.375" style="127" customWidth="1"/>
    <col min="7426" max="7426" width="43.375" style="127" customWidth="1"/>
    <col min="7427" max="7427" width="15.375" style="127" customWidth="1"/>
    <col min="7428" max="7428" width="13.625" style="127" customWidth="1"/>
    <col min="7429" max="7429" width="13.25390625" style="127" customWidth="1"/>
    <col min="7430" max="7430" width="13.25390625" style="127" bestFit="1" customWidth="1"/>
    <col min="7431" max="7431" width="12.25390625" style="127" customWidth="1"/>
    <col min="7432" max="7432" width="15.875" style="127" bestFit="1" customWidth="1"/>
    <col min="7433" max="7433" width="13.25390625" style="127" bestFit="1" customWidth="1"/>
    <col min="7434" max="7434" width="14.875" style="127" customWidth="1"/>
    <col min="7435" max="7435" width="14.125" style="127" customWidth="1"/>
    <col min="7436" max="7436" width="12.00390625" style="127" customWidth="1"/>
    <col min="7437" max="7438" width="13.125" style="127" customWidth="1"/>
    <col min="7439" max="7439" width="14.375" style="127" customWidth="1"/>
    <col min="7440" max="7440" width="17.375" style="127" customWidth="1"/>
    <col min="7441" max="7441" width="13.125" style="127" customWidth="1"/>
    <col min="7442" max="7442" width="9.875" style="127" customWidth="1"/>
    <col min="7443" max="7443" width="13.875" style="127" customWidth="1"/>
    <col min="7444" max="7444" width="15.00390625" style="127" customWidth="1"/>
    <col min="7445" max="7445" width="15.625" style="127" customWidth="1"/>
    <col min="7446" max="7446" width="17.00390625" style="127" customWidth="1"/>
    <col min="7447" max="7447" width="15.00390625" style="127" customWidth="1"/>
    <col min="7448" max="7679" width="9.125" style="127" customWidth="1"/>
    <col min="7680" max="7680" width="6.125" style="127" customWidth="1"/>
    <col min="7681" max="7681" width="8.375" style="127" customWidth="1"/>
    <col min="7682" max="7682" width="43.375" style="127" customWidth="1"/>
    <col min="7683" max="7683" width="15.375" style="127" customWidth="1"/>
    <col min="7684" max="7684" width="13.625" style="127" customWidth="1"/>
    <col min="7685" max="7685" width="13.25390625" style="127" customWidth="1"/>
    <col min="7686" max="7686" width="13.25390625" style="127" bestFit="1" customWidth="1"/>
    <col min="7687" max="7687" width="12.25390625" style="127" customWidth="1"/>
    <col min="7688" max="7688" width="15.875" style="127" bestFit="1" customWidth="1"/>
    <col min="7689" max="7689" width="13.25390625" style="127" bestFit="1" customWidth="1"/>
    <col min="7690" max="7690" width="14.875" style="127" customWidth="1"/>
    <col min="7691" max="7691" width="14.125" style="127" customWidth="1"/>
    <col min="7692" max="7692" width="12.00390625" style="127" customWidth="1"/>
    <col min="7693" max="7694" width="13.125" style="127" customWidth="1"/>
    <col min="7695" max="7695" width="14.375" style="127" customWidth="1"/>
    <col min="7696" max="7696" width="17.375" style="127" customWidth="1"/>
    <col min="7697" max="7697" width="13.125" style="127" customWidth="1"/>
    <col min="7698" max="7698" width="9.875" style="127" customWidth="1"/>
    <col min="7699" max="7699" width="13.875" style="127" customWidth="1"/>
    <col min="7700" max="7700" width="15.00390625" style="127" customWidth="1"/>
    <col min="7701" max="7701" width="15.625" style="127" customWidth="1"/>
    <col min="7702" max="7702" width="17.00390625" style="127" customWidth="1"/>
    <col min="7703" max="7703" width="15.00390625" style="127" customWidth="1"/>
    <col min="7704" max="7935" width="9.125" style="127" customWidth="1"/>
    <col min="7936" max="7936" width="6.125" style="127" customWidth="1"/>
    <col min="7937" max="7937" width="8.375" style="127" customWidth="1"/>
    <col min="7938" max="7938" width="43.375" style="127" customWidth="1"/>
    <col min="7939" max="7939" width="15.375" style="127" customWidth="1"/>
    <col min="7940" max="7940" width="13.625" style="127" customWidth="1"/>
    <col min="7941" max="7941" width="13.25390625" style="127" customWidth="1"/>
    <col min="7942" max="7942" width="13.25390625" style="127" bestFit="1" customWidth="1"/>
    <col min="7943" max="7943" width="12.25390625" style="127" customWidth="1"/>
    <col min="7944" max="7944" width="15.875" style="127" bestFit="1" customWidth="1"/>
    <col min="7945" max="7945" width="13.25390625" style="127" bestFit="1" customWidth="1"/>
    <col min="7946" max="7946" width="14.875" style="127" customWidth="1"/>
    <col min="7947" max="7947" width="14.125" style="127" customWidth="1"/>
    <col min="7948" max="7948" width="12.00390625" style="127" customWidth="1"/>
    <col min="7949" max="7950" width="13.125" style="127" customWidth="1"/>
    <col min="7951" max="7951" width="14.375" style="127" customWidth="1"/>
    <col min="7952" max="7952" width="17.375" style="127" customWidth="1"/>
    <col min="7953" max="7953" width="13.125" style="127" customWidth="1"/>
    <col min="7954" max="7954" width="9.875" style="127" customWidth="1"/>
    <col min="7955" max="7955" width="13.875" style="127" customWidth="1"/>
    <col min="7956" max="7956" width="15.00390625" style="127" customWidth="1"/>
    <col min="7957" max="7957" width="15.625" style="127" customWidth="1"/>
    <col min="7958" max="7958" width="17.00390625" style="127" customWidth="1"/>
    <col min="7959" max="7959" width="15.00390625" style="127" customWidth="1"/>
    <col min="7960" max="8191" width="9.125" style="127" customWidth="1"/>
    <col min="8192" max="8192" width="6.125" style="127" customWidth="1"/>
    <col min="8193" max="8193" width="8.375" style="127" customWidth="1"/>
    <col min="8194" max="8194" width="43.375" style="127" customWidth="1"/>
    <col min="8195" max="8195" width="15.375" style="127" customWidth="1"/>
    <col min="8196" max="8196" width="13.625" style="127" customWidth="1"/>
    <col min="8197" max="8197" width="13.25390625" style="127" customWidth="1"/>
    <col min="8198" max="8198" width="13.25390625" style="127" bestFit="1" customWidth="1"/>
    <col min="8199" max="8199" width="12.25390625" style="127" customWidth="1"/>
    <col min="8200" max="8200" width="15.875" style="127" bestFit="1" customWidth="1"/>
    <col min="8201" max="8201" width="13.25390625" style="127" bestFit="1" customWidth="1"/>
    <col min="8202" max="8202" width="14.875" style="127" customWidth="1"/>
    <col min="8203" max="8203" width="14.125" style="127" customWidth="1"/>
    <col min="8204" max="8204" width="12.00390625" style="127" customWidth="1"/>
    <col min="8205" max="8206" width="13.125" style="127" customWidth="1"/>
    <col min="8207" max="8207" width="14.375" style="127" customWidth="1"/>
    <col min="8208" max="8208" width="17.375" style="127" customWidth="1"/>
    <col min="8209" max="8209" width="13.125" style="127" customWidth="1"/>
    <col min="8210" max="8210" width="9.875" style="127" customWidth="1"/>
    <col min="8211" max="8211" width="13.875" style="127" customWidth="1"/>
    <col min="8212" max="8212" width="15.00390625" style="127" customWidth="1"/>
    <col min="8213" max="8213" width="15.625" style="127" customWidth="1"/>
    <col min="8214" max="8214" width="17.00390625" style="127" customWidth="1"/>
    <col min="8215" max="8215" width="15.00390625" style="127" customWidth="1"/>
    <col min="8216" max="8447" width="9.125" style="127" customWidth="1"/>
    <col min="8448" max="8448" width="6.125" style="127" customWidth="1"/>
    <col min="8449" max="8449" width="8.375" style="127" customWidth="1"/>
    <col min="8450" max="8450" width="43.375" style="127" customWidth="1"/>
    <col min="8451" max="8451" width="15.375" style="127" customWidth="1"/>
    <col min="8452" max="8452" width="13.625" style="127" customWidth="1"/>
    <col min="8453" max="8453" width="13.25390625" style="127" customWidth="1"/>
    <col min="8454" max="8454" width="13.25390625" style="127" bestFit="1" customWidth="1"/>
    <col min="8455" max="8455" width="12.25390625" style="127" customWidth="1"/>
    <col min="8456" max="8456" width="15.875" style="127" bestFit="1" customWidth="1"/>
    <col min="8457" max="8457" width="13.25390625" style="127" bestFit="1" customWidth="1"/>
    <col min="8458" max="8458" width="14.875" style="127" customWidth="1"/>
    <col min="8459" max="8459" width="14.125" style="127" customWidth="1"/>
    <col min="8460" max="8460" width="12.00390625" style="127" customWidth="1"/>
    <col min="8461" max="8462" width="13.125" style="127" customWidth="1"/>
    <col min="8463" max="8463" width="14.375" style="127" customWidth="1"/>
    <col min="8464" max="8464" width="17.375" style="127" customWidth="1"/>
    <col min="8465" max="8465" width="13.125" style="127" customWidth="1"/>
    <col min="8466" max="8466" width="9.875" style="127" customWidth="1"/>
    <col min="8467" max="8467" width="13.875" style="127" customWidth="1"/>
    <col min="8468" max="8468" width="15.00390625" style="127" customWidth="1"/>
    <col min="8469" max="8469" width="15.625" style="127" customWidth="1"/>
    <col min="8470" max="8470" width="17.00390625" style="127" customWidth="1"/>
    <col min="8471" max="8471" width="15.00390625" style="127" customWidth="1"/>
    <col min="8472" max="8703" width="9.125" style="127" customWidth="1"/>
    <col min="8704" max="8704" width="6.125" style="127" customWidth="1"/>
    <col min="8705" max="8705" width="8.375" style="127" customWidth="1"/>
    <col min="8706" max="8706" width="43.375" style="127" customWidth="1"/>
    <col min="8707" max="8707" width="15.375" style="127" customWidth="1"/>
    <col min="8708" max="8708" width="13.625" style="127" customWidth="1"/>
    <col min="8709" max="8709" width="13.25390625" style="127" customWidth="1"/>
    <col min="8710" max="8710" width="13.25390625" style="127" bestFit="1" customWidth="1"/>
    <col min="8711" max="8711" width="12.25390625" style="127" customWidth="1"/>
    <col min="8712" max="8712" width="15.875" style="127" bestFit="1" customWidth="1"/>
    <col min="8713" max="8713" width="13.25390625" style="127" bestFit="1" customWidth="1"/>
    <col min="8714" max="8714" width="14.875" style="127" customWidth="1"/>
    <col min="8715" max="8715" width="14.125" style="127" customWidth="1"/>
    <col min="8716" max="8716" width="12.00390625" style="127" customWidth="1"/>
    <col min="8717" max="8718" width="13.125" style="127" customWidth="1"/>
    <col min="8719" max="8719" width="14.375" style="127" customWidth="1"/>
    <col min="8720" max="8720" width="17.375" style="127" customWidth="1"/>
    <col min="8721" max="8721" width="13.125" style="127" customWidth="1"/>
    <col min="8722" max="8722" width="9.875" style="127" customWidth="1"/>
    <col min="8723" max="8723" width="13.875" style="127" customWidth="1"/>
    <col min="8724" max="8724" width="15.00390625" style="127" customWidth="1"/>
    <col min="8725" max="8725" width="15.625" style="127" customWidth="1"/>
    <col min="8726" max="8726" width="17.00390625" style="127" customWidth="1"/>
    <col min="8727" max="8727" width="15.00390625" style="127" customWidth="1"/>
    <col min="8728" max="8959" width="9.125" style="127" customWidth="1"/>
    <col min="8960" max="8960" width="6.125" style="127" customWidth="1"/>
    <col min="8961" max="8961" width="8.375" style="127" customWidth="1"/>
    <col min="8962" max="8962" width="43.375" style="127" customWidth="1"/>
    <col min="8963" max="8963" width="15.375" style="127" customWidth="1"/>
    <col min="8964" max="8964" width="13.625" style="127" customWidth="1"/>
    <col min="8965" max="8965" width="13.25390625" style="127" customWidth="1"/>
    <col min="8966" max="8966" width="13.25390625" style="127" bestFit="1" customWidth="1"/>
    <col min="8967" max="8967" width="12.25390625" style="127" customWidth="1"/>
    <col min="8968" max="8968" width="15.875" style="127" bestFit="1" customWidth="1"/>
    <col min="8969" max="8969" width="13.25390625" style="127" bestFit="1" customWidth="1"/>
    <col min="8970" max="8970" width="14.875" style="127" customWidth="1"/>
    <col min="8971" max="8971" width="14.125" style="127" customWidth="1"/>
    <col min="8972" max="8972" width="12.00390625" style="127" customWidth="1"/>
    <col min="8973" max="8974" width="13.125" style="127" customWidth="1"/>
    <col min="8975" max="8975" width="14.375" style="127" customWidth="1"/>
    <col min="8976" max="8976" width="17.375" style="127" customWidth="1"/>
    <col min="8977" max="8977" width="13.125" style="127" customWidth="1"/>
    <col min="8978" max="8978" width="9.875" style="127" customWidth="1"/>
    <col min="8979" max="8979" width="13.875" style="127" customWidth="1"/>
    <col min="8980" max="8980" width="15.00390625" style="127" customWidth="1"/>
    <col min="8981" max="8981" width="15.625" style="127" customWidth="1"/>
    <col min="8982" max="8982" width="17.00390625" style="127" customWidth="1"/>
    <col min="8983" max="8983" width="15.00390625" style="127" customWidth="1"/>
    <col min="8984" max="9215" width="9.125" style="127" customWidth="1"/>
    <col min="9216" max="9216" width="6.125" style="127" customWidth="1"/>
    <col min="9217" max="9217" width="8.375" style="127" customWidth="1"/>
    <col min="9218" max="9218" width="43.375" style="127" customWidth="1"/>
    <col min="9219" max="9219" width="15.375" style="127" customWidth="1"/>
    <col min="9220" max="9220" width="13.625" style="127" customWidth="1"/>
    <col min="9221" max="9221" width="13.25390625" style="127" customWidth="1"/>
    <col min="9222" max="9222" width="13.25390625" style="127" bestFit="1" customWidth="1"/>
    <col min="9223" max="9223" width="12.25390625" style="127" customWidth="1"/>
    <col min="9224" max="9224" width="15.875" style="127" bestFit="1" customWidth="1"/>
    <col min="9225" max="9225" width="13.25390625" style="127" bestFit="1" customWidth="1"/>
    <col min="9226" max="9226" width="14.875" style="127" customWidth="1"/>
    <col min="9227" max="9227" width="14.125" style="127" customWidth="1"/>
    <col min="9228" max="9228" width="12.00390625" style="127" customWidth="1"/>
    <col min="9229" max="9230" width="13.125" style="127" customWidth="1"/>
    <col min="9231" max="9231" width="14.375" style="127" customWidth="1"/>
    <col min="9232" max="9232" width="17.375" style="127" customWidth="1"/>
    <col min="9233" max="9233" width="13.125" style="127" customWidth="1"/>
    <col min="9234" max="9234" width="9.875" style="127" customWidth="1"/>
    <col min="9235" max="9235" width="13.875" style="127" customWidth="1"/>
    <col min="9236" max="9236" width="15.00390625" style="127" customWidth="1"/>
    <col min="9237" max="9237" width="15.625" style="127" customWidth="1"/>
    <col min="9238" max="9238" width="17.00390625" style="127" customWidth="1"/>
    <col min="9239" max="9239" width="15.00390625" style="127" customWidth="1"/>
    <col min="9240" max="9471" width="9.125" style="127" customWidth="1"/>
    <col min="9472" max="9472" width="6.125" style="127" customWidth="1"/>
    <col min="9473" max="9473" width="8.375" style="127" customWidth="1"/>
    <col min="9474" max="9474" width="43.375" style="127" customWidth="1"/>
    <col min="9475" max="9475" width="15.375" style="127" customWidth="1"/>
    <col min="9476" max="9476" width="13.625" style="127" customWidth="1"/>
    <col min="9477" max="9477" width="13.25390625" style="127" customWidth="1"/>
    <col min="9478" max="9478" width="13.25390625" style="127" bestFit="1" customWidth="1"/>
    <col min="9479" max="9479" width="12.25390625" style="127" customWidth="1"/>
    <col min="9480" max="9480" width="15.875" style="127" bestFit="1" customWidth="1"/>
    <col min="9481" max="9481" width="13.25390625" style="127" bestFit="1" customWidth="1"/>
    <col min="9482" max="9482" width="14.875" style="127" customWidth="1"/>
    <col min="9483" max="9483" width="14.125" style="127" customWidth="1"/>
    <col min="9484" max="9484" width="12.00390625" style="127" customWidth="1"/>
    <col min="9485" max="9486" width="13.125" style="127" customWidth="1"/>
    <col min="9487" max="9487" width="14.375" style="127" customWidth="1"/>
    <col min="9488" max="9488" width="17.375" style="127" customWidth="1"/>
    <col min="9489" max="9489" width="13.125" style="127" customWidth="1"/>
    <col min="9490" max="9490" width="9.875" style="127" customWidth="1"/>
    <col min="9491" max="9491" width="13.875" style="127" customWidth="1"/>
    <col min="9492" max="9492" width="15.00390625" style="127" customWidth="1"/>
    <col min="9493" max="9493" width="15.625" style="127" customWidth="1"/>
    <col min="9494" max="9494" width="17.00390625" style="127" customWidth="1"/>
    <col min="9495" max="9495" width="15.00390625" style="127" customWidth="1"/>
    <col min="9496" max="9727" width="9.125" style="127" customWidth="1"/>
    <col min="9728" max="9728" width="6.125" style="127" customWidth="1"/>
    <col min="9729" max="9729" width="8.375" style="127" customWidth="1"/>
    <col min="9730" max="9730" width="43.375" style="127" customWidth="1"/>
    <col min="9731" max="9731" width="15.375" style="127" customWidth="1"/>
    <col min="9732" max="9732" width="13.625" style="127" customWidth="1"/>
    <col min="9733" max="9733" width="13.25390625" style="127" customWidth="1"/>
    <col min="9734" max="9734" width="13.25390625" style="127" bestFit="1" customWidth="1"/>
    <col min="9735" max="9735" width="12.25390625" style="127" customWidth="1"/>
    <col min="9736" max="9736" width="15.875" style="127" bestFit="1" customWidth="1"/>
    <col min="9737" max="9737" width="13.25390625" style="127" bestFit="1" customWidth="1"/>
    <col min="9738" max="9738" width="14.875" style="127" customWidth="1"/>
    <col min="9739" max="9739" width="14.125" style="127" customWidth="1"/>
    <col min="9740" max="9740" width="12.00390625" style="127" customWidth="1"/>
    <col min="9741" max="9742" width="13.125" style="127" customWidth="1"/>
    <col min="9743" max="9743" width="14.375" style="127" customWidth="1"/>
    <col min="9744" max="9744" width="17.375" style="127" customWidth="1"/>
    <col min="9745" max="9745" width="13.125" style="127" customWidth="1"/>
    <col min="9746" max="9746" width="9.875" style="127" customWidth="1"/>
    <col min="9747" max="9747" width="13.875" style="127" customWidth="1"/>
    <col min="9748" max="9748" width="15.00390625" style="127" customWidth="1"/>
    <col min="9749" max="9749" width="15.625" style="127" customWidth="1"/>
    <col min="9750" max="9750" width="17.00390625" style="127" customWidth="1"/>
    <col min="9751" max="9751" width="15.00390625" style="127" customWidth="1"/>
    <col min="9752" max="9983" width="9.125" style="127" customWidth="1"/>
    <col min="9984" max="9984" width="6.125" style="127" customWidth="1"/>
    <col min="9985" max="9985" width="8.375" style="127" customWidth="1"/>
    <col min="9986" max="9986" width="43.375" style="127" customWidth="1"/>
    <col min="9987" max="9987" width="15.375" style="127" customWidth="1"/>
    <col min="9988" max="9988" width="13.625" style="127" customWidth="1"/>
    <col min="9989" max="9989" width="13.25390625" style="127" customWidth="1"/>
    <col min="9990" max="9990" width="13.25390625" style="127" bestFit="1" customWidth="1"/>
    <col min="9991" max="9991" width="12.25390625" style="127" customWidth="1"/>
    <col min="9992" max="9992" width="15.875" style="127" bestFit="1" customWidth="1"/>
    <col min="9993" max="9993" width="13.25390625" style="127" bestFit="1" customWidth="1"/>
    <col min="9994" max="9994" width="14.875" style="127" customWidth="1"/>
    <col min="9995" max="9995" width="14.125" style="127" customWidth="1"/>
    <col min="9996" max="9996" width="12.00390625" style="127" customWidth="1"/>
    <col min="9997" max="9998" width="13.125" style="127" customWidth="1"/>
    <col min="9999" max="9999" width="14.375" style="127" customWidth="1"/>
    <col min="10000" max="10000" width="17.375" style="127" customWidth="1"/>
    <col min="10001" max="10001" width="13.125" style="127" customWidth="1"/>
    <col min="10002" max="10002" width="9.875" style="127" customWidth="1"/>
    <col min="10003" max="10003" width="13.875" style="127" customWidth="1"/>
    <col min="10004" max="10004" width="15.00390625" style="127" customWidth="1"/>
    <col min="10005" max="10005" width="15.625" style="127" customWidth="1"/>
    <col min="10006" max="10006" width="17.00390625" style="127" customWidth="1"/>
    <col min="10007" max="10007" width="15.00390625" style="127" customWidth="1"/>
    <col min="10008" max="10239" width="9.125" style="127" customWidth="1"/>
    <col min="10240" max="10240" width="6.125" style="127" customWidth="1"/>
    <col min="10241" max="10241" width="8.375" style="127" customWidth="1"/>
    <col min="10242" max="10242" width="43.375" style="127" customWidth="1"/>
    <col min="10243" max="10243" width="15.375" style="127" customWidth="1"/>
    <col min="10244" max="10244" width="13.625" style="127" customWidth="1"/>
    <col min="10245" max="10245" width="13.25390625" style="127" customWidth="1"/>
    <col min="10246" max="10246" width="13.25390625" style="127" bestFit="1" customWidth="1"/>
    <col min="10247" max="10247" width="12.25390625" style="127" customWidth="1"/>
    <col min="10248" max="10248" width="15.875" style="127" bestFit="1" customWidth="1"/>
    <col min="10249" max="10249" width="13.25390625" style="127" bestFit="1" customWidth="1"/>
    <col min="10250" max="10250" width="14.875" style="127" customWidth="1"/>
    <col min="10251" max="10251" width="14.125" style="127" customWidth="1"/>
    <col min="10252" max="10252" width="12.00390625" style="127" customWidth="1"/>
    <col min="10253" max="10254" width="13.125" style="127" customWidth="1"/>
    <col min="10255" max="10255" width="14.375" style="127" customWidth="1"/>
    <col min="10256" max="10256" width="17.375" style="127" customWidth="1"/>
    <col min="10257" max="10257" width="13.125" style="127" customWidth="1"/>
    <col min="10258" max="10258" width="9.875" style="127" customWidth="1"/>
    <col min="10259" max="10259" width="13.875" style="127" customWidth="1"/>
    <col min="10260" max="10260" width="15.00390625" style="127" customWidth="1"/>
    <col min="10261" max="10261" width="15.625" style="127" customWidth="1"/>
    <col min="10262" max="10262" width="17.00390625" style="127" customWidth="1"/>
    <col min="10263" max="10263" width="15.00390625" style="127" customWidth="1"/>
    <col min="10264" max="10495" width="9.125" style="127" customWidth="1"/>
    <col min="10496" max="10496" width="6.125" style="127" customWidth="1"/>
    <col min="10497" max="10497" width="8.375" style="127" customWidth="1"/>
    <col min="10498" max="10498" width="43.375" style="127" customWidth="1"/>
    <col min="10499" max="10499" width="15.375" style="127" customWidth="1"/>
    <col min="10500" max="10500" width="13.625" style="127" customWidth="1"/>
    <col min="10501" max="10501" width="13.25390625" style="127" customWidth="1"/>
    <col min="10502" max="10502" width="13.25390625" style="127" bestFit="1" customWidth="1"/>
    <col min="10503" max="10503" width="12.25390625" style="127" customWidth="1"/>
    <col min="10504" max="10504" width="15.875" style="127" bestFit="1" customWidth="1"/>
    <col min="10505" max="10505" width="13.25390625" style="127" bestFit="1" customWidth="1"/>
    <col min="10506" max="10506" width="14.875" style="127" customWidth="1"/>
    <col min="10507" max="10507" width="14.125" style="127" customWidth="1"/>
    <col min="10508" max="10508" width="12.00390625" style="127" customWidth="1"/>
    <col min="10509" max="10510" width="13.125" style="127" customWidth="1"/>
    <col min="10511" max="10511" width="14.375" style="127" customWidth="1"/>
    <col min="10512" max="10512" width="17.375" style="127" customWidth="1"/>
    <col min="10513" max="10513" width="13.125" style="127" customWidth="1"/>
    <col min="10514" max="10514" width="9.875" style="127" customWidth="1"/>
    <col min="10515" max="10515" width="13.875" style="127" customWidth="1"/>
    <col min="10516" max="10516" width="15.00390625" style="127" customWidth="1"/>
    <col min="10517" max="10517" width="15.625" style="127" customWidth="1"/>
    <col min="10518" max="10518" width="17.00390625" style="127" customWidth="1"/>
    <col min="10519" max="10519" width="15.00390625" style="127" customWidth="1"/>
    <col min="10520" max="10751" width="9.125" style="127" customWidth="1"/>
    <col min="10752" max="10752" width="6.125" style="127" customWidth="1"/>
    <col min="10753" max="10753" width="8.375" style="127" customWidth="1"/>
    <col min="10754" max="10754" width="43.375" style="127" customWidth="1"/>
    <col min="10755" max="10755" width="15.375" style="127" customWidth="1"/>
    <col min="10756" max="10756" width="13.625" style="127" customWidth="1"/>
    <col min="10757" max="10757" width="13.25390625" style="127" customWidth="1"/>
    <col min="10758" max="10758" width="13.25390625" style="127" bestFit="1" customWidth="1"/>
    <col min="10759" max="10759" width="12.25390625" style="127" customWidth="1"/>
    <col min="10760" max="10760" width="15.875" style="127" bestFit="1" customWidth="1"/>
    <col min="10761" max="10761" width="13.25390625" style="127" bestFit="1" customWidth="1"/>
    <col min="10762" max="10762" width="14.875" style="127" customWidth="1"/>
    <col min="10763" max="10763" width="14.125" style="127" customWidth="1"/>
    <col min="10764" max="10764" width="12.00390625" style="127" customWidth="1"/>
    <col min="10765" max="10766" width="13.125" style="127" customWidth="1"/>
    <col min="10767" max="10767" width="14.375" style="127" customWidth="1"/>
    <col min="10768" max="10768" width="17.375" style="127" customWidth="1"/>
    <col min="10769" max="10769" width="13.125" style="127" customWidth="1"/>
    <col min="10770" max="10770" width="9.875" style="127" customWidth="1"/>
    <col min="10771" max="10771" width="13.875" style="127" customWidth="1"/>
    <col min="10772" max="10772" width="15.00390625" style="127" customWidth="1"/>
    <col min="10773" max="10773" width="15.625" style="127" customWidth="1"/>
    <col min="10774" max="10774" width="17.00390625" style="127" customWidth="1"/>
    <col min="10775" max="10775" width="15.00390625" style="127" customWidth="1"/>
    <col min="10776" max="11007" width="9.125" style="127" customWidth="1"/>
    <col min="11008" max="11008" width="6.125" style="127" customWidth="1"/>
    <col min="11009" max="11009" width="8.375" style="127" customWidth="1"/>
    <col min="11010" max="11010" width="43.375" style="127" customWidth="1"/>
    <col min="11011" max="11011" width="15.375" style="127" customWidth="1"/>
    <col min="11012" max="11012" width="13.625" style="127" customWidth="1"/>
    <col min="11013" max="11013" width="13.25390625" style="127" customWidth="1"/>
    <col min="11014" max="11014" width="13.25390625" style="127" bestFit="1" customWidth="1"/>
    <col min="11015" max="11015" width="12.25390625" style="127" customWidth="1"/>
    <col min="11016" max="11016" width="15.875" style="127" bestFit="1" customWidth="1"/>
    <col min="11017" max="11017" width="13.25390625" style="127" bestFit="1" customWidth="1"/>
    <col min="11018" max="11018" width="14.875" style="127" customWidth="1"/>
    <col min="11019" max="11019" width="14.125" style="127" customWidth="1"/>
    <col min="11020" max="11020" width="12.00390625" style="127" customWidth="1"/>
    <col min="11021" max="11022" width="13.125" style="127" customWidth="1"/>
    <col min="11023" max="11023" width="14.375" style="127" customWidth="1"/>
    <col min="11024" max="11024" width="17.375" style="127" customWidth="1"/>
    <col min="11025" max="11025" width="13.125" style="127" customWidth="1"/>
    <col min="11026" max="11026" width="9.875" style="127" customWidth="1"/>
    <col min="11027" max="11027" width="13.875" style="127" customWidth="1"/>
    <col min="11028" max="11028" width="15.00390625" style="127" customWidth="1"/>
    <col min="11029" max="11029" width="15.625" style="127" customWidth="1"/>
    <col min="11030" max="11030" width="17.00390625" style="127" customWidth="1"/>
    <col min="11031" max="11031" width="15.00390625" style="127" customWidth="1"/>
    <col min="11032" max="11263" width="9.125" style="127" customWidth="1"/>
    <col min="11264" max="11264" width="6.125" style="127" customWidth="1"/>
    <col min="11265" max="11265" width="8.375" style="127" customWidth="1"/>
    <col min="11266" max="11266" width="43.375" style="127" customWidth="1"/>
    <col min="11267" max="11267" width="15.375" style="127" customWidth="1"/>
    <col min="11268" max="11268" width="13.625" style="127" customWidth="1"/>
    <col min="11269" max="11269" width="13.25390625" style="127" customWidth="1"/>
    <col min="11270" max="11270" width="13.25390625" style="127" bestFit="1" customWidth="1"/>
    <col min="11271" max="11271" width="12.25390625" style="127" customWidth="1"/>
    <col min="11272" max="11272" width="15.875" style="127" bestFit="1" customWidth="1"/>
    <col min="11273" max="11273" width="13.25390625" style="127" bestFit="1" customWidth="1"/>
    <col min="11274" max="11274" width="14.875" style="127" customWidth="1"/>
    <col min="11275" max="11275" width="14.125" style="127" customWidth="1"/>
    <col min="11276" max="11276" width="12.00390625" style="127" customWidth="1"/>
    <col min="11277" max="11278" width="13.125" style="127" customWidth="1"/>
    <col min="11279" max="11279" width="14.375" style="127" customWidth="1"/>
    <col min="11280" max="11280" width="17.375" style="127" customWidth="1"/>
    <col min="11281" max="11281" width="13.125" style="127" customWidth="1"/>
    <col min="11282" max="11282" width="9.875" style="127" customWidth="1"/>
    <col min="11283" max="11283" width="13.875" style="127" customWidth="1"/>
    <col min="11284" max="11284" width="15.00390625" style="127" customWidth="1"/>
    <col min="11285" max="11285" width="15.625" style="127" customWidth="1"/>
    <col min="11286" max="11286" width="17.00390625" style="127" customWidth="1"/>
    <col min="11287" max="11287" width="15.00390625" style="127" customWidth="1"/>
    <col min="11288" max="11519" width="9.125" style="127" customWidth="1"/>
    <col min="11520" max="11520" width="6.125" style="127" customWidth="1"/>
    <col min="11521" max="11521" width="8.375" style="127" customWidth="1"/>
    <col min="11522" max="11522" width="43.375" style="127" customWidth="1"/>
    <col min="11523" max="11523" width="15.375" style="127" customWidth="1"/>
    <col min="11524" max="11524" width="13.625" style="127" customWidth="1"/>
    <col min="11525" max="11525" width="13.25390625" style="127" customWidth="1"/>
    <col min="11526" max="11526" width="13.25390625" style="127" bestFit="1" customWidth="1"/>
    <col min="11527" max="11527" width="12.25390625" style="127" customWidth="1"/>
    <col min="11528" max="11528" width="15.875" style="127" bestFit="1" customWidth="1"/>
    <col min="11529" max="11529" width="13.25390625" style="127" bestFit="1" customWidth="1"/>
    <col min="11530" max="11530" width="14.875" style="127" customWidth="1"/>
    <col min="11531" max="11531" width="14.125" style="127" customWidth="1"/>
    <col min="11532" max="11532" width="12.00390625" style="127" customWidth="1"/>
    <col min="11533" max="11534" width="13.125" style="127" customWidth="1"/>
    <col min="11535" max="11535" width="14.375" style="127" customWidth="1"/>
    <col min="11536" max="11536" width="17.375" style="127" customWidth="1"/>
    <col min="11537" max="11537" width="13.125" style="127" customWidth="1"/>
    <col min="11538" max="11538" width="9.875" style="127" customWidth="1"/>
    <col min="11539" max="11539" width="13.875" style="127" customWidth="1"/>
    <col min="11540" max="11540" width="15.00390625" style="127" customWidth="1"/>
    <col min="11541" max="11541" width="15.625" style="127" customWidth="1"/>
    <col min="11542" max="11542" width="17.00390625" style="127" customWidth="1"/>
    <col min="11543" max="11543" width="15.00390625" style="127" customWidth="1"/>
    <col min="11544" max="11775" width="9.125" style="127" customWidth="1"/>
    <col min="11776" max="11776" width="6.125" style="127" customWidth="1"/>
    <col min="11777" max="11777" width="8.375" style="127" customWidth="1"/>
    <col min="11778" max="11778" width="43.375" style="127" customWidth="1"/>
    <col min="11779" max="11779" width="15.375" style="127" customWidth="1"/>
    <col min="11780" max="11780" width="13.625" style="127" customWidth="1"/>
    <col min="11781" max="11781" width="13.25390625" style="127" customWidth="1"/>
    <col min="11782" max="11782" width="13.25390625" style="127" bestFit="1" customWidth="1"/>
    <col min="11783" max="11783" width="12.25390625" style="127" customWidth="1"/>
    <col min="11784" max="11784" width="15.875" style="127" bestFit="1" customWidth="1"/>
    <col min="11785" max="11785" width="13.25390625" style="127" bestFit="1" customWidth="1"/>
    <col min="11786" max="11786" width="14.875" style="127" customWidth="1"/>
    <col min="11787" max="11787" width="14.125" style="127" customWidth="1"/>
    <col min="11788" max="11788" width="12.00390625" style="127" customWidth="1"/>
    <col min="11789" max="11790" width="13.125" style="127" customWidth="1"/>
    <col min="11791" max="11791" width="14.375" style="127" customWidth="1"/>
    <col min="11792" max="11792" width="17.375" style="127" customWidth="1"/>
    <col min="11793" max="11793" width="13.125" style="127" customWidth="1"/>
    <col min="11794" max="11794" width="9.875" style="127" customWidth="1"/>
    <col min="11795" max="11795" width="13.875" style="127" customWidth="1"/>
    <col min="11796" max="11796" width="15.00390625" style="127" customWidth="1"/>
    <col min="11797" max="11797" width="15.625" style="127" customWidth="1"/>
    <col min="11798" max="11798" width="17.00390625" style="127" customWidth="1"/>
    <col min="11799" max="11799" width="15.00390625" style="127" customWidth="1"/>
    <col min="11800" max="12031" width="9.125" style="127" customWidth="1"/>
    <col min="12032" max="12032" width="6.125" style="127" customWidth="1"/>
    <col min="12033" max="12033" width="8.375" style="127" customWidth="1"/>
    <col min="12034" max="12034" width="43.375" style="127" customWidth="1"/>
    <col min="12035" max="12035" width="15.375" style="127" customWidth="1"/>
    <col min="12036" max="12036" width="13.625" style="127" customWidth="1"/>
    <col min="12037" max="12037" width="13.25390625" style="127" customWidth="1"/>
    <col min="12038" max="12038" width="13.25390625" style="127" bestFit="1" customWidth="1"/>
    <col min="12039" max="12039" width="12.25390625" style="127" customWidth="1"/>
    <col min="12040" max="12040" width="15.875" style="127" bestFit="1" customWidth="1"/>
    <col min="12041" max="12041" width="13.25390625" style="127" bestFit="1" customWidth="1"/>
    <col min="12042" max="12042" width="14.875" style="127" customWidth="1"/>
    <col min="12043" max="12043" width="14.125" style="127" customWidth="1"/>
    <col min="12044" max="12044" width="12.00390625" style="127" customWidth="1"/>
    <col min="12045" max="12046" width="13.125" style="127" customWidth="1"/>
    <col min="12047" max="12047" width="14.375" style="127" customWidth="1"/>
    <col min="12048" max="12048" width="17.375" style="127" customWidth="1"/>
    <col min="12049" max="12049" width="13.125" style="127" customWidth="1"/>
    <col min="12050" max="12050" width="9.875" style="127" customWidth="1"/>
    <col min="12051" max="12051" width="13.875" style="127" customWidth="1"/>
    <col min="12052" max="12052" width="15.00390625" style="127" customWidth="1"/>
    <col min="12053" max="12053" width="15.625" style="127" customWidth="1"/>
    <col min="12054" max="12054" width="17.00390625" style="127" customWidth="1"/>
    <col min="12055" max="12055" width="15.00390625" style="127" customWidth="1"/>
    <col min="12056" max="12287" width="9.125" style="127" customWidth="1"/>
    <col min="12288" max="12288" width="6.125" style="127" customWidth="1"/>
    <col min="12289" max="12289" width="8.375" style="127" customWidth="1"/>
    <col min="12290" max="12290" width="43.375" style="127" customWidth="1"/>
    <col min="12291" max="12291" width="15.375" style="127" customWidth="1"/>
    <col min="12292" max="12292" width="13.625" style="127" customWidth="1"/>
    <col min="12293" max="12293" width="13.25390625" style="127" customWidth="1"/>
    <col min="12294" max="12294" width="13.25390625" style="127" bestFit="1" customWidth="1"/>
    <col min="12295" max="12295" width="12.25390625" style="127" customWidth="1"/>
    <col min="12296" max="12296" width="15.875" style="127" bestFit="1" customWidth="1"/>
    <col min="12297" max="12297" width="13.25390625" style="127" bestFit="1" customWidth="1"/>
    <col min="12298" max="12298" width="14.875" style="127" customWidth="1"/>
    <col min="12299" max="12299" width="14.125" style="127" customWidth="1"/>
    <col min="12300" max="12300" width="12.00390625" style="127" customWidth="1"/>
    <col min="12301" max="12302" width="13.125" style="127" customWidth="1"/>
    <col min="12303" max="12303" width="14.375" style="127" customWidth="1"/>
    <col min="12304" max="12304" width="17.375" style="127" customWidth="1"/>
    <col min="12305" max="12305" width="13.125" style="127" customWidth="1"/>
    <col min="12306" max="12306" width="9.875" style="127" customWidth="1"/>
    <col min="12307" max="12307" width="13.875" style="127" customWidth="1"/>
    <col min="12308" max="12308" width="15.00390625" style="127" customWidth="1"/>
    <col min="12309" max="12309" width="15.625" style="127" customWidth="1"/>
    <col min="12310" max="12310" width="17.00390625" style="127" customWidth="1"/>
    <col min="12311" max="12311" width="15.00390625" style="127" customWidth="1"/>
    <col min="12312" max="12543" width="9.125" style="127" customWidth="1"/>
    <col min="12544" max="12544" width="6.125" style="127" customWidth="1"/>
    <col min="12545" max="12545" width="8.375" style="127" customWidth="1"/>
    <col min="12546" max="12546" width="43.375" style="127" customWidth="1"/>
    <col min="12547" max="12547" width="15.375" style="127" customWidth="1"/>
    <col min="12548" max="12548" width="13.625" style="127" customWidth="1"/>
    <col min="12549" max="12549" width="13.25390625" style="127" customWidth="1"/>
    <col min="12550" max="12550" width="13.25390625" style="127" bestFit="1" customWidth="1"/>
    <col min="12551" max="12551" width="12.25390625" style="127" customWidth="1"/>
    <col min="12552" max="12552" width="15.875" style="127" bestFit="1" customWidth="1"/>
    <col min="12553" max="12553" width="13.25390625" style="127" bestFit="1" customWidth="1"/>
    <col min="12554" max="12554" width="14.875" style="127" customWidth="1"/>
    <col min="12555" max="12555" width="14.125" style="127" customWidth="1"/>
    <col min="12556" max="12556" width="12.00390625" style="127" customWidth="1"/>
    <col min="12557" max="12558" width="13.125" style="127" customWidth="1"/>
    <col min="12559" max="12559" width="14.375" style="127" customWidth="1"/>
    <col min="12560" max="12560" width="17.375" style="127" customWidth="1"/>
    <col min="12561" max="12561" width="13.125" style="127" customWidth="1"/>
    <col min="12562" max="12562" width="9.875" style="127" customWidth="1"/>
    <col min="12563" max="12563" width="13.875" style="127" customWidth="1"/>
    <col min="12564" max="12564" width="15.00390625" style="127" customWidth="1"/>
    <col min="12565" max="12565" width="15.625" style="127" customWidth="1"/>
    <col min="12566" max="12566" width="17.00390625" style="127" customWidth="1"/>
    <col min="12567" max="12567" width="15.00390625" style="127" customWidth="1"/>
    <col min="12568" max="12799" width="9.125" style="127" customWidth="1"/>
    <col min="12800" max="12800" width="6.125" style="127" customWidth="1"/>
    <col min="12801" max="12801" width="8.375" style="127" customWidth="1"/>
    <col min="12802" max="12802" width="43.375" style="127" customWidth="1"/>
    <col min="12803" max="12803" width="15.375" style="127" customWidth="1"/>
    <col min="12804" max="12804" width="13.625" style="127" customWidth="1"/>
    <col min="12805" max="12805" width="13.25390625" style="127" customWidth="1"/>
    <col min="12806" max="12806" width="13.25390625" style="127" bestFit="1" customWidth="1"/>
    <col min="12807" max="12807" width="12.25390625" style="127" customWidth="1"/>
    <col min="12808" max="12808" width="15.875" style="127" bestFit="1" customWidth="1"/>
    <col min="12809" max="12809" width="13.25390625" style="127" bestFit="1" customWidth="1"/>
    <col min="12810" max="12810" width="14.875" style="127" customWidth="1"/>
    <col min="12811" max="12811" width="14.125" style="127" customWidth="1"/>
    <col min="12812" max="12812" width="12.00390625" style="127" customWidth="1"/>
    <col min="12813" max="12814" width="13.125" style="127" customWidth="1"/>
    <col min="12815" max="12815" width="14.375" style="127" customWidth="1"/>
    <col min="12816" max="12816" width="17.375" style="127" customWidth="1"/>
    <col min="12817" max="12817" width="13.125" style="127" customWidth="1"/>
    <col min="12818" max="12818" width="9.875" style="127" customWidth="1"/>
    <col min="12819" max="12819" width="13.875" style="127" customWidth="1"/>
    <col min="12820" max="12820" width="15.00390625" style="127" customWidth="1"/>
    <col min="12821" max="12821" width="15.625" style="127" customWidth="1"/>
    <col min="12822" max="12822" width="17.00390625" style="127" customWidth="1"/>
    <col min="12823" max="12823" width="15.00390625" style="127" customWidth="1"/>
    <col min="12824" max="13055" width="9.125" style="127" customWidth="1"/>
    <col min="13056" max="13056" width="6.125" style="127" customWidth="1"/>
    <col min="13057" max="13057" width="8.375" style="127" customWidth="1"/>
    <col min="13058" max="13058" width="43.375" style="127" customWidth="1"/>
    <col min="13059" max="13059" width="15.375" style="127" customWidth="1"/>
    <col min="13060" max="13060" width="13.625" style="127" customWidth="1"/>
    <col min="13061" max="13061" width="13.25390625" style="127" customWidth="1"/>
    <col min="13062" max="13062" width="13.25390625" style="127" bestFit="1" customWidth="1"/>
    <col min="13063" max="13063" width="12.25390625" style="127" customWidth="1"/>
    <col min="13064" max="13064" width="15.875" style="127" bestFit="1" customWidth="1"/>
    <col min="13065" max="13065" width="13.25390625" style="127" bestFit="1" customWidth="1"/>
    <col min="13066" max="13066" width="14.875" style="127" customWidth="1"/>
    <col min="13067" max="13067" width="14.125" style="127" customWidth="1"/>
    <col min="13068" max="13068" width="12.00390625" style="127" customWidth="1"/>
    <col min="13069" max="13070" width="13.125" style="127" customWidth="1"/>
    <col min="13071" max="13071" width="14.375" style="127" customWidth="1"/>
    <col min="13072" max="13072" width="17.375" style="127" customWidth="1"/>
    <col min="13073" max="13073" width="13.125" style="127" customWidth="1"/>
    <col min="13074" max="13074" width="9.875" style="127" customWidth="1"/>
    <col min="13075" max="13075" width="13.875" style="127" customWidth="1"/>
    <col min="13076" max="13076" width="15.00390625" style="127" customWidth="1"/>
    <col min="13077" max="13077" width="15.625" style="127" customWidth="1"/>
    <col min="13078" max="13078" width="17.00390625" style="127" customWidth="1"/>
    <col min="13079" max="13079" width="15.00390625" style="127" customWidth="1"/>
    <col min="13080" max="13311" width="9.125" style="127" customWidth="1"/>
    <col min="13312" max="13312" width="6.125" style="127" customWidth="1"/>
    <col min="13313" max="13313" width="8.375" style="127" customWidth="1"/>
    <col min="13314" max="13314" width="43.375" style="127" customWidth="1"/>
    <col min="13315" max="13315" width="15.375" style="127" customWidth="1"/>
    <col min="13316" max="13316" width="13.625" style="127" customWidth="1"/>
    <col min="13317" max="13317" width="13.25390625" style="127" customWidth="1"/>
    <col min="13318" max="13318" width="13.25390625" style="127" bestFit="1" customWidth="1"/>
    <col min="13319" max="13319" width="12.25390625" style="127" customWidth="1"/>
    <col min="13320" max="13320" width="15.875" style="127" bestFit="1" customWidth="1"/>
    <col min="13321" max="13321" width="13.25390625" style="127" bestFit="1" customWidth="1"/>
    <col min="13322" max="13322" width="14.875" style="127" customWidth="1"/>
    <col min="13323" max="13323" width="14.125" style="127" customWidth="1"/>
    <col min="13324" max="13324" width="12.00390625" style="127" customWidth="1"/>
    <col min="13325" max="13326" width="13.125" style="127" customWidth="1"/>
    <col min="13327" max="13327" width="14.375" style="127" customWidth="1"/>
    <col min="13328" max="13328" width="17.375" style="127" customWidth="1"/>
    <col min="13329" max="13329" width="13.125" style="127" customWidth="1"/>
    <col min="13330" max="13330" width="9.875" style="127" customWidth="1"/>
    <col min="13331" max="13331" width="13.875" style="127" customWidth="1"/>
    <col min="13332" max="13332" width="15.00390625" style="127" customWidth="1"/>
    <col min="13333" max="13333" width="15.625" style="127" customWidth="1"/>
    <col min="13334" max="13334" width="17.00390625" style="127" customWidth="1"/>
    <col min="13335" max="13335" width="15.00390625" style="127" customWidth="1"/>
    <col min="13336" max="13567" width="9.125" style="127" customWidth="1"/>
    <col min="13568" max="13568" width="6.125" style="127" customWidth="1"/>
    <col min="13569" max="13569" width="8.375" style="127" customWidth="1"/>
    <col min="13570" max="13570" width="43.375" style="127" customWidth="1"/>
    <col min="13571" max="13571" width="15.375" style="127" customWidth="1"/>
    <col min="13572" max="13572" width="13.625" style="127" customWidth="1"/>
    <col min="13573" max="13573" width="13.25390625" style="127" customWidth="1"/>
    <col min="13574" max="13574" width="13.25390625" style="127" bestFit="1" customWidth="1"/>
    <col min="13575" max="13575" width="12.25390625" style="127" customWidth="1"/>
    <col min="13576" max="13576" width="15.875" style="127" bestFit="1" customWidth="1"/>
    <col min="13577" max="13577" width="13.25390625" style="127" bestFit="1" customWidth="1"/>
    <col min="13578" max="13578" width="14.875" style="127" customWidth="1"/>
    <col min="13579" max="13579" width="14.125" style="127" customWidth="1"/>
    <col min="13580" max="13580" width="12.00390625" style="127" customWidth="1"/>
    <col min="13581" max="13582" width="13.125" style="127" customWidth="1"/>
    <col min="13583" max="13583" width="14.375" style="127" customWidth="1"/>
    <col min="13584" max="13584" width="17.375" style="127" customWidth="1"/>
    <col min="13585" max="13585" width="13.125" style="127" customWidth="1"/>
    <col min="13586" max="13586" width="9.875" style="127" customWidth="1"/>
    <col min="13587" max="13587" width="13.875" style="127" customWidth="1"/>
    <col min="13588" max="13588" width="15.00390625" style="127" customWidth="1"/>
    <col min="13589" max="13589" width="15.625" style="127" customWidth="1"/>
    <col min="13590" max="13590" width="17.00390625" style="127" customWidth="1"/>
    <col min="13591" max="13591" width="15.00390625" style="127" customWidth="1"/>
    <col min="13592" max="13823" width="9.125" style="127" customWidth="1"/>
    <col min="13824" max="13824" width="6.125" style="127" customWidth="1"/>
    <col min="13825" max="13825" width="8.375" style="127" customWidth="1"/>
    <col min="13826" max="13826" width="43.375" style="127" customWidth="1"/>
    <col min="13827" max="13827" width="15.375" style="127" customWidth="1"/>
    <col min="13828" max="13828" width="13.625" style="127" customWidth="1"/>
    <col min="13829" max="13829" width="13.25390625" style="127" customWidth="1"/>
    <col min="13830" max="13830" width="13.25390625" style="127" bestFit="1" customWidth="1"/>
    <col min="13831" max="13831" width="12.25390625" style="127" customWidth="1"/>
    <col min="13832" max="13832" width="15.875" style="127" bestFit="1" customWidth="1"/>
    <col min="13833" max="13833" width="13.25390625" style="127" bestFit="1" customWidth="1"/>
    <col min="13834" max="13834" width="14.875" style="127" customWidth="1"/>
    <col min="13835" max="13835" width="14.125" style="127" customWidth="1"/>
    <col min="13836" max="13836" width="12.00390625" style="127" customWidth="1"/>
    <col min="13837" max="13838" width="13.125" style="127" customWidth="1"/>
    <col min="13839" max="13839" width="14.375" style="127" customWidth="1"/>
    <col min="13840" max="13840" width="17.375" style="127" customWidth="1"/>
    <col min="13841" max="13841" width="13.125" style="127" customWidth="1"/>
    <col min="13842" max="13842" width="9.875" style="127" customWidth="1"/>
    <col min="13843" max="13843" width="13.875" style="127" customWidth="1"/>
    <col min="13844" max="13844" width="15.00390625" style="127" customWidth="1"/>
    <col min="13845" max="13845" width="15.625" style="127" customWidth="1"/>
    <col min="13846" max="13846" width="17.00390625" style="127" customWidth="1"/>
    <col min="13847" max="13847" width="15.00390625" style="127" customWidth="1"/>
    <col min="13848" max="14079" width="9.125" style="127" customWidth="1"/>
    <col min="14080" max="14080" width="6.125" style="127" customWidth="1"/>
    <col min="14081" max="14081" width="8.375" style="127" customWidth="1"/>
    <col min="14082" max="14082" width="43.375" style="127" customWidth="1"/>
    <col min="14083" max="14083" width="15.375" style="127" customWidth="1"/>
    <col min="14084" max="14084" width="13.625" style="127" customWidth="1"/>
    <col min="14085" max="14085" width="13.25390625" style="127" customWidth="1"/>
    <col min="14086" max="14086" width="13.25390625" style="127" bestFit="1" customWidth="1"/>
    <col min="14087" max="14087" width="12.25390625" style="127" customWidth="1"/>
    <col min="14088" max="14088" width="15.875" style="127" bestFit="1" customWidth="1"/>
    <col min="14089" max="14089" width="13.25390625" style="127" bestFit="1" customWidth="1"/>
    <col min="14090" max="14090" width="14.875" style="127" customWidth="1"/>
    <col min="14091" max="14091" width="14.125" style="127" customWidth="1"/>
    <col min="14092" max="14092" width="12.00390625" style="127" customWidth="1"/>
    <col min="14093" max="14094" width="13.125" style="127" customWidth="1"/>
    <col min="14095" max="14095" width="14.375" style="127" customWidth="1"/>
    <col min="14096" max="14096" width="17.375" style="127" customWidth="1"/>
    <col min="14097" max="14097" width="13.125" style="127" customWidth="1"/>
    <col min="14098" max="14098" width="9.875" style="127" customWidth="1"/>
    <col min="14099" max="14099" width="13.875" style="127" customWidth="1"/>
    <col min="14100" max="14100" width="15.00390625" style="127" customWidth="1"/>
    <col min="14101" max="14101" width="15.625" style="127" customWidth="1"/>
    <col min="14102" max="14102" width="17.00390625" style="127" customWidth="1"/>
    <col min="14103" max="14103" width="15.00390625" style="127" customWidth="1"/>
    <col min="14104" max="14335" width="9.125" style="127" customWidth="1"/>
    <col min="14336" max="14336" width="6.125" style="127" customWidth="1"/>
    <col min="14337" max="14337" width="8.375" style="127" customWidth="1"/>
    <col min="14338" max="14338" width="43.375" style="127" customWidth="1"/>
    <col min="14339" max="14339" width="15.375" style="127" customWidth="1"/>
    <col min="14340" max="14340" width="13.625" style="127" customWidth="1"/>
    <col min="14341" max="14341" width="13.25390625" style="127" customWidth="1"/>
    <col min="14342" max="14342" width="13.25390625" style="127" bestFit="1" customWidth="1"/>
    <col min="14343" max="14343" width="12.25390625" style="127" customWidth="1"/>
    <col min="14344" max="14344" width="15.875" style="127" bestFit="1" customWidth="1"/>
    <col min="14345" max="14345" width="13.25390625" style="127" bestFit="1" customWidth="1"/>
    <col min="14346" max="14346" width="14.875" style="127" customWidth="1"/>
    <col min="14347" max="14347" width="14.125" style="127" customWidth="1"/>
    <col min="14348" max="14348" width="12.00390625" style="127" customWidth="1"/>
    <col min="14349" max="14350" width="13.125" style="127" customWidth="1"/>
    <col min="14351" max="14351" width="14.375" style="127" customWidth="1"/>
    <col min="14352" max="14352" width="17.375" style="127" customWidth="1"/>
    <col min="14353" max="14353" width="13.125" style="127" customWidth="1"/>
    <col min="14354" max="14354" width="9.875" style="127" customWidth="1"/>
    <col min="14355" max="14355" width="13.875" style="127" customWidth="1"/>
    <col min="14356" max="14356" width="15.00390625" style="127" customWidth="1"/>
    <col min="14357" max="14357" width="15.625" style="127" customWidth="1"/>
    <col min="14358" max="14358" width="17.00390625" style="127" customWidth="1"/>
    <col min="14359" max="14359" width="15.00390625" style="127" customWidth="1"/>
    <col min="14360" max="14591" width="9.125" style="127" customWidth="1"/>
    <col min="14592" max="14592" width="6.125" style="127" customWidth="1"/>
    <col min="14593" max="14593" width="8.375" style="127" customWidth="1"/>
    <col min="14594" max="14594" width="43.375" style="127" customWidth="1"/>
    <col min="14595" max="14595" width="15.375" style="127" customWidth="1"/>
    <col min="14596" max="14596" width="13.625" style="127" customWidth="1"/>
    <col min="14597" max="14597" width="13.25390625" style="127" customWidth="1"/>
    <col min="14598" max="14598" width="13.25390625" style="127" bestFit="1" customWidth="1"/>
    <col min="14599" max="14599" width="12.25390625" style="127" customWidth="1"/>
    <col min="14600" max="14600" width="15.875" style="127" bestFit="1" customWidth="1"/>
    <col min="14601" max="14601" width="13.25390625" style="127" bestFit="1" customWidth="1"/>
    <col min="14602" max="14602" width="14.875" style="127" customWidth="1"/>
    <col min="14603" max="14603" width="14.125" style="127" customWidth="1"/>
    <col min="14604" max="14604" width="12.00390625" style="127" customWidth="1"/>
    <col min="14605" max="14606" width="13.125" style="127" customWidth="1"/>
    <col min="14607" max="14607" width="14.375" style="127" customWidth="1"/>
    <col min="14608" max="14608" width="17.375" style="127" customWidth="1"/>
    <col min="14609" max="14609" width="13.125" style="127" customWidth="1"/>
    <col min="14610" max="14610" width="9.875" style="127" customWidth="1"/>
    <col min="14611" max="14611" width="13.875" style="127" customWidth="1"/>
    <col min="14612" max="14612" width="15.00390625" style="127" customWidth="1"/>
    <col min="14613" max="14613" width="15.625" style="127" customWidth="1"/>
    <col min="14614" max="14614" width="17.00390625" style="127" customWidth="1"/>
    <col min="14615" max="14615" width="15.00390625" style="127" customWidth="1"/>
    <col min="14616" max="14847" width="9.125" style="127" customWidth="1"/>
    <col min="14848" max="14848" width="6.125" style="127" customWidth="1"/>
    <col min="14849" max="14849" width="8.375" style="127" customWidth="1"/>
    <col min="14850" max="14850" width="43.375" style="127" customWidth="1"/>
    <col min="14851" max="14851" width="15.375" style="127" customWidth="1"/>
    <col min="14852" max="14852" width="13.625" style="127" customWidth="1"/>
    <col min="14853" max="14853" width="13.25390625" style="127" customWidth="1"/>
    <col min="14854" max="14854" width="13.25390625" style="127" bestFit="1" customWidth="1"/>
    <col min="14855" max="14855" width="12.25390625" style="127" customWidth="1"/>
    <col min="14856" max="14856" width="15.875" style="127" bestFit="1" customWidth="1"/>
    <col min="14857" max="14857" width="13.25390625" style="127" bestFit="1" customWidth="1"/>
    <col min="14858" max="14858" width="14.875" style="127" customWidth="1"/>
    <col min="14859" max="14859" width="14.125" style="127" customWidth="1"/>
    <col min="14860" max="14860" width="12.00390625" style="127" customWidth="1"/>
    <col min="14861" max="14862" width="13.125" style="127" customWidth="1"/>
    <col min="14863" max="14863" width="14.375" style="127" customWidth="1"/>
    <col min="14864" max="14864" width="17.375" style="127" customWidth="1"/>
    <col min="14865" max="14865" width="13.125" style="127" customWidth="1"/>
    <col min="14866" max="14866" width="9.875" style="127" customWidth="1"/>
    <col min="14867" max="14867" width="13.875" style="127" customWidth="1"/>
    <col min="14868" max="14868" width="15.00390625" style="127" customWidth="1"/>
    <col min="14869" max="14869" width="15.625" style="127" customWidth="1"/>
    <col min="14870" max="14870" width="17.00390625" style="127" customWidth="1"/>
    <col min="14871" max="14871" width="15.00390625" style="127" customWidth="1"/>
    <col min="14872" max="15103" width="9.125" style="127" customWidth="1"/>
    <col min="15104" max="15104" width="6.125" style="127" customWidth="1"/>
    <col min="15105" max="15105" width="8.375" style="127" customWidth="1"/>
    <col min="15106" max="15106" width="43.375" style="127" customWidth="1"/>
    <col min="15107" max="15107" width="15.375" style="127" customWidth="1"/>
    <col min="15108" max="15108" width="13.625" style="127" customWidth="1"/>
    <col min="15109" max="15109" width="13.25390625" style="127" customWidth="1"/>
    <col min="15110" max="15110" width="13.25390625" style="127" bestFit="1" customWidth="1"/>
    <col min="15111" max="15111" width="12.25390625" style="127" customWidth="1"/>
    <col min="15112" max="15112" width="15.875" style="127" bestFit="1" customWidth="1"/>
    <col min="15113" max="15113" width="13.25390625" style="127" bestFit="1" customWidth="1"/>
    <col min="15114" max="15114" width="14.875" style="127" customWidth="1"/>
    <col min="15115" max="15115" width="14.125" style="127" customWidth="1"/>
    <col min="15116" max="15116" width="12.00390625" style="127" customWidth="1"/>
    <col min="15117" max="15118" width="13.125" style="127" customWidth="1"/>
    <col min="15119" max="15119" width="14.375" style="127" customWidth="1"/>
    <col min="15120" max="15120" width="17.375" style="127" customWidth="1"/>
    <col min="15121" max="15121" width="13.125" style="127" customWidth="1"/>
    <col min="15122" max="15122" width="9.875" style="127" customWidth="1"/>
    <col min="15123" max="15123" width="13.875" style="127" customWidth="1"/>
    <col min="15124" max="15124" width="15.00390625" style="127" customWidth="1"/>
    <col min="15125" max="15125" width="15.625" style="127" customWidth="1"/>
    <col min="15126" max="15126" width="17.00390625" style="127" customWidth="1"/>
    <col min="15127" max="15127" width="15.00390625" style="127" customWidth="1"/>
    <col min="15128" max="15359" width="9.125" style="127" customWidth="1"/>
    <col min="15360" max="15360" width="6.125" style="127" customWidth="1"/>
    <col min="15361" max="15361" width="8.375" style="127" customWidth="1"/>
    <col min="15362" max="15362" width="43.375" style="127" customWidth="1"/>
    <col min="15363" max="15363" width="15.375" style="127" customWidth="1"/>
    <col min="15364" max="15364" width="13.625" style="127" customWidth="1"/>
    <col min="15365" max="15365" width="13.25390625" style="127" customWidth="1"/>
    <col min="15366" max="15366" width="13.25390625" style="127" bestFit="1" customWidth="1"/>
    <col min="15367" max="15367" width="12.25390625" style="127" customWidth="1"/>
    <col min="15368" max="15368" width="15.875" style="127" bestFit="1" customWidth="1"/>
    <col min="15369" max="15369" width="13.25390625" style="127" bestFit="1" customWidth="1"/>
    <col min="15370" max="15370" width="14.875" style="127" customWidth="1"/>
    <col min="15371" max="15371" width="14.125" style="127" customWidth="1"/>
    <col min="15372" max="15372" width="12.00390625" style="127" customWidth="1"/>
    <col min="15373" max="15374" width="13.125" style="127" customWidth="1"/>
    <col min="15375" max="15375" width="14.375" style="127" customWidth="1"/>
    <col min="15376" max="15376" width="17.375" style="127" customWidth="1"/>
    <col min="15377" max="15377" width="13.125" style="127" customWidth="1"/>
    <col min="15378" max="15378" width="9.875" style="127" customWidth="1"/>
    <col min="15379" max="15379" width="13.875" style="127" customWidth="1"/>
    <col min="15380" max="15380" width="15.00390625" style="127" customWidth="1"/>
    <col min="15381" max="15381" width="15.625" style="127" customWidth="1"/>
    <col min="15382" max="15382" width="17.00390625" style="127" customWidth="1"/>
    <col min="15383" max="15383" width="15.00390625" style="127" customWidth="1"/>
    <col min="15384" max="15615" width="9.125" style="127" customWidth="1"/>
    <col min="15616" max="15616" width="6.125" style="127" customWidth="1"/>
    <col min="15617" max="15617" width="8.375" style="127" customWidth="1"/>
    <col min="15618" max="15618" width="43.375" style="127" customWidth="1"/>
    <col min="15619" max="15619" width="15.375" style="127" customWidth="1"/>
    <col min="15620" max="15620" width="13.625" style="127" customWidth="1"/>
    <col min="15621" max="15621" width="13.25390625" style="127" customWidth="1"/>
    <col min="15622" max="15622" width="13.25390625" style="127" bestFit="1" customWidth="1"/>
    <col min="15623" max="15623" width="12.25390625" style="127" customWidth="1"/>
    <col min="15624" max="15624" width="15.875" style="127" bestFit="1" customWidth="1"/>
    <col min="15625" max="15625" width="13.25390625" style="127" bestFit="1" customWidth="1"/>
    <col min="15626" max="15626" width="14.875" style="127" customWidth="1"/>
    <col min="15627" max="15627" width="14.125" style="127" customWidth="1"/>
    <col min="15628" max="15628" width="12.00390625" style="127" customWidth="1"/>
    <col min="15629" max="15630" width="13.125" style="127" customWidth="1"/>
    <col min="15631" max="15631" width="14.375" style="127" customWidth="1"/>
    <col min="15632" max="15632" width="17.375" style="127" customWidth="1"/>
    <col min="15633" max="15633" width="13.125" style="127" customWidth="1"/>
    <col min="15634" max="15634" width="9.875" style="127" customWidth="1"/>
    <col min="15635" max="15635" width="13.875" style="127" customWidth="1"/>
    <col min="15636" max="15636" width="15.00390625" style="127" customWidth="1"/>
    <col min="15637" max="15637" width="15.625" style="127" customWidth="1"/>
    <col min="15638" max="15638" width="17.00390625" style="127" customWidth="1"/>
    <col min="15639" max="15639" width="15.00390625" style="127" customWidth="1"/>
    <col min="15640" max="15871" width="9.125" style="127" customWidth="1"/>
    <col min="15872" max="15872" width="6.125" style="127" customWidth="1"/>
    <col min="15873" max="15873" width="8.375" style="127" customWidth="1"/>
    <col min="15874" max="15874" width="43.375" style="127" customWidth="1"/>
    <col min="15875" max="15875" width="15.375" style="127" customWidth="1"/>
    <col min="15876" max="15876" width="13.625" style="127" customWidth="1"/>
    <col min="15877" max="15877" width="13.25390625" style="127" customWidth="1"/>
    <col min="15878" max="15878" width="13.25390625" style="127" bestFit="1" customWidth="1"/>
    <col min="15879" max="15879" width="12.25390625" style="127" customWidth="1"/>
    <col min="15880" max="15880" width="15.875" style="127" bestFit="1" customWidth="1"/>
    <col min="15881" max="15881" width="13.25390625" style="127" bestFit="1" customWidth="1"/>
    <col min="15882" max="15882" width="14.875" style="127" customWidth="1"/>
    <col min="15883" max="15883" width="14.125" style="127" customWidth="1"/>
    <col min="15884" max="15884" width="12.00390625" style="127" customWidth="1"/>
    <col min="15885" max="15886" width="13.125" style="127" customWidth="1"/>
    <col min="15887" max="15887" width="14.375" style="127" customWidth="1"/>
    <col min="15888" max="15888" width="17.375" style="127" customWidth="1"/>
    <col min="15889" max="15889" width="13.125" style="127" customWidth="1"/>
    <col min="15890" max="15890" width="9.875" style="127" customWidth="1"/>
    <col min="15891" max="15891" width="13.875" style="127" customWidth="1"/>
    <col min="15892" max="15892" width="15.00390625" style="127" customWidth="1"/>
    <col min="15893" max="15893" width="15.625" style="127" customWidth="1"/>
    <col min="15894" max="15894" width="17.00390625" style="127" customWidth="1"/>
    <col min="15895" max="15895" width="15.00390625" style="127" customWidth="1"/>
    <col min="15896" max="16127" width="9.125" style="127" customWidth="1"/>
    <col min="16128" max="16128" width="6.125" style="127" customWidth="1"/>
    <col min="16129" max="16129" width="8.375" style="127" customWidth="1"/>
    <col min="16130" max="16130" width="43.375" style="127" customWidth="1"/>
    <col min="16131" max="16131" width="15.375" style="127" customWidth="1"/>
    <col min="16132" max="16132" width="13.625" style="127" customWidth="1"/>
    <col min="16133" max="16133" width="13.25390625" style="127" customWidth="1"/>
    <col min="16134" max="16134" width="13.25390625" style="127" bestFit="1" customWidth="1"/>
    <col min="16135" max="16135" width="12.25390625" style="127" customWidth="1"/>
    <col min="16136" max="16136" width="15.875" style="127" bestFit="1" customWidth="1"/>
    <col min="16137" max="16137" width="13.25390625" style="127" bestFit="1" customWidth="1"/>
    <col min="16138" max="16138" width="14.875" style="127" customWidth="1"/>
    <col min="16139" max="16139" width="14.125" style="127" customWidth="1"/>
    <col min="16140" max="16140" width="12.00390625" style="127" customWidth="1"/>
    <col min="16141" max="16142" width="13.125" style="127" customWidth="1"/>
    <col min="16143" max="16143" width="14.375" style="127" customWidth="1"/>
    <col min="16144" max="16144" width="17.375" style="127" customWidth="1"/>
    <col min="16145" max="16145" width="13.125" style="127" customWidth="1"/>
    <col min="16146" max="16146" width="9.875" style="127" customWidth="1"/>
    <col min="16147" max="16147" width="13.875" style="127" customWidth="1"/>
    <col min="16148" max="16148" width="15.00390625" style="127" customWidth="1"/>
    <col min="16149" max="16149" width="15.625" style="127" customWidth="1"/>
    <col min="16150" max="16150" width="17.00390625" style="127" customWidth="1"/>
    <col min="16151" max="16151" width="15.00390625" style="127" customWidth="1"/>
    <col min="16152" max="16384" width="9.125" style="127" customWidth="1"/>
  </cols>
  <sheetData>
    <row r="1" ht="12.75" customHeight="1" thickBot="1">
      <c r="W1" s="128"/>
    </row>
    <row r="2" spans="1:23" ht="39.95" customHeight="1" thickBot="1">
      <c r="A2" s="460" t="s">
        <v>127</v>
      </c>
      <c r="B2" s="461"/>
      <c r="C2" s="461"/>
      <c r="D2" s="461"/>
      <c r="E2" s="461"/>
      <c r="F2" s="461"/>
      <c r="G2" s="461"/>
      <c r="H2" s="461"/>
      <c r="I2" s="461"/>
      <c r="J2" s="461"/>
      <c r="K2" s="461"/>
      <c r="L2" s="461"/>
      <c r="M2" s="461"/>
      <c r="N2" s="461"/>
      <c r="O2" s="461"/>
      <c r="P2" s="461"/>
      <c r="Q2" s="461"/>
      <c r="R2" s="461"/>
      <c r="S2" s="461"/>
      <c r="T2" s="461"/>
      <c r="U2" s="461"/>
      <c r="V2" s="461"/>
      <c r="W2" s="462"/>
    </row>
    <row r="3" spans="1:23" ht="31.5" customHeight="1" thickBot="1">
      <c r="A3" s="87" t="s">
        <v>4</v>
      </c>
      <c r="B3" s="88"/>
      <c r="C3" s="88"/>
      <c r="D3" s="463" t="str">
        <f>'01 Krycí list'!C6</f>
        <v>[ Doplňte dle údaje ve Smlouvě o dílo SoD ]</v>
      </c>
      <c r="E3" s="463"/>
      <c r="F3" s="463"/>
      <c r="G3" s="463"/>
      <c r="H3" s="463"/>
      <c r="I3" s="463"/>
      <c r="J3" s="463"/>
      <c r="K3" s="463"/>
      <c r="L3" s="463"/>
      <c r="M3" s="463"/>
      <c r="T3" s="89"/>
      <c r="U3" s="89"/>
      <c r="V3" s="89"/>
      <c r="W3" s="89"/>
    </row>
    <row r="4" spans="1:23" ht="29.25" customHeight="1">
      <c r="A4" s="129"/>
      <c r="B4" s="130">
        <v>1</v>
      </c>
      <c r="C4" s="131" t="s">
        <v>77</v>
      </c>
      <c r="D4" s="223">
        <v>1000</v>
      </c>
      <c r="E4" s="184"/>
      <c r="F4" s="132" t="s">
        <v>78</v>
      </c>
      <c r="G4" s="464" t="s">
        <v>79</v>
      </c>
      <c r="H4" s="465"/>
      <c r="I4" s="465"/>
      <c r="J4" s="465"/>
      <c r="K4" s="133">
        <f>O15+S15</f>
        <v>0</v>
      </c>
      <c r="L4" s="134"/>
      <c r="N4" s="317"/>
      <c r="O4" s="466"/>
      <c r="P4" s="466"/>
      <c r="Q4" s="318"/>
      <c r="T4" s="135" t="s">
        <v>172</v>
      </c>
      <c r="U4" s="469" t="s">
        <v>171</v>
      </c>
      <c r="V4" s="470"/>
      <c r="W4" s="290" t="s">
        <v>232</v>
      </c>
    </row>
    <row r="5" spans="1:23" ht="29.25" customHeight="1">
      <c r="A5" s="136"/>
      <c r="B5" s="137" t="s">
        <v>128</v>
      </c>
      <c r="C5" s="90" t="s">
        <v>129</v>
      </c>
      <c r="D5" s="138">
        <f>D4+D15+E15</f>
        <v>1002.27</v>
      </c>
      <c r="F5" s="139" t="s">
        <v>80</v>
      </c>
      <c r="G5" s="467" t="s">
        <v>81</v>
      </c>
      <c r="H5" s="468"/>
      <c r="I5" s="468"/>
      <c r="J5" s="468"/>
      <c r="K5" s="140">
        <f>K4/D4</f>
        <v>0</v>
      </c>
      <c r="L5" s="134"/>
      <c r="N5" s="317"/>
      <c r="O5" s="466"/>
      <c r="P5" s="466"/>
      <c r="Q5" s="318"/>
      <c r="R5" s="319"/>
      <c r="T5" s="141" t="s">
        <v>173</v>
      </c>
      <c r="U5" s="471" t="s">
        <v>233</v>
      </c>
      <c r="V5" s="472"/>
      <c r="W5" s="251">
        <f>W15/D4</f>
        <v>0</v>
      </c>
    </row>
    <row r="6" spans="1:23" ht="62.25" customHeight="1" thickBot="1">
      <c r="A6" s="473"/>
      <c r="B6" s="474"/>
      <c r="C6" s="124" t="s">
        <v>119</v>
      </c>
      <c r="D6" s="142">
        <f>D5*1.21</f>
        <v>1212.7467</v>
      </c>
      <c r="F6" s="143" t="s">
        <v>84</v>
      </c>
      <c r="G6" s="475" t="s">
        <v>85</v>
      </c>
      <c r="H6" s="476"/>
      <c r="I6" s="476"/>
      <c r="J6" s="476"/>
      <c r="K6" s="144">
        <f>D4*0.3</f>
        <v>300</v>
      </c>
      <c r="L6" s="134"/>
      <c r="N6" s="317"/>
      <c r="O6" s="466"/>
      <c r="P6" s="466"/>
      <c r="Q6" s="320"/>
      <c r="T6" s="145" t="s">
        <v>234</v>
      </c>
      <c r="U6" s="482" t="s">
        <v>170</v>
      </c>
      <c r="V6" s="483"/>
      <c r="W6" s="146">
        <f>W15</f>
        <v>0</v>
      </c>
    </row>
    <row r="7" spans="1:35" ht="62.25" customHeight="1">
      <c r="A7" s="147"/>
      <c r="B7" s="137" t="s">
        <v>82</v>
      </c>
      <c r="C7" s="90" t="s">
        <v>83</v>
      </c>
      <c r="D7" s="91">
        <f>D5/D4</f>
        <v>1.00227</v>
      </c>
      <c r="F7" s="148"/>
      <c r="G7" s="149"/>
      <c r="H7" s="149"/>
      <c r="I7" s="149"/>
      <c r="J7" s="149"/>
      <c r="K7" s="150"/>
      <c r="L7" s="134"/>
      <c r="N7" s="321"/>
      <c r="O7" s="466"/>
      <c r="P7" s="466"/>
      <c r="Q7" s="320"/>
      <c r="S7" s="148"/>
      <c r="T7" s="480"/>
      <c r="U7" s="481"/>
      <c r="V7" s="481"/>
      <c r="W7" s="234"/>
      <c r="Y7" s="252"/>
      <c r="Z7" s="252"/>
      <c r="AA7" s="252"/>
      <c r="AB7" s="252"/>
      <c r="AC7" s="252"/>
      <c r="AD7" s="252"/>
      <c r="AE7" s="252"/>
      <c r="AF7" s="252"/>
      <c r="AG7" s="252"/>
      <c r="AH7" s="252"/>
      <c r="AI7" s="252"/>
    </row>
    <row r="8" spans="1:23" ht="29.25" customHeight="1">
      <c r="A8" s="147"/>
      <c r="B8" s="137" t="s">
        <v>86</v>
      </c>
      <c r="C8" s="153" t="s">
        <v>87</v>
      </c>
      <c r="D8" s="154">
        <f>I15/D4</f>
        <v>0.002275</v>
      </c>
      <c r="F8" s="155"/>
      <c r="G8" s="149"/>
      <c r="H8" s="149"/>
      <c r="I8" s="149"/>
      <c r="J8" s="149"/>
      <c r="K8" s="150"/>
      <c r="L8" s="134"/>
      <c r="N8" s="134"/>
      <c r="O8" s="134"/>
      <c r="P8" s="134"/>
      <c r="Q8" s="134"/>
      <c r="S8" s="148"/>
      <c r="T8" s="151"/>
      <c r="U8" s="151"/>
      <c r="V8" s="151"/>
      <c r="W8" s="152"/>
    </row>
    <row r="9" spans="1:23" ht="29.25" customHeight="1" thickBot="1">
      <c r="A9" s="147"/>
      <c r="B9" s="137" t="s">
        <v>88</v>
      </c>
      <c r="C9" s="156" t="s">
        <v>89</v>
      </c>
      <c r="D9" s="157">
        <f>L15/D4</f>
        <v>0</v>
      </c>
      <c r="G9" s="149"/>
      <c r="H9" s="149"/>
      <c r="I9" s="149"/>
      <c r="J9" s="149"/>
      <c r="K9" s="150"/>
      <c r="L9" s="134"/>
      <c r="N9" s="158"/>
      <c r="O9" s="149"/>
      <c r="P9" s="159"/>
      <c r="Q9" s="150"/>
      <c r="S9" s="151"/>
      <c r="T9" s="151"/>
      <c r="U9" s="151"/>
      <c r="V9" s="151"/>
      <c r="W9" s="152"/>
    </row>
    <row r="10" spans="1:23" ht="29.25" customHeight="1" thickBot="1">
      <c r="A10" s="160"/>
      <c r="B10" s="161" t="s">
        <v>90</v>
      </c>
      <c r="C10" s="291" t="s">
        <v>117</v>
      </c>
      <c r="D10" s="162">
        <f>D15/D4</f>
        <v>-0.001</v>
      </c>
      <c r="E10" s="292" t="s">
        <v>235</v>
      </c>
      <c r="G10" s="477"/>
      <c r="H10" s="478"/>
      <c r="I10" s="478"/>
      <c r="J10" s="478"/>
      <c r="K10" s="478"/>
      <c r="L10" s="478"/>
      <c r="M10" s="478"/>
      <c r="N10" s="478"/>
      <c r="O10" s="478"/>
      <c r="P10" s="478"/>
      <c r="Q10" s="478"/>
      <c r="R10" s="478"/>
      <c r="S10" s="478"/>
      <c r="T10" s="478"/>
      <c r="U10" s="478"/>
      <c r="V10" s="478"/>
      <c r="W10" s="479"/>
    </row>
    <row r="11" spans="7:23" ht="29.25" customHeight="1" thickBot="1">
      <c r="G11" s="502" t="s">
        <v>91</v>
      </c>
      <c r="H11" s="503"/>
      <c r="I11" s="504"/>
      <c r="J11" s="505" t="s">
        <v>92</v>
      </c>
      <c r="K11" s="506"/>
      <c r="L11" s="507"/>
      <c r="M11" s="508" t="s">
        <v>93</v>
      </c>
      <c r="N11" s="509"/>
      <c r="O11" s="509"/>
      <c r="P11" s="495"/>
      <c r="Q11" s="510" t="s">
        <v>94</v>
      </c>
      <c r="R11" s="511"/>
      <c r="S11" s="511"/>
      <c r="T11" s="495"/>
      <c r="U11" s="484" t="s">
        <v>95</v>
      </c>
      <c r="V11" s="485"/>
      <c r="W11" s="486"/>
    </row>
    <row r="12" spans="1:23" ht="51" customHeight="1" thickBot="1">
      <c r="A12" s="163"/>
      <c r="D12" s="164"/>
      <c r="G12" s="487" t="s">
        <v>130</v>
      </c>
      <c r="H12" s="488"/>
      <c r="I12" s="489"/>
      <c r="J12" s="490" t="s">
        <v>131</v>
      </c>
      <c r="K12" s="491"/>
      <c r="L12" s="492"/>
      <c r="M12" s="493" t="s">
        <v>132</v>
      </c>
      <c r="N12" s="494"/>
      <c r="O12" s="494"/>
      <c r="P12" s="495"/>
      <c r="Q12" s="496" t="s">
        <v>133</v>
      </c>
      <c r="R12" s="497"/>
      <c r="S12" s="497"/>
      <c r="T12" s="495"/>
      <c r="U12" s="498" t="s">
        <v>134</v>
      </c>
      <c r="V12" s="499"/>
      <c r="W12" s="500"/>
    </row>
    <row r="13" spans="1:23" ht="77.25" thickBot="1">
      <c r="A13" s="165" t="s">
        <v>96</v>
      </c>
      <c r="B13" s="165" t="s">
        <v>97</v>
      </c>
      <c r="C13" s="171" t="s">
        <v>98</v>
      </c>
      <c r="D13" s="166" t="s">
        <v>99</v>
      </c>
      <c r="E13" s="165" t="s">
        <v>100</v>
      </c>
      <c r="F13" s="167" t="s">
        <v>101</v>
      </c>
      <c r="G13" s="168" t="s">
        <v>99</v>
      </c>
      <c r="H13" s="168" t="s">
        <v>100</v>
      </c>
      <c r="I13" s="168" t="s">
        <v>102</v>
      </c>
      <c r="J13" s="169" t="s">
        <v>99</v>
      </c>
      <c r="K13" s="169" t="s">
        <v>100</v>
      </c>
      <c r="L13" s="169" t="s">
        <v>102</v>
      </c>
      <c r="M13" s="170" t="s">
        <v>99</v>
      </c>
      <c r="N13" s="170" t="s">
        <v>100</v>
      </c>
      <c r="O13" s="170" t="s">
        <v>102</v>
      </c>
      <c r="P13" s="170" t="s">
        <v>103</v>
      </c>
      <c r="Q13" s="171" t="s">
        <v>99</v>
      </c>
      <c r="R13" s="171" t="s">
        <v>100</v>
      </c>
      <c r="S13" s="171" t="s">
        <v>102</v>
      </c>
      <c r="T13" s="171" t="s">
        <v>103</v>
      </c>
      <c r="U13" s="172" t="s">
        <v>99</v>
      </c>
      <c r="V13" s="172" t="s">
        <v>100</v>
      </c>
      <c r="W13" s="172" t="s">
        <v>104</v>
      </c>
    </row>
    <row r="14" spans="1:23" ht="36.75" thickBot="1">
      <c r="A14" s="173">
        <v>16</v>
      </c>
      <c r="B14" s="173">
        <v>17</v>
      </c>
      <c r="C14" s="173">
        <v>18</v>
      </c>
      <c r="D14" s="174" t="s">
        <v>261</v>
      </c>
      <c r="E14" s="174" t="s">
        <v>262</v>
      </c>
      <c r="F14" s="175" t="s">
        <v>105</v>
      </c>
      <c r="G14" s="176">
        <v>23</v>
      </c>
      <c r="H14" s="176">
        <v>24</v>
      </c>
      <c r="I14" s="176" t="s">
        <v>106</v>
      </c>
      <c r="J14" s="177">
        <v>26</v>
      </c>
      <c r="K14" s="177">
        <v>27</v>
      </c>
      <c r="L14" s="177" t="s">
        <v>107</v>
      </c>
      <c r="M14" s="178">
        <v>29</v>
      </c>
      <c r="N14" s="178">
        <v>30</v>
      </c>
      <c r="O14" s="178" t="s">
        <v>108</v>
      </c>
      <c r="P14" s="178" t="s">
        <v>109</v>
      </c>
      <c r="Q14" s="179">
        <v>33</v>
      </c>
      <c r="R14" s="179">
        <v>34</v>
      </c>
      <c r="S14" s="179" t="s">
        <v>110</v>
      </c>
      <c r="T14" s="179" t="s">
        <v>111</v>
      </c>
      <c r="U14" s="180">
        <v>37</v>
      </c>
      <c r="V14" s="180">
        <v>38</v>
      </c>
      <c r="W14" s="180" t="s">
        <v>174</v>
      </c>
    </row>
    <row r="15" spans="1:23" s="195" customFormat="1" ht="19.5" customHeight="1" thickBot="1">
      <c r="A15" s="185"/>
      <c r="B15" s="185"/>
      <c r="C15" s="186" t="str">
        <f>D3</f>
        <v>[ Doplňte dle údaje ve Smlouvě o dílo SoD ]</v>
      </c>
      <c r="D15" s="187">
        <f>SUM(D16:D20)</f>
        <v>-1</v>
      </c>
      <c r="E15" s="187">
        <f>SUM(E16:E20)</f>
        <v>3.2699999999999996</v>
      </c>
      <c r="F15" s="188">
        <f>(D15+E15)</f>
        <v>2.2699999999999996</v>
      </c>
      <c r="G15" s="189">
        <f>SUM(G16:G20)</f>
        <v>-1.003</v>
      </c>
      <c r="H15" s="189">
        <f aca="true" t="shared" si="0" ref="H15:I15">SUM(H16:H20)</f>
        <v>3.2779999999999996</v>
      </c>
      <c r="I15" s="189">
        <f t="shared" si="0"/>
        <v>2.275</v>
      </c>
      <c r="J15" s="189">
        <f aca="true" t="shared" si="1" ref="J15">SUM(J16:J20)</f>
        <v>0</v>
      </c>
      <c r="K15" s="189">
        <f aca="true" t="shared" si="2" ref="K15">SUM(K16:K20)</f>
        <v>0</v>
      </c>
      <c r="L15" s="189">
        <f aca="true" t="shared" si="3" ref="L15">SUM(L16:L20)</f>
        <v>0</v>
      </c>
      <c r="M15" s="190">
        <f aca="true" t="shared" si="4" ref="M15">SUM(M16:M20)</f>
        <v>0</v>
      </c>
      <c r="N15" s="190">
        <f aca="true" t="shared" si="5" ref="N15">SUM(N16:N20)</f>
        <v>0</v>
      </c>
      <c r="O15" s="191">
        <f>(M15+N15)</f>
        <v>0</v>
      </c>
      <c r="P15" s="190">
        <f>SUM(P16:P20)</f>
        <v>0</v>
      </c>
      <c r="Q15" s="192">
        <f>SUM(Q16:Q20)</f>
        <v>0</v>
      </c>
      <c r="R15" s="192">
        <f>SUM(R16:R20)</f>
        <v>0</v>
      </c>
      <c r="S15" s="193">
        <f>Q15+R15</f>
        <v>0</v>
      </c>
      <c r="T15" s="192">
        <f>SUM(T16:T20)</f>
        <v>0</v>
      </c>
      <c r="U15" s="194">
        <f>SUM(U16:U20)</f>
        <v>0</v>
      </c>
      <c r="V15" s="194">
        <f>SUM(V16:V20)</f>
        <v>0</v>
      </c>
      <c r="W15" s="250">
        <f>SUM(W16:W20)</f>
        <v>0</v>
      </c>
    </row>
    <row r="16" spans="1:23" s="200" customFormat="1" ht="25.5" customHeight="1">
      <c r="A16" s="196">
        <v>201</v>
      </c>
      <c r="B16" s="197">
        <v>1</v>
      </c>
      <c r="C16" s="253" t="s">
        <v>175</v>
      </c>
      <c r="D16" s="198">
        <f>ROUND(G16+J16+M16+Q16+U16,2)</f>
        <v>-1</v>
      </c>
      <c r="E16" s="198">
        <f>ROUND(H16+K16+N16+R16+V16,2)</f>
        <v>2.01</v>
      </c>
      <c r="F16" s="198">
        <f>D16+E16</f>
        <v>1.0099999999999998</v>
      </c>
      <c r="G16" s="198">
        <v>-1.003</v>
      </c>
      <c r="H16" s="198">
        <v>2.006</v>
      </c>
      <c r="I16" s="198">
        <f>G16+H16</f>
        <v>1.003</v>
      </c>
      <c r="J16" s="198">
        <v>0</v>
      </c>
      <c r="K16" s="198">
        <v>0</v>
      </c>
      <c r="L16" s="198">
        <f>J16+K16</f>
        <v>0</v>
      </c>
      <c r="M16" s="198">
        <f>'04 Položky změny'!J21</f>
        <v>0</v>
      </c>
      <c r="N16" s="198">
        <v>0</v>
      </c>
      <c r="O16" s="199">
        <v>0</v>
      </c>
      <c r="P16" s="199">
        <f>ABS(M16)+N16</f>
        <v>0</v>
      </c>
      <c r="Q16" s="198">
        <v>0</v>
      </c>
      <c r="R16" s="198">
        <v>0</v>
      </c>
      <c r="S16" s="199">
        <f>Q16+R16</f>
        <v>0</v>
      </c>
      <c r="T16" s="199">
        <f>ABS(Q16)+R16</f>
        <v>0</v>
      </c>
      <c r="U16" s="198">
        <v>0</v>
      </c>
      <c r="V16" s="198">
        <v>0</v>
      </c>
      <c r="W16" s="254">
        <f>ABS(U16)+V16</f>
        <v>0</v>
      </c>
    </row>
    <row r="17" spans="1:23" s="200" customFormat="1" ht="25.5" customHeight="1">
      <c r="A17" s="201"/>
      <c r="B17" s="202">
        <v>2</v>
      </c>
      <c r="C17" s="203"/>
      <c r="D17" s="204">
        <f>ROUND(G17+J17+M17+Q17+U17,2)</f>
        <v>0</v>
      </c>
      <c r="E17" s="204">
        <f>ROUND(H17+K17+N17+R17+V17,2)</f>
        <v>1.23</v>
      </c>
      <c r="F17" s="204">
        <f>(D17+E17)</f>
        <v>1.23</v>
      </c>
      <c r="G17" s="204">
        <v>0</v>
      </c>
      <c r="H17" s="204">
        <v>1.234</v>
      </c>
      <c r="I17" s="204">
        <f>G17+H17</f>
        <v>1.234</v>
      </c>
      <c r="J17" s="204">
        <v>0</v>
      </c>
      <c r="K17" s="204">
        <v>0</v>
      </c>
      <c r="L17" s="204">
        <f>J17+K17</f>
        <v>0</v>
      </c>
      <c r="M17" s="204">
        <v>0</v>
      </c>
      <c r="N17" s="204">
        <v>0</v>
      </c>
      <c r="O17" s="205">
        <f>(M17+N17)</f>
        <v>0</v>
      </c>
      <c r="P17" s="205">
        <f>ABS(M17)+N17</f>
        <v>0</v>
      </c>
      <c r="Q17" s="204">
        <v>0</v>
      </c>
      <c r="R17" s="204">
        <v>0</v>
      </c>
      <c r="S17" s="205">
        <f>Q17+R17</f>
        <v>0</v>
      </c>
      <c r="T17" s="205">
        <f>ABS(Q17)+R17</f>
        <v>0</v>
      </c>
      <c r="U17" s="204">
        <v>0</v>
      </c>
      <c r="V17" s="204">
        <v>0</v>
      </c>
      <c r="W17" s="254">
        <f aca="true" t="shared" si="6" ref="W17:W19">ABS(U17)+V17</f>
        <v>0</v>
      </c>
    </row>
    <row r="18" spans="1:23" s="200" customFormat="1" ht="12.75" customHeight="1">
      <c r="A18" s="201"/>
      <c r="B18" s="202">
        <v>3</v>
      </c>
      <c r="C18" s="203"/>
      <c r="D18" s="204">
        <f aca="true" t="shared" si="7" ref="D18:D19">ROUND(G18+J18+M18+Q18+U18,2)</f>
        <v>0</v>
      </c>
      <c r="E18" s="204">
        <f aca="true" t="shared" si="8" ref="E18:E19">ROUND(H18+K18+N18+R18+V18,2)</f>
        <v>0.01</v>
      </c>
      <c r="F18" s="204">
        <f>(D18+E18)</f>
        <v>0.01</v>
      </c>
      <c r="G18" s="204">
        <v>0</v>
      </c>
      <c r="H18" s="204">
        <v>0.014</v>
      </c>
      <c r="I18" s="204">
        <f>G18+H18</f>
        <v>0.014</v>
      </c>
      <c r="J18" s="206">
        <v>0</v>
      </c>
      <c r="K18" s="206">
        <v>0</v>
      </c>
      <c r="L18" s="204">
        <f>J18+K18</f>
        <v>0</v>
      </c>
      <c r="M18" s="206">
        <v>0</v>
      </c>
      <c r="N18" s="206">
        <v>0</v>
      </c>
      <c r="O18" s="205">
        <f>(M18+N18)</f>
        <v>0</v>
      </c>
      <c r="P18" s="205">
        <f>ABS(M18)+N18</f>
        <v>0</v>
      </c>
      <c r="Q18" s="204">
        <v>0</v>
      </c>
      <c r="R18" s="204">
        <v>0</v>
      </c>
      <c r="S18" s="205">
        <f>Q18+R18</f>
        <v>0</v>
      </c>
      <c r="T18" s="205">
        <f>ABS(Q18)+R18</f>
        <v>0</v>
      </c>
      <c r="U18" s="204">
        <v>0</v>
      </c>
      <c r="V18" s="204">
        <v>0</v>
      </c>
      <c r="W18" s="254">
        <f t="shared" si="6"/>
        <v>0</v>
      </c>
    </row>
    <row r="19" spans="1:23" s="200" customFormat="1" ht="12.75">
      <c r="A19" s="207"/>
      <c r="B19" s="215">
        <v>4</v>
      </c>
      <c r="C19" s="203"/>
      <c r="D19" s="204">
        <f t="shared" si="7"/>
        <v>0</v>
      </c>
      <c r="E19" s="204">
        <f t="shared" si="8"/>
        <v>0.02</v>
      </c>
      <c r="F19" s="204">
        <f>(D19+E19)</f>
        <v>0.02</v>
      </c>
      <c r="G19" s="204">
        <v>0</v>
      </c>
      <c r="H19" s="204">
        <v>0.024</v>
      </c>
      <c r="I19" s="204">
        <f>G19+H19</f>
        <v>0.024</v>
      </c>
      <c r="J19" s="206">
        <v>0</v>
      </c>
      <c r="K19" s="206">
        <v>0</v>
      </c>
      <c r="L19" s="204">
        <f>J19+K19</f>
        <v>0</v>
      </c>
      <c r="M19" s="206">
        <v>0</v>
      </c>
      <c r="N19" s="206">
        <v>0</v>
      </c>
      <c r="O19" s="205">
        <f>(M19+N19)</f>
        <v>0</v>
      </c>
      <c r="P19" s="205">
        <f>ABS(M19)+N19</f>
        <v>0</v>
      </c>
      <c r="Q19" s="204">
        <v>0</v>
      </c>
      <c r="R19" s="204">
        <v>0</v>
      </c>
      <c r="S19" s="205">
        <f>Q19+R19</f>
        <v>0</v>
      </c>
      <c r="T19" s="205">
        <f>ABS(Q19)+R19</f>
        <v>0</v>
      </c>
      <c r="U19" s="204">
        <v>0</v>
      </c>
      <c r="V19" s="204">
        <v>0</v>
      </c>
      <c r="W19" s="254">
        <f t="shared" si="6"/>
        <v>0</v>
      </c>
    </row>
    <row r="20" spans="1:23" s="200" customFormat="1" ht="12" customHeight="1">
      <c r="A20" s="212"/>
      <c r="B20" s="213"/>
      <c r="C20" s="208"/>
      <c r="D20" s="204"/>
      <c r="E20" s="204"/>
      <c r="F20" s="206"/>
      <c r="G20" s="206"/>
      <c r="H20" s="206"/>
      <c r="I20" s="206"/>
      <c r="J20" s="206"/>
      <c r="K20" s="206"/>
      <c r="L20" s="206"/>
      <c r="M20" s="206"/>
      <c r="N20" s="206"/>
      <c r="O20" s="210"/>
      <c r="P20" s="210"/>
      <c r="Q20" s="206"/>
      <c r="R20" s="206"/>
      <c r="S20" s="210"/>
      <c r="T20" s="210"/>
      <c r="U20" s="206"/>
      <c r="V20" s="206"/>
      <c r="W20" s="211"/>
    </row>
    <row r="21" spans="1:23" s="200" customFormat="1" ht="12.75" customHeight="1" hidden="1">
      <c r="A21" s="207"/>
      <c r="B21" s="206"/>
      <c r="C21" s="208"/>
      <c r="D21" s="206"/>
      <c r="E21" s="206"/>
      <c r="F21" s="209"/>
      <c r="G21" s="206"/>
      <c r="H21" s="206"/>
      <c r="I21" s="206"/>
      <c r="J21" s="206"/>
      <c r="K21" s="206"/>
      <c r="L21" s="206"/>
      <c r="M21" s="206"/>
      <c r="N21" s="206"/>
      <c r="O21" s="210"/>
      <c r="P21" s="210"/>
      <c r="Q21" s="206"/>
      <c r="R21" s="206"/>
      <c r="S21" s="210"/>
      <c r="T21" s="210"/>
      <c r="U21" s="206"/>
      <c r="V21" s="206"/>
      <c r="W21" s="211"/>
    </row>
    <row r="22" spans="1:23" s="200" customFormat="1" ht="12.75" customHeight="1" hidden="1">
      <c r="A22" s="212"/>
      <c r="B22" s="213"/>
      <c r="C22" s="208"/>
      <c r="D22" s="206"/>
      <c r="E22" s="206"/>
      <c r="F22" s="209"/>
      <c r="G22" s="206"/>
      <c r="H22" s="206"/>
      <c r="I22" s="206"/>
      <c r="J22" s="206"/>
      <c r="K22" s="206"/>
      <c r="L22" s="206"/>
      <c r="M22" s="206"/>
      <c r="N22" s="206"/>
      <c r="O22" s="210"/>
      <c r="P22" s="210"/>
      <c r="Q22" s="206"/>
      <c r="R22" s="206"/>
      <c r="S22" s="210"/>
      <c r="T22" s="210"/>
      <c r="U22" s="206"/>
      <c r="V22" s="206"/>
      <c r="W22" s="211"/>
    </row>
    <row r="23" spans="1:23" s="200" customFormat="1" ht="12.75" customHeight="1" hidden="1">
      <c r="A23" s="207"/>
      <c r="B23" s="206"/>
      <c r="C23" s="208"/>
      <c r="D23" s="206"/>
      <c r="E23" s="206"/>
      <c r="F23" s="209"/>
      <c r="G23" s="206"/>
      <c r="H23" s="206"/>
      <c r="I23" s="206"/>
      <c r="J23" s="206"/>
      <c r="K23" s="206"/>
      <c r="L23" s="206"/>
      <c r="M23" s="206"/>
      <c r="N23" s="206"/>
      <c r="O23" s="210"/>
      <c r="P23" s="210"/>
      <c r="Q23" s="206"/>
      <c r="R23" s="206"/>
      <c r="S23" s="210"/>
      <c r="T23" s="210"/>
      <c r="U23" s="206"/>
      <c r="V23" s="206"/>
      <c r="W23" s="211"/>
    </row>
    <row r="24" spans="1:23" s="200" customFormat="1" ht="12.75" customHeight="1" hidden="1">
      <c r="A24" s="212"/>
      <c r="B24" s="213"/>
      <c r="C24" s="208"/>
      <c r="D24" s="206"/>
      <c r="E24" s="206"/>
      <c r="F24" s="209"/>
      <c r="G24" s="206"/>
      <c r="H24" s="206"/>
      <c r="I24" s="206"/>
      <c r="J24" s="206"/>
      <c r="K24" s="206"/>
      <c r="L24" s="206"/>
      <c r="M24" s="206"/>
      <c r="N24" s="206"/>
      <c r="O24" s="210"/>
      <c r="P24" s="210"/>
      <c r="Q24" s="206"/>
      <c r="R24" s="206"/>
      <c r="S24" s="210"/>
      <c r="T24" s="210"/>
      <c r="U24" s="206"/>
      <c r="V24" s="206"/>
      <c r="W24" s="211"/>
    </row>
    <row r="25" spans="1:23" s="200" customFormat="1" ht="12.75" customHeight="1" hidden="1">
      <c r="A25" s="207"/>
      <c r="B25" s="206"/>
      <c r="C25" s="208"/>
      <c r="D25" s="206"/>
      <c r="E25" s="206"/>
      <c r="F25" s="209"/>
      <c r="G25" s="206"/>
      <c r="H25" s="206"/>
      <c r="I25" s="206"/>
      <c r="J25" s="206"/>
      <c r="K25" s="206"/>
      <c r="L25" s="206"/>
      <c r="M25" s="206"/>
      <c r="N25" s="206"/>
      <c r="O25" s="210"/>
      <c r="P25" s="210"/>
      <c r="Q25" s="206"/>
      <c r="R25" s="206"/>
      <c r="S25" s="210"/>
      <c r="T25" s="210"/>
      <c r="U25" s="206"/>
      <c r="V25" s="206"/>
      <c r="W25" s="211"/>
    </row>
    <row r="26" spans="1:23" s="200" customFormat="1" ht="12.75" customHeight="1" hidden="1">
      <c r="A26" s="212"/>
      <c r="B26" s="213"/>
      <c r="C26" s="208"/>
      <c r="D26" s="206"/>
      <c r="E26" s="206"/>
      <c r="F26" s="209"/>
      <c r="G26" s="206"/>
      <c r="H26" s="206"/>
      <c r="I26" s="206"/>
      <c r="J26" s="206"/>
      <c r="K26" s="206"/>
      <c r="L26" s="206"/>
      <c r="M26" s="206"/>
      <c r="N26" s="206"/>
      <c r="O26" s="210"/>
      <c r="P26" s="210"/>
      <c r="Q26" s="206"/>
      <c r="R26" s="206"/>
      <c r="S26" s="210"/>
      <c r="T26" s="210"/>
      <c r="U26" s="206"/>
      <c r="V26" s="206"/>
      <c r="W26" s="211"/>
    </row>
    <row r="27" spans="1:23" s="200" customFormat="1" ht="12.75" customHeight="1" hidden="1">
      <c r="A27" s="207"/>
      <c r="B27" s="206"/>
      <c r="C27" s="208"/>
      <c r="D27" s="206"/>
      <c r="E27" s="206"/>
      <c r="F27" s="209"/>
      <c r="G27" s="206"/>
      <c r="H27" s="206"/>
      <c r="I27" s="206"/>
      <c r="J27" s="206"/>
      <c r="K27" s="206"/>
      <c r="L27" s="206"/>
      <c r="M27" s="206"/>
      <c r="N27" s="206"/>
      <c r="O27" s="210"/>
      <c r="P27" s="210"/>
      <c r="Q27" s="206"/>
      <c r="R27" s="206"/>
      <c r="S27" s="210"/>
      <c r="T27" s="210"/>
      <c r="U27" s="206"/>
      <c r="V27" s="206"/>
      <c r="W27" s="211"/>
    </row>
    <row r="28" spans="1:23" s="200" customFormat="1" ht="12.75" customHeight="1" hidden="1">
      <c r="A28" s="212"/>
      <c r="B28" s="213"/>
      <c r="C28" s="208"/>
      <c r="D28" s="206"/>
      <c r="E28" s="206"/>
      <c r="F28" s="209"/>
      <c r="G28" s="206"/>
      <c r="H28" s="206"/>
      <c r="I28" s="206"/>
      <c r="J28" s="206"/>
      <c r="K28" s="206"/>
      <c r="L28" s="206"/>
      <c r="M28" s="206"/>
      <c r="N28" s="206"/>
      <c r="O28" s="210"/>
      <c r="P28" s="210"/>
      <c r="Q28" s="214"/>
      <c r="R28" s="206"/>
      <c r="S28" s="210"/>
      <c r="T28" s="210"/>
      <c r="U28" s="206"/>
      <c r="V28" s="206"/>
      <c r="W28" s="211"/>
    </row>
    <row r="29" spans="1:23" s="200" customFormat="1" ht="12.75" customHeight="1" hidden="1">
      <c r="A29" s="207"/>
      <c r="B29" s="206"/>
      <c r="C29" s="208"/>
      <c r="D29" s="206"/>
      <c r="E29" s="206"/>
      <c r="F29" s="209"/>
      <c r="G29" s="206"/>
      <c r="H29" s="206"/>
      <c r="I29" s="206"/>
      <c r="J29" s="206"/>
      <c r="K29" s="206"/>
      <c r="L29" s="206"/>
      <c r="M29" s="206"/>
      <c r="N29" s="206"/>
      <c r="O29" s="210"/>
      <c r="P29" s="210"/>
      <c r="Q29" s="206"/>
      <c r="R29" s="206"/>
      <c r="S29" s="210"/>
      <c r="T29" s="210"/>
      <c r="U29" s="206"/>
      <c r="V29" s="206"/>
      <c r="W29" s="211"/>
    </row>
    <row r="30" spans="1:23" s="200" customFormat="1" ht="12.75" customHeight="1" hidden="1">
      <c r="A30" s="212"/>
      <c r="B30" s="213"/>
      <c r="C30" s="208"/>
      <c r="D30" s="206"/>
      <c r="E30" s="206"/>
      <c r="F30" s="209"/>
      <c r="G30" s="206"/>
      <c r="H30" s="206"/>
      <c r="I30" s="206"/>
      <c r="J30" s="206"/>
      <c r="K30" s="206"/>
      <c r="L30" s="206"/>
      <c r="M30" s="206"/>
      <c r="N30" s="206"/>
      <c r="O30" s="210"/>
      <c r="P30" s="210"/>
      <c r="Q30" s="206"/>
      <c r="R30" s="206"/>
      <c r="S30" s="210"/>
      <c r="T30" s="210"/>
      <c r="U30" s="206"/>
      <c r="V30" s="206"/>
      <c r="W30" s="211"/>
    </row>
    <row r="31" spans="6:10" ht="12.75" customHeight="1">
      <c r="F31" s="184"/>
      <c r="G31" s="183"/>
      <c r="H31" s="183"/>
      <c r="I31" s="183"/>
      <c r="J31" s="183"/>
    </row>
    <row r="32" spans="1:5" ht="12.75" customHeight="1">
      <c r="A32" s="181" t="s">
        <v>38</v>
      </c>
      <c r="C32" s="182" t="s">
        <v>112</v>
      </c>
      <c r="D32" s="183"/>
      <c r="E32" s="183"/>
    </row>
    <row r="33" spans="3:4" ht="12.75" customHeight="1">
      <c r="C33" s="501"/>
      <c r="D33" s="501"/>
    </row>
  </sheetData>
  <mergeCells count="26">
    <mergeCell ref="C33:D33"/>
    <mergeCell ref="G11:I11"/>
    <mergeCell ref="J11:L11"/>
    <mergeCell ref="M11:P11"/>
    <mergeCell ref="Q11:T11"/>
    <mergeCell ref="U11:W11"/>
    <mergeCell ref="G12:I12"/>
    <mergeCell ref="J12:L12"/>
    <mergeCell ref="M12:P12"/>
    <mergeCell ref="Q12:T12"/>
    <mergeCell ref="U12:W12"/>
    <mergeCell ref="A6:B6"/>
    <mergeCell ref="G6:J6"/>
    <mergeCell ref="O6:P6"/>
    <mergeCell ref="O7:P7"/>
    <mergeCell ref="G10:W10"/>
    <mergeCell ref="T7:V7"/>
    <mergeCell ref="U6:V6"/>
    <mergeCell ref="A2:W2"/>
    <mergeCell ref="D3:M3"/>
    <mergeCell ref="G4:J4"/>
    <mergeCell ref="O4:P4"/>
    <mergeCell ref="G5:J5"/>
    <mergeCell ref="O5:P5"/>
    <mergeCell ref="U4:V4"/>
    <mergeCell ref="U5:V5"/>
  </mergeCells>
  <printOptions horizontalCentered="1"/>
  <pageMargins left="0.1968503937007874" right="0.1968503937007874" top="0.984251968503937" bottom="0.984251968503937" header="0.5118110236220472" footer="0.5118110236220472"/>
  <pageSetup fitToHeight="0" fitToWidth="1" horizontalDpi="600" verticalDpi="600" orientation="landscape" paperSize="8" scale="57" r:id="rId1"/>
  <headerFooter alignWithMargins="0">
    <oddHeader>&amp;R&amp;"Arial,Tučné"&amp;16Příloha č. 5
</oddHeader>
    <oddFooter>&amp;CStránka &amp;P z &amp;N</oddFooter>
  </headerFooter>
  <ignoredErrors>
    <ignoredError sqref="F15:F1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00102615356"/>
    <pageSetUpPr fitToPage="1"/>
  </sheetPr>
  <dimension ref="A1:Q24"/>
  <sheetViews>
    <sheetView workbookViewId="0" topLeftCell="A1">
      <selection activeCell="C20" sqref="C20"/>
    </sheetView>
  </sheetViews>
  <sheetFormatPr defaultColWidth="9.125" defaultRowHeight="12.75"/>
  <cols>
    <col min="1" max="1" width="41.625" style="92" customWidth="1"/>
    <col min="2" max="3" width="29.75390625" style="92" customWidth="1"/>
    <col min="4" max="16384" width="9.125" style="92" customWidth="1"/>
  </cols>
  <sheetData>
    <row r="1" spans="1:3" ht="39.75" customHeight="1">
      <c r="A1" s="519" t="s">
        <v>113</v>
      </c>
      <c r="B1" s="519"/>
      <c r="C1" s="519"/>
    </row>
    <row r="2" ht="13.5" thickBot="1">
      <c r="A2" s="93"/>
    </row>
    <row r="3" spans="1:3" ht="35.1" customHeight="1" thickBot="1">
      <c r="A3" s="94" t="s">
        <v>5</v>
      </c>
      <c r="B3" s="520" t="s">
        <v>190</v>
      </c>
      <c r="C3" s="521"/>
    </row>
    <row r="4" spans="1:3" ht="35.1" customHeight="1" thickBot="1">
      <c r="A4" s="95" t="s">
        <v>239</v>
      </c>
      <c r="B4" s="522" t="s">
        <v>190</v>
      </c>
      <c r="C4" s="523"/>
    </row>
    <row r="5" spans="1:3" ht="35.1" customHeight="1" thickBot="1">
      <c r="A5" s="96" t="s">
        <v>114</v>
      </c>
      <c r="B5" s="522" t="s">
        <v>190</v>
      </c>
      <c r="C5" s="523"/>
    </row>
    <row r="6" spans="1:3" ht="35.1" customHeight="1" thickBot="1">
      <c r="A6" s="96" t="s">
        <v>115</v>
      </c>
      <c r="B6" s="522" t="s">
        <v>190</v>
      </c>
      <c r="C6" s="523"/>
    </row>
    <row r="7" spans="1:3" ht="13.5" thickBot="1">
      <c r="A7" s="512"/>
      <c r="B7" s="512"/>
      <c r="C7" s="512"/>
    </row>
    <row r="8" ht="17.25" thickBot="1" thickTop="1">
      <c r="A8" s="97"/>
    </row>
    <row r="9" spans="1:3" ht="20.1" customHeight="1">
      <c r="A9" s="515" t="s">
        <v>116</v>
      </c>
      <c r="B9" s="516"/>
      <c r="C9" s="513" t="s">
        <v>19</v>
      </c>
    </row>
    <row r="10" spans="1:3" ht="36" customHeight="1" thickBot="1">
      <c r="A10" s="517"/>
      <c r="B10" s="518"/>
      <c r="C10" s="514"/>
    </row>
    <row r="11" spans="1:3" ht="15.75" customHeight="1">
      <c r="A11" s="530" t="s">
        <v>176</v>
      </c>
      <c r="B11" s="531"/>
      <c r="C11" s="98"/>
    </row>
    <row r="12" spans="1:3" ht="15.75" customHeight="1">
      <c r="A12" s="524"/>
      <c r="B12" s="525"/>
      <c r="C12" s="98"/>
    </row>
    <row r="13" spans="1:17" ht="12.75" customHeight="1">
      <c r="A13" s="524"/>
      <c r="B13" s="525"/>
      <c r="C13" s="98"/>
      <c r="E13" s="293"/>
      <c r="F13" s="225"/>
      <c r="G13" s="225"/>
      <c r="H13" s="225"/>
      <c r="I13" s="225"/>
      <c r="J13" s="225"/>
      <c r="K13" s="225"/>
      <c r="L13" s="225"/>
      <c r="M13" s="225"/>
      <c r="N13" s="225"/>
      <c r="O13" s="225"/>
      <c r="P13" s="225"/>
      <c r="Q13" s="225"/>
    </row>
    <row r="14" spans="1:17" ht="12.75" customHeight="1">
      <c r="A14" s="524"/>
      <c r="B14" s="525"/>
      <c r="C14" s="98"/>
      <c r="E14" s="225"/>
      <c r="F14" s="225"/>
      <c r="G14" s="225"/>
      <c r="H14" s="225"/>
      <c r="I14" s="225"/>
      <c r="J14" s="225"/>
      <c r="K14" s="225"/>
      <c r="L14" s="225"/>
      <c r="M14" s="225"/>
      <c r="N14" s="225"/>
      <c r="O14" s="225"/>
      <c r="P14" s="225"/>
      <c r="Q14" s="225"/>
    </row>
    <row r="15" spans="1:17" ht="12.75" customHeight="1">
      <c r="A15" s="524"/>
      <c r="B15" s="525"/>
      <c r="C15" s="98"/>
      <c r="E15" s="225"/>
      <c r="F15" s="225"/>
      <c r="G15" s="225"/>
      <c r="H15" s="225"/>
      <c r="I15" s="225"/>
      <c r="J15" s="225"/>
      <c r="K15" s="225"/>
      <c r="L15" s="225"/>
      <c r="M15" s="225"/>
      <c r="N15" s="225"/>
      <c r="O15" s="225"/>
      <c r="P15" s="225"/>
      <c r="Q15" s="225"/>
    </row>
    <row r="16" spans="1:17" ht="12.75" customHeight="1">
      <c r="A16" s="524"/>
      <c r="B16" s="525"/>
      <c r="C16" s="98"/>
      <c r="E16" s="293"/>
      <c r="F16" s="225"/>
      <c r="G16" s="225"/>
      <c r="H16" s="225"/>
      <c r="I16" s="225"/>
      <c r="J16" s="225"/>
      <c r="K16" s="225"/>
      <c r="L16" s="225"/>
      <c r="M16" s="225"/>
      <c r="N16" s="225"/>
      <c r="O16" s="225"/>
      <c r="P16" s="225"/>
      <c r="Q16" s="225"/>
    </row>
    <row r="17" spans="1:3" ht="12.75" customHeight="1">
      <c r="A17" s="524"/>
      <c r="B17" s="525"/>
      <c r="C17" s="98"/>
    </row>
    <row r="18" spans="1:3" ht="12.75" customHeight="1">
      <c r="A18" s="524"/>
      <c r="B18" s="525"/>
      <c r="C18" s="98"/>
    </row>
    <row r="19" spans="1:3" ht="13.5" customHeight="1" thickBot="1">
      <c r="A19" s="526"/>
      <c r="B19" s="527"/>
      <c r="C19" s="296"/>
    </row>
    <row r="20" spans="1:3" ht="16.5" thickBot="1">
      <c r="A20" s="528" t="s">
        <v>118</v>
      </c>
      <c r="B20" s="529"/>
      <c r="C20" s="99">
        <f>SUM(C11:C19)</f>
        <v>0</v>
      </c>
    </row>
    <row r="22" ht="12.75">
      <c r="A22" s="294" t="s">
        <v>236</v>
      </c>
    </row>
    <row r="23" ht="12.75">
      <c r="A23" s="295" t="s">
        <v>237</v>
      </c>
    </row>
    <row r="24" ht="12.75">
      <c r="A24" s="295" t="s">
        <v>238</v>
      </c>
    </row>
  </sheetData>
  <mergeCells count="18">
    <mergeCell ref="A11:B11"/>
    <mergeCell ref="A12:B12"/>
    <mergeCell ref="A13:B13"/>
    <mergeCell ref="A14:B14"/>
    <mergeCell ref="A15:B15"/>
    <mergeCell ref="A16:B16"/>
    <mergeCell ref="A17:B17"/>
    <mergeCell ref="A18:B18"/>
    <mergeCell ref="A19:B19"/>
    <mergeCell ref="A20:B20"/>
    <mergeCell ref="A7:C7"/>
    <mergeCell ref="C9:C10"/>
    <mergeCell ref="A9:B10"/>
    <mergeCell ref="A1:C1"/>
    <mergeCell ref="B3:C3"/>
    <mergeCell ref="B4:C4"/>
    <mergeCell ref="B5:C5"/>
    <mergeCell ref="B6:C6"/>
  </mergeCells>
  <printOptions horizontalCentered="1"/>
  <pageMargins left="0.25" right="0.25" top="0.75" bottom="0.75" header="0.3" footer="0.3"/>
  <pageSetup fitToHeight="2" fitToWidth="1" horizontalDpi="600" verticalDpi="600" orientation="portrait" paperSize="9" r:id="rId1"/>
  <headerFooter alignWithMargins="0">
    <oddHeader>&amp;RPříloha č. 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5999900102615356"/>
    <pageSetUpPr fitToPage="1"/>
  </sheetPr>
  <dimension ref="A1:N42"/>
  <sheetViews>
    <sheetView zoomScale="90" zoomScaleNormal="90" workbookViewId="0" topLeftCell="A1">
      <pane ySplit="9" topLeftCell="A19" activePane="bottomLeft" state="frozen"/>
      <selection pane="bottomLeft" activeCell="Q23" sqref="Q23"/>
    </sheetView>
  </sheetViews>
  <sheetFormatPr defaultColWidth="9.00390625" defaultRowHeight="12.75"/>
  <cols>
    <col min="1" max="1" width="5.125" style="0" customWidth="1"/>
    <col min="2" max="2" width="10.00390625" style="0" customWidth="1"/>
    <col min="3" max="3" width="60.625" style="0" customWidth="1"/>
    <col min="4" max="4" width="5.375" style="49" customWidth="1"/>
    <col min="5" max="14" width="11.375" style="0" customWidth="1"/>
  </cols>
  <sheetData>
    <row r="1" spans="1:3" ht="12.75">
      <c r="A1" s="83"/>
      <c r="B1" s="83"/>
      <c r="C1" s="83"/>
    </row>
    <row r="2" spans="1:14" ht="18.75">
      <c r="A2" s="429" t="s">
        <v>206</v>
      </c>
      <c r="B2" s="430"/>
      <c r="C2" s="430"/>
      <c r="D2" s="430"/>
      <c r="E2" s="430"/>
      <c r="F2" s="430"/>
      <c r="G2" s="430"/>
      <c r="H2" s="430"/>
      <c r="I2" s="430"/>
      <c r="J2" s="430"/>
      <c r="K2" s="430"/>
      <c r="L2" s="430"/>
      <c r="M2" s="430"/>
      <c r="N2" s="431"/>
    </row>
    <row r="3" spans="1:14" ht="18.75">
      <c r="A3" s="543" t="s">
        <v>242</v>
      </c>
      <c r="B3" s="544"/>
      <c r="C3" s="544"/>
      <c r="D3" s="544"/>
      <c r="E3" s="544"/>
      <c r="F3" s="544"/>
      <c r="G3" s="544"/>
      <c r="H3" s="545"/>
      <c r="I3" s="426" t="s">
        <v>69</v>
      </c>
      <c r="J3" s="427"/>
      <c r="K3" s="427"/>
      <c r="L3" s="427"/>
      <c r="M3" s="427"/>
      <c r="N3" s="428"/>
    </row>
    <row r="4" spans="1:14" ht="18.75">
      <c r="A4" s="423" t="s">
        <v>241</v>
      </c>
      <c r="B4" s="424"/>
      <c r="C4" s="424"/>
      <c r="D4" s="424"/>
      <c r="E4" s="424"/>
      <c r="F4" s="424"/>
      <c r="G4" s="424"/>
      <c r="H4" s="425"/>
      <c r="I4" s="546" t="s">
        <v>190</v>
      </c>
      <c r="J4" s="547"/>
      <c r="K4" s="547"/>
      <c r="L4" s="547"/>
      <c r="M4" s="547"/>
      <c r="N4" s="548"/>
    </row>
    <row r="5" spans="1:14" ht="18.75">
      <c r="A5" s="537" t="s">
        <v>240</v>
      </c>
      <c r="B5" s="538"/>
      <c r="C5" s="538"/>
      <c r="D5" s="538"/>
      <c r="E5" s="538"/>
      <c r="F5" s="538"/>
      <c r="G5" s="538"/>
      <c r="H5" s="539"/>
      <c r="I5" s="540" t="s">
        <v>243</v>
      </c>
      <c r="J5" s="541"/>
      <c r="K5" s="541"/>
      <c r="L5" s="541"/>
      <c r="M5" s="541"/>
      <c r="N5" s="542"/>
    </row>
    <row r="6" spans="1:14" ht="12.75">
      <c r="A6" s="532" t="s">
        <v>70</v>
      </c>
      <c r="B6" s="532" t="s">
        <v>71</v>
      </c>
      <c r="C6" s="536" t="s">
        <v>72</v>
      </c>
      <c r="D6" s="532" t="s">
        <v>73</v>
      </c>
      <c r="E6" s="532" t="s">
        <v>74</v>
      </c>
      <c r="F6" s="532" t="s">
        <v>250</v>
      </c>
      <c r="G6" s="532" t="s">
        <v>75</v>
      </c>
      <c r="H6" s="532" t="s">
        <v>248</v>
      </c>
      <c r="I6" s="532" t="s">
        <v>226</v>
      </c>
      <c r="J6" s="532" t="s">
        <v>227</v>
      </c>
      <c r="K6" s="532" t="s">
        <v>228</v>
      </c>
      <c r="L6" s="532" t="s">
        <v>249</v>
      </c>
      <c r="M6" s="532" t="s">
        <v>229</v>
      </c>
      <c r="N6" s="532" t="s">
        <v>230</v>
      </c>
    </row>
    <row r="7" spans="1:14" ht="12.75">
      <c r="A7" s="444"/>
      <c r="B7" s="444"/>
      <c r="C7" s="447"/>
      <c r="D7" s="444"/>
      <c r="E7" s="444"/>
      <c r="F7" s="444"/>
      <c r="G7" s="444"/>
      <c r="H7" s="444"/>
      <c r="I7" s="444"/>
      <c r="J7" s="444"/>
      <c r="K7" s="444"/>
      <c r="L7" s="444"/>
      <c r="M7" s="444"/>
      <c r="N7" s="444"/>
    </row>
    <row r="8" spans="1:14" ht="12.75">
      <c r="A8" s="445"/>
      <c r="B8" s="445"/>
      <c r="C8" s="448"/>
      <c r="D8" s="445"/>
      <c r="E8" s="445"/>
      <c r="F8" s="445"/>
      <c r="G8" s="445"/>
      <c r="H8" s="445"/>
      <c r="I8" s="445"/>
      <c r="J8" s="445"/>
      <c r="K8" s="445"/>
      <c r="L8" s="445"/>
      <c r="M8" s="445"/>
      <c r="N8" s="445"/>
    </row>
    <row r="9" spans="1:14" ht="12.75">
      <c r="A9" s="85">
        <v>1</v>
      </c>
      <c r="B9" s="84">
        <v>2</v>
      </c>
      <c r="C9" s="84">
        <v>3</v>
      </c>
      <c r="D9" s="85">
        <v>4</v>
      </c>
      <c r="E9" s="85">
        <v>5</v>
      </c>
      <c r="F9" s="85">
        <v>6</v>
      </c>
      <c r="G9" s="85">
        <v>7</v>
      </c>
      <c r="H9" s="85">
        <v>8</v>
      </c>
      <c r="I9" s="85">
        <v>9</v>
      </c>
      <c r="J9" s="85">
        <v>10</v>
      </c>
      <c r="K9" s="85">
        <v>11</v>
      </c>
      <c r="L9" s="85">
        <v>12</v>
      </c>
      <c r="M9" s="85">
        <v>13</v>
      </c>
      <c r="N9" s="85">
        <v>14</v>
      </c>
    </row>
    <row r="10" spans="1:14" ht="25.5">
      <c r="A10" s="125">
        <v>1</v>
      </c>
      <c r="B10" s="118" t="s">
        <v>136</v>
      </c>
      <c r="C10" s="297" t="s">
        <v>137</v>
      </c>
      <c r="D10" s="227" t="s">
        <v>120</v>
      </c>
      <c r="E10" s="109">
        <v>165.74</v>
      </c>
      <c r="F10" s="109">
        <v>254.964</v>
      </c>
      <c r="G10" s="111">
        <f>F10-E10</f>
        <v>89.22399999999999</v>
      </c>
      <c r="H10" s="111">
        <v>100.74</v>
      </c>
      <c r="I10" s="112">
        <f>ROUND(E10*H10,2)</f>
        <v>16696.65</v>
      </c>
      <c r="J10" s="112">
        <v>0</v>
      </c>
      <c r="K10" s="112">
        <f>ROUND(G10*H10,2)</f>
        <v>8988.43</v>
      </c>
      <c r="L10" s="112">
        <f>ROUND(I10+J10+K10,2)</f>
        <v>25685.08</v>
      </c>
      <c r="M10" s="112">
        <f>L10-I10</f>
        <v>8988.43</v>
      </c>
      <c r="N10" s="114">
        <f aca="true" t="shared" si="0" ref="N10">M10/I10</f>
        <v>0.5383373311412768</v>
      </c>
    </row>
    <row r="11" spans="1:14" ht="89.25">
      <c r="A11" s="125"/>
      <c r="B11" s="118"/>
      <c r="C11" s="297" t="s">
        <v>251</v>
      </c>
      <c r="D11" s="116"/>
      <c r="E11" s="109"/>
      <c r="F11" s="109"/>
      <c r="G11" s="111"/>
      <c r="H11" s="111"/>
      <c r="I11" s="112"/>
      <c r="J11" s="113"/>
      <c r="K11" s="113"/>
      <c r="L11" s="112"/>
      <c r="M11" s="112"/>
      <c r="N11" s="114"/>
    </row>
    <row r="12" spans="1:14" ht="25.5">
      <c r="A12" s="126">
        <v>2</v>
      </c>
      <c r="B12" s="121" t="s">
        <v>138</v>
      </c>
      <c r="C12" s="298" t="s">
        <v>139</v>
      </c>
      <c r="D12" s="116" t="s">
        <v>125</v>
      </c>
      <c r="E12" s="110">
        <v>6</v>
      </c>
      <c r="F12" s="110">
        <v>6</v>
      </c>
      <c r="G12" s="122">
        <f aca="true" t="shared" si="1" ref="G12:G19">F12-E12</f>
        <v>0</v>
      </c>
      <c r="H12" s="122">
        <v>568.86</v>
      </c>
      <c r="I12" s="113">
        <f aca="true" t="shared" si="2" ref="I12:I19">ROUND(E12*H12,2)</f>
        <v>3413.16</v>
      </c>
      <c r="J12" s="113">
        <f aca="true" t="shared" si="3" ref="J12:J19">ROUND(G12*H12,2)</f>
        <v>0</v>
      </c>
      <c r="K12" s="113">
        <f aca="true" t="shared" si="4" ref="K12:K19">ROUND(G12*H12,2)</f>
        <v>0</v>
      </c>
      <c r="L12" s="113">
        <f aca="true" t="shared" si="5" ref="L12:L19">ROUND(I12+J12+K12,2)</f>
        <v>3413.16</v>
      </c>
      <c r="M12" s="113">
        <f aca="true" t="shared" si="6" ref="M12:M19">L12-I12</f>
        <v>0</v>
      </c>
      <c r="N12" s="123">
        <f aca="true" t="shared" si="7" ref="N12:N19">M12/I12</f>
        <v>0</v>
      </c>
    </row>
    <row r="13" spans="1:14" ht="12.75">
      <c r="A13" s="125"/>
      <c r="B13" s="118"/>
      <c r="C13" s="297" t="s">
        <v>140</v>
      </c>
      <c r="D13" s="116"/>
      <c r="E13" s="109"/>
      <c r="F13" s="109"/>
      <c r="G13" s="111"/>
      <c r="H13" s="111"/>
      <c r="I13" s="112"/>
      <c r="J13" s="113"/>
      <c r="K13" s="113"/>
      <c r="L13" s="112"/>
      <c r="M13" s="112"/>
      <c r="N13" s="114"/>
    </row>
    <row r="14" spans="1:14" ht="51">
      <c r="A14" s="125">
        <v>3</v>
      </c>
      <c r="B14" s="118" t="s">
        <v>138</v>
      </c>
      <c r="C14" s="297" t="s">
        <v>141</v>
      </c>
      <c r="D14" s="116" t="s">
        <v>125</v>
      </c>
      <c r="E14" s="109">
        <v>3.24</v>
      </c>
      <c r="F14" s="109">
        <v>3.24</v>
      </c>
      <c r="G14" s="111">
        <f t="shared" si="1"/>
        <v>0</v>
      </c>
      <c r="H14" s="111">
        <v>568.86</v>
      </c>
      <c r="I14" s="112">
        <f t="shared" si="2"/>
        <v>1843.11</v>
      </c>
      <c r="J14" s="113">
        <f t="shared" si="3"/>
        <v>0</v>
      </c>
      <c r="K14" s="113">
        <f t="shared" si="4"/>
        <v>0</v>
      </c>
      <c r="L14" s="112">
        <f t="shared" si="5"/>
        <v>1843.11</v>
      </c>
      <c r="M14" s="112">
        <f t="shared" si="6"/>
        <v>0</v>
      </c>
      <c r="N14" s="114">
        <f t="shared" si="7"/>
        <v>0</v>
      </c>
    </row>
    <row r="15" spans="1:14" ht="12.75">
      <c r="A15" s="125"/>
      <c r="B15" s="118"/>
      <c r="C15" s="297" t="s">
        <v>142</v>
      </c>
      <c r="D15" s="116"/>
      <c r="E15" s="109"/>
      <c r="F15" s="109"/>
      <c r="G15" s="111"/>
      <c r="H15" s="111"/>
      <c r="I15" s="112"/>
      <c r="J15" s="113"/>
      <c r="K15" s="113"/>
      <c r="L15" s="112"/>
      <c r="M15" s="112"/>
      <c r="N15" s="114"/>
    </row>
    <row r="16" spans="1:14" ht="25.5">
      <c r="A16" s="125">
        <v>4</v>
      </c>
      <c r="B16" s="118" t="s">
        <v>143</v>
      </c>
      <c r="C16" s="297" t="s">
        <v>144</v>
      </c>
      <c r="D16" s="116" t="s">
        <v>145</v>
      </c>
      <c r="E16" s="109">
        <v>1</v>
      </c>
      <c r="F16" s="109">
        <v>1</v>
      </c>
      <c r="G16" s="111">
        <f t="shared" si="1"/>
        <v>0</v>
      </c>
      <c r="H16" s="111">
        <v>29628.11</v>
      </c>
      <c r="I16" s="112">
        <f t="shared" si="2"/>
        <v>29628.11</v>
      </c>
      <c r="J16" s="113">
        <f t="shared" si="3"/>
        <v>0</v>
      </c>
      <c r="K16" s="113">
        <f t="shared" si="4"/>
        <v>0</v>
      </c>
      <c r="L16" s="112">
        <f t="shared" si="5"/>
        <v>29628.11</v>
      </c>
      <c r="M16" s="112">
        <f t="shared" si="6"/>
        <v>0</v>
      </c>
      <c r="N16" s="114">
        <f t="shared" si="7"/>
        <v>0</v>
      </c>
    </row>
    <row r="17" spans="1:14" ht="12.75">
      <c r="A17" s="125">
        <v>5</v>
      </c>
      <c r="B17" s="118" t="s">
        <v>121</v>
      </c>
      <c r="C17" s="297" t="s">
        <v>122</v>
      </c>
      <c r="D17" s="116" t="s">
        <v>123</v>
      </c>
      <c r="E17" s="109">
        <v>1</v>
      </c>
      <c r="F17" s="109">
        <v>1</v>
      </c>
      <c r="G17" s="111">
        <f t="shared" si="1"/>
        <v>0</v>
      </c>
      <c r="H17" s="111">
        <v>14221.49</v>
      </c>
      <c r="I17" s="112">
        <f t="shared" si="2"/>
        <v>14221.49</v>
      </c>
      <c r="J17" s="113">
        <f t="shared" si="3"/>
        <v>0</v>
      </c>
      <c r="K17" s="113">
        <f t="shared" si="4"/>
        <v>0</v>
      </c>
      <c r="L17" s="112">
        <f t="shared" si="5"/>
        <v>14221.49</v>
      </c>
      <c r="M17" s="112">
        <f t="shared" si="6"/>
        <v>0</v>
      </c>
      <c r="N17" s="114">
        <f t="shared" si="7"/>
        <v>0</v>
      </c>
    </row>
    <row r="18" spans="1:14" ht="25.5">
      <c r="A18" s="125">
        <v>6</v>
      </c>
      <c r="B18" s="118" t="s">
        <v>124</v>
      </c>
      <c r="C18" s="297" t="s">
        <v>146</v>
      </c>
      <c r="D18" s="116" t="s">
        <v>145</v>
      </c>
      <c r="E18" s="109">
        <v>1</v>
      </c>
      <c r="F18" s="109">
        <v>1</v>
      </c>
      <c r="G18" s="111">
        <f t="shared" si="1"/>
        <v>0</v>
      </c>
      <c r="H18" s="111">
        <v>47404.97</v>
      </c>
      <c r="I18" s="112">
        <f t="shared" si="2"/>
        <v>47404.97</v>
      </c>
      <c r="J18" s="113">
        <f t="shared" si="3"/>
        <v>0</v>
      </c>
      <c r="K18" s="113">
        <f t="shared" si="4"/>
        <v>0</v>
      </c>
      <c r="L18" s="112">
        <f t="shared" si="5"/>
        <v>47404.97</v>
      </c>
      <c r="M18" s="112">
        <f t="shared" si="6"/>
        <v>0</v>
      </c>
      <c r="N18" s="114">
        <f t="shared" si="7"/>
        <v>0</v>
      </c>
    </row>
    <row r="19" spans="1:14" ht="12.75">
      <c r="A19" s="125">
        <v>7</v>
      </c>
      <c r="B19" s="118" t="s">
        <v>147</v>
      </c>
      <c r="C19" s="297" t="s">
        <v>148</v>
      </c>
      <c r="D19" s="116" t="s">
        <v>123</v>
      </c>
      <c r="E19" s="109">
        <v>1</v>
      </c>
      <c r="F19" s="109">
        <v>1</v>
      </c>
      <c r="G19" s="111">
        <f t="shared" si="1"/>
        <v>0</v>
      </c>
      <c r="H19" s="111">
        <v>17776.86</v>
      </c>
      <c r="I19" s="112">
        <f t="shared" si="2"/>
        <v>17776.86</v>
      </c>
      <c r="J19" s="113">
        <f t="shared" si="3"/>
        <v>0</v>
      </c>
      <c r="K19" s="113">
        <f t="shared" si="4"/>
        <v>0</v>
      </c>
      <c r="L19" s="112">
        <f t="shared" si="5"/>
        <v>17776.86</v>
      </c>
      <c r="M19" s="112">
        <f t="shared" si="6"/>
        <v>0</v>
      </c>
      <c r="N19" s="114">
        <f t="shared" si="7"/>
        <v>0</v>
      </c>
    </row>
    <row r="20" spans="1:14" ht="25.5" customHeight="1">
      <c r="A20" s="299"/>
      <c r="B20" s="300"/>
      <c r="C20" s="303" t="s">
        <v>246</v>
      </c>
      <c r="D20" s="305"/>
      <c r="E20" s="299"/>
      <c r="F20" s="299"/>
      <c r="G20" s="299"/>
      <c r="H20" s="301"/>
      <c r="I20" s="299"/>
      <c r="J20" s="299"/>
      <c r="K20" s="299"/>
      <c r="L20" s="299"/>
      <c r="M20" s="299"/>
      <c r="N20" s="302"/>
    </row>
    <row r="21" spans="1:14" ht="12.75">
      <c r="A21" s="125">
        <v>200</v>
      </c>
      <c r="B21" s="118" t="s">
        <v>164</v>
      </c>
      <c r="C21" s="297" t="s">
        <v>154</v>
      </c>
      <c r="D21" s="227" t="s">
        <v>155</v>
      </c>
      <c r="E21" s="109">
        <v>0</v>
      </c>
      <c r="F21" s="109">
        <v>80</v>
      </c>
      <c r="G21" s="111">
        <f aca="true" t="shared" si="8" ref="G21:G23">F21-E21</f>
        <v>80</v>
      </c>
      <c r="H21" s="111">
        <v>127</v>
      </c>
      <c r="I21" s="112">
        <f aca="true" t="shared" si="9" ref="I21:I23">ROUND(E21*H21,2)</f>
        <v>0</v>
      </c>
      <c r="J21" s="112">
        <v>0</v>
      </c>
      <c r="K21" s="112">
        <f aca="true" t="shared" si="10" ref="K21:K23">ROUND(G21*H21,2)</f>
        <v>10160</v>
      </c>
      <c r="L21" s="112">
        <f aca="true" t="shared" si="11" ref="L21:L23">ROUND(I21+J21+K21,2)</f>
        <v>10160</v>
      </c>
      <c r="M21" s="112">
        <f aca="true" t="shared" si="12" ref="M21:M23">L21-I21</f>
        <v>10160</v>
      </c>
      <c r="N21" s="114">
        <v>1</v>
      </c>
    </row>
    <row r="22" spans="1:14" ht="25.5">
      <c r="A22" s="125"/>
      <c r="B22" s="118"/>
      <c r="C22" s="297" t="s">
        <v>252</v>
      </c>
      <c r="D22" s="227"/>
      <c r="E22" s="109"/>
      <c r="F22" s="109"/>
      <c r="G22" s="111"/>
      <c r="H22" s="111"/>
      <c r="I22" s="112"/>
      <c r="J22" s="112"/>
      <c r="K22" s="112"/>
      <c r="L22" s="112"/>
      <c r="M22" s="112"/>
      <c r="N22" s="114"/>
    </row>
    <row r="23" spans="1:14" ht="12.75">
      <c r="A23" s="125">
        <v>201</v>
      </c>
      <c r="B23" s="118" t="s">
        <v>157</v>
      </c>
      <c r="C23" s="297" t="s">
        <v>156</v>
      </c>
      <c r="D23" s="227" t="s">
        <v>126</v>
      </c>
      <c r="E23" s="109">
        <v>0</v>
      </c>
      <c r="F23" s="109">
        <v>44.612</v>
      </c>
      <c r="G23" s="111">
        <f t="shared" si="8"/>
        <v>44.612</v>
      </c>
      <c r="H23" s="111">
        <v>723</v>
      </c>
      <c r="I23" s="112">
        <f t="shared" si="9"/>
        <v>0</v>
      </c>
      <c r="J23" s="112">
        <v>0</v>
      </c>
      <c r="K23" s="112">
        <f t="shared" si="10"/>
        <v>32254.48</v>
      </c>
      <c r="L23" s="112">
        <f t="shared" si="11"/>
        <v>32254.48</v>
      </c>
      <c r="M23" s="112">
        <f t="shared" si="12"/>
        <v>32254.48</v>
      </c>
      <c r="N23" s="114">
        <v>1</v>
      </c>
    </row>
    <row r="24" spans="1:14" ht="63.75">
      <c r="A24" s="125"/>
      <c r="B24" s="118"/>
      <c r="C24" s="297" t="s">
        <v>253</v>
      </c>
      <c r="D24" s="227"/>
      <c r="E24" s="109"/>
      <c r="F24" s="109"/>
      <c r="G24" s="111"/>
      <c r="H24" s="111"/>
      <c r="I24" s="112"/>
      <c r="J24" s="112"/>
      <c r="K24" s="112"/>
      <c r="L24" s="112"/>
      <c r="M24" s="112"/>
      <c r="N24" s="114"/>
    </row>
    <row r="25" spans="1:14" ht="12.75">
      <c r="A25" s="125">
        <v>202</v>
      </c>
      <c r="B25" s="118" t="s">
        <v>159</v>
      </c>
      <c r="C25" s="297" t="s">
        <v>158</v>
      </c>
      <c r="D25" s="227" t="s">
        <v>125</v>
      </c>
      <c r="E25" s="109">
        <v>0</v>
      </c>
      <c r="F25" s="109">
        <v>44.612</v>
      </c>
      <c r="G25" s="111">
        <f aca="true" t="shared" si="13" ref="G25">F25-E25</f>
        <v>44.612</v>
      </c>
      <c r="H25" s="111">
        <v>2990</v>
      </c>
      <c r="I25" s="112">
        <f aca="true" t="shared" si="14" ref="I25">ROUND(E25*H25,2)</f>
        <v>0</v>
      </c>
      <c r="J25" s="112">
        <v>0</v>
      </c>
      <c r="K25" s="112">
        <f aca="true" t="shared" si="15" ref="K25">ROUND(G25*H25,2)</f>
        <v>133389.88</v>
      </c>
      <c r="L25" s="112">
        <f aca="true" t="shared" si="16" ref="L25">ROUND(I25+J25+K25,2)</f>
        <v>133389.88</v>
      </c>
      <c r="M25" s="112">
        <f aca="true" t="shared" si="17" ref="M25">L25-I25</f>
        <v>133389.88</v>
      </c>
      <c r="N25" s="114">
        <v>1</v>
      </c>
    </row>
    <row r="26" spans="1:14" ht="63.75">
      <c r="A26" s="125"/>
      <c r="B26" s="118"/>
      <c r="C26" s="297" t="s">
        <v>254</v>
      </c>
      <c r="D26" s="116"/>
      <c r="E26" s="109"/>
      <c r="F26" s="109"/>
      <c r="G26" s="111"/>
      <c r="H26" s="111"/>
      <c r="I26" s="112"/>
      <c r="J26" s="113"/>
      <c r="K26" s="113"/>
      <c r="L26" s="112"/>
      <c r="M26" s="112"/>
      <c r="N26" s="114"/>
    </row>
    <row r="27" spans="1:14" ht="13.5" thickBot="1">
      <c r="A27" s="86"/>
      <c r="B27" s="119"/>
      <c r="C27" s="86"/>
      <c r="D27" s="117"/>
      <c r="E27" s="115"/>
      <c r="F27" s="115"/>
      <c r="G27" s="115"/>
      <c r="H27" s="115"/>
      <c r="I27" s="115"/>
      <c r="J27" s="115"/>
      <c r="K27" s="115"/>
      <c r="L27" s="115"/>
      <c r="M27" s="115"/>
      <c r="N27" s="115"/>
    </row>
    <row r="28" spans="1:14" ht="13.5" thickBot="1">
      <c r="A28" s="228"/>
      <c r="B28" s="229"/>
      <c r="C28" s="230" t="s">
        <v>76</v>
      </c>
      <c r="D28" s="304"/>
      <c r="E28" s="231"/>
      <c r="F28" s="231"/>
      <c r="G28" s="231"/>
      <c r="H28" s="231"/>
      <c r="I28" s="232">
        <f>SUM(I10:I27)</f>
        <v>130984.35</v>
      </c>
      <c r="J28" s="232">
        <f aca="true" t="shared" si="18" ref="J28:N28">SUM(J10:J27)</f>
        <v>0</v>
      </c>
      <c r="K28" s="232">
        <f t="shared" si="18"/>
        <v>184792.79</v>
      </c>
      <c r="L28" s="232">
        <f t="shared" si="18"/>
        <v>315777.14</v>
      </c>
      <c r="M28" s="232">
        <f t="shared" si="18"/>
        <v>184792.79</v>
      </c>
      <c r="N28" s="232">
        <f t="shared" si="18"/>
        <v>3.538337331141277</v>
      </c>
    </row>
    <row r="31" spans="3:13" ht="12.75">
      <c r="C31" s="307" t="s">
        <v>245</v>
      </c>
      <c r="D31" s="308"/>
      <c r="E31" s="309"/>
      <c r="F31" s="309"/>
      <c r="G31" s="309"/>
      <c r="H31" s="309"/>
      <c r="I31" s="309"/>
      <c r="J31" s="309"/>
      <c r="K31" s="309"/>
      <c r="L31" s="309"/>
      <c r="M31" s="309"/>
    </row>
    <row r="32" spans="3:13" ht="12.75">
      <c r="C32" s="533" t="s">
        <v>247</v>
      </c>
      <c r="D32" s="533"/>
      <c r="E32" s="533"/>
      <c r="F32" s="533"/>
      <c r="G32" s="533"/>
      <c r="H32" s="533"/>
      <c r="I32" s="533"/>
      <c r="J32" s="533"/>
      <c r="K32" s="533"/>
      <c r="L32" s="533"/>
      <c r="M32" s="533"/>
    </row>
    <row r="33" spans="3:13" ht="12.75">
      <c r="C33" s="534"/>
      <c r="D33" s="534"/>
      <c r="E33" s="534"/>
      <c r="F33" s="534"/>
      <c r="G33" s="534"/>
      <c r="H33" s="534"/>
      <c r="I33" s="534"/>
      <c r="J33" s="534"/>
      <c r="K33" s="534"/>
      <c r="L33" s="534"/>
      <c r="M33" s="534"/>
    </row>
    <row r="34" spans="3:13" ht="12.75">
      <c r="C34" s="309" t="s">
        <v>244</v>
      </c>
      <c r="D34" s="308"/>
      <c r="E34" s="309"/>
      <c r="F34" s="309"/>
      <c r="G34" s="309"/>
      <c r="H34" s="309"/>
      <c r="I34" s="309"/>
      <c r="J34" s="309"/>
      <c r="K34" s="309"/>
      <c r="L34" s="309"/>
      <c r="M34" s="309"/>
    </row>
    <row r="35" spans="3:13" ht="12.75">
      <c r="C35" s="309"/>
      <c r="D35" s="308"/>
      <c r="E35" s="309"/>
      <c r="F35" s="309"/>
      <c r="G35" s="309"/>
      <c r="H35" s="309"/>
      <c r="I35" s="309"/>
      <c r="J35" s="309"/>
      <c r="K35" s="309"/>
      <c r="L35" s="309"/>
      <c r="M35" s="309"/>
    </row>
    <row r="36" spans="3:13" ht="12.75">
      <c r="C36" s="533" t="s">
        <v>255</v>
      </c>
      <c r="D36" s="533"/>
      <c r="E36" s="533"/>
      <c r="F36" s="533"/>
      <c r="G36" s="533"/>
      <c r="H36" s="533"/>
      <c r="I36" s="533"/>
      <c r="J36" s="533"/>
      <c r="K36" s="533"/>
      <c r="L36" s="533"/>
      <c r="M36" s="533"/>
    </row>
    <row r="37" spans="3:13" ht="12.75">
      <c r="C37" s="534"/>
      <c r="D37" s="534"/>
      <c r="E37" s="534"/>
      <c r="F37" s="534"/>
      <c r="G37" s="534"/>
      <c r="H37" s="534"/>
      <c r="I37" s="534"/>
      <c r="J37" s="534"/>
      <c r="K37" s="534"/>
      <c r="L37" s="534"/>
      <c r="M37" s="534"/>
    </row>
    <row r="38" spans="3:13" ht="12.75">
      <c r="C38" s="534"/>
      <c r="D38" s="534"/>
      <c r="E38" s="534"/>
      <c r="F38" s="534"/>
      <c r="G38" s="534"/>
      <c r="H38" s="534"/>
      <c r="I38" s="534"/>
      <c r="J38" s="534"/>
      <c r="K38" s="534"/>
      <c r="L38" s="534"/>
      <c r="M38" s="534"/>
    </row>
    <row r="39" spans="3:13" ht="12.75">
      <c r="C39" s="9"/>
      <c r="D39" s="306"/>
      <c r="E39" s="9"/>
      <c r="F39" s="9"/>
      <c r="G39" s="9"/>
      <c r="H39" s="9"/>
      <c r="I39" s="9"/>
      <c r="J39" s="9"/>
      <c r="K39" s="9"/>
      <c r="L39" s="9"/>
      <c r="M39" s="9"/>
    </row>
    <row r="40" spans="3:13" ht="12.75">
      <c r="C40" s="535"/>
      <c r="D40" s="535"/>
      <c r="E40" s="535"/>
      <c r="F40" s="535"/>
      <c r="G40" s="535"/>
      <c r="H40" s="535"/>
      <c r="I40" s="535"/>
      <c r="J40" s="535"/>
      <c r="K40" s="535"/>
      <c r="L40" s="535"/>
      <c r="M40" s="535"/>
    </row>
    <row r="41" spans="3:13" ht="12.75">
      <c r="C41" s="9"/>
      <c r="D41" s="306"/>
      <c r="E41" s="9"/>
      <c r="F41" s="9"/>
      <c r="G41" s="9"/>
      <c r="H41" s="9"/>
      <c r="I41" s="9"/>
      <c r="J41" s="9"/>
      <c r="K41" s="9"/>
      <c r="L41" s="9"/>
      <c r="M41" s="9"/>
    </row>
    <row r="42" spans="3:13" ht="12.75">
      <c r="C42" s="9"/>
      <c r="D42" s="306"/>
      <c r="E42" s="9"/>
      <c r="F42" s="9"/>
      <c r="G42" s="9"/>
      <c r="H42" s="9"/>
      <c r="I42" s="9"/>
      <c r="J42" s="9"/>
      <c r="K42" s="9"/>
      <c r="L42" s="9"/>
      <c r="M42" s="9"/>
    </row>
  </sheetData>
  <mergeCells count="24">
    <mergeCell ref="A5:H5"/>
    <mergeCell ref="I5:N5"/>
    <mergeCell ref="A2:N2"/>
    <mergeCell ref="A3:H3"/>
    <mergeCell ref="I3:N3"/>
    <mergeCell ref="A4:H4"/>
    <mergeCell ref="I4:N4"/>
    <mergeCell ref="A6:A8"/>
    <mergeCell ref="B6:B8"/>
    <mergeCell ref="C6:C8"/>
    <mergeCell ref="D6:D8"/>
    <mergeCell ref="E6:E8"/>
    <mergeCell ref="M6:M8"/>
    <mergeCell ref="N6:N8"/>
    <mergeCell ref="C32:M33"/>
    <mergeCell ref="C36:M38"/>
    <mergeCell ref="C40:M40"/>
    <mergeCell ref="G6:G8"/>
    <mergeCell ref="H6:H8"/>
    <mergeCell ref="I6:I8"/>
    <mergeCell ref="J6:J8"/>
    <mergeCell ref="K6:K8"/>
    <mergeCell ref="L6:L8"/>
    <mergeCell ref="F6:F8"/>
  </mergeCells>
  <printOptions/>
  <pageMargins left="0.7" right="0.7" top="0.787401575" bottom="0.787401575" header="0.3" footer="0.3"/>
  <pageSetup fitToHeight="0" fitToWidth="1" horizontalDpi="600" verticalDpi="600" orientation="landscape" paperSize="9" scale="6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9341BD-365D-4573-A022-82AD401CFD51}">
  <ds:schemaRefs>
    <ds:schemaRef ds:uri="http://purl.org/dc/elements/1.1/"/>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1941A9C-DAD2-4B3E-995F-6FD20683CB60}">
  <ds:schemaRefs>
    <ds:schemaRef ds:uri="http://schemas.microsoft.com/sharepoint/v3/contenttype/forms"/>
  </ds:schemaRefs>
</ds:datastoreItem>
</file>

<file path=customXml/itemProps3.xml><?xml version="1.0" encoding="utf-8"?>
<ds:datastoreItem xmlns:ds="http://schemas.openxmlformats.org/officeDocument/2006/customXml" ds:itemID="{E1D20238-F041-496A-88A0-FDBE91AB94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ŘSD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zakourilovah</dc:creator>
  <cp:keywords/>
  <dc:description/>
  <cp:lastModifiedBy>Petr Nádvorník</cp:lastModifiedBy>
  <cp:lastPrinted>2022-01-19T09:13:07Z</cp:lastPrinted>
  <dcterms:created xsi:type="dcterms:W3CDTF">2004-02-16T12:54:11Z</dcterms:created>
  <dcterms:modified xsi:type="dcterms:W3CDTF">2023-09-14T10:21:02Z</dcterms:modified>
  <cp:category/>
  <cp:version/>
  <cp:contentType/>
  <cp:contentStatus/>
</cp:coreProperties>
</file>