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/>
  <bookViews>
    <workbookView xWindow="65428" yWindow="65428" windowWidth="23256" windowHeight="12456" activeTab="0"/>
  </bookViews>
  <sheets>
    <sheet name="Rekapitulace" sheetId="1" r:id="rId1"/>
    <sheet name="0" sheetId="2" r:id="rId2"/>
    <sheet name="1" sheetId="3" r:id="rId3"/>
  </sheets>
  <definedNames/>
  <calcPr calcId="191029"/>
  <extLst/>
</workbook>
</file>

<file path=xl/sharedStrings.xml><?xml version="1.0" encoding="utf-8"?>
<sst xmlns="http://schemas.openxmlformats.org/spreadsheetml/2006/main" count="994" uniqueCount="396">
  <si>
    <t>Firma: Firma</t>
  </si>
  <si>
    <t>Rekapitulace ceny</t>
  </si>
  <si>
    <t>Stavba: A120/20 - Silnice II/120 Dobrošovice - rekonstrukce opěrné zdi - aktualizace 23 07 25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</si>
  <si>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</si>
  <si>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</si>
  <si>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</si>
  <si>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</si>
  <si>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</si>
  <si>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</si>
  <si>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</si>
  <si>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</si>
  <si>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</si>
  <si>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</si>
  <si>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</si>
  <si>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</si>
  <si>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A120/20</t>
  </si>
  <si>
    <t>Silnice II/120 Dobrošovice - rekonstrukce opěrné zdi - aktualizace 23 07 25</t>
  </si>
  <si>
    <t>O</t>
  </si>
  <si>
    <t>Rozpočet:</t>
  </si>
  <si>
    <t>0,00</t>
  </si>
  <si>
    <t>15,00</t>
  </si>
  <si>
    <t>21,00</t>
  </si>
  <si>
    <t>3</t>
  </si>
  <si>
    <t>2</t>
  </si>
  <si>
    <t>0</t>
  </si>
  <si>
    <t>VŠEOBECNÉ A PŘEDBĚŽNÉ POLOŽKY</t>
  </si>
  <si>
    <t>Typ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</si>
  <si>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</si>
  <si>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</si>
  <si>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</si>
  <si>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</si>
  <si>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</si>
  <si>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</si>
  <si>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</si>
  <si>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</si>
  <si>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</si>
  <si>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</si>
  <si>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</si>
  <si>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</si>
  <si>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</si>
  <si>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</si>
  <si>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</si>
  <si>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</si>
  <si>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</si>
  <si>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</si>
  <si>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</si>
  <si>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</si>
  <si>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</si>
  <si>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</si>
  <si>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</si>
  <si>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Zkoušky nad rámec ČSN</t>
  </si>
  <si>
    <t>VV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</si>
  <si>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</si>
  <si>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</si>
  <si>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</si>
  <si>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</si>
  <si>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vodovod, kanalizace, plynovod, elektrické vedení, veřejné osvětlení, telefonní přípojka, metalický kabel 
ověření výšek vedení sítí kopanými sondami</t>
  </si>
  <si>
    <t>zahrnuje veškeré náklady spojené s objednatelem požadovanými zařízeními</t>
  </si>
  <si>
    <t>02811</t>
  </si>
  <si>
    <t>PRŮZKUMNÉ PRÁCE GEOTECHNICKÉ NA POVRCHU</t>
  </si>
  <si>
    <t>KČ</t>
  </si>
  <si>
    <t>Vzorky a zátěžové zkoušky pláně, posouzení stavu podloží a vyhdnocení základové spáry</t>
  </si>
  <si>
    <t>zahrnuje veškeré náklady spojené s objednatelem požadovanými pracemi</t>
  </si>
  <si>
    <t>02821</t>
  </si>
  <si>
    <t>PRŮZKUMNÉ PRÁCE ARCHEOLOGICKÉ NA POVRCHU</t>
  </si>
  <si>
    <t>Argeologický průzkum vykopávek</t>
  </si>
  <si>
    <t>02911</t>
  </si>
  <si>
    <t>OSTATNÍ POŽADAVKY - GEODETICKÉ ZAMĚŘENÍ</t>
  </si>
  <si>
    <t>HM</t>
  </si>
  <si>
    <t>Zaměření skutečného provedení díla ke kolaudaci stavby včetně vypracování geometrického plánu pro zápis do katastru</t>
  </si>
  <si>
    <t>02943</t>
  </si>
  <si>
    <t>OSTATNÍ POŽADAVKY - VYPRACOVÁNÍ RDS</t>
  </si>
  <si>
    <t>7</t>
  </si>
  <si>
    <t>02944</t>
  </si>
  <si>
    <t>OSTAT POŽADAVKY - DOKUMENTACE SKUTEČ PROVEDENÍ V DIGIT FORMĚ</t>
  </si>
  <si>
    <t>dokumentace skutečného provedení stavby 
včetně digitálního zpracování na CD 
včetně papírové podoby - počet výtisků bude určen objednavatelem</t>
  </si>
  <si>
    <t>8</t>
  </si>
  <si>
    <t>02945</t>
  </si>
  <si>
    <t>OSTAT POŽADAVKY - FOTODOKUMENTACE</t>
  </si>
  <si>
    <t>jednou měsíčně zajištění jedné sady barevných fotografií v tištěné formě i na CD dokumentující postup výstavby 
3x závěrečná dokumentace v albu s popisem v tištěné i elektronické formě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</si>
  <si>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</si>
  <si>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02991</t>
  </si>
  <si>
    <t>OSTATNÍ POŽADAVKY - INFORMAČNÍ TABULE</t>
  </si>
  <si>
    <t>KUS</t>
  </si>
  <si>
    <t>náklady na zřízení a odstranění informační tabule s údaji o stavbě v rozměrech a s textem dle vzoru objednatele, včetně osazení na kamenném podstavci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</si>
  <si>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</si>
  <si>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</si>
  <si>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ZAŘÍZENÍ STAVENIŠTĚ</t>
  </si>
  <si>
    <t>KOMPLET</t>
  </si>
  <si>
    <t>Zřízení, provoz a demontáž zařízení staveniště. 
Součástí zařízení staveniště bude osazení buňky stavbyvedoucího i pro konání KD a soc. buňky</t>
  </si>
  <si>
    <t>1=1,000 [A]</t>
  </si>
  <si>
    <t>zahrnuje objednatelem povolené náklady na pořízení (event. pronájem), provozování, udržování a likvidaci zhotovitelova zařízení</t>
  </si>
  <si>
    <t>11</t>
  </si>
  <si>
    <t>03720</t>
  </si>
  <si>
    <t>POMOC PRÁCE ZAJIŠŤ NEBO ZŘÍZ REGULACI A OCHRANU DOPRAVY</t>
  </si>
  <si>
    <t>úhrnná částka obsahuje veškeré náklady na dočasné úpravy a regulaci dopravy na staveništi a nezbytné značení vyplývající z požadavků BOZP</t>
  </si>
  <si>
    <t>zahrnuje objednatelem povolené náklady na požadovaná zařízení zhotovitele</t>
  </si>
  <si>
    <t>12</t>
  </si>
  <si>
    <t>R02710</t>
  </si>
  <si>
    <t>Oprava objízdné trasy</t>
  </si>
  <si>
    <t>Oprava komunikace objízdné trasy po dokončení stavby. 
Položka čerpána po dohodě s objednatelem a TDI 
Pevná cena 300 000</t>
  </si>
  <si>
    <t>Opěrná zeď</t>
  </si>
  <si>
    <t>014101</t>
  </si>
  <si>
    <t>POPLATKY ZA SKLÁDKU - suť</t>
  </si>
  <si>
    <t>M3</t>
  </si>
  <si>
    <t>Bourání stávající opěrné zdi</t>
  </si>
  <si>
    <t>z položky 96615: 
objem: 
36=36,000 [A] 
viz příloha C.3 KOORDINAČNÍ SITUACE</t>
  </si>
  <si>
    <t>zahrnuje veškeré poplatky provozovateli skládky související s uložením odpadu na skládce.</t>
  </si>
  <si>
    <t>0141012</t>
  </si>
  <si>
    <t>POPLATKY ZA SKLÁDKU - zemina</t>
  </si>
  <si>
    <t>T</t>
  </si>
  <si>
    <t>Z položky 131738 &lt;m3&gt; :  64,874 =64,874 [A] 
Z položky 133738 &lt;m3&gt; :  4,5 =4,500 [B] 
Z položky 132738 &lt;m3&gt; :  4,0 =4,000 [C] 
Z položky 123738 &lt;m3&gt; :  101,698=101,698 [D] 
Přepočet na tuny :  (A+B+C+D) * 1,9=332,637 [E] 
Výkres D.1.2.3 až D.1.2.6</t>
  </si>
  <si>
    <t>0141022</t>
  </si>
  <si>
    <t>POPLATKY ZA SKLÁDKU - asfalt</t>
  </si>
  <si>
    <t>z položky 113728 : 41,716 =41,716 [A] 
odpočet z položky 56960 : 6,421 =6,421 [B] 
odpočet položky 56360 :   4,518 =4,518 [C] 
Celkem : A - B - C =30,777 [D] 
přepočet na tuny : D * 2.2 =67,709 [E] 
Výkres D.1.2.3 až D.1.2.6</t>
  </si>
  <si>
    <t>01410222</t>
  </si>
  <si>
    <t>POPLATKY ZA SKLÁDKU - štěrkodrť</t>
  </si>
  <si>
    <t>z položky 113328 : 5,28 =5,280 [A] 
přepočet na tuny : A * 1,9 =10,032 [B] 
Výkres D.1.2.3 až D.1.2.6</t>
  </si>
  <si>
    <t>Zemní práce</t>
  </si>
  <si>
    <t>ODSTRAN PODKL ZPEVNĚNÝCH PLOCH Z KAMENIVA NESTMEL, ODVOZ NA MEZIDEPONII</t>
  </si>
  <si>
    <t>Odkop v místě sanace krajnice - KONSTRUKCE 2  
nestmelené vrstvy ŠD  
60% uložení na mezideponii a zpětné využití do AZ 
40% odvoz na skládku</t>
  </si>
  <si>
    <t>V místě sanace krajnice: 
Odkop štěrkové vrstvy v tl. 240 mm  (tloušťka převzata z průzkumu konstrukce vozovky a PAU) : 
    v místě sanace krajnice : průměrná šířka x délka x tloušťka &lt;m3&gt; : 1,5 * (6,28 + 6,58 +7,31) * 0,24=7,261 [A] 
    v místě bourání opěrné zdi : průměrná šířka x délka x tloušťka &lt;m3&gt; :  0,56 * (4,06 + 6*6,0 +4,13) * 0,24=5,939 [B] 
celkem: (A + B)*0,6 =7,920 [C]  
zhotovitel ocení dopravu a skládkovné dle svých možností 
Výkres D.1.2.3 až D.1.2.6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</si>
  <si>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</si>
  <si>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ODSTRAN PODKL ZPEVNĚNÝCH PLOCH Z KAMENIVA NESTMEL, ODVOZ NA SKLÁDKU ZHOTOVITELE</t>
  </si>
  <si>
    <t>V místě sanace krajnice: 
Odkop štěrkové vrstvy v tl. 240 mm  (tloušťka převzata z průzkumu konstrukce vozovky a PAU) : 
    v místě sanace krajnice : průměrná šířka x délka x tloušťka &lt;m3&gt; : 1,5 * (6,28 + 6,58 +7,31) * 0,24=7,261 [A] 
    v místě bourání opěrné zdi : průměrná šířka x délka x tloušťka &lt;m3&gt; :  0,56 * (4,06 + 6*6,0 +4,13) * 0,24=5,939 [B] 
celkem: (A + B)*0,4 =5,280 [C]  
zhotovitel ocení dopravu a skládkovné dle svých možností 
Výkres D.1.2.3 až D.1.2.6</t>
  </si>
  <si>
    <t>113728</t>
  </si>
  <si>
    <t>FRÉZOVÁNÍ ZPEVNĚNÝCH PLOCH ASFALTOVÝCH, ODVOZ DO 20KM</t>
  </si>
  <si>
    <t>Složení vozovky : 
1. vrstva - ACO 11, tl. 50 mm 
2. vrstva - ACO 11, tl. 55 mm 
3. vrstva - PM, tl. 70 mm 
4. vrstva - Š frakce 0/63, tl. 240 mm</t>
  </si>
  <si>
    <t>Sejmutí celé plochy stávající komunikace v tl. 50 mm : 
    průměrná šířka x délka x tloušťka &lt;m3&gt; : 6,25 * 119,97 * 0,050 =37,491 [A]  
Sejmutí 2. vrstvy v tl. 55 mm : 
    - v místě sanace krajnice : průměrná šířka x délka x tloušťka &lt;m3&gt; : 1,5 * (6,28 + 6,58 +7,31) * 0,055 =1,664 [B] 
    - v místě bourání stávající opěrné zdi :  průměrná šířka x délka x tloušťka &lt;m3&gt; : 0,56 * (4,06 + 6*6,0 +4,13) * 0,055=1,361 [C] 
Dle PAU zatříděno do ZAS-T1 : celkem  &lt;m3&gt; : A+B+C=40,516 [D] 
Sejmutí 3. vrstvy v tl. 70 mm, dle PAU zatříděno do ZAS-T4 
    - v místě sanace krajnice : průměrná šířka x délka x tloušťka &lt;m3&gt; : 0,85 * (6,28 + 6,58 +7,31) * 0,07 =1,200 [E] 
Celkem D+E=41,716 [F] 
Výkres D.1.2.3 až D.1.2.6</t>
  </si>
  <si>
    <t>FRÉZOVÁNÍ DRÁŽKY PRŮŘEZU DO 800MM2 V ASFALTOVÉ VOZOVCE</t>
  </si>
  <si>
    <t>M</t>
  </si>
  <si>
    <t>frézování drážky pro zálivku u obruby v obrusné vrstvě 
profil drážky 0,02*0,04 m, délka říms a obrub 
(4,87 + 6 * 6,0 + 4,13 + 15,04) =60,040 [A] 
Výkres D.1.2.3</t>
  </si>
  <si>
    <t>Položka zahrnuje veškerou manipulaci s vybouranou sutí a s vybouranými hmotami vč. uložení na skládku.</t>
  </si>
  <si>
    <t>123738</t>
  </si>
  <si>
    <t>ODKOP PRO SPOD STAVBU SILNIC A ŽELEZNIC TŘ. I, ODVOZ NA SKLÁDKU ZHOTOVITELE</t>
  </si>
  <si>
    <t>odkopy v oblasti sanací kraje + úprava plochy před opěrnou zdí (výjezd na silnici)</t>
  </si>
  <si>
    <t>Odkop pro sanaci krajnice: 
    ve staničení 30,15 - 50,00 : šířka x výška x délka : 1,5 * 0,24 * (6,28 + 6,58 +7,31)=7,261 [A] 
    odpočet z pol. 113328 : 4,163 =4,163 [B] 
Celkem  A - B =3,098 [C] 
Sanace aktivní zóny v míště rozšíření (čerpáno po dohodě geologa + AD + TDI ): 
    odkop materiálu mocnosti 0,40 m v průměrné šířce 1,5 m : 0,4 * 1,5 * (110*2.5*0,5) =82,500 [D] 
Odkop pro úpravu plochy na výjezd na silnici II/120 
    plocha x tloušťka : 46 * 0,35 =16,100 [E] 
Odkop celkem:C+D + E=101,698 [F] 
Zhotovitel ocení dopravu a skládkovné dle svých možností 
Výkres D.1.2.3 až D.1.2.6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</si>
  <si>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</si>
  <si>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HLOUBENÍ JAM ZAPAŽ I NEPAŽ TŘ. I, ODVOZ DO 20KM</t>
  </si>
  <si>
    <t>Provedení výkopů pro noovu opěrnou zeď.</t>
  </si>
  <si>
    <t>Plocha výkoupu v řezu 1 x vzdálenost mezi řezy &lt;m2&gt; : 1,98 * 3,0 =5,940 [A] 
Plocha výkoupu v řezu 2 x vzdálenost mezi řezy &lt;m2&gt; : 2,34 * 6,0 =14,040 [B] 
Plocha výkoupu v řezu 3 x vzdálenost mezi řezy &lt;m2&gt; : 2,54 * 6,0 =15,240 [C] 
Plocha výkoupu v řezu 4 x vzdálenost mezi řezy &lt;m2&gt; : 2,38 * 6,0 =14,280 [D] 
Plocha výkoupu v řezu 5 x vzdálenost mezi řezy &lt;m2&gt; : 2,41 * 6,0 =14,460 [E] 
Plocha výkoupu v řezu 6 x vzdálenost mezi řezy &lt;m2&gt; : 2,00 * 6,0 =12,000 [F] 
Plocha výkoupu v řezu 7 x vzdálenost mezi řezy &lt;m2&gt; : 2,20 * (6,0+4,13)/2 =11,143 [G] 
Plocha výkoupu v řezu 8 x vzdálenost mezi řezy &lt;m2&gt; : 2,02 * 4,13/2 =4,171 [H] 
Celkem: A+B+C+D+E+F+G+H=91,274 [I] 
Odpočetstávajíc vybourané zdi, pol. č. 96615 : 26,4=26,400 [J] 
Výkopy celkem : I - J =64,874 [K] 
Výkres D.1.2.3 až D.1.2.6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</si>
  <si>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</si>
  <si>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132738</t>
  </si>
  <si>
    <t>HLOUBENÍ RÝH ŠÍŘ DO 2M PAŽ I NEPAŽ TŘ. I, ODVOZ DO 20KM</t>
  </si>
  <si>
    <t>Rýha pro osazení truby PVC-U DN 250 
šířka výkopu x hloubka výkopu x délka výkopu : 0,4 * 2 * 5,0 =4,000 [A] 
Výkres D.1.2.3 až D.1.2.6</t>
  </si>
  <si>
    <t>133738</t>
  </si>
  <si>
    <t>HLOUBENÍ ŠACHET ZAPAŽ I NEPAŽ TŘ. I, ODVOZ DO 20KM</t>
  </si>
  <si>
    <t>Objem výkopu : 1,5 * 1,5 *2,0 =4,500 [A]</t>
  </si>
  <si>
    <t>13</t>
  </si>
  <si>
    <t>17110</t>
  </si>
  <si>
    <t>ULOŽENÍ SYPANINY DO NÁSYPŮ SE ZHUTNĚNÍM</t>
  </si>
  <si>
    <t>viz. pol. č. 113322 
uložení do aktivní zony 
7,92=7,920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</si>
  <si>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</si>
  <si>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</si>
  <si>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ULOŽENÍ SYPANINY DO NÁSYPŮ A NA SKLÁDKY BEZ ZHUTNĚNÍ</t>
  </si>
  <si>
    <t>viz pol. č. 123738 + 131738 + 132738 + 133738 
101,698+64,874+4+4,5=175,072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</si>
  <si>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</si>
  <si>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</si>
  <si>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ULOŽENÍ SYPANINY DO NÁSYPŮ Z NAKUPOVANÝCH MATERIÁLŮ</t>
  </si>
  <si>
    <t>Sanace krajnice : 
    délka x šířka x tloušťka : 1,5 * 0,33 * (6,28 + 6,58 +7,31)=9,984 [A] 
Výměna aktivní zóny (čerpáno po dohodě geologa + AD + TDI): 
    váměra převzata z položky 123738 : 82,5 =82,500 [B] 
odečtena štěrkodrť z položky 113322: -7,92=-7,920 [C] 
Celkem :  A + B + C =84,564 [D]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</si>
  <si>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</si>
  <si>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</si>
  <si>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17310</t>
  </si>
  <si>
    <t>ZEMNÍ KRAJNICE A DOSYPÁVKY SE ZHUTNĚNÍM</t>
  </si>
  <si>
    <t>pod krajnicí 
183*0,15=27,450 [A] 
za obrubu 
29,5*0,15=4,425 [B] 
Celkem: A+B=31,875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</si>
  <si>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</si>
  <si>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</t>
  </si>
  <si>
    <t>17411</t>
  </si>
  <si>
    <t>ZÁSYP JAM A RÝH ZEMINOU SE ZHUTNĚNÍM</t>
  </si>
  <si>
    <t>Zásyp</t>
  </si>
  <si>
    <t>Zásyp vhodnou nepropustnou zeminou za rubem zdi, hutněný ID=0.8 
    plocha (odečet ze vzorového řezu) x délka zdi : (0,11 + 0,13) *(6 * 6,0 + 4,13) =9,631 [A] 
Zásyp vhodnou nepropustnou zeminou před zdí, hutněný ID=0.8 
    plocha (odečet ze vzorového řezu) x délka zdi : (0,06) *(6 * 6,0 + 4,13) =2,408 [B] 
Celkem : A + B =12,039 [C] 
Výkres D.1.2.3 až D.1.2.6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</si>
  <si>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</si>
  <si>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</si>
  <si>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17511</t>
  </si>
  <si>
    <t>OBSYP POTRUBÍ A OBJEKTŮ SE ZHUTNĚNÍM</t>
  </si>
  <si>
    <t>Truba pro napojení nové šachty na stávající dešťovou kanalizaci</t>
  </si>
  <si>
    <t>Obsyp kanalizační truby : šířka x hloubka x délka : 0,4 * 0,5 * 5,0 =1,000 [A] 
Obsyp kanalizační šachty : 4,5 - 3,14*1,2*1,2/4*1,5 =2,804 [B] 
Celkem: A+B=3,804 [C] 
Výkres D.1.2.3 až D.1.2.6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</si>
  <si>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</si>
  <si>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19</t>
  </si>
  <si>
    <t>18110</t>
  </si>
  <si>
    <t>ÚPRAVA PLÁNĚ SE ZHUTNĚNÍM V HORNINĚ TŘ. I</t>
  </si>
  <si>
    <t>M2</t>
  </si>
  <si>
    <t>V místě sanace krajnice: 
    v místě sanace krajnice : průměrná šířka x délka : 1,5 * (6,28 + 6,58 +7,31)=30,255 [A] 
    v místě bourání opěrné zdi : průměrná šířka x délka :  0,56 * (4,06 + 6*6,0 +4,13)=24,746 [B] 
Celkem: A+B=55,001 [C]</t>
  </si>
  <si>
    <t>položka zahrnuje úpravu pláně včetně vyrovnání výškových rozdílů. Míru zhutnění určuje projekt.</t>
  </si>
  <si>
    <t>Základy</t>
  </si>
  <si>
    <t>20</t>
  </si>
  <si>
    <t>21331</t>
  </si>
  <si>
    <t>DRENÁŽNÍ VRSTVY Z BETONU MEZEROVITÉHO (DRENÁŽNÍHO)</t>
  </si>
  <si>
    <t>lože pro drenáž za rubem opěry 
plocha řezu x délka : (0,15 * 0,15 - 1/4 * 3,14 * 0,15*0,15) * 40,13=0,194 [A] 
Výkres D.1.2.3 až D.1.2.6</t>
  </si>
  <si>
    <t>Položka zahrnuje:  
- dodávku předepsaného materiálu pro drenážní vrstvu, včetně mimostaveništní a vnitrostaveništní dopravy  
- provedení drenážní vrstvy předepsaných rozměrů a předepsaného tvaru</t>
  </si>
  <si>
    <t>21</t>
  </si>
  <si>
    <t>272324</t>
  </si>
  <si>
    <t>ZÁKLADY ZE ŽELEZOBETONU DO C25/30</t>
  </si>
  <si>
    <t>Žb základ zdi XC2, XA1,XF1 
   šířka x výška x délka : 1,0 * 0,6 * (6 * 6,0 + 4,13) =24,078 [A] 
Souvisí s položkou 272365 
Výkres D.1.2.3 až D.1.2.6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</si>
  <si>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</si>
  <si>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22</t>
  </si>
  <si>
    <t>272365</t>
  </si>
  <si>
    <t>VÝZTUŽ ZÁKLADŮ Z OCELI 10505, B500B</t>
  </si>
  <si>
    <t>odpovídá 150 kg výztuže na 1m3 betonu, objem betonu převzat z položky 272324 
24,078 * 0,150 =3,612 [A] 
Výkres D.1.2.6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</si>
  <si>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</si>
  <si>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23</t>
  </si>
  <si>
    <t>289971</t>
  </si>
  <si>
    <t>OPLÁŠTĚNÍ (ZPEVNĚNÍ) Z GEOTEXTILIE - separační</t>
  </si>
  <si>
    <t>Pod aktivní zónu v oblasti sanace krajnice</t>
  </si>
  <si>
    <t>Pod aktivní zónou : 
    dle TP 97, plošná hmotnost &gt; 300  g/m2, pevnost v tahu (Tf) &gt; 10 kN/m (DLE ČSN EN ISO 10319) 
    průtažnost (ef) &gt; 50 %, odolnost proti statickému protlačení (CBR)&gt; 3 kN (DLE ČSN EN ISO 12236) 
    0,4 * 2 * ( (6,28 + 6,58 +7,31) + 1,5) + (6,28 + 6,58 +7,31) * 1,5 =47,591 [A] 
Pod plochou před opěrnou zdí : 45,2 =45,200 [B] 
+5% na přesah : 1,05 * (A + B) =97,431 [C] 
Výkres D.1.2.3 až D.1.2.6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</si>
  <si>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</si>
  <si>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</si>
  <si>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24</t>
  </si>
  <si>
    <t>ŘÍMSY ZE ŽELEZOBETONU DO C30/37</t>
  </si>
  <si>
    <t>C30/37 XF4,XC4, XD3 
plocha v příčném řezu x délka : (0,3 * 0,7) * (6 * 6,0 + 4,13) =8,427 [A] 
Souvisí s položkou č. 317365 
Výkres D.1.2.3 až D.1.2.6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</si>
  <si>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</si>
  <si>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25</t>
  </si>
  <si>
    <t>317365</t>
  </si>
  <si>
    <t>VÝZTUŽ ŘÍMS Z OCELI 10505, B500B</t>
  </si>
  <si>
    <t>distanční tělíska betonová 
kubatura betonu x hmotnost výztuže v římse jednotková 
8,427*0,200=1,685 [A] 
Souvisí s položkou č. 317325 
Výkres D.1.2.3 až D.1.2.6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</si>
  <si>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</si>
  <si>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26</t>
  </si>
  <si>
    <t>327325</t>
  </si>
  <si>
    <t>ZDI OPĚRNÉ, ZÁRUBNÍ, NÁBŘEŽNÍ ZE ŽELEZOVÉHO BETONU DO C30/37</t>
  </si>
  <si>
    <t>žb dřík zdi XF2,XC4,XD1 
Plocha dříku OZ v řezu 1 x vzdálenost mezi řezy &lt;m2&gt; : 0,46 * 3,0 =1,380 [A] 
Plocha dříku OZ v řezu 2 x vzdálenost mezi řezy &lt;m2&gt; : 0,59 * 6,0 =3,540 [B] 
Plocha dříku OZ v řezu 3 x vzdálenost mezi řezy &lt;m2&gt; : 0,65 * 6,0 =3,900 [C] 
Plocha dříku OZ v řezu 4 x vzdálenost mezi řezy &lt;m2&gt; : 0,67 * 6,0 =4,020 [D] 
Plocha dříku OZ v řezu 5 x vzdálenost mezi řezy &lt;m2&gt; : 0,71 * 6,0 =4,260 [E] 
Plocha dříku OZ v řezu 6 x vzdálenost mezi řezy &lt;m2&gt; : 0,58 * 6,0 =3,480 [F] 
Plocha dříku OZ v řezu 7 x vzdálenost mezi řezy &lt;m2&gt; : 0,57 * (6,0+4,13)/2 =2,887 [G] 
Plocha dříku OZ v řezu 8 x vzdálenost mezi řezy &lt;m2&gt; : 0,65 * 4,13/2 =1,342 [H] 
Celkem: A+B+C+D+E+F+G+H=24,809 [I] 
Souvisí  spoložkou 327365 
Výkres D.1.2.3 až D.1.2.6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</si>
  <si>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</si>
  <si>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27</t>
  </si>
  <si>
    <t>327365</t>
  </si>
  <si>
    <t>VÝZTUŽ ZDÍ OPĚRNÝCH, ZÁRUBNÍCH, NÁBŘEŽNÍCH Z OCELI 10505, B500B</t>
  </si>
  <si>
    <t>distanční tělíska betonová 
kubatura betonu x hmotnost výztuže dříku OZ  
24,809*0,10=2,481 [A] 
Souvisí s položkou 327325 
Výkres D.1.2.3 až D.1.2.6</t>
  </si>
  <si>
    <t>Vodorovné konstrukce</t>
  </si>
  <si>
    <t>28</t>
  </si>
  <si>
    <t>45157</t>
  </si>
  <si>
    <t>PODKLADNÍ A VÝPLŇOVÉ VRSTVY Z KAMENIVA TĚŽENÉHO</t>
  </si>
  <si>
    <t>Štěrkopískový obsyp 150+150 mm těsnící PE fólie</t>
  </si>
  <si>
    <t>Délka x šířka x tloušťka : (6 * 6,0 +4,13)*0,8*0,3=9,631 [A] 
Výkres D.1.2.3 až D.1.2.6</t>
  </si>
  <si>
    <t>položka zahrnuje dodávku předepsaného kameniva, mimostaveništní a vnitrostaveništní dopravu a jeho uložení  
není-li v zadávací dokumentaci uvedeno jinak, jedná se o nakupovaný materiál</t>
  </si>
  <si>
    <t>29</t>
  </si>
  <si>
    <t>458523</t>
  </si>
  <si>
    <t>VÝPLŇ ZA OPĚRAMI A ZDMI Z KAMENIVA DRCENÉHO, INDEX ZHUTNĚNÍ ID DO 0,9</t>
  </si>
  <si>
    <t>hutněný zásyp před a za opěrou ŠD třídy A drcený fr.0-32 (Id=0.85)  
    (0,11 + 0,06) * 6 * 6 + (0,11 + 0,72) * 4,13=9,548 [A] 
Výkres D.1.2.3 až D.1.2.6</t>
  </si>
  <si>
    <t>Komunikace</t>
  </si>
  <si>
    <t>30</t>
  </si>
  <si>
    <t>56334</t>
  </si>
  <si>
    <t>VOZOVKOVÉ VRSTVY ZE ŠTĚRKODRTI TL. DO 200MM</t>
  </si>
  <si>
    <t>konstrukce 2  
ŠDb frakce 0-63 tl. 200 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</si>
  <si>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</si>
  <si>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31</t>
  </si>
  <si>
    <t>konstrukce 2  
ŠDb frakce 0-32 tl. 180 mm</t>
  </si>
  <si>
    <t>32</t>
  </si>
  <si>
    <t>VOZOVKOVÉ VRSTVY Z RECYKLOVANÉHO MATERIÁLU</t>
  </si>
  <si>
    <t>Úprava plochy před opěrnou zdí : plocha &lt;m2&gt; : 45,18 =45,180 [A] 
tl. vrstvy &lt;m&gt; :  0,1 =0,100 [B] 
Celkem A * B =4,518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</si>
  <si>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</si>
  <si>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33</t>
  </si>
  <si>
    <t>56960</t>
  </si>
  <si>
    <t>ZPEVNĚNÍ KRAJNIC Z RECYKLOVANÉHO MATERIÁLU</t>
  </si>
  <si>
    <t>Nezpevněná krajnice z recyklovaného materiálu : 
    průměrná tloušťka &lt;m&gt; :  0,07 =0,070 [A]  
    průměrná šířka &lt;m&gt; : 0,50 =0,500 [B] 
    délka nezpevněné krajnice &lt;m&gt; : 183,47 =183,470 [C] 
Celkem &lt;m2&gt; : A * B * C =6,421 [D] 
Výkres D.1.2.3 až D.1.2.6</t>
  </si>
  <si>
    <t>34</t>
  </si>
  <si>
    <t>57130</t>
  </si>
  <si>
    <t>UZAVŘENÉ OBALOVANÉ KAMENIVO</t>
  </si>
  <si>
    <t>Vyrovnávací vrstva pro zajištění příčného sklonu</t>
  </si>
  <si>
    <t>Plocha odečtena ze sofrwaru, průměrná tloušťka 0,05 m 
794*0,05=39,700 [A] 
Výkres D.1.2.3 až D.1.2.6</t>
  </si>
  <si>
    <t>- dodání základfní vrstvy z obalovaného kameniva velmi hrubého nebo typu makadam předepsané kvality a zrnitosti, dodání vtlačované směsi z asfaltového betonu nebo asfaltového koberce tenkého předepsané kvality – dle ČSN 73 6128 
- očištění podkladu 
- rozprostření a zhutnění základní vrstvy, rozprostření a zhutnění vtlačované směsi – dle ČSN 73 6128 
- zřízení vrstvy bez rozlišení šířky, pokládání vrstvy po etapách, včetně pracovních spar a spojů 
- nezahrnuje postřiky, nátěry</t>
  </si>
  <si>
    <t>35</t>
  </si>
  <si>
    <t>INFILTRAČNÍ POSTŘIK Z EMULZE DO 1,0KG/M2</t>
  </si>
  <si>
    <t>plocha odečtena ze softwaru: 794=794,000 [A] 
viz příloha D.1.2.6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</si>
  <si>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</si>
  <si>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36</t>
  </si>
  <si>
    <t>572213</t>
  </si>
  <si>
    <t>SPOJOVACÍ POSTŘIK Z EMULZE DO 0,5KG/M2</t>
  </si>
  <si>
    <t>konstrukce A  
konstrukce B</t>
  </si>
  <si>
    <t>plocha odečtena ze softwaru: 
spojovací postřik 0,5kg/m2 (2x) 
794*2=1 588,000 [A] 
Výkres D.1.2.3 a D.1.2.6</t>
  </si>
  <si>
    <t>37</t>
  </si>
  <si>
    <t>574A33</t>
  </si>
  <si>
    <t>ASFALTOVÝ BETON PRO OBRUSNÉ VRSTVY ACO 11 TL. 40MM</t>
  </si>
  <si>
    <t>plocha odečtena ze softwaru:  
794=794,000 [A] 
Výkres D.1.2.6 VZOROVÝ ŘEZ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</si>
  <si>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</si>
  <si>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38</t>
  </si>
  <si>
    <t>574C56</t>
  </si>
  <si>
    <t>ASFALTOVÝ BETON PRO LOŽNÍ VRSTVY ACL 16+, 16S TL. 60MM</t>
  </si>
  <si>
    <t>plocha odečtena ze softwaru: 
806=806,000 [A]; 
viz příloha D.1.2.6 VZOROVÝ ŘEZ</t>
  </si>
  <si>
    <t>39</t>
  </si>
  <si>
    <t>ASFALTOVÝ BETON PRO PODKLADNÍ VRSTVY ACP 16+, 16S TL. 50MM</t>
  </si>
  <si>
    <t>plocha odečtena ze softwaru: 
820=820,000 [A] 
viz příloha D.1.2.3 SITUACE a D.1.2.6 VZOROVÉ PŘÍČNÉ ŘEZY</t>
  </si>
  <si>
    <t>Úpravy povrchů, podlahy, výplně otvorů</t>
  </si>
  <si>
    <t>40</t>
  </si>
  <si>
    <t>62631</t>
  </si>
  <si>
    <t>SPOJOVACÍ MŮSTEK MEZI STARÝM A NOVÝM BETONEM</t>
  </si>
  <si>
    <t>Spára mezi základem a dříkem: 
   počet dilatačních úseků x délka úseku x šířka : 6 * (6+4,13) * 0,56 =34,037 [A] 
Spára mezi základem a dříkem: 
   počet dilatačních úseků x délka úseku x šířka : 6 * (6+4,13) * 0,50 =30,390 [B] 
Celkem : A+B=64,427 [C]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</si>
  <si>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</si>
  <si>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Přidružená stavební výroba</t>
  </si>
  <si>
    <t>41</t>
  </si>
  <si>
    <t>711221</t>
  </si>
  <si>
    <t>IZOLACE ZVLÁŠT KONSTR PROTI TLAK VODĚ ASFALT NÁTĚRY</t>
  </si>
  <si>
    <t>Alp + 2xAln: 
Alp - asfaltový lak penetrační:  
    Řez 1 : délka náteru x vzdálenost mezi řezy &lt;m2&gt; : 1,2 * 3,0 =3,600 [A] 
    Řez 2 : délka náteru x vzdálenost mezi řezy &lt;m2&gt; : 1,24 * 6,0 =7,440 [B] 
    Řez 3 : délka náteru x vzdálenost mezi řezy &lt;m2&gt; : 1,24 * 6,0 =7,440 [C] 
    Řez 4 : délka náteru x vzdálenost mezi řezy &lt;m2&gt; : 1,39 * 6,0 =8,340 [D]  
    Řez 5 : délka náteru x vzdálenost mezi řezy &lt;m2&gt; : 1,45 * 6,0 =8,700 [E] 
    Řez 6 : délka náteru x vzdálenost mezi řezy &lt;m2&gt; : 1,23 * 6,0 =7,380 [F] 
    Řez 7 : délka náteru x vzdálenost mezi řezy &lt;m2&gt; : 1,20 * (6,0+4,13)/2 =6,078 [G] 
    Řez 8 : délka náteru x vzdálenost mezi řezy &lt;m2&gt; : 1,36 * 4,13/2 =2,808 [H] 
Nátěr Alp celkem &lt;m2&gt;: A+B+C+D+E+F+G+H =51,786 [I] 
Nátěr 2 x Aln celkem &lt;m2&gt;: 2 * I =103,572 [J] 
Asfaltové nátěry celkem : I + J =155,358 [K] 
Výkres D.1.2.3 až D.1.2.6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</si>
  <si>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</si>
  <si>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42</t>
  </si>
  <si>
    <t>711227</t>
  </si>
  <si>
    <t>IZOLACE ZVLÁŠTNÍCH KONSTRUKCÍ PROTI TLAKOVÉ VODĚ Z PE FÓLIÍ</t>
  </si>
  <si>
    <t>těsnící folie ve vrstvě ŠP-GEOMEMBRÁNA S PEVNOSTÍ min20kN/m S PROTAŽENÍM min 20%: 
folie 
délka*šířka [m*m]: (6 * 6,0 + 4,13) * 0,8 =32,104 [A] 
Výkres D.1.2.3 až D.1.2.6</t>
  </si>
  <si>
    <t>43</t>
  </si>
  <si>
    <t>711509</t>
  </si>
  <si>
    <t>OCHRANA IZOLACE NA POVRCHU TEXTILIÍ</t>
  </si>
  <si>
    <t>Ochrana Alp+2xAln geotextílií min hmotnost 600g/m2: 
souvisí s položkou 711221 
plocha-převzato z položky 711221: 
51,786=51,786 [A] 
Výkres D.1.2.3 až D.1.2.6</t>
  </si>
  <si>
    <t>položka zahrnuje:  
- dodání  předepsaného ochranného materiálu  
- zřízení ochrany izolace</t>
  </si>
  <si>
    <t>44</t>
  </si>
  <si>
    <t>78382</t>
  </si>
  <si>
    <t>NÁTĚRY BETON KONSTR TYP S2 (OS-B)</t>
  </si>
  <si>
    <t>Nátěr pohledových ploch konstrukce kromě horní plochy římsy</t>
  </si>
  <si>
    <t>Nátěr plochy:  
    Řez 1 : délka nátěru x vzdálenost mezi řezy &lt;m2&gt; : 1,10* 3,0 =3,300 [A] 
    Řez 2 : délka nátěru x vzdálenost mezi řezy &lt;m2&gt; : 1,45 * 6,0 =8,700 [B] 
    Řez 3 : délka nátěru x vzdálenost mezi řezy &lt;m2&gt; : 1,50 * 6,0 =9,000 [C] 
    Řez 4 : délka nátěru x vzdálenost mezi řezy &lt;m2&gt; : 1,51 * 6,0 =9,060 [D]  
    Řez 5 : délka nátěru x vzdálenost mezi řezy &lt;m2&gt; : 1,58 * 6,0 =9,480 [E] 
    Řez 6 : délka nátěru x vzdálenost mezi řezy &lt;m2&gt; : 1,36 * 6,0 =8,160 [F] 
    Řez 7 : délka nátěru x vzdálenost mezi řezy &lt;m2&gt; : 1,58 * (6,0+4,13)/2 =8,003 [G] 
    Řez 8 : délka nátěru x vzdálenost mezi řezy &lt;m2&gt; : 0,90 * 4,13/2 =1,859 [H] 
Plocha nátěru celkem : A+B+C+D+E+F+G+H=57,562 [I] 
Výkres D.1.2.3 až D.1.2.6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</si>
  <si>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</si>
  <si>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45</t>
  </si>
  <si>
    <t>NÁTĚRY BETON KONSTR TYP S4 (OS-C)</t>
  </si>
  <si>
    <t>Ochranný nátěr horního povrchu říms.</t>
  </si>
  <si>
    <t>Nátěr plochy: (6 * 6,0 + 4,13) * 0,7 =28,091 [A] 
Výkres D.1.2.3 až D.1.2.6</t>
  </si>
  <si>
    <t>Potrubí</t>
  </si>
  <si>
    <t>46</t>
  </si>
  <si>
    <t>87434</t>
  </si>
  <si>
    <t>POTRUBÍ Z TRUB PLASTOVÝCH ODPADNÍCH DN DO 200MM</t>
  </si>
  <si>
    <t>Prostup pro odvodnění zdi 
HDPE  trubka DN 180 tl.11 mm, s límcem-příruba min.průměr 400x5 (viz detaily) pro odvodnění skrz křídla 
6*0.74=4,440 [A] 
prostup pro odvodnění zdi 
trubka PVC DN 210 tl.5 mm - vložená do bednění 
Výkres D.1.2.3 až D.1.2.6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</si>
  <si>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</si>
  <si>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47</t>
  </si>
  <si>
    <t>87444</t>
  </si>
  <si>
    <t>POTRUBÍ Z TRUB PLASTOVÝCH ODPADNÍCH DN DO 250MM</t>
  </si>
  <si>
    <t>Potrubí PVC-U, DN 250 pro napojení nové šachty na stávající dešťovou kanalizaci  
délka : 5=5,000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</si>
  <si>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</si>
  <si>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48</t>
  </si>
  <si>
    <t>875332</t>
  </si>
  <si>
    <t>POTRUBÍ DREN Z TRUB PLAST DN DO 150MM DĚROVANÝCH</t>
  </si>
  <si>
    <t>Drenážní trubka PE DN150 za rubem zdi s vyústěním skrz zeď a do zpevněného svahu vně zdi 
délka 
6 * 6,0 + 4,13=40,130 [A] 
Výkres D.1.2.3 až D.1.2.6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</si>
  <si>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</si>
  <si>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49</t>
  </si>
  <si>
    <t>891845</t>
  </si>
  <si>
    <t>NAVRTÁVACÍ PASY DN DO 300MM</t>
  </si>
  <si>
    <t>zaústění přípojky do stávající kanalizace</t>
  </si>
  <si>
    <t>- Položka zahrnuje kompletní montáž dle technologického předpisu, dodávku armatury, veškerou mimostaveništní a vnitrostaveništní dopravu.</t>
  </si>
  <si>
    <t>50</t>
  </si>
  <si>
    <t>894145</t>
  </si>
  <si>
    <t>ŠACHTY KANALIZAČNÍ Z BETON DÍLCŮ NA POTRUBÍ DN DO 300MM</t>
  </si>
  <si>
    <t>kanalizační šachta s vtokovou mříží</t>
  </si>
  <si>
    <t>Betonová kanalizační šachta pro dešťovou vpusť, DN 1000, hloubka šachty 1,5 m &lt;ks&gt; : 1=1,000 [A]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</si>
  <si>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</si>
  <si>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Ostatní konstrukce a práce</t>
  </si>
  <si>
    <t>51</t>
  </si>
  <si>
    <t>9112B1</t>
  </si>
  <si>
    <t>ZÁBRADLÍ MOSTNÍ SE SVISLOU VÝPLNÍ - DODÁVKA A MONTÁŽ</t>
  </si>
  <si>
    <t>Mostní zábradlí v.1,1 m se svislou výplní délka  40,13=40,130 [A] 
Výkres D.1.2.3 až D.1.2.6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</si>
  <si>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</si>
  <si>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52</t>
  </si>
  <si>
    <t>9113C1</t>
  </si>
  <si>
    <t>SVODIDLO OCEL SILNIČ JEDNOSTR, ÚROVEŇ ZADRŽ H2 - DODÁVKA A MONTÁŽ</t>
  </si>
  <si>
    <t>Dodávka a montáž svodidla včetně úpravy napojení na zábradlí u stávající autobusové zastávky.0</t>
  </si>
  <si>
    <t>levé svodidlo - náběh m 58,15 : 8,825=8,825 [A] 
délka svodidla - levé : 58=58,000 [B] 
Výkres D.1.2.3 až D.1.2.6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</si>
  <si>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</si>
  <si>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53</t>
  </si>
  <si>
    <t>9113C3</t>
  </si>
  <si>
    <t>SVODIDLO OCEL SILNIČ JEDNOSTR, ÚROVEŇ ZADRŽ H2 - DEMONTÁŽ S PŘESUNEM</t>
  </si>
  <si>
    <t>demontáž stávajícího svodidla 
55=55,000 [A]</t>
  </si>
  <si>
    <t>položka zahrnuje: 
- demontáž a odstranění zařízení 
- jeho odvoz na předepsané místo</t>
  </si>
  <si>
    <t>54</t>
  </si>
  <si>
    <t>915111</t>
  </si>
  <si>
    <t>VODOROVNÉ DOPRAVNÍ ZNAČENÍ BARVOU HLADKÉ - DODÁVKA A POKLÁDKA</t>
  </si>
  <si>
    <t>VODOROVNÉ DOPRAVNÍ ZNAČENÍ - BARVOU: Po jednom roce od uvedení do provozu bude provedeno přeznačení plastem</t>
  </si>
  <si>
    <t>V4(0,125) délka * šířka : 241 *0,125 =30,125 [A]</t>
  </si>
  <si>
    <t>položka zahrnuje: 
- dodání a pokládku nátěrového materiálu (měří se pouze natíraná plocha) 
- předznačení a reflexní úpravu</t>
  </si>
  <si>
    <t>55</t>
  </si>
  <si>
    <t>915221</t>
  </si>
  <si>
    <t>VODOR DOPRAV ZNAČ PLASTEM STRUKTURÁLNÍ NEHLUČNÉ - DOD A POKLÁDKA</t>
  </si>
  <si>
    <t>VODOR DOPRAV ZNAČ PLASTEM STRUKTURÁLNÍ NEHLUČNÉ - DOD A POKLÁDKA 
V11a - bus - 50 m pro jednu zastávku</t>
  </si>
  <si>
    <t>(50 * 0,125) =6,250 [A]</t>
  </si>
  <si>
    <t>56</t>
  </si>
  <si>
    <t>91552</t>
  </si>
  <si>
    <t>VODOR DOPRAV ZNAČ - PÍSMENA</t>
  </si>
  <si>
    <t>PLASTOVÉ!! 
POLOŽKA ZAHRNUJE DOPRAVNÍ ZNAČENÍ - BARVOU: Po jednom roce od uvedení do provozu bude provedeno přeznačení plastem</t>
  </si>
  <si>
    <t>V11a - nápis BUS - počet písmen: 2*3 =6,000 [A]</t>
  </si>
  <si>
    <t>položka zahrnuje: 
- dodání a pokládku nátěrového materiálu 
- předznačení a reflexní úpravu</t>
  </si>
  <si>
    <t>57</t>
  </si>
  <si>
    <t>SILNIČNÍ A CHODNÍKOVÉ OBRUBY Z BETONOVÝCH OBRUBNÍKŮ ŠÍŘ 150MM</t>
  </si>
  <si>
    <t>Silniční obruba šířky 150 mm, výšky 250 : délka &lt;m&gt; : 4,5 =4,500 [A] 
Silniční obrubník nájezdový : délka &lt;m&gt; : 25=25,000 [B] 
Celkem : A + B =29,500 [C]</t>
  </si>
  <si>
    <t>Položka zahrnuje: 
dodání a pokládku betonových obrubníků o rozměrech předepsaných zadávací dokumentací 
betonové lože i boční betonovou opěrku.</t>
  </si>
  <si>
    <t>58</t>
  </si>
  <si>
    <t>919114</t>
  </si>
  <si>
    <t>ŘEZÁNÍ ASFALTOVÉHO KRYTU VOZOVEK TL DO 200MM</t>
  </si>
  <si>
    <t>Na začátku a na konci úseku</t>
  </si>
  <si>
    <t>Délka řezu : 
    začátek úseku :  6,86 + 14,55 =21,410 [A] 
    konec úseku :  5,93 =5,930 [B] 
Celkem A + B =27,340 [C] 
Výkres D.1.2.3</t>
  </si>
  <si>
    <t>položka zahrnuje řezání vozovkové vrstvy v předepsané tloušťce, včetně spotřeby vody</t>
  </si>
  <si>
    <t>59</t>
  </si>
  <si>
    <t>931318</t>
  </si>
  <si>
    <t>TĚSNĚNÍ DILATAČ SPAR ASF ZÁLIVKOU PRŮŘ DO 1200MM2</t>
  </si>
  <si>
    <t>Souvisí s položkou 919114, délka převzta z této položky :   27,340 =27,340 [A] 
Výkres D.1.2.3</t>
  </si>
  <si>
    <t>položka zahrnuje dodávku a osazení předepsaného materiálu, očištění ploch spáry před úpravou, očištění okolí spáry po úpravě 
nezahrnuje těsnící profil</t>
  </si>
  <si>
    <t>60</t>
  </si>
  <si>
    <t>931326</t>
  </si>
  <si>
    <t>TĚSNĚNÍ DILATAČ SPAR ASF ZÁLIVKOU MODIFIK PRŮŘ DO 800MM2</t>
  </si>
  <si>
    <t>těsnicí zálivka podél obruby v obrusné vrstvě 
profil drážky 0,02*0,04 m 
Délka převzata z položky 113766 
60,040 =60,040 [A]] 
Výkres D.1.2.3</t>
  </si>
  <si>
    <t>položka zahrnuje dodávku a osazení předepsaného materiálu, očištění ploch spáry před úpravou, očištění okolí spáry po úpravě  
nezahrnuje těsnící profil</t>
  </si>
  <si>
    <t>61</t>
  </si>
  <si>
    <t>96615</t>
  </si>
  <si>
    <t>BOURÁNÍ KONSTRUKCÍ Z PROSTÉHO BETONU</t>
  </si>
  <si>
    <t>Odhad toušťky zdi &lt;m&gt; : 0,6=0,600 [A] 
Odhad výšky zdi &lt;m&gt; : 1,5=1,500 [B] 
Délka zdi &lt;m&gt; : 40=40,000 [C] 
Celkem  A * B * C =36,000 [D]  
Výkres D.1.2.3 až D.1.2.6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</si>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</sst>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4" fontId="3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11" fontId="0" fillId="0" borderId="1" xfId="0" applyNumberFormat="1" applyFont="1" applyBorder="1" applyAlignment="1">
      <alignment horizontal="right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workbookViewId="0" topLeftCell="A1">
      <selection activeCell="A8" sqref="A8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20.1" customHeight="1">
      <c r="A3" s="34"/>
      <c r="B3" s="34"/>
      <c r="C3" s="1"/>
      <c r="D3" s="1"/>
      <c r="E3" s="1"/>
    </row>
    <row r="4" spans="1:5" ht="20.1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SUM(C10:C11)</f>
        <v>0</v>
      </c>
      <c r="D6" s="1"/>
      <c r="E6" s="1"/>
    </row>
    <row r="7" spans="1:5" ht="12.75" customHeight="1">
      <c r="A7" s="1"/>
      <c r="B7" s="3" t="s">
        <v>5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0!I3</f>
        <v>0</v>
      </c>
      <c r="D10" s="16">
        <f>0!O2</f>
        <v>0</v>
      </c>
      <c r="E10" s="16">
        <f>C10+D10</f>
        <v>0</v>
      </c>
    </row>
    <row r="11" spans="1:5" ht="12.75" customHeight="1">
      <c r="A11" s="15" t="s">
        <v>28</v>
      </c>
      <c r="B11" s="15" t="s">
        <v>101</v>
      </c>
      <c r="C11" s="16">
        <f>1!I3</f>
        <v>0</v>
      </c>
      <c r="D11" s="16">
        <f>1!O2</f>
        <v>0</v>
      </c>
      <c r="E11" s="16">
        <f>C11+D11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6"/>
  <sheetViews>
    <sheetView workbookViewId="0" topLeftCell="A1">
      <pane ySplit="7" topLeftCell="A8" activePane="bottomLeft" state="frozen"/>
      <selection pane="bottomLeft" activeCell="B8" sqref="B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8" t="s">
        <v>15</v>
      </c>
      <c r="D3" s="34"/>
      <c r="E3" s="10" t="s">
        <v>16</v>
      </c>
      <c r="F3" s="1"/>
      <c r="G3" s="8"/>
      <c r="H3" s="7" t="s">
        <v>24</v>
      </c>
      <c r="I3" s="30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9" t="s">
        <v>24</v>
      </c>
      <c r="D4" s="40"/>
      <c r="E4" s="13" t="s">
        <v>25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7" t="s">
        <v>26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21</v>
      </c>
      <c r="P5" t="s">
        <v>23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24</v>
      </c>
      <c r="B7" s="11" t="s">
        <v>28</v>
      </c>
      <c r="C7" s="11" t="s">
        <v>23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24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0+I9+I13+I17+I21+I25+I29+I33+I37+I41+I45+I49+I53</f>
        <v>0</v>
      </c>
      <c r="R8">
        <f>0+O9+O13+O17+O21+O25+O29+O33+O37+O41+O45+O49+O53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23</v>
      </c>
    </row>
    <row r="10" spans="1:5" ht="13.2">
      <c r="A10" s="26" t="s">
        <v>49</v>
      </c>
      <c r="E10" s="27" t="s">
        <v>50</v>
      </c>
    </row>
    <row r="11" spans="1:5" ht="13.2">
      <c r="A11" s="28" t="s">
        <v>51</v>
      </c>
      <c r="E11" s="29" t="s">
        <v>46</v>
      </c>
    </row>
    <row r="12" spans="1:5" ht="13.2">
      <c r="A12" t="s">
        <v>52</v>
      </c>
      <c r="E12" s="27" t="s">
        <v>53</v>
      </c>
    </row>
    <row r="13" spans="1:16" ht="13.2">
      <c r="A13" s="17" t="s">
        <v>44</v>
      </c>
      <c r="B13" s="21" t="s">
        <v>23</v>
      </c>
      <c r="C13" s="21" t="s">
        <v>54</v>
      </c>
      <c r="D13" s="17" t="s">
        <v>46</v>
      </c>
      <c r="E13" s="22" t="s">
        <v>55</v>
      </c>
      <c r="F13" s="23" t="s">
        <v>48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23</v>
      </c>
    </row>
    <row r="14" spans="1:5" ht="39.6">
      <c r="A14" s="26" t="s">
        <v>49</v>
      </c>
      <c r="E14" s="27" t="s">
        <v>56</v>
      </c>
    </row>
    <row r="15" spans="1:5" ht="13.2">
      <c r="A15" s="28" t="s">
        <v>51</v>
      </c>
      <c r="E15" s="29" t="s">
        <v>46</v>
      </c>
    </row>
    <row r="16" spans="1:5" ht="13.2">
      <c r="A16" t="s">
        <v>52</v>
      </c>
      <c r="E16" s="27" t="s">
        <v>57</v>
      </c>
    </row>
    <row r="17" spans="1:16" ht="13.2">
      <c r="A17" s="17" t="s">
        <v>44</v>
      </c>
      <c r="B17" s="21" t="s">
        <v>22</v>
      </c>
      <c r="C17" s="21" t="s">
        <v>58</v>
      </c>
      <c r="D17" s="17" t="s">
        <v>46</v>
      </c>
      <c r="E17" s="22" t="s">
        <v>59</v>
      </c>
      <c r="F17" s="23" t="s">
        <v>60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23</v>
      </c>
    </row>
    <row r="18" spans="1:5" ht="26.4">
      <c r="A18" s="26" t="s">
        <v>49</v>
      </c>
      <c r="E18" s="27" t="s">
        <v>61</v>
      </c>
    </row>
    <row r="19" spans="1:5" ht="13.2">
      <c r="A19" s="28" t="s">
        <v>51</v>
      </c>
      <c r="E19" s="29" t="s">
        <v>46</v>
      </c>
    </row>
    <row r="20" spans="1:5" ht="13.2">
      <c r="A20" t="s">
        <v>52</v>
      </c>
      <c r="E20" s="27" t="s">
        <v>62</v>
      </c>
    </row>
    <row r="21" spans="1:16" ht="13.2">
      <c r="A21" s="17" t="s">
        <v>44</v>
      </c>
      <c r="B21" s="21" t="s">
        <v>32</v>
      </c>
      <c r="C21" s="21" t="s">
        <v>63</v>
      </c>
      <c r="D21" s="17" t="s">
        <v>46</v>
      </c>
      <c r="E21" s="22" t="s">
        <v>64</v>
      </c>
      <c r="F21" s="23" t="s">
        <v>60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23</v>
      </c>
    </row>
    <row r="22" spans="1:5" ht="13.2">
      <c r="A22" s="26" t="s">
        <v>49</v>
      </c>
      <c r="E22" s="27" t="s">
        <v>65</v>
      </c>
    </row>
    <row r="23" spans="1:5" ht="13.2">
      <c r="A23" s="28" t="s">
        <v>51</v>
      </c>
      <c r="E23" s="29" t="s">
        <v>46</v>
      </c>
    </row>
    <row r="24" spans="1:5" ht="13.2">
      <c r="A24" t="s">
        <v>52</v>
      </c>
      <c r="E24" s="27" t="s">
        <v>62</v>
      </c>
    </row>
    <row r="25" spans="1:16" ht="13.2">
      <c r="A25" s="17" t="s">
        <v>44</v>
      </c>
      <c r="B25" s="21" t="s">
        <v>34</v>
      </c>
      <c r="C25" s="21" t="s">
        <v>66</v>
      </c>
      <c r="D25" s="17" t="s">
        <v>46</v>
      </c>
      <c r="E25" s="22" t="s">
        <v>67</v>
      </c>
      <c r="F25" s="23" t="s">
        <v>68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23</v>
      </c>
    </row>
    <row r="26" spans="1:5" ht="26.4">
      <c r="A26" s="26" t="s">
        <v>49</v>
      </c>
      <c r="E26" s="27" t="s">
        <v>69</v>
      </c>
    </row>
    <row r="27" spans="1:5" ht="13.2">
      <c r="A27" s="28" t="s">
        <v>51</v>
      </c>
      <c r="E27" s="29" t="s">
        <v>46</v>
      </c>
    </row>
    <row r="28" spans="1:5" ht="13.2">
      <c r="A28" t="s">
        <v>52</v>
      </c>
      <c r="E28" s="27" t="s">
        <v>62</v>
      </c>
    </row>
    <row r="29" spans="1:16" ht="13.2">
      <c r="A29" s="17" t="s">
        <v>44</v>
      </c>
      <c r="B29" s="21" t="s">
        <v>36</v>
      </c>
      <c r="C29" s="21" t="s">
        <v>70</v>
      </c>
      <c r="D29" s="17" t="s">
        <v>46</v>
      </c>
      <c r="E29" s="22" t="s">
        <v>71</v>
      </c>
      <c r="F29" s="23" t="s">
        <v>48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23</v>
      </c>
    </row>
    <row r="30" spans="1:5" ht="13.2">
      <c r="A30" s="26" t="s">
        <v>49</v>
      </c>
      <c r="E30" s="27" t="s">
        <v>46</v>
      </c>
    </row>
    <row r="31" spans="1:5" ht="13.2">
      <c r="A31" s="28" t="s">
        <v>51</v>
      </c>
      <c r="E31" s="29" t="s">
        <v>46</v>
      </c>
    </row>
    <row r="32" spans="1:5" ht="13.2">
      <c r="A32" t="s">
        <v>52</v>
      </c>
      <c r="E32" s="27" t="s">
        <v>62</v>
      </c>
    </row>
    <row r="33" spans="1:16" ht="13.2">
      <c r="A33" s="17" t="s">
        <v>44</v>
      </c>
      <c r="B33" s="21" t="s">
        <v>72</v>
      </c>
      <c r="C33" s="21" t="s">
        <v>73</v>
      </c>
      <c r="D33" s="17" t="s">
        <v>46</v>
      </c>
      <c r="E33" s="22" t="s">
        <v>74</v>
      </c>
      <c r="F33" s="23" t="s">
        <v>48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23</v>
      </c>
    </row>
    <row r="34" spans="1:5" ht="39.6">
      <c r="A34" s="26" t="s">
        <v>49</v>
      </c>
      <c r="E34" s="27" t="s">
        <v>75</v>
      </c>
    </row>
    <row r="35" spans="1:5" ht="13.2">
      <c r="A35" s="28" t="s">
        <v>51</v>
      </c>
      <c r="E35" s="29" t="s">
        <v>46</v>
      </c>
    </row>
    <row r="36" spans="1:5" ht="13.2">
      <c r="A36" t="s">
        <v>52</v>
      </c>
      <c r="E36" s="27" t="s">
        <v>62</v>
      </c>
    </row>
    <row r="37" spans="1:16" ht="13.2">
      <c r="A37" s="17" t="s">
        <v>44</v>
      </c>
      <c r="B37" s="21" t="s">
        <v>76</v>
      </c>
      <c r="C37" s="21" t="s">
        <v>77</v>
      </c>
      <c r="D37" s="17" t="s">
        <v>46</v>
      </c>
      <c r="E37" s="22" t="s">
        <v>78</v>
      </c>
      <c r="F37" s="23" t="s">
        <v>60</v>
      </c>
      <c r="G37" s="24">
        <v>1</v>
      </c>
      <c r="H37" s="25"/>
      <c r="I37" s="25">
        <f>ROUND(ROUND(H37,2)*ROUND(G37,3),2)</f>
        <v>0</v>
      </c>
      <c r="O37">
        <f>(I37*21)/100</f>
        <v>0</v>
      </c>
      <c r="P37" t="s">
        <v>23</v>
      </c>
    </row>
    <row r="38" spans="1:5" ht="39.6">
      <c r="A38" s="26" t="s">
        <v>49</v>
      </c>
      <c r="E38" s="27" t="s">
        <v>79</v>
      </c>
    </row>
    <row r="39" spans="1:5" ht="13.2">
      <c r="A39" s="28" t="s">
        <v>51</v>
      </c>
      <c r="E39" s="29" t="s">
        <v>46</v>
      </c>
    </row>
    <row r="40" spans="1:5" ht="79.2">
      <c r="A40" t="s">
        <v>52</v>
      </c>
      <c r="E40" s="27" t="s">
        <v>80</v>
      </c>
    </row>
    <row r="41" spans="1:16" ht="13.2">
      <c r="A41" s="17" t="s">
        <v>44</v>
      </c>
      <c r="B41" s="21" t="s">
        <v>39</v>
      </c>
      <c r="C41" s="21" t="s">
        <v>81</v>
      </c>
      <c r="D41" s="17" t="s">
        <v>46</v>
      </c>
      <c r="E41" s="22" t="s">
        <v>82</v>
      </c>
      <c r="F41" s="23" t="s">
        <v>83</v>
      </c>
      <c r="G41" s="24">
        <v>2</v>
      </c>
      <c r="H41" s="25"/>
      <c r="I41" s="25">
        <f>ROUND(ROUND(H41,2)*ROUND(G41,3),2)</f>
        <v>0</v>
      </c>
      <c r="O41">
        <f>(I41*21)/100</f>
        <v>0</v>
      </c>
      <c r="P41" t="s">
        <v>23</v>
      </c>
    </row>
    <row r="42" spans="1:5" ht="26.4">
      <c r="A42" s="26" t="s">
        <v>49</v>
      </c>
      <c r="E42" s="27" t="s">
        <v>84</v>
      </c>
    </row>
    <row r="43" spans="1:5" ht="13.2">
      <c r="A43" s="28" t="s">
        <v>51</v>
      </c>
      <c r="E43" s="29" t="s">
        <v>46</v>
      </c>
    </row>
    <row r="44" spans="1:5" ht="92.4">
      <c r="A44" t="s">
        <v>52</v>
      </c>
      <c r="E44" s="27" t="s">
        <v>85</v>
      </c>
    </row>
    <row r="45" spans="1:16" ht="13.2">
      <c r="A45" s="17" t="s">
        <v>44</v>
      </c>
      <c r="B45" s="21" t="s">
        <v>41</v>
      </c>
      <c r="C45" s="21" t="s">
        <v>86</v>
      </c>
      <c r="D45" s="17" t="s">
        <v>46</v>
      </c>
      <c r="E45" s="22" t="s">
        <v>87</v>
      </c>
      <c r="F45" s="23" t="s">
        <v>88</v>
      </c>
      <c r="G45" s="24">
        <v>1</v>
      </c>
      <c r="H45" s="25"/>
      <c r="I45" s="25">
        <f>ROUND(ROUND(H45,2)*ROUND(G45,3),2)</f>
        <v>0</v>
      </c>
      <c r="O45">
        <f>(I45*21)/100</f>
        <v>0</v>
      </c>
      <c r="P45" t="s">
        <v>23</v>
      </c>
    </row>
    <row r="46" spans="1:5" ht="39.6">
      <c r="A46" s="26" t="s">
        <v>49</v>
      </c>
      <c r="E46" s="27" t="s">
        <v>89</v>
      </c>
    </row>
    <row r="47" spans="1:5" ht="13.2">
      <c r="A47" s="28" t="s">
        <v>51</v>
      </c>
      <c r="E47" s="29" t="s">
        <v>90</v>
      </c>
    </row>
    <row r="48" spans="1:5" ht="26.4">
      <c r="A48" t="s">
        <v>52</v>
      </c>
      <c r="E48" s="27" t="s">
        <v>91</v>
      </c>
    </row>
    <row r="49" spans="1:16" ht="13.2">
      <c r="A49" s="17" t="s">
        <v>44</v>
      </c>
      <c r="B49" s="21" t="s">
        <v>92</v>
      </c>
      <c r="C49" s="21" t="s">
        <v>93</v>
      </c>
      <c r="D49" s="17" t="s">
        <v>46</v>
      </c>
      <c r="E49" s="22" t="s">
        <v>94</v>
      </c>
      <c r="F49" s="23" t="s">
        <v>60</v>
      </c>
      <c r="G49" s="24">
        <v>1</v>
      </c>
      <c r="H49" s="25"/>
      <c r="I49" s="25">
        <f>ROUND(ROUND(H49,2)*ROUND(G49,3),2)</f>
        <v>0</v>
      </c>
      <c r="O49">
        <f>(I49*21)/100</f>
        <v>0</v>
      </c>
      <c r="P49" t="s">
        <v>23</v>
      </c>
    </row>
    <row r="50" spans="1:5" ht="26.4">
      <c r="A50" s="26" t="s">
        <v>49</v>
      </c>
      <c r="E50" s="27" t="s">
        <v>95</v>
      </c>
    </row>
    <row r="51" spans="1:5" ht="13.2">
      <c r="A51" s="28" t="s">
        <v>51</v>
      </c>
      <c r="E51" s="29" t="s">
        <v>90</v>
      </c>
    </row>
    <row r="52" spans="1:5" ht="13.2">
      <c r="A52" t="s">
        <v>52</v>
      </c>
      <c r="E52" s="27" t="s">
        <v>96</v>
      </c>
    </row>
    <row r="53" spans="1:16" ht="13.2">
      <c r="A53" s="17" t="s">
        <v>44</v>
      </c>
      <c r="B53" s="21" t="s">
        <v>97</v>
      </c>
      <c r="C53" s="21" t="s">
        <v>98</v>
      </c>
      <c r="D53" s="17" t="s">
        <v>46</v>
      </c>
      <c r="E53" s="22" t="s">
        <v>99</v>
      </c>
      <c r="F53" s="23" t="s">
        <v>48</v>
      </c>
      <c r="G53" s="24">
        <v>1</v>
      </c>
      <c r="H53" s="25"/>
      <c r="I53" s="25">
        <f>ROUND(ROUND(H53,2)*ROUND(G53,3),2)</f>
        <v>0</v>
      </c>
      <c r="O53">
        <f>(I53*21)/100</f>
        <v>0</v>
      </c>
      <c r="P53" t="s">
        <v>23</v>
      </c>
    </row>
    <row r="54" spans="1:5" ht="52.8">
      <c r="A54" s="26" t="s">
        <v>49</v>
      </c>
      <c r="E54" s="27" t="s">
        <v>100</v>
      </c>
    </row>
    <row r="55" spans="1:5" ht="13.2">
      <c r="A55" s="28" t="s">
        <v>51</v>
      </c>
      <c r="E55" s="29" t="s">
        <v>46</v>
      </c>
    </row>
    <row r="56" spans="1:5" ht="13.2">
      <c r="A56" t="s">
        <v>52</v>
      </c>
      <c r="E56" s="27" t="s">
        <v>57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61"/>
  <sheetViews>
    <sheetView workbookViewId="0" topLeftCell="A1">
      <pane ySplit="7" topLeftCell="A8" activePane="bottomLeft" state="frozen"/>
      <selection pane="bottomLeft" activeCell="B8" sqref="B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9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</row>
    <row r="2" spans="2:9" ht="24.9" customHeight="1">
      <c r="B2" s="1"/>
      <c r="C2" s="1"/>
      <c r="D2" s="1"/>
      <c r="E2" s="2" t="s">
        <v>13</v>
      </c>
      <c r="F2" s="1"/>
      <c r="G2" s="1"/>
      <c r="H2" s="5"/>
      <c r="I2" s="5"/>
    </row>
    <row r="3" spans="1:9" ht="15" customHeight="1">
      <c r="A3" t="s">
        <v>12</v>
      </c>
      <c r="B3" s="9" t="s">
        <v>14</v>
      </c>
      <c r="C3" s="38" t="s">
        <v>15</v>
      </c>
      <c r="D3" s="34"/>
      <c r="E3" s="10" t="s">
        <v>16</v>
      </c>
      <c r="F3" s="1"/>
      <c r="G3" s="8"/>
      <c r="H3" s="7" t="s">
        <v>28</v>
      </c>
      <c r="I3" s="30">
        <f>0+I8+I25+I86+I103+I120+I129+I170+I175+I196+I217</f>
        <v>0</v>
      </c>
    </row>
    <row r="4" spans="1:9" ht="15" customHeight="1">
      <c r="A4" t="s">
        <v>17</v>
      </c>
      <c r="B4" s="12" t="s">
        <v>18</v>
      </c>
      <c r="C4" s="39" t="s">
        <v>28</v>
      </c>
      <c r="D4" s="40"/>
      <c r="E4" s="13" t="s">
        <v>101</v>
      </c>
      <c r="F4" s="5"/>
      <c r="G4" s="5"/>
      <c r="H4" s="14"/>
      <c r="I4" s="14"/>
    </row>
    <row r="5" spans="1:9" ht="12.75" customHeight="1">
      <c r="A5" s="37" t="s">
        <v>26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24</v>
      </c>
      <c r="B7" s="11" t="s">
        <v>28</v>
      </c>
      <c r="C7" s="11" t="s">
        <v>23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 customHeight="1">
      <c r="A8" s="14" t="s">
        <v>42</v>
      </c>
      <c r="B8" s="14"/>
      <c r="C8" s="18" t="s">
        <v>24</v>
      </c>
      <c r="D8" s="14"/>
      <c r="E8" s="19" t="s">
        <v>43</v>
      </c>
      <c r="F8" s="14"/>
      <c r="G8" s="14"/>
      <c r="H8" s="14"/>
      <c r="I8" s="20">
        <f>0+Q8</f>
        <v>0</v>
      </c>
    </row>
    <row r="9" spans="1:9" ht="13.2">
      <c r="A9" s="17" t="s">
        <v>44</v>
      </c>
      <c r="B9" s="21" t="s">
        <v>28</v>
      </c>
      <c r="C9" s="21" t="s">
        <v>102</v>
      </c>
      <c r="D9" s="17" t="s">
        <v>46</v>
      </c>
      <c r="E9" s="22" t="s">
        <v>103</v>
      </c>
      <c r="F9" s="23" t="s">
        <v>104</v>
      </c>
      <c r="G9" s="24">
        <v>36</v>
      </c>
      <c r="H9" s="25"/>
      <c r="I9" s="25">
        <f>ROUND(ROUND(H9,2)*ROUND(G9,3),2)</f>
        <v>0</v>
      </c>
    </row>
    <row r="10" spans="1:5" ht="13.2">
      <c r="A10" s="26" t="s">
        <v>49</v>
      </c>
      <c r="E10" s="27" t="s">
        <v>105</v>
      </c>
    </row>
    <row r="11" spans="1:5" ht="66">
      <c r="A11" s="28" t="s">
        <v>51</v>
      </c>
      <c r="E11" s="29" t="s">
        <v>106</v>
      </c>
    </row>
    <row r="12" spans="1:5" ht="26.4">
      <c r="A12" t="s">
        <v>52</v>
      </c>
      <c r="E12" s="27" t="s">
        <v>107</v>
      </c>
    </row>
    <row r="13" spans="1:9" ht="13.2">
      <c r="A13" s="17" t="s">
        <v>44</v>
      </c>
      <c r="B13" s="21" t="s">
        <v>23</v>
      </c>
      <c r="C13" s="21" t="s">
        <v>108</v>
      </c>
      <c r="D13" s="17" t="s">
        <v>46</v>
      </c>
      <c r="E13" s="22" t="s">
        <v>109</v>
      </c>
      <c r="F13" s="23" t="s">
        <v>110</v>
      </c>
      <c r="G13" s="24">
        <v>332.637</v>
      </c>
      <c r="H13" s="25"/>
      <c r="I13" s="25">
        <f>ROUND(ROUND(H13,2)*ROUND(G13,3),2)</f>
        <v>0</v>
      </c>
    </row>
    <row r="14" spans="1:5" ht="13.2">
      <c r="A14" s="26" t="s">
        <v>49</v>
      </c>
      <c r="E14" s="27" t="s">
        <v>46</v>
      </c>
    </row>
    <row r="15" spans="1:5" ht="105.6">
      <c r="A15" s="28" t="s">
        <v>51</v>
      </c>
      <c r="E15" s="29" t="s">
        <v>111</v>
      </c>
    </row>
    <row r="16" spans="1:5" ht="26.4">
      <c r="A16" t="s">
        <v>52</v>
      </c>
      <c r="E16" s="27" t="s">
        <v>107</v>
      </c>
    </row>
    <row r="17" spans="1:9" ht="13.2">
      <c r="A17" s="17" t="s">
        <v>44</v>
      </c>
      <c r="B17" s="21" t="s">
        <v>22</v>
      </c>
      <c r="C17" s="21" t="s">
        <v>112</v>
      </c>
      <c r="D17" s="17" t="s">
        <v>46</v>
      </c>
      <c r="E17" s="22" t="s">
        <v>113</v>
      </c>
      <c r="F17" s="23" t="s">
        <v>110</v>
      </c>
      <c r="G17" s="24">
        <v>67.709</v>
      </c>
      <c r="H17" s="25"/>
      <c r="I17" s="25">
        <f>ROUND(ROUND(H17,2)*ROUND(G17,3),2)</f>
        <v>0</v>
      </c>
    </row>
    <row r="18" spans="1:5" ht="13.2">
      <c r="A18" s="26" t="s">
        <v>49</v>
      </c>
      <c r="E18" s="27" t="s">
        <v>46</v>
      </c>
    </row>
    <row r="19" spans="1:5" ht="105.6">
      <c r="A19" s="28" t="s">
        <v>51</v>
      </c>
      <c r="E19" s="29" t="s">
        <v>114</v>
      </c>
    </row>
    <row r="20" spans="1:5" ht="26.4">
      <c r="A20" t="s">
        <v>52</v>
      </c>
      <c r="E20" s="27" t="s">
        <v>107</v>
      </c>
    </row>
    <row r="21" spans="1:9" ht="13.2">
      <c r="A21" s="17" t="s">
        <v>44</v>
      </c>
      <c r="B21" s="21" t="s">
        <v>32</v>
      </c>
      <c r="C21" s="21" t="s">
        <v>115</v>
      </c>
      <c r="D21" s="17" t="s">
        <v>46</v>
      </c>
      <c r="E21" s="22" t="s">
        <v>116</v>
      </c>
      <c r="F21" s="23" t="s">
        <v>110</v>
      </c>
      <c r="G21" s="24">
        <v>10.032</v>
      </c>
      <c r="H21" s="25"/>
      <c r="I21" s="25">
        <f>ROUND(ROUND(H21,2)*ROUND(G21,3),2)</f>
        <v>0</v>
      </c>
    </row>
    <row r="22" spans="1:5" ht="13.2">
      <c r="A22" s="26" t="s">
        <v>49</v>
      </c>
      <c r="E22" s="27" t="s">
        <v>46</v>
      </c>
    </row>
    <row r="23" spans="1:5" ht="52.8">
      <c r="A23" s="28" t="s">
        <v>51</v>
      </c>
      <c r="E23" s="29" t="s">
        <v>117</v>
      </c>
    </row>
    <row r="24" spans="1:5" ht="26.4">
      <c r="A24" t="s">
        <v>52</v>
      </c>
      <c r="E24" s="27" t="s">
        <v>107</v>
      </c>
    </row>
    <row r="25" spans="1:9" ht="12.75" customHeight="1">
      <c r="A25" s="5" t="s">
        <v>42</v>
      </c>
      <c r="B25" s="5"/>
      <c r="C25" s="31" t="s">
        <v>28</v>
      </c>
      <c r="D25" s="5"/>
      <c r="E25" s="19" t="s">
        <v>118</v>
      </c>
      <c r="F25" s="5"/>
      <c r="G25" s="5"/>
      <c r="H25" s="5"/>
      <c r="I25" s="32">
        <f>0+Q25</f>
        <v>0</v>
      </c>
    </row>
    <row r="26" spans="1:9" ht="26.4">
      <c r="A26" s="17" t="s">
        <v>44</v>
      </c>
      <c r="B26" s="21" t="s">
        <v>34</v>
      </c>
      <c r="C26" s="21">
        <v>113322</v>
      </c>
      <c r="D26" s="17" t="s">
        <v>46</v>
      </c>
      <c r="E26" s="22" t="s">
        <v>119</v>
      </c>
      <c r="F26" s="23" t="s">
        <v>104</v>
      </c>
      <c r="G26" s="24">
        <v>7.92</v>
      </c>
      <c r="H26" s="25"/>
      <c r="I26" s="25">
        <f>ROUND(ROUND(H26,2)*ROUND(G26,3),2)</f>
        <v>0</v>
      </c>
    </row>
    <row r="27" spans="1:5" ht="92.4">
      <c r="A27" s="26" t="s">
        <v>49</v>
      </c>
      <c r="E27" s="27" t="s">
        <v>120</v>
      </c>
    </row>
    <row r="28" spans="1:5" ht="171.6">
      <c r="A28" s="28" t="s">
        <v>51</v>
      </c>
      <c r="E28" s="29" t="s">
        <v>121</v>
      </c>
    </row>
    <row r="29" spans="1:5" ht="66">
      <c r="A29" t="s">
        <v>52</v>
      </c>
      <c r="E29" s="27" t="s">
        <v>122</v>
      </c>
    </row>
    <row r="30" spans="1:9" ht="26.4">
      <c r="A30" s="17" t="s">
        <v>44</v>
      </c>
      <c r="B30" s="21" t="s">
        <v>36</v>
      </c>
      <c r="C30" s="21">
        <v>113328</v>
      </c>
      <c r="D30" s="17" t="s">
        <v>46</v>
      </c>
      <c r="E30" s="22" t="s">
        <v>123</v>
      </c>
      <c r="F30" s="23" t="s">
        <v>104</v>
      </c>
      <c r="G30" s="24">
        <v>5.28</v>
      </c>
      <c r="H30" s="25"/>
      <c r="I30" s="25">
        <f>ROUND(ROUND(H30,2)*ROUND(G30,3),2)</f>
        <v>0</v>
      </c>
    </row>
    <row r="31" spans="1:5" ht="92.4">
      <c r="A31" s="26" t="s">
        <v>49</v>
      </c>
      <c r="E31" s="27" t="s">
        <v>120</v>
      </c>
    </row>
    <row r="32" spans="1:5" ht="171.6">
      <c r="A32" s="28" t="s">
        <v>51</v>
      </c>
      <c r="E32" s="29" t="s">
        <v>124</v>
      </c>
    </row>
    <row r="33" spans="1:5" ht="66">
      <c r="A33" t="s">
        <v>52</v>
      </c>
      <c r="E33" s="27" t="s">
        <v>122</v>
      </c>
    </row>
    <row r="34" spans="1:9" ht="13.2">
      <c r="A34" s="17" t="s">
        <v>44</v>
      </c>
      <c r="B34" s="21" t="s">
        <v>72</v>
      </c>
      <c r="C34" s="21" t="s">
        <v>125</v>
      </c>
      <c r="D34" s="17" t="s">
        <v>46</v>
      </c>
      <c r="E34" s="22" t="s">
        <v>126</v>
      </c>
      <c r="F34" s="23" t="s">
        <v>104</v>
      </c>
      <c r="G34" s="24">
        <v>41.716</v>
      </c>
      <c r="H34" s="25"/>
      <c r="I34" s="25">
        <f>ROUND(ROUND(H34,2)*ROUND(G34,3),2)</f>
        <v>0</v>
      </c>
    </row>
    <row r="35" spans="1:5" ht="66">
      <c r="A35" s="26" t="s">
        <v>49</v>
      </c>
      <c r="E35" s="27" t="s">
        <v>127</v>
      </c>
    </row>
    <row r="36" spans="1:5" ht="237.6">
      <c r="A36" s="28" t="s">
        <v>51</v>
      </c>
      <c r="E36" s="29" t="s">
        <v>128</v>
      </c>
    </row>
    <row r="37" spans="1:5" ht="66">
      <c r="A37" t="s">
        <v>52</v>
      </c>
      <c r="E37" s="27" t="s">
        <v>122</v>
      </c>
    </row>
    <row r="38" spans="1:9" ht="13.2">
      <c r="A38" s="17" t="s">
        <v>44</v>
      </c>
      <c r="B38" s="21" t="s">
        <v>76</v>
      </c>
      <c r="C38" s="21">
        <v>113766</v>
      </c>
      <c r="D38" s="17" t="s">
        <v>46</v>
      </c>
      <c r="E38" s="22" t="s">
        <v>129</v>
      </c>
      <c r="F38" s="23" t="s">
        <v>130</v>
      </c>
      <c r="G38" s="24">
        <v>60.04</v>
      </c>
      <c r="H38" s="25"/>
      <c r="I38" s="25">
        <f>ROUND(ROUND(H38,2)*ROUND(G38,3),2)</f>
        <v>0</v>
      </c>
    </row>
    <row r="39" spans="1:5" ht="13.2">
      <c r="A39" s="26" t="s">
        <v>49</v>
      </c>
      <c r="E39" s="27" t="s">
        <v>46</v>
      </c>
    </row>
    <row r="40" spans="1:5" ht="66">
      <c r="A40" s="28" t="s">
        <v>51</v>
      </c>
      <c r="E40" s="29" t="s">
        <v>131</v>
      </c>
    </row>
    <row r="41" spans="1:5" ht="26.4">
      <c r="A41" t="s">
        <v>52</v>
      </c>
      <c r="E41" s="27" t="s">
        <v>132</v>
      </c>
    </row>
    <row r="42" spans="1:9" ht="26.4">
      <c r="A42" s="17" t="s">
        <v>44</v>
      </c>
      <c r="B42" s="21" t="s">
        <v>39</v>
      </c>
      <c r="C42" s="21" t="s">
        <v>133</v>
      </c>
      <c r="D42" s="17" t="s">
        <v>46</v>
      </c>
      <c r="E42" s="22" t="s">
        <v>134</v>
      </c>
      <c r="F42" s="23" t="s">
        <v>104</v>
      </c>
      <c r="G42" s="24">
        <v>101.698</v>
      </c>
      <c r="H42" s="25"/>
      <c r="I42" s="25">
        <f>ROUND(ROUND(H42,2)*ROUND(G42,3),2)</f>
        <v>0</v>
      </c>
    </row>
    <row r="43" spans="1:5" ht="13.2">
      <c r="A43" s="26" t="s">
        <v>49</v>
      </c>
      <c r="E43" s="27" t="s">
        <v>135</v>
      </c>
    </row>
    <row r="44" spans="1:5" ht="250.8">
      <c r="A44" s="28" t="s">
        <v>51</v>
      </c>
      <c r="E44" s="29" t="s">
        <v>136</v>
      </c>
    </row>
    <row r="45" spans="1:5" ht="382.8">
      <c r="A45" t="s">
        <v>52</v>
      </c>
      <c r="E45" s="27" t="s">
        <v>137</v>
      </c>
    </row>
    <row r="46" spans="1:9" ht="13.2">
      <c r="A46" s="17" t="s">
        <v>44</v>
      </c>
      <c r="B46" s="21" t="s">
        <v>41</v>
      </c>
      <c r="C46" s="21">
        <v>131738</v>
      </c>
      <c r="D46" s="17" t="s">
        <v>46</v>
      </c>
      <c r="E46" s="22" t="s">
        <v>138</v>
      </c>
      <c r="F46" s="23" t="s">
        <v>104</v>
      </c>
      <c r="G46" s="24">
        <v>64.874</v>
      </c>
      <c r="H46" s="25"/>
      <c r="I46" s="25">
        <f>ROUND(ROUND(H46,2)*ROUND(G46,3),2)</f>
        <v>0</v>
      </c>
    </row>
    <row r="47" spans="1:5" ht="13.2">
      <c r="A47" s="26" t="s">
        <v>49</v>
      </c>
      <c r="E47" s="27" t="s">
        <v>139</v>
      </c>
    </row>
    <row r="48" spans="1:5" ht="224.4">
      <c r="A48" s="28" t="s">
        <v>51</v>
      </c>
      <c r="E48" s="29" t="s">
        <v>140</v>
      </c>
    </row>
    <row r="49" spans="1:5" ht="330">
      <c r="A49" t="s">
        <v>52</v>
      </c>
      <c r="E49" s="27" t="s">
        <v>141</v>
      </c>
    </row>
    <row r="50" spans="1:9" ht="13.2">
      <c r="A50" s="17" t="s">
        <v>44</v>
      </c>
      <c r="B50" s="21" t="s">
        <v>92</v>
      </c>
      <c r="C50" s="21" t="s">
        <v>142</v>
      </c>
      <c r="D50" s="17" t="s">
        <v>46</v>
      </c>
      <c r="E50" s="22" t="s">
        <v>143</v>
      </c>
      <c r="F50" s="23" t="s">
        <v>104</v>
      </c>
      <c r="G50" s="24">
        <v>4</v>
      </c>
      <c r="H50" s="25"/>
      <c r="I50" s="25">
        <f>ROUND(ROUND(H50,2)*ROUND(G50,3),2)</f>
        <v>0</v>
      </c>
    </row>
    <row r="51" spans="1:5" ht="13.2">
      <c r="A51" s="26" t="s">
        <v>49</v>
      </c>
      <c r="E51" s="27" t="s">
        <v>46</v>
      </c>
    </row>
    <row r="52" spans="1:5" ht="66">
      <c r="A52" s="28" t="s">
        <v>51</v>
      </c>
      <c r="E52" s="29" t="s">
        <v>144</v>
      </c>
    </row>
    <row r="53" spans="1:5" ht="330">
      <c r="A53" t="s">
        <v>52</v>
      </c>
      <c r="E53" s="27" t="s">
        <v>141</v>
      </c>
    </row>
    <row r="54" spans="1:9" ht="13.2">
      <c r="A54" s="17" t="s">
        <v>44</v>
      </c>
      <c r="B54" s="21" t="s">
        <v>97</v>
      </c>
      <c r="C54" s="21" t="s">
        <v>145</v>
      </c>
      <c r="D54" s="17" t="s">
        <v>46</v>
      </c>
      <c r="E54" s="22" t="s">
        <v>146</v>
      </c>
      <c r="F54" s="23" t="s">
        <v>104</v>
      </c>
      <c r="G54" s="24">
        <v>4.5</v>
      </c>
      <c r="H54" s="25"/>
      <c r="I54" s="25">
        <f>ROUND(ROUND(H54,2)*ROUND(G54,3),2)</f>
        <v>0</v>
      </c>
    </row>
    <row r="55" spans="1:5" ht="13.2">
      <c r="A55" s="26" t="s">
        <v>49</v>
      </c>
      <c r="E55" s="27" t="s">
        <v>46</v>
      </c>
    </row>
    <row r="56" spans="1:5" ht="13.2">
      <c r="A56" s="28" t="s">
        <v>51</v>
      </c>
      <c r="E56" s="29" t="s">
        <v>147</v>
      </c>
    </row>
    <row r="57" spans="1:5" ht="330">
      <c r="A57" t="s">
        <v>52</v>
      </c>
      <c r="E57" s="27" t="s">
        <v>141</v>
      </c>
    </row>
    <row r="58" spans="1:9" ht="13.2">
      <c r="A58" s="17" t="s">
        <v>44</v>
      </c>
      <c r="B58" s="21" t="s">
        <v>148</v>
      </c>
      <c r="C58" s="21" t="s">
        <v>149</v>
      </c>
      <c r="D58" s="17" t="s">
        <v>46</v>
      </c>
      <c r="E58" s="22" t="s">
        <v>150</v>
      </c>
      <c r="F58" s="23" t="s">
        <v>104</v>
      </c>
      <c r="G58" s="24">
        <v>7.92</v>
      </c>
      <c r="H58" s="25"/>
      <c r="I58" s="25">
        <f>ROUND(ROUND(H58,2)*ROUND(G58,3),2)</f>
        <v>0</v>
      </c>
    </row>
    <row r="59" spans="1:5" ht="13.2">
      <c r="A59" s="26" t="s">
        <v>49</v>
      </c>
      <c r="E59" s="27" t="s">
        <v>46</v>
      </c>
    </row>
    <row r="60" spans="1:5" ht="39.6">
      <c r="A60" s="28" t="s">
        <v>51</v>
      </c>
      <c r="E60" s="29" t="s">
        <v>151</v>
      </c>
    </row>
    <row r="61" spans="1:5" ht="277.2">
      <c r="A61" t="s">
        <v>52</v>
      </c>
      <c r="E61" s="27" t="s">
        <v>152</v>
      </c>
    </row>
    <row r="62" spans="1:9" ht="13.2">
      <c r="A62" s="17" t="s">
        <v>44</v>
      </c>
      <c r="B62" s="21" t="s">
        <v>153</v>
      </c>
      <c r="C62" s="21">
        <v>17120</v>
      </c>
      <c r="D62" s="17" t="s">
        <v>46</v>
      </c>
      <c r="E62" s="22" t="s">
        <v>154</v>
      </c>
      <c r="F62" s="23" t="s">
        <v>104</v>
      </c>
      <c r="G62" s="24">
        <v>175.072</v>
      </c>
      <c r="H62" s="25"/>
      <c r="I62" s="25">
        <f>ROUND(ROUND(H62,2)*ROUND(G62,3),2)</f>
        <v>0</v>
      </c>
    </row>
    <row r="63" spans="1:5" ht="13.2">
      <c r="A63" s="26" t="s">
        <v>49</v>
      </c>
      <c r="E63" s="27" t="s">
        <v>46</v>
      </c>
    </row>
    <row r="64" spans="1:5" ht="26.4">
      <c r="A64" s="28" t="s">
        <v>51</v>
      </c>
      <c r="E64" s="29" t="s">
        <v>155</v>
      </c>
    </row>
    <row r="65" spans="1:5" ht="198">
      <c r="A65" t="s">
        <v>52</v>
      </c>
      <c r="E65" s="27" t="s">
        <v>156</v>
      </c>
    </row>
    <row r="66" spans="1:9" ht="13.2">
      <c r="A66" s="17" t="s">
        <v>44</v>
      </c>
      <c r="B66" s="21" t="s">
        <v>157</v>
      </c>
      <c r="C66" s="21">
        <v>17180</v>
      </c>
      <c r="D66" s="17" t="s">
        <v>46</v>
      </c>
      <c r="E66" s="22" t="s">
        <v>158</v>
      </c>
      <c r="F66" s="23" t="s">
        <v>104</v>
      </c>
      <c r="G66" s="24">
        <v>84.564</v>
      </c>
      <c r="H66" s="25"/>
      <c r="I66" s="25">
        <f>ROUND(ROUND(H66,2)*ROUND(G66,3),2)</f>
        <v>0</v>
      </c>
    </row>
    <row r="67" spans="1:5" ht="13.2">
      <c r="A67" s="26" t="s">
        <v>49</v>
      </c>
      <c r="E67" s="27" t="s">
        <v>46</v>
      </c>
    </row>
    <row r="68" spans="1:5" ht="105.6">
      <c r="A68" s="28" t="s">
        <v>51</v>
      </c>
      <c r="E68" s="29" t="s">
        <v>159</v>
      </c>
    </row>
    <row r="69" spans="1:5" ht="290.4">
      <c r="A69" t="s">
        <v>52</v>
      </c>
      <c r="E69" s="27" t="s">
        <v>160</v>
      </c>
    </row>
    <row r="70" spans="1:9" ht="13.2">
      <c r="A70" s="17" t="s">
        <v>44</v>
      </c>
      <c r="B70" s="21" t="s">
        <v>161</v>
      </c>
      <c r="C70" s="21" t="s">
        <v>162</v>
      </c>
      <c r="D70" s="17" t="s">
        <v>46</v>
      </c>
      <c r="E70" s="22" t="s">
        <v>163</v>
      </c>
      <c r="F70" s="23" t="s">
        <v>104</v>
      </c>
      <c r="G70" s="24">
        <v>31.875</v>
      </c>
      <c r="H70" s="25"/>
      <c r="I70" s="25">
        <f>ROUND(ROUND(H70,2)*ROUND(G70,3),2)</f>
        <v>0</v>
      </c>
    </row>
    <row r="71" spans="1:5" ht="13.2">
      <c r="A71" s="26" t="s">
        <v>49</v>
      </c>
      <c r="E71" s="27" t="s">
        <v>46</v>
      </c>
    </row>
    <row r="72" spans="1:5" ht="66">
      <c r="A72" s="28" t="s">
        <v>51</v>
      </c>
      <c r="E72" s="29" t="s">
        <v>164</v>
      </c>
    </row>
    <row r="73" spans="1:5" ht="250.8">
      <c r="A73" t="s">
        <v>52</v>
      </c>
      <c r="E73" s="27" t="s">
        <v>165</v>
      </c>
    </row>
    <row r="74" spans="1:9" ht="13.2">
      <c r="A74" s="17" t="s">
        <v>44</v>
      </c>
      <c r="B74" s="21" t="s">
        <v>166</v>
      </c>
      <c r="C74" s="21" t="s">
        <v>167</v>
      </c>
      <c r="D74" s="17" t="s">
        <v>46</v>
      </c>
      <c r="E74" s="22" t="s">
        <v>168</v>
      </c>
      <c r="F74" s="23" t="s">
        <v>104</v>
      </c>
      <c r="G74" s="24">
        <v>12.039</v>
      </c>
      <c r="H74" s="25"/>
      <c r="I74" s="25">
        <f>ROUND(ROUND(H74,2)*ROUND(G74,3),2)</f>
        <v>0</v>
      </c>
    </row>
    <row r="75" spans="1:5" ht="13.2">
      <c r="A75" s="26" t="s">
        <v>49</v>
      </c>
      <c r="E75" s="27" t="s">
        <v>169</v>
      </c>
    </row>
    <row r="76" spans="1:5" ht="145.2">
      <c r="A76" s="28" t="s">
        <v>51</v>
      </c>
      <c r="E76" s="29" t="s">
        <v>170</v>
      </c>
    </row>
    <row r="77" spans="1:5" ht="237.6">
      <c r="A77" t="s">
        <v>52</v>
      </c>
      <c r="E77" s="27" t="s">
        <v>171</v>
      </c>
    </row>
    <row r="78" spans="1:9" ht="13.2">
      <c r="A78" s="17" t="s">
        <v>44</v>
      </c>
      <c r="B78" s="21" t="s">
        <v>172</v>
      </c>
      <c r="C78" s="21" t="s">
        <v>173</v>
      </c>
      <c r="D78" s="17" t="s">
        <v>46</v>
      </c>
      <c r="E78" s="22" t="s">
        <v>174</v>
      </c>
      <c r="F78" s="23" t="s">
        <v>104</v>
      </c>
      <c r="G78" s="24">
        <v>3.804</v>
      </c>
      <c r="H78" s="25"/>
      <c r="I78" s="25">
        <f>ROUND(ROUND(H78,2)*ROUND(G78,3),2)</f>
        <v>0</v>
      </c>
    </row>
    <row r="79" spans="1:5" ht="13.2">
      <c r="A79" s="26" t="s">
        <v>49</v>
      </c>
      <c r="E79" s="27" t="s">
        <v>175</v>
      </c>
    </row>
    <row r="80" spans="1:5" ht="66">
      <c r="A80" s="28" t="s">
        <v>51</v>
      </c>
      <c r="E80" s="29" t="s">
        <v>176</v>
      </c>
    </row>
    <row r="81" spans="1:5" ht="290.4">
      <c r="A81" t="s">
        <v>52</v>
      </c>
      <c r="E81" s="27" t="s">
        <v>177</v>
      </c>
    </row>
    <row r="82" spans="1:9" ht="13.2">
      <c r="A82" s="17" t="s">
        <v>44</v>
      </c>
      <c r="B82" s="21" t="s">
        <v>178</v>
      </c>
      <c r="C82" s="21" t="s">
        <v>179</v>
      </c>
      <c r="D82" s="17" t="s">
        <v>46</v>
      </c>
      <c r="E82" s="22" t="s">
        <v>180</v>
      </c>
      <c r="F82" s="23" t="s">
        <v>181</v>
      </c>
      <c r="G82" s="24">
        <v>55.001</v>
      </c>
      <c r="H82" s="25"/>
      <c r="I82" s="25">
        <f>ROUND(ROUND(H82,2)*ROUND(G82,3),2)</f>
        <v>0</v>
      </c>
    </row>
    <row r="83" spans="1:5" ht="13.2">
      <c r="A83" s="26" t="s">
        <v>49</v>
      </c>
      <c r="E83" s="27" t="s">
        <v>46</v>
      </c>
    </row>
    <row r="84" spans="1:5" ht="79.2">
      <c r="A84" s="28" t="s">
        <v>51</v>
      </c>
      <c r="E84" s="29" t="s">
        <v>182</v>
      </c>
    </row>
    <row r="85" spans="1:5" ht="26.4">
      <c r="A85" t="s">
        <v>52</v>
      </c>
      <c r="E85" s="27" t="s">
        <v>183</v>
      </c>
    </row>
    <row r="86" spans="1:9" ht="12.75" customHeight="1">
      <c r="A86" s="5" t="s">
        <v>42</v>
      </c>
      <c r="B86" s="5"/>
      <c r="C86" s="31" t="s">
        <v>23</v>
      </c>
      <c r="D86" s="5"/>
      <c r="E86" s="19" t="s">
        <v>184</v>
      </c>
      <c r="F86" s="5"/>
      <c r="G86" s="5"/>
      <c r="H86" s="5"/>
      <c r="I86" s="32">
        <f>0+Q86</f>
        <v>0</v>
      </c>
    </row>
    <row r="87" spans="1:9" ht="13.2">
      <c r="A87" s="17" t="s">
        <v>44</v>
      </c>
      <c r="B87" s="21" t="s">
        <v>185</v>
      </c>
      <c r="C87" s="21" t="s">
        <v>186</v>
      </c>
      <c r="D87" s="17" t="s">
        <v>46</v>
      </c>
      <c r="E87" s="22" t="s">
        <v>187</v>
      </c>
      <c r="F87" s="23" t="s">
        <v>104</v>
      </c>
      <c r="G87" s="24">
        <v>0.194</v>
      </c>
      <c r="H87" s="25"/>
      <c r="I87" s="25">
        <f>ROUND(ROUND(H87,2)*ROUND(G87,3),2)</f>
        <v>0</v>
      </c>
    </row>
    <row r="88" spans="1:5" ht="13.2">
      <c r="A88" s="26" t="s">
        <v>49</v>
      </c>
      <c r="E88" s="27" t="s">
        <v>46</v>
      </c>
    </row>
    <row r="89" spans="1:5" ht="52.8">
      <c r="A89" s="28" t="s">
        <v>51</v>
      </c>
      <c r="E89" s="29" t="s">
        <v>188</v>
      </c>
    </row>
    <row r="90" spans="1:5" ht="52.8">
      <c r="A90" t="s">
        <v>52</v>
      </c>
      <c r="E90" s="27" t="s">
        <v>189</v>
      </c>
    </row>
    <row r="91" spans="1:9" ht="13.2">
      <c r="A91" s="17" t="s">
        <v>44</v>
      </c>
      <c r="B91" s="21" t="s">
        <v>190</v>
      </c>
      <c r="C91" s="21" t="s">
        <v>191</v>
      </c>
      <c r="D91" s="17" t="s">
        <v>46</v>
      </c>
      <c r="E91" s="22" t="s">
        <v>192</v>
      </c>
      <c r="F91" s="23" t="s">
        <v>104</v>
      </c>
      <c r="G91" s="24">
        <v>24.078</v>
      </c>
      <c r="H91" s="25"/>
      <c r="I91" s="25">
        <f>ROUND(ROUND(H91,2)*ROUND(G91,3),2)</f>
        <v>0</v>
      </c>
    </row>
    <row r="92" spans="1:5" ht="13.2">
      <c r="A92" s="26" t="s">
        <v>49</v>
      </c>
      <c r="E92" s="27" t="s">
        <v>46</v>
      </c>
    </row>
    <row r="93" spans="1:5" ht="79.2">
      <c r="A93" s="28" t="s">
        <v>51</v>
      </c>
      <c r="E93" s="29" t="s">
        <v>193</v>
      </c>
    </row>
    <row r="94" spans="1:5" ht="382.8">
      <c r="A94" t="s">
        <v>52</v>
      </c>
      <c r="E94" s="27" t="s">
        <v>194</v>
      </c>
    </row>
    <row r="95" spans="1:9" ht="13.2">
      <c r="A95" s="17" t="s">
        <v>44</v>
      </c>
      <c r="B95" s="21" t="s">
        <v>195</v>
      </c>
      <c r="C95" s="21" t="s">
        <v>196</v>
      </c>
      <c r="D95" s="17" t="s">
        <v>46</v>
      </c>
      <c r="E95" s="22" t="s">
        <v>197</v>
      </c>
      <c r="F95" s="23" t="s">
        <v>110</v>
      </c>
      <c r="G95" s="24">
        <v>3.612</v>
      </c>
      <c r="H95" s="25"/>
      <c r="I95" s="25">
        <f>ROUND(ROUND(H95,2)*ROUND(G95,3),2)</f>
        <v>0</v>
      </c>
    </row>
    <row r="96" spans="1:5" ht="13.2">
      <c r="A96" s="26" t="s">
        <v>49</v>
      </c>
      <c r="E96" s="27" t="s">
        <v>46</v>
      </c>
    </row>
    <row r="97" spans="1:5" ht="52.8">
      <c r="A97" s="28" t="s">
        <v>51</v>
      </c>
      <c r="E97" s="29" t="s">
        <v>198</v>
      </c>
    </row>
    <row r="98" spans="1:5" ht="277.2">
      <c r="A98" t="s">
        <v>52</v>
      </c>
      <c r="E98" s="27" t="s">
        <v>199</v>
      </c>
    </row>
    <row r="99" spans="1:9" ht="13.2">
      <c r="A99" s="17" t="s">
        <v>44</v>
      </c>
      <c r="B99" s="21" t="s">
        <v>200</v>
      </c>
      <c r="C99" s="21" t="s">
        <v>201</v>
      </c>
      <c r="D99" s="17" t="s">
        <v>46</v>
      </c>
      <c r="E99" s="22" t="s">
        <v>202</v>
      </c>
      <c r="F99" s="23" t="s">
        <v>181</v>
      </c>
      <c r="G99" s="24">
        <v>97.431</v>
      </c>
      <c r="H99" s="25"/>
      <c r="I99" s="25">
        <f>ROUND(ROUND(H99,2)*ROUND(G99,3),2)</f>
        <v>0</v>
      </c>
    </row>
    <row r="100" spans="1:5" ht="13.2">
      <c r="A100" s="26" t="s">
        <v>49</v>
      </c>
      <c r="E100" s="27" t="s">
        <v>203</v>
      </c>
    </row>
    <row r="101" spans="1:5" ht="158.4">
      <c r="A101" s="28" t="s">
        <v>51</v>
      </c>
      <c r="E101" s="29" t="s">
        <v>204</v>
      </c>
    </row>
    <row r="102" spans="1:5" ht="105.6">
      <c r="A102" t="s">
        <v>52</v>
      </c>
      <c r="E102" s="27" t="s">
        <v>205</v>
      </c>
    </row>
    <row r="103" spans="1:9" ht="12.75" customHeight="1">
      <c r="A103" s="5" t="s">
        <v>42</v>
      </c>
      <c r="B103" s="5"/>
      <c r="C103" s="31" t="s">
        <v>22</v>
      </c>
      <c r="D103" s="5"/>
      <c r="E103" s="19" t="s">
        <v>206</v>
      </c>
      <c r="F103" s="5"/>
      <c r="G103" s="5"/>
      <c r="H103" s="5"/>
      <c r="I103" s="32">
        <f>0+Q103</f>
        <v>0</v>
      </c>
    </row>
    <row r="104" spans="1:9" ht="13.2">
      <c r="A104" s="17" t="s">
        <v>44</v>
      </c>
      <c r="B104" s="21" t="s">
        <v>207</v>
      </c>
      <c r="C104" s="21">
        <v>317325</v>
      </c>
      <c r="D104" s="17" t="s">
        <v>46</v>
      </c>
      <c r="E104" s="22" t="s">
        <v>208</v>
      </c>
      <c r="F104" s="23" t="s">
        <v>104</v>
      </c>
      <c r="G104" s="24">
        <v>8.427</v>
      </c>
      <c r="H104" s="25"/>
      <c r="I104" s="25">
        <f>ROUND(ROUND(H104,2)*ROUND(G104,3),2)</f>
        <v>0</v>
      </c>
    </row>
    <row r="105" spans="1:5" ht="13.2">
      <c r="A105" s="26" t="s">
        <v>49</v>
      </c>
      <c r="E105" s="27" t="s">
        <v>46</v>
      </c>
    </row>
    <row r="106" spans="1:5" ht="92.4">
      <c r="A106" s="28" t="s">
        <v>51</v>
      </c>
      <c r="E106" s="29" t="s">
        <v>209</v>
      </c>
    </row>
    <row r="107" spans="1:5" ht="396">
      <c r="A107" t="s">
        <v>52</v>
      </c>
      <c r="E107" s="27" t="s">
        <v>210</v>
      </c>
    </row>
    <row r="108" spans="1:9" ht="13.2">
      <c r="A108" s="17" t="s">
        <v>44</v>
      </c>
      <c r="B108" s="21" t="s">
        <v>211</v>
      </c>
      <c r="C108" s="21" t="s">
        <v>212</v>
      </c>
      <c r="D108" s="17" t="s">
        <v>46</v>
      </c>
      <c r="E108" s="22" t="s">
        <v>213</v>
      </c>
      <c r="F108" s="23" t="s">
        <v>110</v>
      </c>
      <c r="G108" s="24">
        <v>1.685</v>
      </c>
      <c r="H108" s="25"/>
      <c r="I108" s="25">
        <f>ROUND(ROUND(H108,2)*ROUND(G108,3),2)</f>
        <v>0</v>
      </c>
    </row>
    <row r="109" spans="1:5" ht="13.2">
      <c r="A109" s="26" t="s">
        <v>49</v>
      </c>
      <c r="E109" s="27" t="s">
        <v>46</v>
      </c>
    </row>
    <row r="110" spans="1:5" ht="105.6">
      <c r="A110" s="28" t="s">
        <v>51</v>
      </c>
      <c r="E110" s="29" t="s">
        <v>214</v>
      </c>
    </row>
    <row r="111" spans="1:5" ht="250.8">
      <c r="A111" t="s">
        <v>52</v>
      </c>
      <c r="E111" s="27" t="s">
        <v>215</v>
      </c>
    </row>
    <row r="112" spans="1:9" ht="13.2">
      <c r="A112" s="17" t="s">
        <v>44</v>
      </c>
      <c r="B112" s="21" t="s">
        <v>216</v>
      </c>
      <c r="C112" s="21" t="s">
        <v>217</v>
      </c>
      <c r="D112" s="17" t="s">
        <v>46</v>
      </c>
      <c r="E112" s="22" t="s">
        <v>218</v>
      </c>
      <c r="F112" s="23" t="s">
        <v>104</v>
      </c>
      <c r="G112" s="24">
        <v>24.809</v>
      </c>
      <c r="H112" s="25"/>
      <c r="I112" s="25">
        <f>ROUND(ROUND(H112,2)*ROUND(G112,3),2)</f>
        <v>0</v>
      </c>
    </row>
    <row r="113" spans="1:5" ht="13.2">
      <c r="A113" s="26" t="s">
        <v>49</v>
      </c>
      <c r="E113" s="27" t="s">
        <v>46</v>
      </c>
    </row>
    <row r="114" spans="1:5" ht="211.2">
      <c r="A114" s="28" t="s">
        <v>51</v>
      </c>
      <c r="E114" s="29" t="s">
        <v>219</v>
      </c>
    </row>
    <row r="115" spans="1:5" ht="382.8">
      <c r="A115" t="s">
        <v>52</v>
      </c>
      <c r="E115" s="27" t="s">
        <v>220</v>
      </c>
    </row>
    <row r="116" spans="1:9" ht="13.2">
      <c r="A116" s="17" t="s">
        <v>44</v>
      </c>
      <c r="B116" s="21" t="s">
        <v>221</v>
      </c>
      <c r="C116" s="21" t="s">
        <v>222</v>
      </c>
      <c r="D116" s="17" t="s">
        <v>46</v>
      </c>
      <c r="E116" s="22" t="s">
        <v>223</v>
      </c>
      <c r="F116" s="23" t="s">
        <v>110</v>
      </c>
      <c r="G116" s="24">
        <v>2.481</v>
      </c>
      <c r="H116" s="25"/>
      <c r="I116" s="25">
        <f>ROUND(ROUND(H116,2)*ROUND(G116,3),2)</f>
        <v>0</v>
      </c>
    </row>
    <row r="117" spans="1:5" ht="13.2">
      <c r="A117" s="26" t="s">
        <v>49</v>
      </c>
      <c r="E117" s="27" t="s">
        <v>46</v>
      </c>
    </row>
    <row r="118" spans="1:5" ht="92.4">
      <c r="A118" s="28" t="s">
        <v>51</v>
      </c>
      <c r="E118" s="29" t="s">
        <v>224</v>
      </c>
    </row>
    <row r="119" spans="1:5" ht="277.2">
      <c r="A119" t="s">
        <v>52</v>
      </c>
      <c r="E119" s="27" t="s">
        <v>199</v>
      </c>
    </row>
    <row r="120" spans="1:9" ht="12.75" customHeight="1">
      <c r="A120" s="5" t="s">
        <v>42</v>
      </c>
      <c r="B120" s="5"/>
      <c r="C120" s="31" t="s">
        <v>32</v>
      </c>
      <c r="D120" s="5"/>
      <c r="E120" s="19" t="s">
        <v>225</v>
      </c>
      <c r="F120" s="5"/>
      <c r="G120" s="5"/>
      <c r="H120" s="5"/>
      <c r="I120" s="32">
        <f>0+Q120</f>
        <v>0</v>
      </c>
    </row>
    <row r="121" spans="1:9" ht="13.2">
      <c r="A121" s="17" t="s">
        <v>44</v>
      </c>
      <c r="B121" s="21" t="s">
        <v>226</v>
      </c>
      <c r="C121" s="21" t="s">
        <v>227</v>
      </c>
      <c r="D121" s="17" t="s">
        <v>46</v>
      </c>
      <c r="E121" s="22" t="s">
        <v>228</v>
      </c>
      <c r="F121" s="23" t="s">
        <v>104</v>
      </c>
      <c r="G121" s="24">
        <v>9.631</v>
      </c>
      <c r="H121" s="25"/>
      <c r="I121" s="25">
        <f>ROUND(ROUND(H121,2)*ROUND(G121,3),2)</f>
        <v>0</v>
      </c>
    </row>
    <row r="122" spans="1:5" ht="13.2">
      <c r="A122" s="26" t="s">
        <v>49</v>
      </c>
      <c r="E122" s="27" t="s">
        <v>229</v>
      </c>
    </row>
    <row r="123" spans="1:5" ht="39.6">
      <c r="A123" s="28" t="s">
        <v>51</v>
      </c>
      <c r="E123" s="29" t="s">
        <v>230</v>
      </c>
    </row>
    <row r="124" spans="1:5" ht="39.6">
      <c r="A124" t="s">
        <v>52</v>
      </c>
      <c r="E124" s="27" t="s">
        <v>231</v>
      </c>
    </row>
    <row r="125" spans="1:9" ht="26.4">
      <c r="A125" s="17" t="s">
        <v>44</v>
      </c>
      <c r="B125" s="21" t="s">
        <v>232</v>
      </c>
      <c r="C125" s="21" t="s">
        <v>233</v>
      </c>
      <c r="D125" s="17" t="s">
        <v>46</v>
      </c>
      <c r="E125" s="22" t="s">
        <v>234</v>
      </c>
      <c r="F125" s="23" t="s">
        <v>104</v>
      </c>
      <c r="G125" s="24">
        <v>9.548</v>
      </c>
      <c r="H125" s="25"/>
      <c r="I125" s="25">
        <f>ROUND(ROUND(H125,2)*ROUND(G125,3),2)</f>
        <v>0</v>
      </c>
    </row>
    <row r="126" spans="1:5" ht="13.2">
      <c r="A126" s="26" t="s">
        <v>49</v>
      </c>
      <c r="E126" s="27" t="s">
        <v>46</v>
      </c>
    </row>
    <row r="127" spans="1:5" ht="52.8">
      <c r="A127" s="28" t="s">
        <v>51</v>
      </c>
      <c r="E127" s="29" t="s">
        <v>235</v>
      </c>
    </row>
    <row r="128" spans="1:5" ht="39.6">
      <c r="A128" t="s">
        <v>52</v>
      </c>
      <c r="E128" s="27" t="s">
        <v>231</v>
      </c>
    </row>
    <row r="129" spans="1:9" ht="12.75" customHeight="1">
      <c r="A129" s="5" t="s">
        <v>42</v>
      </c>
      <c r="B129" s="5"/>
      <c r="C129" s="31" t="s">
        <v>34</v>
      </c>
      <c r="D129" s="5"/>
      <c r="E129" s="19" t="s">
        <v>236</v>
      </c>
      <c r="F129" s="5"/>
      <c r="G129" s="5"/>
      <c r="H129" s="5"/>
      <c r="I129" s="32">
        <f>0+Q129</f>
        <v>0</v>
      </c>
    </row>
    <row r="130" spans="1:9" ht="13.2">
      <c r="A130" s="17" t="s">
        <v>44</v>
      </c>
      <c r="B130" s="21" t="s">
        <v>237</v>
      </c>
      <c r="C130" s="21" t="s">
        <v>238</v>
      </c>
      <c r="D130" s="17" t="s">
        <v>28</v>
      </c>
      <c r="E130" s="22" t="s">
        <v>239</v>
      </c>
      <c r="F130" s="23" t="s">
        <v>181</v>
      </c>
      <c r="G130" s="24">
        <v>55.001</v>
      </c>
      <c r="H130" s="25"/>
      <c r="I130" s="25">
        <f>ROUND(ROUND(H130,2)*ROUND(G130,3),2)</f>
        <v>0</v>
      </c>
    </row>
    <row r="131" spans="1:5" ht="26.4">
      <c r="A131" s="26" t="s">
        <v>49</v>
      </c>
      <c r="E131" s="27" t="s">
        <v>240</v>
      </c>
    </row>
    <row r="132" spans="1:5" ht="79.2">
      <c r="A132" s="28" t="s">
        <v>51</v>
      </c>
      <c r="E132" s="29" t="s">
        <v>182</v>
      </c>
    </row>
    <row r="133" spans="1:5" ht="52.8">
      <c r="A133" t="s">
        <v>52</v>
      </c>
      <c r="E133" s="27" t="s">
        <v>241</v>
      </c>
    </row>
    <row r="134" spans="1:9" ht="13.2">
      <c r="A134" s="17" t="s">
        <v>44</v>
      </c>
      <c r="B134" s="21" t="s">
        <v>242</v>
      </c>
      <c r="C134" s="21" t="s">
        <v>238</v>
      </c>
      <c r="D134" s="17" t="s">
        <v>23</v>
      </c>
      <c r="E134" s="22" t="s">
        <v>239</v>
      </c>
      <c r="F134" s="23" t="s">
        <v>181</v>
      </c>
      <c r="G134" s="24">
        <v>55.001</v>
      </c>
      <c r="H134" s="25"/>
      <c r="I134" s="25">
        <f>ROUND(ROUND(H134,2)*ROUND(G134,3),2)</f>
        <v>0</v>
      </c>
    </row>
    <row r="135" spans="1:5" ht="26.4">
      <c r="A135" s="26" t="s">
        <v>49</v>
      </c>
      <c r="E135" s="27" t="s">
        <v>243</v>
      </c>
    </row>
    <row r="136" spans="1:5" ht="79.2">
      <c r="A136" s="28" t="s">
        <v>51</v>
      </c>
      <c r="E136" s="29" t="s">
        <v>182</v>
      </c>
    </row>
    <row r="137" spans="1:5" ht="52.8">
      <c r="A137" t="s">
        <v>52</v>
      </c>
      <c r="E137" s="27" t="s">
        <v>241</v>
      </c>
    </row>
    <row r="138" spans="1:9" ht="13.2">
      <c r="A138" s="17" t="s">
        <v>44</v>
      </c>
      <c r="B138" s="21" t="s">
        <v>244</v>
      </c>
      <c r="C138" s="21">
        <v>56360</v>
      </c>
      <c r="D138" s="17" t="s">
        <v>46</v>
      </c>
      <c r="E138" s="22" t="s">
        <v>245</v>
      </c>
      <c r="F138" s="23" t="s">
        <v>104</v>
      </c>
      <c r="G138" s="24">
        <v>4.518</v>
      </c>
      <c r="H138" s="25"/>
      <c r="I138" s="25">
        <f>ROUND(ROUND(H138,2)*ROUND(G138,3),2)</f>
        <v>0</v>
      </c>
    </row>
    <row r="139" spans="1:5" ht="13.2">
      <c r="A139" s="26" t="s">
        <v>49</v>
      </c>
      <c r="E139" s="27" t="s">
        <v>46</v>
      </c>
    </row>
    <row r="140" spans="1:5" ht="52.8">
      <c r="A140" s="28" t="s">
        <v>51</v>
      </c>
      <c r="E140" s="29" t="s">
        <v>246</v>
      </c>
    </row>
    <row r="141" spans="1:5" ht="105.6">
      <c r="A141" t="s">
        <v>52</v>
      </c>
      <c r="E141" s="27" t="s">
        <v>247</v>
      </c>
    </row>
    <row r="142" spans="1:9" ht="13.2">
      <c r="A142" s="17" t="s">
        <v>44</v>
      </c>
      <c r="B142" s="21" t="s">
        <v>248</v>
      </c>
      <c r="C142" s="21" t="s">
        <v>249</v>
      </c>
      <c r="D142" s="17" t="s">
        <v>46</v>
      </c>
      <c r="E142" s="22" t="s">
        <v>250</v>
      </c>
      <c r="F142" s="23" t="s">
        <v>104</v>
      </c>
      <c r="G142" s="24">
        <v>6.421</v>
      </c>
      <c r="H142" s="25"/>
      <c r="I142" s="25">
        <f>ROUND(ROUND(H142,2)*ROUND(G142,3),2)</f>
        <v>0</v>
      </c>
    </row>
    <row r="143" spans="1:5" ht="13.2">
      <c r="A143" s="26" t="s">
        <v>49</v>
      </c>
      <c r="E143" s="27" t="s">
        <v>46</v>
      </c>
    </row>
    <row r="144" spans="1:5" ht="105.6">
      <c r="A144" s="28" t="s">
        <v>51</v>
      </c>
      <c r="E144" s="29" t="s">
        <v>251</v>
      </c>
    </row>
    <row r="145" spans="1:5" ht="105.6">
      <c r="A145" t="s">
        <v>52</v>
      </c>
      <c r="E145" s="27" t="s">
        <v>247</v>
      </c>
    </row>
    <row r="146" spans="1:9" ht="13.2">
      <c r="A146" s="17" t="s">
        <v>44</v>
      </c>
      <c r="B146" s="21" t="s">
        <v>252</v>
      </c>
      <c r="C146" s="21" t="s">
        <v>253</v>
      </c>
      <c r="D146" s="17" t="s">
        <v>46</v>
      </c>
      <c r="E146" s="22" t="s">
        <v>254</v>
      </c>
      <c r="F146" s="23" t="s">
        <v>104</v>
      </c>
      <c r="G146" s="24">
        <v>39.7</v>
      </c>
      <c r="H146" s="25"/>
      <c r="I146" s="25">
        <f>ROUND(ROUND(H146,2)*ROUND(G146,3),2)</f>
        <v>0</v>
      </c>
    </row>
    <row r="147" spans="1:5" ht="13.2">
      <c r="A147" s="26" t="s">
        <v>49</v>
      </c>
      <c r="E147" s="27" t="s">
        <v>255</v>
      </c>
    </row>
    <row r="148" spans="1:5" ht="52.8">
      <c r="A148" s="28" t="s">
        <v>51</v>
      </c>
      <c r="E148" s="29" t="s">
        <v>256</v>
      </c>
    </row>
    <row r="149" spans="1:5" ht="118.8">
      <c r="A149" t="s">
        <v>52</v>
      </c>
      <c r="E149" s="27" t="s">
        <v>257</v>
      </c>
    </row>
    <row r="150" spans="1:9" ht="13.2">
      <c r="A150" s="17" t="s">
        <v>44</v>
      </c>
      <c r="B150" s="21" t="s">
        <v>258</v>
      </c>
      <c r="C150" s="21">
        <v>572123</v>
      </c>
      <c r="D150" s="17" t="s">
        <v>46</v>
      </c>
      <c r="E150" s="22" t="s">
        <v>259</v>
      </c>
      <c r="F150" s="23" t="s">
        <v>181</v>
      </c>
      <c r="G150" s="24">
        <v>794</v>
      </c>
      <c r="H150" s="25"/>
      <c r="I150" s="25">
        <f>ROUND(ROUND(H150,2)*ROUND(G150,3),2)</f>
        <v>0</v>
      </c>
    </row>
    <row r="151" spans="1:5" ht="13.2">
      <c r="A151" s="26" t="s">
        <v>49</v>
      </c>
      <c r="E151" s="27" t="s">
        <v>46</v>
      </c>
    </row>
    <row r="152" spans="1:5" ht="39.6">
      <c r="A152" s="28" t="s">
        <v>51</v>
      </c>
      <c r="E152" s="29" t="s">
        <v>260</v>
      </c>
    </row>
    <row r="153" spans="1:5" ht="52.8">
      <c r="A153" t="s">
        <v>52</v>
      </c>
      <c r="E153" s="27" t="s">
        <v>261</v>
      </c>
    </row>
    <row r="154" spans="1:9" ht="13.2">
      <c r="A154" s="17" t="s">
        <v>44</v>
      </c>
      <c r="B154" s="21" t="s">
        <v>262</v>
      </c>
      <c r="C154" s="21" t="s">
        <v>263</v>
      </c>
      <c r="D154" s="17" t="s">
        <v>46</v>
      </c>
      <c r="E154" s="22" t="s">
        <v>264</v>
      </c>
      <c r="F154" s="23" t="s">
        <v>181</v>
      </c>
      <c r="G154" s="24">
        <v>1588</v>
      </c>
      <c r="H154" s="25"/>
      <c r="I154" s="25">
        <f>ROUND(ROUND(H154,2)*ROUND(G154,3),2)</f>
        <v>0</v>
      </c>
    </row>
    <row r="155" spans="1:5" ht="39.6">
      <c r="A155" s="26" t="s">
        <v>49</v>
      </c>
      <c r="E155" s="27" t="s">
        <v>265</v>
      </c>
    </row>
    <row r="156" spans="1:5" ht="79.2">
      <c r="A156" s="28" t="s">
        <v>51</v>
      </c>
      <c r="E156" s="29" t="s">
        <v>266</v>
      </c>
    </row>
    <row r="157" spans="1:5" ht="52.8">
      <c r="A157" t="s">
        <v>52</v>
      </c>
      <c r="E157" s="27" t="s">
        <v>261</v>
      </c>
    </row>
    <row r="158" spans="1:9" ht="13.2">
      <c r="A158" s="17" t="s">
        <v>44</v>
      </c>
      <c r="B158" s="21" t="s">
        <v>267</v>
      </c>
      <c r="C158" s="21" t="s">
        <v>268</v>
      </c>
      <c r="D158" s="17" t="s">
        <v>46</v>
      </c>
      <c r="E158" s="22" t="s">
        <v>269</v>
      </c>
      <c r="F158" s="23" t="s">
        <v>181</v>
      </c>
      <c r="G158" s="24">
        <v>794</v>
      </c>
      <c r="H158" s="25"/>
      <c r="I158" s="25">
        <f>ROUND(ROUND(H158,2)*ROUND(G158,3),2)</f>
        <v>0</v>
      </c>
    </row>
    <row r="159" spans="1:5" ht="13.2">
      <c r="A159" s="26" t="s">
        <v>49</v>
      </c>
      <c r="E159" s="27" t="s">
        <v>46</v>
      </c>
    </row>
    <row r="160" spans="1:5" ht="52.8">
      <c r="A160" s="28" t="s">
        <v>51</v>
      </c>
      <c r="E160" s="29" t="s">
        <v>270</v>
      </c>
    </row>
    <row r="161" spans="1:5" ht="145.2">
      <c r="A161" t="s">
        <v>52</v>
      </c>
      <c r="E161" s="27" t="s">
        <v>271</v>
      </c>
    </row>
    <row r="162" spans="1:9" ht="13.2">
      <c r="A162" s="17" t="s">
        <v>44</v>
      </c>
      <c r="B162" s="21" t="s">
        <v>272</v>
      </c>
      <c r="C162" s="21" t="s">
        <v>273</v>
      </c>
      <c r="D162" s="17" t="s">
        <v>46</v>
      </c>
      <c r="E162" s="22" t="s">
        <v>274</v>
      </c>
      <c r="F162" s="23" t="s">
        <v>181</v>
      </c>
      <c r="G162" s="24">
        <v>806</v>
      </c>
      <c r="H162" s="25"/>
      <c r="I162" s="25">
        <f>ROUND(ROUND(H162,2)*ROUND(G162,3),2)</f>
        <v>0</v>
      </c>
    </row>
    <row r="163" spans="1:5" ht="39.6">
      <c r="A163" s="26" t="s">
        <v>49</v>
      </c>
      <c r="E163" s="27" t="s">
        <v>265</v>
      </c>
    </row>
    <row r="164" spans="1:5" ht="52.8">
      <c r="A164" s="28" t="s">
        <v>51</v>
      </c>
      <c r="E164" s="29" t="s">
        <v>275</v>
      </c>
    </row>
    <row r="165" spans="1:5" ht="145.2">
      <c r="A165" t="s">
        <v>52</v>
      </c>
      <c r="E165" s="27" t="s">
        <v>271</v>
      </c>
    </row>
    <row r="166" spans="1:9" ht="13.2">
      <c r="A166" s="17" t="s">
        <v>44</v>
      </c>
      <c r="B166" s="21" t="s">
        <v>276</v>
      </c>
      <c r="C166" s="33">
        <v>5.74E+48</v>
      </c>
      <c r="D166" s="17" t="s">
        <v>46</v>
      </c>
      <c r="E166" s="22" t="s">
        <v>277</v>
      </c>
      <c r="F166" s="23" t="s">
        <v>181</v>
      </c>
      <c r="G166" s="24">
        <v>820</v>
      </c>
      <c r="H166" s="25"/>
      <c r="I166" s="25">
        <f>ROUND(ROUND(H166,2)*ROUND(G166,3),2)</f>
        <v>0</v>
      </c>
    </row>
    <row r="167" spans="1:5" ht="13.2">
      <c r="A167" s="26" t="s">
        <v>49</v>
      </c>
      <c r="E167" s="27" t="s">
        <v>46</v>
      </c>
    </row>
    <row r="168" spans="1:5" ht="52.8">
      <c r="A168" s="28" t="s">
        <v>51</v>
      </c>
      <c r="E168" s="29" t="s">
        <v>278</v>
      </c>
    </row>
    <row r="169" spans="1:5" ht="145.2">
      <c r="A169" t="s">
        <v>52</v>
      </c>
      <c r="E169" s="27" t="s">
        <v>271</v>
      </c>
    </row>
    <row r="170" spans="1:9" ht="12.75" customHeight="1">
      <c r="A170" s="5" t="s">
        <v>42</v>
      </c>
      <c r="B170" s="5"/>
      <c r="C170" s="31" t="s">
        <v>36</v>
      </c>
      <c r="D170" s="5"/>
      <c r="E170" s="19" t="s">
        <v>279</v>
      </c>
      <c r="F170" s="5"/>
      <c r="G170" s="5"/>
      <c r="H170" s="5"/>
      <c r="I170" s="32">
        <f>0+Q170</f>
        <v>0</v>
      </c>
    </row>
    <row r="171" spans="1:9" ht="13.2">
      <c r="A171" s="17" t="s">
        <v>44</v>
      </c>
      <c r="B171" s="21" t="s">
        <v>280</v>
      </c>
      <c r="C171" s="21" t="s">
        <v>281</v>
      </c>
      <c r="D171" s="17" t="s">
        <v>46</v>
      </c>
      <c r="E171" s="22" t="s">
        <v>282</v>
      </c>
      <c r="F171" s="23" t="s">
        <v>181</v>
      </c>
      <c r="G171" s="24">
        <v>64.427</v>
      </c>
      <c r="H171" s="25"/>
      <c r="I171" s="25">
        <f>ROUND(ROUND(H171,2)*ROUND(G171,3),2)</f>
        <v>0</v>
      </c>
    </row>
    <row r="172" spans="1:5" ht="13.2">
      <c r="A172" s="26" t="s">
        <v>49</v>
      </c>
      <c r="E172" s="27" t="s">
        <v>46</v>
      </c>
    </row>
    <row r="173" spans="1:5" ht="92.4">
      <c r="A173" s="28" t="s">
        <v>51</v>
      </c>
      <c r="E173" s="29" t="s">
        <v>283</v>
      </c>
    </row>
    <row r="174" spans="1:5" ht="79.2">
      <c r="A174" t="s">
        <v>52</v>
      </c>
      <c r="E174" s="27" t="s">
        <v>284</v>
      </c>
    </row>
    <row r="175" spans="1:9" ht="12.75" customHeight="1">
      <c r="A175" s="5" t="s">
        <v>42</v>
      </c>
      <c r="B175" s="5"/>
      <c r="C175" s="31" t="s">
        <v>72</v>
      </c>
      <c r="D175" s="5"/>
      <c r="E175" s="19" t="s">
        <v>285</v>
      </c>
      <c r="F175" s="5"/>
      <c r="G175" s="5"/>
      <c r="H175" s="5"/>
      <c r="I175" s="32">
        <f>0+Q175</f>
        <v>0</v>
      </c>
    </row>
    <row r="176" spans="1:9" ht="13.2">
      <c r="A176" s="17" t="s">
        <v>44</v>
      </c>
      <c r="B176" s="21" t="s">
        <v>286</v>
      </c>
      <c r="C176" s="21" t="s">
        <v>287</v>
      </c>
      <c r="D176" s="17" t="s">
        <v>46</v>
      </c>
      <c r="E176" s="22" t="s">
        <v>288</v>
      </c>
      <c r="F176" s="23" t="s">
        <v>181</v>
      </c>
      <c r="G176" s="24">
        <v>155.358</v>
      </c>
      <c r="H176" s="25"/>
      <c r="I176" s="25">
        <f>ROUND(ROUND(H176,2)*ROUND(G176,3),2)</f>
        <v>0</v>
      </c>
    </row>
    <row r="177" spans="1:5" ht="13.2">
      <c r="A177" s="26" t="s">
        <v>49</v>
      </c>
      <c r="E177" s="27" t="s">
        <v>46</v>
      </c>
    </row>
    <row r="178" spans="1:5" ht="264">
      <c r="A178" s="28" t="s">
        <v>51</v>
      </c>
      <c r="E178" s="29" t="s">
        <v>289</v>
      </c>
    </row>
    <row r="179" spans="1:5" ht="198">
      <c r="A179" t="s">
        <v>52</v>
      </c>
      <c r="E179" s="27" t="s">
        <v>290</v>
      </c>
    </row>
    <row r="180" spans="1:9" ht="13.2">
      <c r="A180" s="17" t="s">
        <v>44</v>
      </c>
      <c r="B180" s="21" t="s">
        <v>291</v>
      </c>
      <c r="C180" s="21" t="s">
        <v>292</v>
      </c>
      <c r="D180" s="17" t="s">
        <v>46</v>
      </c>
      <c r="E180" s="22" t="s">
        <v>293</v>
      </c>
      <c r="F180" s="23" t="s">
        <v>181</v>
      </c>
      <c r="G180" s="24">
        <v>32.104</v>
      </c>
      <c r="H180" s="25"/>
      <c r="I180" s="25">
        <f>ROUND(ROUND(H180,2)*ROUND(G180,3),2)</f>
        <v>0</v>
      </c>
    </row>
    <row r="181" spans="1:5" ht="13.2">
      <c r="A181" s="26" t="s">
        <v>49</v>
      </c>
      <c r="E181" s="27" t="s">
        <v>46</v>
      </c>
    </row>
    <row r="182" spans="1:5" ht="92.4">
      <c r="A182" s="28" t="s">
        <v>51</v>
      </c>
      <c r="E182" s="29" t="s">
        <v>294</v>
      </c>
    </row>
    <row r="183" spans="1:5" ht="198">
      <c r="A183" t="s">
        <v>52</v>
      </c>
      <c r="E183" s="27" t="s">
        <v>290</v>
      </c>
    </row>
    <row r="184" spans="1:9" ht="13.2">
      <c r="A184" s="17" t="s">
        <v>44</v>
      </c>
      <c r="B184" s="21" t="s">
        <v>295</v>
      </c>
      <c r="C184" s="21" t="s">
        <v>296</v>
      </c>
      <c r="D184" s="17" t="s">
        <v>46</v>
      </c>
      <c r="E184" s="22" t="s">
        <v>297</v>
      </c>
      <c r="F184" s="23" t="s">
        <v>181</v>
      </c>
      <c r="G184" s="24">
        <v>51.786</v>
      </c>
      <c r="H184" s="25"/>
      <c r="I184" s="25">
        <f>ROUND(ROUND(H184,2)*ROUND(G184,3),2)</f>
        <v>0</v>
      </c>
    </row>
    <row r="185" spans="1:5" ht="13.2">
      <c r="A185" s="26" t="s">
        <v>49</v>
      </c>
      <c r="E185" s="27" t="s">
        <v>46</v>
      </c>
    </row>
    <row r="186" spans="1:5" ht="92.4">
      <c r="A186" s="28" t="s">
        <v>51</v>
      </c>
      <c r="E186" s="29" t="s">
        <v>298</v>
      </c>
    </row>
    <row r="187" spans="1:5" ht="39.6">
      <c r="A187" t="s">
        <v>52</v>
      </c>
      <c r="E187" s="27" t="s">
        <v>299</v>
      </c>
    </row>
    <row r="188" spans="1:9" ht="13.2">
      <c r="A188" s="17" t="s">
        <v>44</v>
      </c>
      <c r="B188" s="21" t="s">
        <v>300</v>
      </c>
      <c r="C188" s="21" t="s">
        <v>301</v>
      </c>
      <c r="D188" s="17" t="s">
        <v>46</v>
      </c>
      <c r="E188" s="22" t="s">
        <v>302</v>
      </c>
      <c r="F188" s="23" t="s">
        <v>181</v>
      </c>
      <c r="G188" s="24">
        <v>57.562</v>
      </c>
      <c r="H188" s="25"/>
      <c r="I188" s="25">
        <f>ROUND(ROUND(H188,2)*ROUND(G188,3),2)</f>
        <v>0</v>
      </c>
    </row>
    <row r="189" spans="1:5" ht="13.2">
      <c r="A189" s="26" t="s">
        <v>49</v>
      </c>
      <c r="E189" s="27" t="s">
        <v>303</v>
      </c>
    </row>
    <row r="190" spans="1:5" ht="184.8">
      <c r="A190" s="28" t="s">
        <v>51</v>
      </c>
      <c r="E190" s="29" t="s">
        <v>304</v>
      </c>
    </row>
    <row r="191" spans="1:5" ht="52.8">
      <c r="A191" t="s">
        <v>52</v>
      </c>
      <c r="E191" s="27" t="s">
        <v>305</v>
      </c>
    </row>
    <row r="192" spans="1:9" ht="13.2">
      <c r="A192" s="17" t="s">
        <v>44</v>
      </c>
      <c r="B192" s="21" t="s">
        <v>306</v>
      </c>
      <c r="C192" s="21">
        <v>78383</v>
      </c>
      <c r="D192" s="17" t="s">
        <v>46</v>
      </c>
      <c r="E192" s="22" t="s">
        <v>307</v>
      </c>
      <c r="F192" s="23" t="s">
        <v>181</v>
      </c>
      <c r="G192" s="24">
        <v>28.091</v>
      </c>
      <c r="H192" s="25"/>
      <c r="I192" s="25">
        <f>ROUND(ROUND(H192,2)*ROUND(G192,3),2)</f>
        <v>0</v>
      </c>
    </row>
    <row r="193" spans="1:5" ht="13.2">
      <c r="A193" s="26" t="s">
        <v>49</v>
      </c>
      <c r="E193" s="27" t="s">
        <v>308</v>
      </c>
    </row>
    <row r="194" spans="1:5" ht="39.6">
      <c r="A194" s="28" t="s">
        <v>51</v>
      </c>
      <c r="E194" s="29" t="s">
        <v>309</v>
      </c>
    </row>
    <row r="195" spans="1:5" ht="52.8">
      <c r="A195" t="s">
        <v>52</v>
      </c>
      <c r="E195" s="27" t="s">
        <v>305</v>
      </c>
    </row>
    <row r="196" spans="1:9" ht="12.75" customHeight="1">
      <c r="A196" s="5" t="s">
        <v>42</v>
      </c>
      <c r="B196" s="5"/>
      <c r="C196" s="31" t="s">
        <v>76</v>
      </c>
      <c r="D196" s="5"/>
      <c r="E196" s="19" t="s">
        <v>310</v>
      </c>
      <c r="F196" s="5"/>
      <c r="G196" s="5"/>
      <c r="H196" s="5"/>
      <c r="I196" s="32">
        <f>0+Q196</f>
        <v>0</v>
      </c>
    </row>
    <row r="197" spans="1:9" ht="13.2">
      <c r="A197" s="17" t="s">
        <v>44</v>
      </c>
      <c r="B197" s="21" t="s">
        <v>311</v>
      </c>
      <c r="C197" s="21" t="s">
        <v>312</v>
      </c>
      <c r="D197" s="17" t="s">
        <v>46</v>
      </c>
      <c r="E197" s="22" t="s">
        <v>313</v>
      </c>
      <c r="F197" s="23" t="s">
        <v>130</v>
      </c>
      <c r="G197" s="24">
        <v>4.44</v>
      </c>
      <c r="H197" s="25"/>
      <c r="I197" s="25">
        <f>ROUND(ROUND(H197,2)*ROUND(G197,3),2)</f>
        <v>0</v>
      </c>
    </row>
    <row r="198" spans="1:5" ht="13.2">
      <c r="A198" s="26" t="s">
        <v>49</v>
      </c>
      <c r="E198" s="27" t="s">
        <v>46</v>
      </c>
    </row>
    <row r="199" spans="1:5" ht="105.6">
      <c r="A199" s="28" t="s">
        <v>51</v>
      </c>
      <c r="E199" s="29" t="s">
        <v>314</v>
      </c>
    </row>
    <row r="200" spans="1:5" ht="264">
      <c r="A200" t="s">
        <v>52</v>
      </c>
      <c r="E200" s="27" t="s">
        <v>315</v>
      </c>
    </row>
    <row r="201" spans="1:9" ht="13.2">
      <c r="A201" s="17" t="s">
        <v>44</v>
      </c>
      <c r="B201" s="21" t="s">
        <v>316</v>
      </c>
      <c r="C201" s="21" t="s">
        <v>317</v>
      </c>
      <c r="D201" s="17" t="s">
        <v>46</v>
      </c>
      <c r="E201" s="22" t="s">
        <v>318</v>
      </c>
      <c r="F201" s="23" t="s">
        <v>130</v>
      </c>
      <c r="G201" s="24">
        <v>5</v>
      </c>
      <c r="H201" s="25"/>
      <c r="I201" s="25">
        <f>ROUND(ROUND(H201,2)*ROUND(G201,3),2)</f>
        <v>0</v>
      </c>
    </row>
    <row r="202" spans="1:5" ht="13.2">
      <c r="A202" s="26" t="s">
        <v>49</v>
      </c>
      <c r="E202" s="27" t="s">
        <v>46</v>
      </c>
    </row>
    <row r="203" spans="1:5" ht="26.4">
      <c r="A203" s="28" t="s">
        <v>51</v>
      </c>
      <c r="E203" s="29" t="s">
        <v>319</v>
      </c>
    </row>
    <row r="204" spans="1:5" ht="264">
      <c r="A204" t="s">
        <v>52</v>
      </c>
      <c r="E204" s="27" t="s">
        <v>320</v>
      </c>
    </row>
    <row r="205" spans="1:9" ht="13.2">
      <c r="A205" s="17" t="s">
        <v>44</v>
      </c>
      <c r="B205" s="21" t="s">
        <v>321</v>
      </c>
      <c r="C205" s="21" t="s">
        <v>322</v>
      </c>
      <c r="D205" s="17" t="s">
        <v>46</v>
      </c>
      <c r="E205" s="22" t="s">
        <v>323</v>
      </c>
      <c r="F205" s="23" t="s">
        <v>130</v>
      </c>
      <c r="G205" s="24">
        <v>40.13</v>
      </c>
      <c r="H205" s="25"/>
      <c r="I205" s="25">
        <f>ROUND(ROUND(H205,2)*ROUND(G205,3),2)</f>
        <v>0</v>
      </c>
    </row>
    <row r="206" spans="1:5" ht="13.2">
      <c r="A206" s="26" t="s">
        <v>49</v>
      </c>
      <c r="E206" s="27" t="s">
        <v>46</v>
      </c>
    </row>
    <row r="207" spans="1:5" ht="79.2">
      <c r="A207" s="28" t="s">
        <v>51</v>
      </c>
      <c r="E207" s="29" t="s">
        <v>324</v>
      </c>
    </row>
    <row r="208" spans="1:5" ht="250.8">
      <c r="A208" t="s">
        <v>52</v>
      </c>
      <c r="E208" s="27" t="s">
        <v>325</v>
      </c>
    </row>
    <row r="209" spans="1:9" ht="13.2">
      <c r="A209" s="17" t="s">
        <v>44</v>
      </c>
      <c r="B209" s="21" t="s">
        <v>326</v>
      </c>
      <c r="C209" s="21" t="s">
        <v>327</v>
      </c>
      <c r="D209" s="17" t="s">
        <v>46</v>
      </c>
      <c r="E209" s="22" t="s">
        <v>328</v>
      </c>
      <c r="F209" s="23" t="s">
        <v>83</v>
      </c>
      <c r="G209" s="24">
        <v>1</v>
      </c>
      <c r="H209" s="25"/>
      <c r="I209" s="25">
        <f>ROUND(ROUND(H209,2)*ROUND(G209,3),2)</f>
        <v>0</v>
      </c>
    </row>
    <row r="210" spans="1:5" ht="13.2">
      <c r="A210" s="26" t="s">
        <v>49</v>
      </c>
      <c r="E210" s="27" t="s">
        <v>329</v>
      </c>
    </row>
    <row r="211" spans="1:5" ht="13.2">
      <c r="A211" s="28" t="s">
        <v>51</v>
      </c>
      <c r="E211" s="29" t="s">
        <v>90</v>
      </c>
    </row>
    <row r="212" spans="1:5" ht="26.4">
      <c r="A212" t="s">
        <v>52</v>
      </c>
      <c r="E212" s="27" t="s">
        <v>330</v>
      </c>
    </row>
    <row r="213" spans="1:9" ht="13.2">
      <c r="A213" s="17" t="s">
        <v>44</v>
      </c>
      <c r="B213" s="21" t="s">
        <v>331</v>
      </c>
      <c r="C213" s="21" t="s">
        <v>332</v>
      </c>
      <c r="D213" s="17" t="s">
        <v>46</v>
      </c>
      <c r="E213" s="22" t="s">
        <v>333</v>
      </c>
      <c r="F213" s="23" t="s">
        <v>83</v>
      </c>
      <c r="G213" s="24">
        <v>1</v>
      </c>
      <c r="H213" s="25"/>
      <c r="I213" s="25">
        <f>ROUND(ROUND(H213,2)*ROUND(G213,3),2)</f>
        <v>0</v>
      </c>
    </row>
    <row r="214" spans="1:5" ht="13.2">
      <c r="A214" s="26" t="s">
        <v>49</v>
      </c>
      <c r="E214" s="27" t="s">
        <v>334</v>
      </c>
    </row>
    <row r="215" spans="1:5" ht="26.4">
      <c r="A215" s="28" t="s">
        <v>51</v>
      </c>
      <c r="E215" s="29" t="s">
        <v>335</v>
      </c>
    </row>
    <row r="216" spans="1:5" ht="250.8">
      <c r="A216" t="s">
        <v>52</v>
      </c>
      <c r="E216" s="27" t="s">
        <v>336</v>
      </c>
    </row>
    <row r="217" spans="1:9" ht="12.75" customHeight="1">
      <c r="A217" s="5" t="s">
        <v>42</v>
      </c>
      <c r="B217" s="5"/>
      <c r="C217" s="31" t="s">
        <v>39</v>
      </c>
      <c r="D217" s="5"/>
      <c r="E217" s="19" t="s">
        <v>337</v>
      </c>
      <c r="F217" s="5"/>
      <c r="G217" s="5"/>
      <c r="H217" s="5"/>
      <c r="I217" s="32">
        <f>0+Q217</f>
        <v>0</v>
      </c>
    </row>
    <row r="218" spans="1:9" ht="13.2">
      <c r="A218" s="17" t="s">
        <v>44</v>
      </c>
      <c r="B218" s="21" t="s">
        <v>338</v>
      </c>
      <c r="C218" s="21" t="s">
        <v>339</v>
      </c>
      <c r="D218" s="17" t="s">
        <v>46</v>
      </c>
      <c r="E218" s="22" t="s">
        <v>340</v>
      </c>
      <c r="F218" s="23" t="s">
        <v>130</v>
      </c>
      <c r="G218" s="24">
        <v>40.13</v>
      </c>
      <c r="H218" s="25"/>
      <c r="I218" s="25">
        <f>ROUND(ROUND(H218,2)*ROUND(G218,3),2)</f>
        <v>0</v>
      </c>
    </row>
    <row r="219" spans="1:5" ht="13.2">
      <c r="A219" s="26" t="s">
        <v>49</v>
      </c>
      <c r="E219" s="27" t="s">
        <v>46</v>
      </c>
    </row>
    <row r="220" spans="1:5" ht="39.6">
      <c r="A220" s="28" t="s">
        <v>51</v>
      </c>
      <c r="E220" s="29" t="s">
        <v>341</v>
      </c>
    </row>
    <row r="221" spans="1:5" ht="66">
      <c r="A221" t="s">
        <v>52</v>
      </c>
      <c r="E221" s="27" t="s">
        <v>342</v>
      </c>
    </row>
    <row r="222" spans="1:9" ht="26.4">
      <c r="A222" s="17" t="s">
        <v>44</v>
      </c>
      <c r="B222" s="21" t="s">
        <v>343</v>
      </c>
      <c r="C222" s="21" t="s">
        <v>344</v>
      </c>
      <c r="D222" s="17" t="s">
        <v>46</v>
      </c>
      <c r="E222" s="22" t="s">
        <v>345</v>
      </c>
      <c r="F222" s="23" t="s">
        <v>130</v>
      </c>
      <c r="G222" s="24">
        <v>58</v>
      </c>
      <c r="H222" s="25"/>
      <c r="I222" s="25">
        <f>ROUND(ROUND(H222,2)*ROUND(G222,3),2)</f>
        <v>0</v>
      </c>
    </row>
    <row r="223" spans="1:5" ht="26.4">
      <c r="A223" s="26" t="s">
        <v>49</v>
      </c>
      <c r="E223" s="27" t="s">
        <v>346</v>
      </c>
    </row>
    <row r="224" spans="1:5" ht="66">
      <c r="A224" s="28" t="s">
        <v>51</v>
      </c>
      <c r="E224" s="29" t="s">
        <v>347</v>
      </c>
    </row>
    <row r="225" spans="1:5" ht="132">
      <c r="A225" t="s">
        <v>52</v>
      </c>
      <c r="E225" s="27" t="s">
        <v>348</v>
      </c>
    </row>
    <row r="226" spans="1:9" ht="26.4">
      <c r="A226" s="17" t="s">
        <v>44</v>
      </c>
      <c r="B226" s="21" t="s">
        <v>349</v>
      </c>
      <c r="C226" s="21" t="s">
        <v>350</v>
      </c>
      <c r="D226" s="17" t="s">
        <v>46</v>
      </c>
      <c r="E226" s="22" t="s">
        <v>351</v>
      </c>
      <c r="F226" s="23" t="s">
        <v>130</v>
      </c>
      <c r="G226" s="24">
        <v>55</v>
      </c>
      <c r="H226" s="25"/>
      <c r="I226" s="25">
        <f>ROUND(ROUND(H226,2)*ROUND(G226,3),2)</f>
        <v>0</v>
      </c>
    </row>
    <row r="227" spans="1:5" ht="13.2">
      <c r="A227" s="26" t="s">
        <v>49</v>
      </c>
      <c r="E227" s="27" t="s">
        <v>46</v>
      </c>
    </row>
    <row r="228" spans="1:5" ht="26.4">
      <c r="A228" s="28" t="s">
        <v>51</v>
      </c>
      <c r="E228" s="29" t="s">
        <v>352</v>
      </c>
    </row>
    <row r="229" spans="1:5" ht="39.6">
      <c r="A229" t="s">
        <v>52</v>
      </c>
      <c r="E229" s="27" t="s">
        <v>353</v>
      </c>
    </row>
    <row r="230" spans="1:9" ht="26.4">
      <c r="A230" s="17" t="s">
        <v>44</v>
      </c>
      <c r="B230" s="21" t="s">
        <v>354</v>
      </c>
      <c r="C230" s="21" t="s">
        <v>355</v>
      </c>
      <c r="D230" s="17" t="s">
        <v>46</v>
      </c>
      <c r="E230" s="22" t="s">
        <v>356</v>
      </c>
      <c r="F230" s="23" t="s">
        <v>181</v>
      </c>
      <c r="G230" s="24">
        <v>30.125</v>
      </c>
      <c r="H230" s="25"/>
      <c r="I230" s="25">
        <f>ROUND(ROUND(H230,2)*ROUND(G230,3),2)</f>
        <v>0</v>
      </c>
    </row>
    <row r="231" spans="1:5" ht="26.4">
      <c r="A231" s="26" t="s">
        <v>49</v>
      </c>
      <c r="E231" s="27" t="s">
        <v>357</v>
      </c>
    </row>
    <row r="232" spans="1:5" ht="13.2">
      <c r="A232" s="28" t="s">
        <v>51</v>
      </c>
      <c r="E232" s="29" t="s">
        <v>358</v>
      </c>
    </row>
    <row r="233" spans="1:5" ht="39.6">
      <c r="A233" t="s">
        <v>52</v>
      </c>
      <c r="E233" s="27" t="s">
        <v>359</v>
      </c>
    </row>
    <row r="234" spans="1:9" ht="26.4">
      <c r="A234" s="17" t="s">
        <v>44</v>
      </c>
      <c r="B234" s="21" t="s">
        <v>360</v>
      </c>
      <c r="C234" s="21" t="s">
        <v>361</v>
      </c>
      <c r="D234" s="17" t="s">
        <v>46</v>
      </c>
      <c r="E234" s="22" t="s">
        <v>362</v>
      </c>
      <c r="F234" s="23" t="s">
        <v>181</v>
      </c>
      <c r="G234" s="24">
        <v>6.25</v>
      </c>
      <c r="H234" s="25"/>
      <c r="I234" s="25">
        <f>ROUND(ROUND(H234,2)*ROUND(G234,3),2)</f>
        <v>0</v>
      </c>
    </row>
    <row r="235" spans="1:5" ht="39.6">
      <c r="A235" s="26" t="s">
        <v>49</v>
      </c>
      <c r="E235" s="27" t="s">
        <v>363</v>
      </c>
    </row>
    <row r="236" spans="1:5" ht="13.2">
      <c r="A236" s="28" t="s">
        <v>51</v>
      </c>
      <c r="E236" s="29" t="s">
        <v>364</v>
      </c>
    </row>
    <row r="237" spans="1:5" ht="39.6">
      <c r="A237" t="s">
        <v>52</v>
      </c>
      <c r="E237" s="27" t="s">
        <v>359</v>
      </c>
    </row>
    <row r="238" spans="1:9" ht="13.2">
      <c r="A238" s="17" t="s">
        <v>44</v>
      </c>
      <c r="B238" s="21" t="s">
        <v>365</v>
      </c>
      <c r="C238" s="21" t="s">
        <v>366</v>
      </c>
      <c r="D238" s="17" t="s">
        <v>46</v>
      </c>
      <c r="E238" s="22" t="s">
        <v>367</v>
      </c>
      <c r="F238" s="23" t="s">
        <v>83</v>
      </c>
      <c r="G238" s="24">
        <v>6</v>
      </c>
      <c r="H238" s="25"/>
      <c r="I238" s="25">
        <f>ROUND(ROUND(H238,2)*ROUND(G238,3),2)</f>
        <v>0</v>
      </c>
    </row>
    <row r="239" spans="1:5" ht="39.6">
      <c r="A239" s="26" t="s">
        <v>49</v>
      </c>
      <c r="E239" s="27" t="s">
        <v>368</v>
      </c>
    </row>
    <row r="240" spans="1:5" ht="13.2">
      <c r="A240" s="28" t="s">
        <v>51</v>
      </c>
      <c r="E240" s="29" t="s">
        <v>369</v>
      </c>
    </row>
    <row r="241" spans="1:5" ht="39.6">
      <c r="A241" t="s">
        <v>52</v>
      </c>
      <c r="E241" s="27" t="s">
        <v>370</v>
      </c>
    </row>
    <row r="242" spans="1:9" ht="13.2">
      <c r="A242" s="17" t="s">
        <v>44</v>
      </c>
      <c r="B242" s="21" t="s">
        <v>371</v>
      </c>
      <c r="C242" s="21">
        <v>917224</v>
      </c>
      <c r="D242" s="17" t="s">
        <v>46</v>
      </c>
      <c r="E242" s="22" t="s">
        <v>372</v>
      </c>
      <c r="F242" s="23" t="s">
        <v>130</v>
      </c>
      <c r="G242" s="24">
        <v>29.5</v>
      </c>
      <c r="H242" s="25"/>
      <c r="I242" s="25">
        <f>ROUND(ROUND(H242,2)*ROUND(G242,3),2)</f>
        <v>0</v>
      </c>
    </row>
    <row r="243" spans="1:5" ht="13.2">
      <c r="A243" s="26" t="s">
        <v>49</v>
      </c>
      <c r="E243" s="27" t="s">
        <v>46</v>
      </c>
    </row>
    <row r="244" spans="1:5" ht="66">
      <c r="A244" s="28" t="s">
        <v>51</v>
      </c>
      <c r="E244" s="29" t="s">
        <v>373</v>
      </c>
    </row>
    <row r="245" spans="1:5" ht="52.8">
      <c r="A245" t="s">
        <v>52</v>
      </c>
      <c r="E245" s="27" t="s">
        <v>374</v>
      </c>
    </row>
    <row r="246" spans="1:9" ht="13.2">
      <c r="A246" s="17" t="s">
        <v>44</v>
      </c>
      <c r="B246" s="21" t="s">
        <v>375</v>
      </c>
      <c r="C246" s="21" t="s">
        <v>376</v>
      </c>
      <c r="D246" s="17" t="s">
        <v>46</v>
      </c>
      <c r="E246" s="22" t="s">
        <v>377</v>
      </c>
      <c r="F246" s="23" t="s">
        <v>130</v>
      </c>
      <c r="G246" s="24">
        <v>27.34</v>
      </c>
      <c r="H246" s="25"/>
      <c r="I246" s="25">
        <f>ROUND(ROUND(H246,2)*ROUND(G246,3),2)</f>
        <v>0</v>
      </c>
    </row>
    <row r="247" spans="1:5" ht="13.2">
      <c r="A247" s="26" t="s">
        <v>49</v>
      </c>
      <c r="E247" s="27" t="s">
        <v>378</v>
      </c>
    </row>
    <row r="248" spans="1:5" ht="92.4">
      <c r="A248" s="28" t="s">
        <v>51</v>
      </c>
      <c r="E248" s="29" t="s">
        <v>379</v>
      </c>
    </row>
    <row r="249" spans="1:5" ht="26.4">
      <c r="A249" t="s">
        <v>52</v>
      </c>
      <c r="E249" s="27" t="s">
        <v>380</v>
      </c>
    </row>
    <row r="250" spans="1:9" ht="13.2">
      <c r="A250" s="17" t="s">
        <v>44</v>
      </c>
      <c r="B250" s="21" t="s">
        <v>381</v>
      </c>
      <c r="C250" s="21" t="s">
        <v>382</v>
      </c>
      <c r="D250" s="17" t="s">
        <v>46</v>
      </c>
      <c r="E250" s="22" t="s">
        <v>383</v>
      </c>
      <c r="F250" s="23" t="s">
        <v>130</v>
      </c>
      <c r="G250" s="24">
        <v>27.34</v>
      </c>
      <c r="H250" s="25"/>
      <c r="I250" s="25">
        <f>ROUND(ROUND(H250,2)*ROUND(G250,3),2)</f>
        <v>0</v>
      </c>
    </row>
    <row r="251" spans="1:5" ht="13.2">
      <c r="A251" s="26" t="s">
        <v>49</v>
      </c>
      <c r="E251" s="27" t="s">
        <v>46</v>
      </c>
    </row>
    <row r="252" spans="1:5" ht="39.6">
      <c r="A252" s="28" t="s">
        <v>51</v>
      </c>
      <c r="E252" s="29" t="s">
        <v>384</v>
      </c>
    </row>
    <row r="253" spans="1:5" ht="39.6">
      <c r="A253" t="s">
        <v>52</v>
      </c>
      <c r="E253" s="27" t="s">
        <v>385</v>
      </c>
    </row>
    <row r="254" spans="1:9" ht="13.2">
      <c r="A254" s="17" t="s">
        <v>44</v>
      </c>
      <c r="B254" s="21" t="s">
        <v>386</v>
      </c>
      <c r="C254" s="21" t="s">
        <v>387</v>
      </c>
      <c r="D254" s="17" t="s">
        <v>46</v>
      </c>
      <c r="E254" s="22" t="s">
        <v>388</v>
      </c>
      <c r="F254" s="23" t="s">
        <v>130</v>
      </c>
      <c r="G254" s="24">
        <v>60.04</v>
      </c>
      <c r="H254" s="25"/>
      <c r="I254" s="25">
        <f>ROUND(ROUND(H254,2)*ROUND(G254,3),2)</f>
        <v>0</v>
      </c>
    </row>
    <row r="255" spans="1:5" ht="13.2">
      <c r="A255" s="26" t="s">
        <v>49</v>
      </c>
      <c r="E255" s="27" t="s">
        <v>46</v>
      </c>
    </row>
    <row r="256" spans="1:5" ht="79.2">
      <c r="A256" s="28" t="s">
        <v>51</v>
      </c>
      <c r="E256" s="29" t="s">
        <v>389</v>
      </c>
    </row>
    <row r="257" spans="1:5" ht="39.6">
      <c r="A257" t="s">
        <v>52</v>
      </c>
      <c r="E257" s="27" t="s">
        <v>390</v>
      </c>
    </row>
    <row r="258" spans="1:9" ht="13.2">
      <c r="A258" s="17" t="s">
        <v>44</v>
      </c>
      <c r="B258" s="21" t="s">
        <v>391</v>
      </c>
      <c r="C258" s="21" t="s">
        <v>392</v>
      </c>
      <c r="D258" s="17" t="s">
        <v>46</v>
      </c>
      <c r="E258" s="22" t="s">
        <v>393</v>
      </c>
      <c r="F258" s="23" t="s">
        <v>104</v>
      </c>
      <c r="G258" s="24">
        <v>36</v>
      </c>
      <c r="H258" s="25"/>
      <c r="I258" s="25">
        <f>ROUND(ROUND(H258,2)*ROUND(G258,3),2)</f>
        <v>0</v>
      </c>
    </row>
    <row r="259" spans="1:5" ht="13.2">
      <c r="A259" s="26" t="s">
        <v>49</v>
      </c>
      <c r="E259" s="27" t="s">
        <v>105</v>
      </c>
    </row>
    <row r="260" spans="1:5" ht="92.4">
      <c r="A260" s="28" t="s">
        <v>51</v>
      </c>
      <c r="E260" s="29" t="s">
        <v>394</v>
      </c>
    </row>
    <row r="261" spans="1:5" ht="105.6">
      <c r="A261" t="s">
        <v>52</v>
      </c>
      <c r="E261" s="27" t="s">
        <v>395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6dd5a07-00d3-4332-bc11-aec261a6a3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14" ma:contentTypeDescription="Create a new document." ma:contentTypeScope="" ma:versionID="690614fcf392e30b27e7032642eeb070">
  <xsd:schema xmlns:xsd="http://www.w3.org/2001/XMLSchema" xmlns:xs="http://www.w3.org/2001/XMLSchema" xmlns:p="http://schemas.microsoft.com/office/2006/metadata/properties" xmlns:ns3="46dd5a07-00d3-4332-bc11-aec261a6a385" xmlns:ns4="33299e46-4b76-45b9-a7e0-b8fb339ba712" targetNamespace="http://schemas.microsoft.com/office/2006/metadata/properties" ma:root="true" ma:fieldsID="c984e912d6e9470bd1aae64a380aad15" ns3:_="" ns4:_="">
    <xsd:import namespace="46dd5a07-00d3-4332-bc11-aec261a6a385"/>
    <xsd:import namespace="33299e46-4b76-45b9-a7e0-b8fb339ba7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99e46-4b76-45b9-a7e0-b8fb339b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2A27-8074-4E0E-98C1-A06E0EA26365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46dd5a07-00d3-4332-bc11-aec261a6a385"/>
    <ds:schemaRef ds:uri="http://schemas.openxmlformats.org/package/2006/metadata/core-properties"/>
    <ds:schemaRef ds:uri="33299e46-4b76-45b9-a7e0-b8fb339ba71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42DD1A-36B9-4EC7-A55D-47928F2E5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31855A-A2F8-4543-852B-965180B4F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d5a07-00d3-4332-bc11-aec261a6a385"/>
    <ds:schemaRef ds:uri="33299e46-4b76-45b9-a7e0-b8fb339ba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Jonszta</dc:creator>
  <cp:keywords/>
  <dc:description/>
  <cp:lastModifiedBy>Drozenová Dagmar</cp:lastModifiedBy>
  <dcterms:created xsi:type="dcterms:W3CDTF">2023-08-29T08:00:07Z</dcterms:created>
  <dcterms:modified xsi:type="dcterms:W3CDTF">2023-09-13T05:09:31Z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