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holym_kr-s_cz/Documents/Plocha/"/>
    </mc:Choice>
  </mc:AlternateContent>
  <xr:revisionPtr revIDLastSave="0" documentId="11_7DF66A642926CF6830FD96449498A967233F4DE4" xr6:coauthVersionLast="47" xr6:coauthVersionMax="47" xr10:uidLastSave="{00000000-0000-0000-0000-000000000000}"/>
  <bookViews>
    <workbookView xWindow="-110" yWindow="-110" windowWidth="19420" windowHeight="10420" tabRatio="500" firstSheet="1" activeTab="1" xr2:uid="{00000000-000D-0000-FFFF-FFFF00000000}"/>
  </bookViews>
  <sheets>
    <sheet name="Dodávka STO a pasportizace" sheetId="1" r:id="rId1"/>
    <sheet name="Servisní služby" sheetId="10" r:id="rId2"/>
    <sheet name="Celková cena za model" sheetId="11" r:id="rId3"/>
    <sheet name="Model Dodávky STO, pasportizace" sheetId="12" r:id="rId4"/>
    <sheet name="Poznámky k modelovému příkladu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8" i="12" l="1"/>
  <c r="E68" i="12"/>
  <c r="F68" i="12" s="1"/>
  <c r="G67" i="12"/>
  <c r="E67" i="12"/>
  <c r="F67" i="12" s="1"/>
  <c r="G66" i="12"/>
  <c r="E66" i="12"/>
  <c r="F66" i="12" s="1"/>
  <c r="G65" i="12"/>
  <c r="E65" i="12"/>
  <c r="F65" i="12" s="1"/>
  <c r="G64" i="12"/>
  <c r="F64" i="12"/>
  <c r="E64" i="12"/>
  <c r="G61" i="12"/>
  <c r="E61" i="12"/>
  <c r="F61" i="12" s="1"/>
  <c r="B10" i="11" s="1"/>
  <c r="G58" i="12"/>
  <c r="E58" i="12"/>
  <c r="F58" i="12" s="1"/>
  <c r="G57" i="12"/>
  <c r="E57" i="12"/>
  <c r="F57" i="12" s="1"/>
  <c r="G56" i="12"/>
  <c r="E56" i="12"/>
  <c r="F56" i="12" s="1"/>
  <c r="H56" i="12" s="1"/>
  <c r="I56" i="12" s="1"/>
  <c r="G55" i="12"/>
  <c r="E55" i="12"/>
  <c r="F55" i="12" s="1"/>
  <c r="G54" i="12"/>
  <c r="E54" i="12"/>
  <c r="F54" i="12" s="1"/>
  <c r="G53" i="12"/>
  <c r="E53" i="12"/>
  <c r="F53" i="12" s="1"/>
  <c r="G52" i="12"/>
  <c r="H52" i="12" s="1"/>
  <c r="E52" i="12"/>
  <c r="F52" i="12" s="1"/>
  <c r="G51" i="12"/>
  <c r="E51" i="12"/>
  <c r="F51" i="12" s="1"/>
  <c r="G48" i="12"/>
  <c r="E48" i="12"/>
  <c r="F48" i="12" s="1"/>
  <c r="B8" i="11" s="1"/>
  <c r="G45" i="12"/>
  <c r="E45" i="12"/>
  <c r="F45" i="12" s="1"/>
  <c r="G44" i="12"/>
  <c r="E44" i="12"/>
  <c r="F44" i="12" s="1"/>
  <c r="G43" i="12"/>
  <c r="E43" i="12"/>
  <c r="F43" i="12" s="1"/>
  <c r="G42" i="12"/>
  <c r="E42" i="12"/>
  <c r="F42" i="12" s="1"/>
  <c r="G41" i="12"/>
  <c r="E41" i="12"/>
  <c r="F41" i="12" s="1"/>
  <c r="G40" i="12"/>
  <c r="E40" i="12"/>
  <c r="F40" i="12" s="1"/>
  <c r="G39" i="12"/>
  <c r="E39" i="12"/>
  <c r="F39" i="12" s="1"/>
  <c r="G38" i="12"/>
  <c r="E38" i="12"/>
  <c r="F38" i="12" s="1"/>
  <c r="G37" i="12"/>
  <c r="E37" i="12"/>
  <c r="F37" i="12" s="1"/>
  <c r="G34" i="12"/>
  <c r="E34" i="12"/>
  <c r="F34" i="12" s="1"/>
  <c r="G33" i="12"/>
  <c r="E33" i="12"/>
  <c r="F33" i="12" s="1"/>
  <c r="G32" i="12"/>
  <c r="E32" i="12"/>
  <c r="F32" i="12" s="1"/>
  <c r="G31" i="12"/>
  <c r="E31" i="12"/>
  <c r="F31" i="12" s="1"/>
  <c r="G30" i="12"/>
  <c r="E30" i="12"/>
  <c r="F30" i="12" s="1"/>
  <c r="G29" i="12"/>
  <c r="E29" i="12"/>
  <c r="F29" i="12" s="1"/>
  <c r="G26" i="12"/>
  <c r="E26" i="12"/>
  <c r="F26" i="12" s="1"/>
  <c r="G25" i="12"/>
  <c r="E25" i="12"/>
  <c r="F25" i="12" s="1"/>
  <c r="G24" i="12"/>
  <c r="E24" i="12"/>
  <c r="F24" i="12" s="1"/>
  <c r="G23" i="12"/>
  <c r="E23" i="12"/>
  <c r="F23" i="12" s="1"/>
  <c r="G22" i="12"/>
  <c r="E22" i="12"/>
  <c r="F22" i="12" s="1"/>
  <c r="G21" i="12"/>
  <c r="E21" i="12"/>
  <c r="F21" i="12" s="1"/>
  <c r="G20" i="12"/>
  <c r="E20" i="12"/>
  <c r="F20" i="12" s="1"/>
  <c r="G19" i="12"/>
  <c r="E19" i="12"/>
  <c r="F19" i="12" s="1"/>
  <c r="G18" i="12"/>
  <c r="E18" i="12"/>
  <c r="F18" i="12" s="1"/>
  <c r="G15" i="12"/>
  <c r="F15" i="12"/>
  <c r="E15" i="12"/>
  <c r="G14" i="12"/>
  <c r="E14" i="12"/>
  <c r="F14" i="12" s="1"/>
  <c r="G13" i="12"/>
  <c r="E13" i="12"/>
  <c r="F13" i="12" s="1"/>
  <c r="G12" i="12"/>
  <c r="E12" i="12"/>
  <c r="F12" i="12" s="1"/>
  <c r="G11" i="12"/>
  <c r="E11" i="12"/>
  <c r="F11" i="12" s="1"/>
  <c r="G10" i="12"/>
  <c r="E10" i="12"/>
  <c r="F10" i="12" s="1"/>
  <c r="G9" i="12"/>
  <c r="E9" i="12"/>
  <c r="F9" i="12" s="1"/>
  <c r="G8" i="12"/>
  <c r="E8" i="12"/>
  <c r="F8" i="12" s="1"/>
  <c r="G7" i="12"/>
  <c r="E7" i="12"/>
  <c r="F7" i="12" s="1"/>
  <c r="G6" i="12"/>
  <c r="E6" i="12"/>
  <c r="F6" i="12" s="1"/>
  <c r="G5" i="12"/>
  <c r="E5" i="12"/>
  <c r="F5" i="12" s="1"/>
  <c r="G4" i="12"/>
  <c r="E4" i="12"/>
  <c r="F4" i="12" s="1"/>
  <c r="B11" i="11" l="1"/>
  <c r="I64" i="12"/>
  <c r="B9" i="11"/>
  <c r="H64" i="12"/>
  <c r="H30" i="12"/>
  <c r="I30" i="12" s="1"/>
  <c r="H15" i="12"/>
  <c r="I15" i="12" s="1"/>
  <c r="H29" i="12"/>
  <c r="H26" i="12"/>
  <c r="B6" i="11"/>
  <c r="H38" i="12"/>
  <c r="I38" i="12" s="1"/>
  <c r="H54" i="12"/>
  <c r="I54" i="12" s="1"/>
  <c r="H53" i="12"/>
  <c r="H12" i="12"/>
  <c r="I12" i="12" s="1"/>
  <c r="H20" i="12"/>
  <c r="I20" i="12" s="1"/>
  <c r="H41" i="12"/>
  <c r="I41" i="12" s="1"/>
  <c r="H61" i="12"/>
  <c r="C10" i="11" s="1"/>
  <c r="B7" i="11"/>
  <c r="B5" i="11"/>
  <c r="B4" i="11"/>
  <c r="H6" i="12"/>
  <c r="H67" i="12"/>
  <c r="I67" i="12" s="1"/>
  <c r="H65" i="12"/>
  <c r="H66" i="12"/>
  <c r="I66" i="12" s="1"/>
  <c r="H68" i="12"/>
  <c r="I68" i="12" s="1"/>
  <c r="H58" i="12"/>
  <c r="I58" i="12" s="1"/>
  <c r="H55" i="12"/>
  <c r="I55" i="12" s="1"/>
  <c r="H51" i="12"/>
  <c r="I51" i="12"/>
  <c r="I52" i="12"/>
  <c r="I53" i="12"/>
  <c r="H57" i="12"/>
  <c r="H48" i="12"/>
  <c r="H37" i="12"/>
  <c r="H43" i="12"/>
  <c r="I43" i="12"/>
  <c r="I45" i="12"/>
  <c r="I37" i="12"/>
  <c r="H42" i="12"/>
  <c r="I42" i="12" s="1"/>
  <c r="H44" i="12"/>
  <c r="I44" i="12" s="1"/>
  <c r="H39" i="12"/>
  <c r="H40" i="12"/>
  <c r="I40" i="12" s="1"/>
  <c r="H45" i="12"/>
  <c r="H32" i="12"/>
  <c r="H31" i="12"/>
  <c r="I31" i="12"/>
  <c r="H33" i="12"/>
  <c r="I33" i="12" s="1"/>
  <c r="I29" i="12"/>
  <c r="H34" i="12"/>
  <c r="I34" i="12" s="1"/>
  <c r="H21" i="12"/>
  <c r="I21" i="12" s="1"/>
  <c r="H22" i="12"/>
  <c r="H19" i="12"/>
  <c r="I22" i="12"/>
  <c r="H23" i="12"/>
  <c r="I23" i="12" s="1"/>
  <c r="H18" i="12"/>
  <c r="I18" i="12" s="1"/>
  <c r="H24" i="12"/>
  <c r="I24" i="12" s="1"/>
  <c r="H25" i="12"/>
  <c r="I25" i="12" s="1"/>
  <c r="I26" i="12"/>
  <c r="H7" i="12"/>
  <c r="I7" i="12" s="1"/>
  <c r="H9" i="12"/>
  <c r="I9" i="12" s="1"/>
  <c r="H13" i="12"/>
  <c r="I13" i="12" s="1"/>
  <c r="H11" i="12"/>
  <c r="I11" i="12" s="1"/>
  <c r="H8" i="12"/>
  <c r="I8" i="12"/>
  <c r="H14" i="12"/>
  <c r="I14" i="12" s="1"/>
  <c r="H5" i="12"/>
  <c r="I5" i="12" s="1"/>
  <c r="H10" i="12"/>
  <c r="I10" i="12" s="1"/>
  <c r="H4" i="12"/>
  <c r="I4" i="12" s="1"/>
  <c r="F41" i="1"/>
  <c r="G41" i="1" s="1"/>
  <c r="F40" i="1"/>
  <c r="G40" i="1" s="1"/>
  <c r="F67" i="1"/>
  <c r="G67" i="1"/>
  <c r="C6" i="11" l="1"/>
  <c r="I32" i="12"/>
  <c r="I48" i="12"/>
  <c r="C8" i="11"/>
  <c r="D8" i="11" s="1"/>
  <c r="I65" i="12"/>
  <c r="C11" i="11"/>
  <c r="D11" i="11" s="1"/>
  <c r="I57" i="12"/>
  <c r="C9" i="11"/>
  <c r="D9" i="11" s="1"/>
  <c r="I61" i="12"/>
  <c r="I39" i="12"/>
  <c r="C7" i="11"/>
  <c r="D7" i="11" s="1"/>
  <c r="I19" i="12"/>
  <c r="C5" i="11"/>
  <c r="D5" i="11" s="1"/>
  <c r="C4" i="11"/>
  <c r="D4" i="11" s="1"/>
  <c r="I6" i="12"/>
  <c r="F64" i="1"/>
  <c r="G64" i="1" s="1"/>
  <c r="F65" i="1"/>
  <c r="G65" i="1"/>
  <c r="F66" i="1"/>
  <c r="G66" i="1" s="1"/>
  <c r="F68" i="1"/>
  <c r="G68" i="1"/>
  <c r="D6" i="11"/>
  <c r="F7" i="10"/>
  <c r="C15" i="11" s="1"/>
  <c r="D15" i="11" s="1"/>
  <c r="G7" i="10"/>
  <c r="D5" i="10"/>
  <c r="B14" i="11" s="1"/>
  <c r="D3" i="10"/>
  <c r="B13" i="11" s="1"/>
  <c r="F61" i="1"/>
  <c r="G61" i="1" s="1"/>
  <c r="F58" i="1"/>
  <c r="G58" i="1" s="1"/>
  <c r="F57" i="1"/>
  <c r="G57" i="1" s="1"/>
  <c r="F56" i="1"/>
  <c r="G56" i="1"/>
  <c r="F55" i="1"/>
  <c r="G55" i="1" s="1"/>
  <c r="F54" i="1"/>
  <c r="G54" i="1"/>
  <c r="F53" i="1"/>
  <c r="G53" i="1" s="1"/>
  <c r="F52" i="1"/>
  <c r="G52" i="1"/>
  <c r="F51" i="1"/>
  <c r="G51" i="1" s="1"/>
  <c r="F48" i="1"/>
  <c r="G48" i="1" s="1"/>
  <c r="F45" i="1"/>
  <c r="G45" i="1" s="1"/>
  <c r="F44" i="1"/>
  <c r="G44" i="1"/>
  <c r="F43" i="1"/>
  <c r="G43" i="1" s="1"/>
  <c r="F42" i="1"/>
  <c r="G42" i="1"/>
  <c r="F39" i="1"/>
  <c r="G39" i="1" s="1"/>
  <c r="F38" i="1"/>
  <c r="G38" i="1" s="1"/>
  <c r="F37" i="1"/>
  <c r="G37" i="1"/>
  <c r="F34" i="1"/>
  <c r="G34" i="1" s="1"/>
  <c r="F33" i="1"/>
  <c r="G33" i="1"/>
  <c r="F32" i="1"/>
  <c r="G32" i="1" s="1"/>
  <c r="F31" i="1"/>
  <c r="G31" i="1" s="1"/>
  <c r="F30" i="1"/>
  <c r="G30" i="1"/>
  <c r="F29" i="1"/>
  <c r="G29" i="1" s="1"/>
  <c r="F26" i="1"/>
  <c r="G26" i="1"/>
  <c r="F25" i="1"/>
  <c r="G25" i="1" s="1"/>
  <c r="F24" i="1"/>
  <c r="G24" i="1"/>
  <c r="F23" i="1"/>
  <c r="G23" i="1" s="1"/>
  <c r="F22" i="1"/>
  <c r="G22" i="1"/>
  <c r="F21" i="1"/>
  <c r="G21" i="1" s="1"/>
  <c r="F20" i="1"/>
  <c r="G20" i="1" s="1"/>
  <c r="F19" i="1"/>
  <c r="G19" i="1" s="1"/>
  <c r="F18" i="1"/>
  <c r="G18" i="1" s="1"/>
  <c r="F15" i="1"/>
  <c r="G15" i="1" s="1"/>
  <c r="F14" i="1"/>
  <c r="G14" i="1"/>
  <c r="F13" i="1"/>
  <c r="G13" i="1" s="1"/>
  <c r="F12" i="1"/>
  <c r="G12" i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F5" i="10" l="1"/>
  <c r="F3" i="10"/>
  <c r="C13" i="11" s="1"/>
  <c r="D13" i="11" s="1"/>
  <c r="D10" i="11"/>
  <c r="C14" i="11" l="1"/>
  <c r="D14" i="11" s="1"/>
  <c r="G5" i="10"/>
  <c r="C16" i="11"/>
  <c r="D16" i="11"/>
  <c r="G3" i="10"/>
</calcChain>
</file>

<file path=xl/sharedStrings.xml><?xml version="1.0" encoding="utf-8"?>
<sst xmlns="http://schemas.openxmlformats.org/spreadsheetml/2006/main" count="546" uniqueCount="149">
  <si>
    <t>Položka</t>
  </si>
  <si>
    <t>Popis</t>
  </si>
  <si>
    <t>Instalace samostatného jištění dle zvolené technologie včetně vybavení rozvaděče 230V</t>
  </si>
  <si>
    <t>Provozní kniha</t>
  </si>
  <si>
    <t>ref.#</t>
  </si>
  <si>
    <t>Poznámka</t>
  </si>
  <si>
    <t>PTZS</t>
  </si>
  <si>
    <t xml:space="preserve">Přípojka 230V </t>
  </si>
  <si>
    <t>Jednotka</t>
  </si>
  <si>
    <t>ks</t>
  </si>
  <si>
    <t>kpl</t>
  </si>
  <si>
    <t>EKV</t>
  </si>
  <si>
    <t>EPS</t>
  </si>
  <si>
    <t>CCTV</t>
  </si>
  <si>
    <t>Celková cena za PZTS</t>
  </si>
  <si>
    <t>Celková cena za EKV</t>
  </si>
  <si>
    <t>Celková cena za EPS</t>
  </si>
  <si>
    <t>Celková cena za CCTV</t>
  </si>
  <si>
    <t>Cena za modelový příklad celkem</t>
  </si>
  <si>
    <t>1.1</t>
  </si>
  <si>
    <t>1.2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</si>
  <si>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</si>
  <si>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</si>
  <si>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</si>
  <si>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</si>
  <si>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</si>
  <si>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</si>
  <si>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</si>
  <si>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</si>
  <si>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</si>
  <si>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</si>
  <si>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</si>
  <si>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</si>
  <si>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</si>
  <si>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</si>
  <si>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</si>
  <si>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</si>
  <si>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</si>
  <si>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</si>
  <si>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3.1</t>
  </si>
  <si>
    <t>3.2</t>
  </si>
  <si>
    <t>3.7</t>
  </si>
  <si>
    <t>3.8</t>
  </si>
  <si>
    <t>3.9</t>
  </si>
  <si>
    <t>3.10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</si>
  <si>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</si>
  <si>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</si>
  <si>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</si>
  <si>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</si>
  <si>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</si>
  <si>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</si>
  <si>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</si>
  <si>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</si>
  <si>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</si>
  <si>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5.1</t>
  </si>
  <si>
    <t>sazba DPH (%)</t>
  </si>
  <si>
    <t>Jednotný čas</t>
  </si>
  <si>
    <t>Hlavní hodiny ELEKTROČAS EH - 81</t>
  </si>
  <si>
    <t>Linkový rozvaděč</t>
  </si>
  <si>
    <t>Ručičkové hodiny PS 102/24</t>
  </si>
  <si>
    <t>Digitální hodiny</t>
  </si>
  <si>
    <t>6.1</t>
  </si>
  <si>
    <t>Analýza (pasportizace)</t>
  </si>
  <si>
    <t>Zpracování Analýzy (pasportizace)</t>
  </si>
  <si>
    <t>Celková cena za Analýzu (pasportizaci)</t>
  </si>
  <si>
    <t>Cena/jednotku bez DPH (Kč)</t>
  </si>
  <si>
    <t>Cena bez DPH (Kč)</t>
  </si>
  <si>
    <t>DPH (Kč)</t>
  </si>
  <si>
    <t>Cena vč. DPH (Kč)</t>
  </si>
  <si>
    <t>Celková cena za Jednotný čas</t>
  </si>
  <si>
    <t>Celková cena za modelový příklad</t>
  </si>
  <si>
    <t>6.2</t>
  </si>
  <si>
    <t>6.3</t>
  </si>
  <si>
    <t>6.4</t>
  </si>
  <si>
    <t>6.5</t>
  </si>
  <si>
    <t>6.6</t>
  </si>
  <si>
    <t>6.7</t>
  </si>
  <si>
    <t>6.8</t>
  </si>
  <si>
    <t>1.3</t>
  </si>
  <si>
    <t>7.1</t>
  </si>
  <si>
    <t>Uchazeč doplní žlutě zvýrazněná pole, obsah ostatních buněk se doplní automaticky</t>
  </si>
  <si>
    <t>Dodávka bezpečnostních technologií – systémů technické ochrany (STO) a zpracování analýzy (pasportizace)</t>
  </si>
  <si>
    <t xml:space="preserve">Servis bezpečnostních technologií – systémů technické ochrany (STO) </t>
  </si>
  <si>
    <t>Sazba DPH (v %)</t>
  </si>
  <si>
    <t>Cena za 1 hodinu  bez DPH (Kč)</t>
  </si>
  <si>
    <t>Cena za 1 měsíc  bez DPH (Kč)</t>
  </si>
  <si>
    <t>Cena za 48 měsíců bez DPH (Kč)</t>
  </si>
  <si>
    <t>Cena za předpokládaný počet hodin bez DPH (Kč)</t>
  </si>
  <si>
    <t>Cena za předpokládaný počet hodin  vč. DPH (Kč)</t>
  </si>
  <si>
    <t>Cena za 48 měsíců vč. DPH (Kč)</t>
  </si>
  <si>
    <t>Předpokládaný počet hodin  za 48 měsíců</t>
  </si>
  <si>
    <t>Služby servisního zásahu dle odst. 1.3.2 Smlouvy o poskytování servisních služeb</t>
  </si>
  <si>
    <t>Průběžné servisní služby dle odst. 1.3.1 Smlouvy o poskytování servisních služeb</t>
  </si>
  <si>
    <t>Cena/jednotku vč. DPH (Kč)</t>
  </si>
  <si>
    <t>Značka a typ</t>
  </si>
  <si>
    <t>Detektor pohybu PIR BUS-1/BUS-2, optika 90°, měření teploty v místnosti, vyměnitelná optika 15,30,50m, pomocný vyvážený vstup s vlastní adresou</t>
  </si>
  <si>
    <t>DOPLNÍ UCHAZEČ</t>
  </si>
  <si>
    <t xml:space="preserve">Koncentrátor DUO 4in/2out, zápustná mont. BUS2/BUS1 </t>
  </si>
  <si>
    <t>Akustický detektor tříštění skla s AM, dosah max. 9m, stupeň zabezpečení 3</t>
  </si>
  <si>
    <t>Tísňové NC tlačítko s odklopným krytem a pamětí poplachu, stupeň 4</t>
  </si>
  <si>
    <t>Magnetický kontakt čtyřdrátový polarizovaný s pracovní mezerou 22mm, kabel 3m</t>
  </si>
  <si>
    <t>LCD/LED Klávesnice (komplet), bílá, 19 tlačítek, BUS-2</t>
  </si>
  <si>
    <t>Čtečka kompatibilní s kartami proX. Provedení bez klávesnice, komunikační rozhraní RS-485, možnost barevného podsvícení</t>
  </si>
  <si>
    <t>Čtečka kompatibilní s kartami proX. Vestavěná klávesnice se 16 tlačítky, včetně zapínání/vypínání střežení a spouštění uživatelských funkcí (F), komunikační rozhraní RS-485, možnost barevného podsvícení</t>
  </si>
  <si>
    <t>Průraz ve stěně (železobeton do 80 cm, v průměru 30mm,včetně protipožární ochrany)</t>
  </si>
  <si>
    <t>Čtečka, bez klávesnice s podporou EMMF a Desfire EV2. Díky dvěma zabudovaným anténám je schopna multireaderového
čtení – tj. 125 kHZ i 13,56 MHz. Je vybavena moderním čtecím modulem, díky kterému je kompatibilní
s více než 60 mezinárodně zavedenými technologiemi RFID. Je možná vlastní parametrizace a volba RFID médií, které
chcete ve Vaší společnosti používat. Umožňuje pohodlný a bezstarostný přechod na jiný typ karet, je-li to vyžadováno. Umožňuje připojení ke sběrnici UniBus. 
Dostupná i ve variantě pro využití ve venkovních prostorech.</t>
  </si>
  <si>
    <t>Docházkový terminál s barevným dotykovým LCD displejem a integrovanou RFID čtečkou. Umožňuje připojení externí čtečky Tango, externí čtečky s rozhraním Wiegand nebo ABA Track II a čtečky čárového kódu. Může navíc otevírat dveře. podporuje režim On-Line i Off-Line, má kapacitu přes 6000 RFID čipů, více než 100 přístupových modelů a ve své paměti může uchovat více než 50 000 událostí.</t>
  </si>
  <si>
    <t>Čtečka kompatibilní s kartami proX. Vestavěná klávesnice se 16 tlačítky, včetně zapínání/vypínání střežení a spouštění uživatelských funkcí (F), komunikační rozhraní RS-485.</t>
  </si>
  <si>
    <t>Odchodové tlačítko</t>
  </si>
  <si>
    <t>Řídící jednotka je určena pro výstavbu komplexních identifikačních systémů . Tato jednotka umožňuje řízení až 32 aplikačních a strukturních HW komponent. Je schopna pracovat v režimu On-line, i v režimu Off-line. Díky průběžné komunikaci s databází je schopna
v režimu Off-line umožnit průchody a jiné požadavky až 20 000 osob a uchovat až 100 000 s nimi souvisejících
událostí. Podporuje také systém PoE+, který umožňuje její napájení přímo z přípojky
LAN k aktivnímu prvku místního informačního systému.</t>
  </si>
  <si>
    <t>Přípojka 230V</t>
  </si>
  <si>
    <t>Kombinovaný opticko teplotní detektor kompatibilní se stávajícím systémem</t>
  </si>
  <si>
    <t>Teplotní detektor kompatibilní se stávajícím systémem</t>
  </si>
  <si>
    <t>kamera venkovní 270° - 4x objektiv fix 4,8 mm, Bezešvé spojení senzorů, Vícenásobné propracované PTZ zobrazované přes VMS, Přiblížení detailů v živém obrazu ale i ze záznamu (dewraping), Rozlišení až 12 MPx / Až 12,5 snímků za sekundu, SureVision 2.0 a současně WDR při nízké úrovni osvětlení, 8x analytické nástroje, ONVIF Profile S a Profile G, Kompatibilní se systémem Video Xpert, Digital Sentry, 270° model je dostupný v různých variantách a barvách
3 létá záruka</t>
  </si>
  <si>
    <t>Kamera venkovní 180° - 4x objektiv fix 4,8 mm, Bezešvé spojení senzorů, Vícenásobné propracované PTZ zobrazované přes VMS, Přiblížení detailů v živém obrazu ale i ze záznamu (dewraping), Rozlišení až 12 MPx / Až 12,5 snímků za sekundu, SureVision 2.0 a současně WDR při nízké úrovni osvětlení, 8x analytické nástroje, ONVIF Profile S a Profile G, Kompatibilní se systémem Video Xpert, Digital Sentry, 180° model je dostupný v různých variantách a barvách
3 létá záruka</t>
  </si>
  <si>
    <t>kamera pevná dome vnitřní s mikrofonem var. obj. 2,8 -12 mm, kódování videa H.265, H.264 Main, High, MJPEG, Rozlišení až 3 MP při 30 snímcích za sekundu, motorizovaný objektiv s automatickým zaostřováním a dálkovým zoomem, integrované adaptivní infračervené osvětlení až do vzdálenosti 30m, provozní teplota až 60 °C (modely pro ochranu životního prostředí), adresovatelné karty Micro SDHC a SDXC až do kapacity 2 TB, testovatelná kapacita 128 GB Sada Pro Analytics Suite včetně adaptivního pohybu, objektu. counting, detekce pohybu, sabotáž kamery, Napájení přes Ethernet (PoE nebo PoE+), 24 V AC, 12 V DC, technologie Smart Compression, odolné proti vandalismu podle IK10, kompatibilní se systémy správy videa v souladu s profily ONVIF S, G a T, záruka 3 roky</t>
  </si>
  <si>
    <t>Průmyslová centrální jednotka pro měření, řízení, kontrolu vstupů s podporou Event managementu, podpora funkce zakrytí kamery / strata signálu kamery.
Výbava a funkce:
Moduly LAN,  RS485 MIOS bus / transparentní RS485 port, transparentní RS232 port, digitální vstupy s podporou vyvážených smyček, programovatelné relé
Funkce  watchdog, , podpora ovládání kamer přes HTTP/CGI příkazy (Axis, Panasonic, Riva, Samsung...), logování na SD kartu, 
Podpora MODBUS
IO moduly podporují širokou škálu analogových I/O, digitálních I/O a relé výstupů
IEC 61131-3 IDE pro průmyslové aplikace
Vysoce odolný hardware s integrovanými přepěťovými ochranami
Provozní teplota – 40°C do +70°C
Podpora psaní uživatelských skriptů.
Funkce L3 síťových služeb NAT, 802.1X, DHCP server, SNTP server/klient, LTE, SSH, openVPN, SNMPv3, SysLog
Inventarizace LAN IP prvků. Integrovatelnost do IBŘS C4</t>
  </si>
  <si>
    <t>Průmyslový switch pro kruhovou topologii s 2x SFP slot, 2x FE PoE+(25.5W) port s 1kA přepěťovou ochranou, 2x DI s podporou vyvážených smyček, 1x programovatelné NO/NC RELÉ výstup, 2x RS485/1x RS422 BUS (podpora MIOS modulů, TCP server, UDP mode), USB port pro lokální management, redundantní vstup napájení, přepěťové ochrany na všech vstupech, EVENT MANAGEMENT: SMTP, TCP eventy, ETH eventy, HTTP klient (řízení kamer), 8x IPWatchdog.... , provozní teplota –40…+70°C, VLAN, QoS, IGMP, SNMPv2/v3, SNTP, instalace na rovný podklad nebo DIN35, 12VDC/24VDC/48VDC/12VAC/24VAC/56VDC</t>
  </si>
  <si>
    <t xml:space="preserve"> (IBŘS)</t>
  </si>
  <si>
    <t>Upgrade stavajícího IBŘS</t>
  </si>
  <si>
    <t>Technologie nabízené v rámci ceníku musejí být nové (nikoliv repasované)</t>
  </si>
  <si>
    <t xml:space="preserve">Veškeré ceny uvedené v rámci ceníku jsou závazné po celou dobu trvání závazků z rámcové smlouvy a prováděcích smluv. </t>
  </si>
  <si>
    <t xml:space="preserve"> Modelový příklad bude uchazečem doplněn jednotkovými cenami uvedenými v jednotkovém ceníku a cenami za poskytování servisních služeb, uvedenými v předloženém návrhu smlouvy o poskytování servisních služeb.</t>
  </si>
  <si>
    <t>Je-li ve sloupci poznámka uvedeno [DOPLNÍ UCHAZEČ], jsou uchazeči povinni uvést specifikaci této položky. Podrobnosti viz odst. 5.1 zadávací dokumentace.</t>
  </si>
  <si>
    <t>Jednotlivé položky musí splňovat požadavky na celkové technologické řešení STO dle Přílohy č. 1 závazného návrhu rámcové dohody a zároveň vyhovět požadavkům modelového příkladu</t>
  </si>
  <si>
    <t>Materiál a náhradní díly za 48 měsíců</t>
  </si>
  <si>
    <t>Dodávka materiálu a náhradních dílů  dle odst. 1.3.3 Smlouvy o poskytování servisních služeb</t>
  </si>
  <si>
    <t>Celková cena za  (IBŘS)</t>
  </si>
  <si>
    <t>Služby servisního zásahu dle odst. 1.3.3 Smlouvy o poskytování servisních služeb</t>
  </si>
  <si>
    <t>Předstěna SDK pro opláštění stávajících rozvodů v prostoru velína 1133</t>
  </si>
  <si>
    <t>Stavební úpravy</t>
  </si>
  <si>
    <t>8.1</t>
  </si>
  <si>
    <t>8.2</t>
  </si>
  <si>
    <t>Oprava omítky (sádrování, štukování v minimální míře). Součástí oprav není výmalba</t>
  </si>
  <si>
    <t>m2</t>
  </si>
  <si>
    <t>8.3</t>
  </si>
  <si>
    <t>Zapravení prostupů kabeláže</t>
  </si>
  <si>
    <t>8.4</t>
  </si>
  <si>
    <t>Protipožární ucpávka</t>
  </si>
  <si>
    <t>8.5</t>
  </si>
  <si>
    <t>Přípravné práce - zakrytí nábytku, koberců</t>
  </si>
  <si>
    <t>hod</t>
  </si>
  <si>
    <t>Cena za předpokládaný počet jednotek vč. DPH (Kč)</t>
  </si>
  <si>
    <t>Cena za předpokládaný počet jednotek bez DPH (Kč)</t>
  </si>
  <si>
    <t>Předpokládaný počet  za 48 měsíců</t>
  </si>
  <si>
    <t>Přípojka 230V (uveďte cenu za 1m) - kabel</t>
  </si>
  <si>
    <t>Centrální dohledové pracoviště - integrovaný řídící bezpečnostní systém (GŘNS)</t>
  </si>
  <si>
    <t>1.13</t>
  </si>
  <si>
    <t>Celková cena za Stavební úpravy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</si>
</sst>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4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/>
    <xf numFmtId="164" fontId="5" fillId="5" borderId="1" xfId="0" applyNumberFormat="1" applyFont="1" applyFill="1" applyBorder="1"/>
    <xf numFmtId="164" fontId="5" fillId="0" borderId="1" xfId="0" applyNumberFormat="1" applyFont="1" applyBorder="1"/>
    <xf numFmtId="0" fontId="0" fillId="4" borderId="1" xfId="0" applyFill="1" applyBorder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164" fontId="5" fillId="5" borderId="1" xfId="0" applyNumberFormat="1" applyFont="1" applyFill="1" applyBorder="1" applyAlignment="1">
      <alignment horizontal="right" wrapText="1"/>
    </xf>
    <xf numFmtId="164" fontId="5" fillId="0" borderId="1" xfId="0" applyNumberFormat="1" applyFont="1" applyBorder="1" applyAlignment="1">
      <alignment horizontal="right" wrapText="1"/>
    </xf>
    <xf numFmtId="10" fontId="5" fillId="5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wrapText="1"/>
    </xf>
    <xf numFmtId="164" fontId="4" fillId="6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7" fillId="5" borderId="1" xfId="0" applyFont="1" applyFill="1" applyBorder="1" applyAlignment="1">
      <alignment horizontal="center" vertical="center"/>
    </xf>
    <xf numFmtId="0" fontId="0" fillId="0" borderId="1" xfId="0" applyBorder="1"/>
    <xf numFmtId="0" fontId="4" fillId="3" borderId="0" xfId="0" applyFont="1" applyFill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10" fontId="5" fillId="0" borderId="1" xfId="0" applyNumberFormat="1" applyFont="1" applyBorder="1"/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4" fillId="3" borderId="1" xfId="0" applyFont="1" applyFill="1" applyBorder="1" applyAlignment="1">
      <alignment horizontal="center" wrapText="1"/>
    </xf>
  </cellXfs>
  <cellStyles count="12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3" builtinId="8" hidden="1"/>
    <cellStyle name="Hypertextový odkaz" xfId="75" builtinId="8" hidden="1"/>
    <cellStyle name="Hypertextový odkaz" xfId="77" builtinId="8" hidden="1"/>
    <cellStyle name="Hypertextový odkaz" xfId="79" builtinId="8" hidden="1"/>
    <cellStyle name="Hypertextový odkaz" xfId="81" builtinId="8" hidden="1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1" builtinId="8" hidden="1"/>
    <cellStyle name="Hypertextový odkaz" xfId="93" builtinId="8" hidden="1"/>
    <cellStyle name="Hypertextový odkaz" xfId="95" builtinId="8" hidden="1"/>
    <cellStyle name="Hypertextový odkaz" xfId="97" builtinId="8" hidden="1"/>
    <cellStyle name="Hypertextový odkaz" xfId="99" builtinId="8" hidden="1"/>
    <cellStyle name="Hypertextový odkaz" xfId="101" builtinId="8" hidden="1"/>
    <cellStyle name="Hypertextový odkaz" xfId="103" builtinId="8" hidden="1"/>
    <cellStyle name="Hypertextový odkaz" xfId="105" builtinId="8" hidden="1"/>
    <cellStyle name="Hypertextový odkaz" xfId="107" builtinId="8" hidden="1"/>
    <cellStyle name="Hypertextový odkaz" xfId="109" builtinId="8" hidden="1"/>
    <cellStyle name="Hypertextový odkaz" xfId="111" builtinId="8" hidden="1"/>
    <cellStyle name="Hypertextový odkaz" xfId="113" builtinId="8" hidden="1"/>
    <cellStyle name="Hypertextový odkaz" xfId="115" builtinId="8" hidden="1"/>
    <cellStyle name="Hypertextový odkaz" xfId="117" builtinId="8" hidden="1"/>
    <cellStyle name="Hypertextový odkaz" xfId="119" builtinId="8" hidden="1"/>
    <cellStyle name="Hypertextový odkaz" xfId="121" builtinId="8" hidden="1"/>
    <cellStyle name="Hypertextový odkaz" xfId="123" builtinId="8" hidden="1"/>
    <cellStyle name="Hypertextový odkaz" xfId="125" builtinId="8" hidden="1"/>
    <cellStyle name="Hypertextový odkaz" xfId="12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  <cellStyle name="Použitý hypertextový odkaz" xfId="74" builtinId="9" hidden="1"/>
    <cellStyle name="Použitý hypertextový odkaz" xfId="76" builtinId="9" hidden="1"/>
    <cellStyle name="Použitý hypertextový odkaz" xfId="78" builtinId="9" hidden="1"/>
    <cellStyle name="Použitý hypertextový odkaz" xfId="80" builtinId="9" hidden="1"/>
    <cellStyle name="Použitý hypertextový odkaz" xfId="82" builtinId="9" hidden="1"/>
    <cellStyle name="Použitý hypertextový odkaz" xfId="84" builtinId="9" hidden="1"/>
    <cellStyle name="Použitý hypertextový odkaz" xfId="86" builtinId="9" hidden="1"/>
    <cellStyle name="Použitý hypertextový odkaz" xfId="88" builtinId="9" hidden="1"/>
    <cellStyle name="Použitý hypertextový odkaz" xfId="90" builtinId="9" hidden="1"/>
    <cellStyle name="Použitý hypertextový odkaz" xfId="92" builtinId="9" hidden="1"/>
    <cellStyle name="Použitý hypertextový odkaz" xfId="94" builtinId="9" hidden="1"/>
    <cellStyle name="Použitý hypertextový odkaz" xfId="96" builtinId="9" hidden="1"/>
    <cellStyle name="Použitý hypertextový odkaz" xfId="98" builtinId="9" hidden="1"/>
    <cellStyle name="Použitý hypertextový odkaz" xfId="100" builtinId="9" hidden="1"/>
    <cellStyle name="Použitý hypertextový odkaz" xfId="102" builtinId="9" hidden="1"/>
    <cellStyle name="Použitý hypertextový odkaz" xfId="104" builtinId="9" hidden="1"/>
    <cellStyle name="Použitý hypertextový odkaz" xfId="106" builtinId="9" hidden="1"/>
    <cellStyle name="Použitý hypertextový odkaz" xfId="108" builtinId="9" hidden="1"/>
    <cellStyle name="Použitý hypertextový odkaz" xfId="110" builtinId="9" hidden="1"/>
    <cellStyle name="Použitý hypertextový odkaz" xfId="112" builtinId="9" hidden="1"/>
    <cellStyle name="Použitý hypertextový odkaz" xfId="114" builtinId="9" hidden="1"/>
    <cellStyle name="Použitý hypertextový odkaz" xfId="116" builtinId="9" hidden="1"/>
    <cellStyle name="Použitý hypertextový odkaz" xfId="118" builtinId="9" hidden="1"/>
    <cellStyle name="Použitý hypertextový odkaz" xfId="120" builtinId="9" hidden="1"/>
    <cellStyle name="Použitý hypertextový odkaz" xfId="122" builtinId="9" hidden="1"/>
    <cellStyle name="Použitý hypertextový odkaz" xfId="124" builtinId="9" hidden="1"/>
    <cellStyle name="Použitý hypertextový odkaz" xfId="126" builtinId="9" hidden="1"/>
    <cellStyle name="Použitý hypertextový odkaz" xfId="12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I68"/>
  <sheetViews>
    <sheetView topLeftCell="A41" zoomScale="85" zoomScaleNormal="85" workbookViewId="0">
      <selection activeCell="C64" sqref="C64:C68"/>
    </sheetView>
  </sheetViews>
  <sheetFormatPr defaultColWidth="11" defaultRowHeight="15.5" x14ac:dyDescent="0.35"/>
  <cols>
    <col min="2" max="2" width="67.25" customWidth="1"/>
    <col min="3" max="3" width="11" customWidth="1"/>
    <col min="4" max="4" width="21.08203125" style="6" customWidth="1"/>
    <col min="5" max="5" width="16.75" customWidth="1"/>
    <col min="6" max="6" width="11.83203125" customWidth="1"/>
    <col min="7" max="7" width="9.58203125" bestFit="1" customWidth="1"/>
    <col min="8" max="8" width="19.58203125" customWidth="1"/>
    <col min="9" max="9" width="11.83203125" customWidth="1"/>
    <col min="10" max="10" width="11" customWidth="1"/>
  </cols>
  <sheetData>
    <row r="1" spans="1:9" x14ac:dyDescent="0.35">
      <c r="A1" s="45" t="s">
        <v>81</v>
      </c>
      <c r="B1" s="45"/>
      <c r="C1" s="45"/>
      <c r="D1" s="45"/>
      <c r="E1" s="45"/>
      <c r="F1" s="45"/>
      <c r="G1" s="45"/>
      <c r="H1" s="45"/>
      <c r="I1" s="45"/>
    </row>
    <row r="2" spans="1:9" x14ac:dyDescent="0.35">
      <c r="A2" s="49" t="s">
        <v>6</v>
      </c>
      <c r="B2" s="49"/>
      <c r="C2" s="49"/>
      <c r="D2" s="49"/>
      <c r="E2" s="49"/>
      <c r="F2" s="49"/>
      <c r="G2" s="49"/>
      <c r="H2" s="49"/>
      <c r="I2" s="49"/>
    </row>
    <row r="3" spans="1:9" ht="24" x14ac:dyDescent="0.35">
      <c r="A3" s="5" t="s">
        <v>0</v>
      </c>
      <c r="B3" s="5" t="s">
        <v>1</v>
      </c>
      <c r="C3" s="5" t="s">
        <v>8</v>
      </c>
      <c r="D3" s="7" t="s">
        <v>65</v>
      </c>
      <c r="E3" s="7" t="s">
        <v>55</v>
      </c>
      <c r="F3" s="7" t="s">
        <v>67</v>
      </c>
      <c r="G3" s="7" t="s">
        <v>93</v>
      </c>
      <c r="H3" s="7" t="s">
        <v>94</v>
      </c>
      <c r="I3" s="7" t="s">
        <v>5</v>
      </c>
    </row>
    <row r="4" spans="1:9" ht="24.5" x14ac:dyDescent="0.35">
      <c r="A4" s="8" t="s">
        <v>19</v>
      </c>
      <c r="B4" s="33" t="s">
        <v>95</v>
      </c>
      <c r="C4" s="10" t="s">
        <v>9</v>
      </c>
      <c r="D4" s="15"/>
      <c r="E4" s="14"/>
      <c r="F4" s="16">
        <f>D4*E4</f>
        <v>0</v>
      </c>
      <c r="G4" s="16">
        <f>D4+F4</f>
        <v>0</v>
      </c>
      <c r="H4" s="34" t="s">
        <v>96</v>
      </c>
      <c r="I4" s="35"/>
    </row>
    <row r="5" spans="1:9" x14ac:dyDescent="0.35">
      <c r="A5" s="8" t="s">
        <v>20</v>
      </c>
      <c r="B5" s="33" t="s">
        <v>97</v>
      </c>
      <c r="C5" s="10" t="s">
        <v>9</v>
      </c>
      <c r="D5" s="15"/>
      <c r="E5" s="14"/>
      <c r="F5" s="16">
        <f t="shared" ref="F5:F15" si="0">D5*E5</f>
        <v>0</v>
      </c>
      <c r="G5" s="16">
        <f t="shared" ref="G5:G15" si="1">D5+F5</f>
        <v>0</v>
      </c>
      <c r="H5" s="34" t="s">
        <v>96</v>
      </c>
      <c r="I5" s="35"/>
    </row>
    <row r="6" spans="1:9" x14ac:dyDescent="0.35">
      <c r="A6" s="8" t="s">
        <v>78</v>
      </c>
      <c r="B6" s="33" t="s">
        <v>98</v>
      </c>
      <c r="C6" s="10" t="s">
        <v>9</v>
      </c>
      <c r="D6" s="15"/>
      <c r="E6" s="14"/>
      <c r="F6" s="16">
        <f t="shared" si="0"/>
        <v>0</v>
      </c>
      <c r="G6" s="16">
        <f t="shared" si="1"/>
        <v>0</v>
      </c>
      <c r="H6" s="34" t="s">
        <v>96</v>
      </c>
      <c r="I6" s="35"/>
    </row>
    <row r="7" spans="1:9" x14ac:dyDescent="0.35">
      <c r="A7" s="8" t="s">
        <v>21</v>
      </c>
      <c r="B7" s="33" t="s">
        <v>99</v>
      </c>
      <c r="C7" s="10" t="s">
        <v>9</v>
      </c>
      <c r="D7" s="15"/>
      <c r="E7" s="14"/>
      <c r="F7" s="16">
        <f t="shared" si="0"/>
        <v>0</v>
      </c>
      <c r="G7" s="16">
        <f t="shared" si="1"/>
        <v>0</v>
      </c>
      <c r="H7" s="34" t="s">
        <v>96</v>
      </c>
      <c r="I7" s="35"/>
    </row>
    <row r="8" spans="1:9" x14ac:dyDescent="0.35">
      <c r="A8" s="8" t="s">
        <v>22</v>
      </c>
      <c r="B8" s="33" t="s">
        <v>100</v>
      </c>
      <c r="C8" s="10" t="s">
        <v>9</v>
      </c>
      <c r="D8" s="15"/>
      <c r="E8" s="14"/>
      <c r="F8" s="16">
        <f t="shared" si="0"/>
        <v>0</v>
      </c>
      <c r="G8" s="16">
        <f t="shared" si="1"/>
        <v>0</v>
      </c>
      <c r="H8" s="34" t="s">
        <v>96</v>
      </c>
      <c r="I8" s="35"/>
    </row>
    <row r="9" spans="1:9" x14ac:dyDescent="0.35">
      <c r="A9" s="8" t="s">
        <v>23</v>
      </c>
      <c r="B9" s="33" t="s">
        <v>101</v>
      </c>
      <c r="C9" s="10" t="s">
        <v>9</v>
      </c>
      <c r="D9" s="15"/>
      <c r="E9" s="14"/>
      <c r="F9" s="16">
        <f t="shared" si="0"/>
        <v>0</v>
      </c>
      <c r="G9" s="16">
        <f t="shared" si="1"/>
        <v>0</v>
      </c>
      <c r="H9" s="34" t="s">
        <v>96</v>
      </c>
      <c r="I9" s="35"/>
    </row>
    <row r="10" spans="1:9" ht="24.5" x14ac:dyDescent="0.35">
      <c r="A10" s="8" t="s">
        <v>24</v>
      </c>
      <c r="B10" s="33" t="s">
        <v>102</v>
      </c>
      <c r="C10" s="10" t="s">
        <v>9</v>
      </c>
      <c r="D10" s="15"/>
      <c r="E10" s="14"/>
      <c r="F10" s="16">
        <f t="shared" si="0"/>
        <v>0</v>
      </c>
      <c r="G10" s="16">
        <f t="shared" si="1"/>
        <v>0</v>
      </c>
      <c r="H10" s="34" t="s">
        <v>96</v>
      </c>
      <c r="I10" s="35"/>
    </row>
    <row r="11" spans="1:9" ht="24.5" x14ac:dyDescent="0.35">
      <c r="A11" s="8" t="s">
        <v>25</v>
      </c>
      <c r="B11" s="33" t="s">
        <v>103</v>
      </c>
      <c r="C11" s="10" t="s">
        <v>9</v>
      </c>
      <c r="D11" s="15"/>
      <c r="E11" s="14"/>
      <c r="F11" s="16">
        <f t="shared" si="0"/>
        <v>0</v>
      </c>
      <c r="G11" s="16">
        <f t="shared" si="1"/>
        <v>0</v>
      </c>
      <c r="H11" s="34" t="s">
        <v>96</v>
      </c>
      <c r="I11" s="35"/>
    </row>
    <row r="12" spans="1:9" x14ac:dyDescent="0.35">
      <c r="A12" s="8" t="s">
        <v>26</v>
      </c>
      <c r="B12" s="9" t="s">
        <v>7</v>
      </c>
      <c r="C12" s="10" t="s">
        <v>10</v>
      </c>
      <c r="D12" s="15"/>
      <c r="E12" s="14"/>
      <c r="F12" s="16">
        <f t="shared" si="0"/>
        <v>0</v>
      </c>
      <c r="G12" s="16">
        <f t="shared" si="1"/>
        <v>0</v>
      </c>
      <c r="H12" s="35"/>
      <c r="I12" s="35"/>
    </row>
    <row r="13" spans="1:9" x14ac:dyDescent="0.35">
      <c r="A13" s="8" t="s">
        <v>27</v>
      </c>
      <c r="B13" s="9" t="s">
        <v>2</v>
      </c>
      <c r="C13" s="10" t="s">
        <v>10</v>
      </c>
      <c r="D13" s="15"/>
      <c r="E13" s="14"/>
      <c r="F13" s="16">
        <f t="shared" si="0"/>
        <v>0</v>
      </c>
      <c r="G13" s="16">
        <f t="shared" si="1"/>
        <v>0</v>
      </c>
      <c r="H13" s="35"/>
      <c r="I13" s="35"/>
    </row>
    <row r="14" spans="1:9" x14ac:dyDescent="0.35">
      <c r="A14" s="8" t="s">
        <v>28</v>
      </c>
      <c r="B14" s="9" t="s">
        <v>104</v>
      </c>
      <c r="C14" s="10" t="s">
        <v>9</v>
      </c>
      <c r="D14" s="15"/>
      <c r="E14" s="14"/>
      <c r="F14" s="16">
        <f t="shared" si="0"/>
        <v>0</v>
      </c>
      <c r="G14" s="16">
        <f t="shared" si="1"/>
        <v>0</v>
      </c>
      <c r="H14" s="35"/>
      <c r="I14" s="35"/>
    </row>
    <row r="15" spans="1:9" ht="26.25" customHeight="1" x14ac:dyDescent="0.35">
      <c r="A15" s="8" t="s">
        <v>29</v>
      </c>
      <c r="B15" s="9" t="s">
        <v>3</v>
      </c>
      <c r="C15" s="10" t="s">
        <v>9</v>
      </c>
      <c r="D15" s="15"/>
      <c r="E15" s="14"/>
      <c r="F15" s="16">
        <f t="shared" si="0"/>
        <v>0</v>
      </c>
      <c r="G15" s="16">
        <f t="shared" si="1"/>
        <v>0</v>
      </c>
      <c r="H15" s="35"/>
      <c r="I15" s="35"/>
    </row>
    <row r="16" spans="1:9" x14ac:dyDescent="0.35">
      <c r="A16" s="46" t="s">
        <v>11</v>
      </c>
      <c r="B16" s="47"/>
      <c r="C16" s="47"/>
      <c r="D16" s="47"/>
      <c r="E16" s="47"/>
      <c r="F16" s="47"/>
      <c r="G16" s="47"/>
      <c r="H16" s="48"/>
      <c r="I16" s="36"/>
    </row>
    <row r="17" spans="1:9" ht="24" x14ac:dyDescent="0.35">
      <c r="A17" s="5" t="s">
        <v>0</v>
      </c>
      <c r="B17" s="5" t="s">
        <v>1</v>
      </c>
      <c r="C17" s="5" t="s">
        <v>8</v>
      </c>
      <c r="D17" s="7" t="s">
        <v>65</v>
      </c>
      <c r="E17" s="7" t="s">
        <v>55</v>
      </c>
      <c r="F17" s="7" t="s">
        <v>67</v>
      </c>
      <c r="G17" s="7" t="s">
        <v>93</v>
      </c>
      <c r="H17" s="7" t="s">
        <v>94</v>
      </c>
      <c r="I17" s="7" t="s">
        <v>5</v>
      </c>
    </row>
    <row r="18" spans="1:9" ht="96.5" x14ac:dyDescent="0.35">
      <c r="A18" s="8" t="s">
        <v>30</v>
      </c>
      <c r="B18" s="33" t="s">
        <v>105</v>
      </c>
      <c r="C18" s="10" t="s">
        <v>9</v>
      </c>
      <c r="D18" s="15"/>
      <c r="E18" s="14"/>
      <c r="F18" s="16">
        <f t="shared" ref="F18:F26" si="2">D18*E18</f>
        <v>0</v>
      </c>
      <c r="G18" s="16">
        <f t="shared" ref="G18:G26" si="3">D18+F18</f>
        <v>0</v>
      </c>
      <c r="H18" s="34" t="s">
        <v>96</v>
      </c>
      <c r="I18" s="35"/>
    </row>
    <row r="19" spans="1:9" ht="48.5" x14ac:dyDescent="0.35">
      <c r="A19" s="8" t="s">
        <v>31</v>
      </c>
      <c r="B19" s="33" t="s">
        <v>106</v>
      </c>
      <c r="C19" s="10" t="s">
        <v>10</v>
      </c>
      <c r="D19" s="15"/>
      <c r="E19" s="14"/>
      <c r="F19" s="16">
        <f t="shared" si="2"/>
        <v>0</v>
      </c>
      <c r="G19" s="16">
        <f t="shared" si="3"/>
        <v>0</v>
      </c>
      <c r="H19" s="34" t="s">
        <v>96</v>
      </c>
      <c r="I19" s="35"/>
    </row>
    <row r="20" spans="1:9" ht="24.5" x14ac:dyDescent="0.35">
      <c r="A20" s="8" t="s">
        <v>32</v>
      </c>
      <c r="B20" s="33" t="s">
        <v>107</v>
      </c>
      <c r="C20" s="10" t="s">
        <v>9</v>
      </c>
      <c r="D20" s="15"/>
      <c r="E20" s="14"/>
      <c r="F20" s="16">
        <f t="shared" si="2"/>
        <v>0</v>
      </c>
      <c r="G20" s="16">
        <f t="shared" si="3"/>
        <v>0</v>
      </c>
      <c r="H20" s="34" t="s">
        <v>96</v>
      </c>
      <c r="I20" s="35"/>
    </row>
    <row r="21" spans="1:9" x14ac:dyDescent="0.35">
      <c r="A21" s="8" t="s">
        <v>33</v>
      </c>
      <c r="B21" s="33" t="s">
        <v>108</v>
      </c>
      <c r="C21" s="10" t="s">
        <v>9</v>
      </c>
      <c r="D21" s="15"/>
      <c r="E21" s="14"/>
      <c r="F21" s="16">
        <f t="shared" si="2"/>
        <v>0</v>
      </c>
      <c r="G21" s="16">
        <f t="shared" si="3"/>
        <v>0</v>
      </c>
      <c r="H21" s="34" t="s">
        <v>96</v>
      </c>
      <c r="I21" s="35"/>
    </row>
    <row r="22" spans="1:9" ht="84.5" x14ac:dyDescent="0.35">
      <c r="A22" s="8" t="s">
        <v>34</v>
      </c>
      <c r="B22" s="33" t="s">
        <v>109</v>
      </c>
      <c r="C22" s="10" t="s">
        <v>10</v>
      </c>
      <c r="D22" s="15"/>
      <c r="E22" s="14"/>
      <c r="F22" s="16">
        <f t="shared" si="2"/>
        <v>0</v>
      </c>
      <c r="G22" s="16">
        <f t="shared" si="3"/>
        <v>0</v>
      </c>
      <c r="H22" s="34" t="s">
        <v>96</v>
      </c>
      <c r="I22" s="35"/>
    </row>
    <row r="23" spans="1:9" x14ac:dyDescent="0.35">
      <c r="A23" s="8" t="s">
        <v>35</v>
      </c>
      <c r="B23" s="9" t="s">
        <v>110</v>
      </c>
      <c r="C23" s="10" t="s">
        <v>10</v>
      </c>
      <c r="D23" s="15"/>
      <c r="E23" s="14"/>
      <c r="F23" s="16">
        <f t="shared" si="2"/>
        <v>0</v>
      </c>
      <c r="G23" s="16">
        <f t="shared" si="3"/>
        <v>0</v>
      </c>
      <c r="H23" s="35"/>
      <c r="I23" s="35"/>
    </row>
    <row r="24" spans="1:9" ht="16.5" customHeight="1" x14ac:dyDescent="0.35">
      <c r="A24" s="8" t="s">
        <v>36</v>
      </c>
      <c r="B24" s="9" t="s">
        <v>2</v>
      </c>
      <c r="C24" s="10" t="s">
        <v>10</v>
      </c>
      <c r="D24" s="15"/>
      <c r="E24" s="14"/>
      <c r="F24" s="16">
        <f t="shared" si="2"/>
        <v>0</v>
      </c>
      <c r="G24" s="16">
        <f t="shared" si="3"/>
        <v>0</v>
      </c>
      <c r="H24" s="35"/>
      <c r="I24" s="35"/>
    </row>
    <row r="25" spans="1:9" x14ac:dyDescent="0.35">
      <c r="A25" s="8" t="s">
        <v>37</v>
      </c>
      <c r="B25" s="9" t="s">
        <v>104</v>
      </c>
      <c r="C25" s="10" t="s">
        <v>9</v>
      </c>
      <c r="D25" s="15"/>
      <c r="E25" s="14"/>
      <c r="F25" s="16">
        <f t="shared" si="2"/>
        <v>0</v>
      </c>
      <c r="G25" s="16">
        <f t="shared" si="3"/>
        <v>0</v>
      </c>
      <c r="H25" s="35"/>
      <c r="I25" s="35"/>
    </row>
    <row r="26" spans="1:9" x14ac:dyDescent="0.35">
      <c r="A26" s="8" t="s">
        <v>38</v>
      </c>
      <c r="B26" s="9" t="s">
        <v>3</v>
      </c>
      <c r="C26" s="10" t="s">
        <v>9</v>
      </c>
      <c r="D26" s="15"/>
      <c r="E26" s="14"/>
      <c r="F26" s="16">
        <f t="shared" si="2"/>
        <v>0</v>
      </c>
      <c r="G26" s="16">
        <f t="shared" si="3"/>
        <v>0</v>
      </c>
      <c r="H26" s="35"/>
      <c r="I26" s="35"/>
    </row>
    <row r="27" spans="1:9" x14ac:dyDescent="0.35">
      <c r="A27" s="46" t="s">
        <v>12</v>
      </c>
      <c r="B27" s="47"/>
      <c r="C27" s="47"/>
      <c r="D27" s="47"/>
      <c r="E27" s="47"/>
      <c r="F27" s="47"/>
      <c r="G27" s="47"/>
      <c r="H27" s="48"/>
      <c r="I27" s="36"/>
    </row>
    <row r="28" spans="1:9" ht="24" x14ac:dyDescent="0.35">
      <c r="A28" s="5" t="s">
        <v>0</v>
      </c>
      <c r="B28" s="5" t="s">
        <v>1</v>
      </c>
      <c r="C28" s="5" t="s">
        <v>8</v>
      </c>
      <c r="D28" s="7" t="s">
        <v>65</v>
      </c>
      <c r="E28" s="7" t="s">
        <v>55</v>
      </c>
      <c r="F28" s="7" t="s">
        <v>67</v>
      </c>
      <c r="G28" s="7" t="s">
        <v>93</v>
      </c>
      <c r="H28" s="7" t="s">
        <v>94</v>
      </c>
      <c r="I28" s="7" t="s">
        <v>5</v>
      </c>
    </row>
    <row r="29" spans="1:9" x14ac:dyDescent="0.35">
      <c r="A29" s="8" t="s">
        <v>39</v>
      </c>
      <c r="B29" s="9" t="s">
        <v>111</v>
      </c>
      <c r="C29" s="10" t="s">
        <v>9</v>
      </c>
      <c r="D29" s="15"/>
      <c r="E29" s="14"/>
      <c r="F29" s="16">
        <f t="shared" ref="F29:F34" si="4">D29*E29</f>
        <v>0</v>
      </c>
      <c r="G29" s="16">
        <f t="shared" ref="G29:G34" si="5">D29+F29</f>
        <v>0</v>
      </c>
      <c r="H29" s="34" t="s">
        <v>96</v>
      </c>
      <c r="I29" s="35"/>
    </row>
    <row r="30" spans="1:9" x14ac:dyDescent="0.35">
      <c r="A30" s="8" t="s">
        <v>40</v>
      </c>
      <c r="B30" s="9" t="s">
        <v>112</v>
      </c>
      <c r="C30" s="10" t="s">
        <v>9</v>
      </c>
      <c r="D30" s="15"/>
      <c r="E30" s="14"/>
      <c r="F30" s="16">
        <f t="shared" si="4"/>
        <v>0</v>
      </c>
      <c r="G30" s="16">
        <f t="shared" si="5"/>
        <v>0</v>
      </c>
      <c r="H30" s="34" t="s">
        <v>96</v>
      </c>
      <c r="I30" s="35"/>
    </row>
    <row r="31" spans="1:9" x14ac:dyDescent="0.35">
      <c r="A31" s="8" t="s">
        <v>41</v>
      </c>
      <c r="B31" s="9" t="s">
        <v>7</v>
      </c>
      <c r="C31" s="11" t="s">
        <v>10</v>
      </c>
      <c r="D31" s="15"/>
      <c r="E31" s="14"/>
      <c r="F31" s="16">
        <f t="shared" si="4"/>
        <v>0</v>
      </c>
      <c r="G31" s="16">
        <f t="shared" si="5"/>
        <v>0</v>
      </c>
      <c r="H31" s="35"/>
      <c r="I31" s="35"/>
    </row>
    <row r="32" spans="1:9" x14ac:dyDescent="0.35">
      <c r="A32" s="8" t="s">
        <v>42</v>
      </c>
      <c r="B32" s="9" t="s">
        <v>2</v>
      </c>
      <c r="C32" s="11" t="s">
        <v>10</v>
      </c>
      <c r="D32" s="15"/>
      <c r="E32" s="14"/>
      <c r="F32" s="16">
        <f t="shared" si="4"/>
        <v>0</v>
      </c>
      <c r="G32" s="16">
        <f t="shared" si="5"/>
        <v>0</v>
      </c>
      <c r="H32" s="35"/>
      <c r="I32" s="35"/>
    </row>
    <row r="33" spans="1:9" x14ac:dyDescent="0.35">
      <c r="A33" s="8" t="s">
        <v>43</v>
      </c>
      <c r="B33" s="9" t="s">
        <v>104</v>
      </c>
      <c r="C33" s="11" t="s">
        <v>9</v>
      </c>
      <c r="D33" s="15"/>
      <c r="E33" s="14"/>
      <c r="F33" s="16">
        <f t="shared" si="4"/>
        <v>0</v>
      </c>
      <c r="G33" s="16">
        <f t="shared" si="5"/>
        <v>0</v>
      </c>
      <c r="H33" s="35"/>
      <c r="I33" s="35"/>
    </row>
    <row r="34" spans="1:9" ht="26.25" customHeight="1" x14ac:dyDescent="0.35">
      <c r="A34" s="8" t="s">
        <v>44</v>
      </c>
      <c r="B34" s="9" t="s">
        <v>3</v>
      </c>
      <c r="C34" s="11" t="s">
        <v>9</v>
      </c>
      <c r="D34" s="15"/>
      <c r="E34" s="14"/>
      <c r="F34" s="16">
        <f t="shared" si="4"/>
        <v>0</v>
      </c>
      <c r="G34" s="16">
        <f t="shared" si="5"/>
        <v>0</v>
      </c>
      <c r="H34" s="35"/>
      <c r="I34" s="35"/>
    </row>
    <row r="35" spans="1:9" x14ac:dyDescent="0.35">
      <c r="A35" s="46" t="s">
        <v>13</v>
      </c>
      <c r="B35" s="47"/>
      <c r="C35" s="47"/>
      <c r="D35" s="47"/>
      <c r="E35" s="47"/>
      <c r="F35" s="47"/>
      <c r="G35" s="47"/>
      <c r="H35" s="48"/>
      <c r="I35" s="36"/>
    </row>
    <row r="36" spans="1:9" ht="24" x14ac:dyDescent="0.35">
      <c r="A36" s="5" t="s">
        <v>0</v>
      </c>
      <c r="B36" s="5" t="s">
        <v>1</v>
      </c>
      <c r="C36" s="5" t="s">
        <v>8</v>
      </c>
      <c r="D36" s="7" t="s">
        <v>65</v>
      </c>
      <c r="E36" s="7" t="s">
        <v>55</v>
      </c>
      <c r="F36" s="7" t="s">
        <v>67</v>
      </c>
      <c r="G36" s="7" t="s">
        <v>93</v>
      </c>
      <c r="H36" s="7" t="s">
        <v>94</v>
      </c>
      <c r="I36" s="7" t="s">
        <v>5</v>
      </c>
    </row>
    <row r="37" spans="1:9" ht="72.5" x14ac:dyDescent="0.35">
      <c r="A37" s="12" t="s">
        <v>45</v>
      </c>
      <c r="B37" s="33" t="s">
        <v>113</v>
      </c>
      <c r="C37" s="10" t="s">
        <v>9</v>
      </c>
      <c r="D37" s="15"/>
      <c r="E37" s="14"/>
      <c r="F37" s="16">
        <f t="shared" ref="F37:F45" si="6">D37*E37</f>
        <v>0</v>
      </c>
      <c r="G37" s="16">
        <f t="shared" ref="G37:G45" si="7">D37+F37</f>
        <v>0</v>
      </c>
      <c r="H37" s="34" t="s">
        <v>96</v>
      </c>
      <c r="I37" s="35"/>
    </row>
    <row r="38" spans="1:9" ht="72.5" x14ac:dyDescent="0.35">
      <c r="A38" s="12" t="s">
        <v>46</v>
      </c>
      <c r="B38" s="33" t="s">
        <v>114</v>
      </c>
      <c r="C38" s="10" t="s">
        <v>9</v>
      </c>
      <c r="D38" s="15"/>
      <c r="E38" s="14"/>
      <c r="F38" s="16">
        <f t="shared" si="6"/>
        <v>0</v>
      </c>
      <c r="G38" s="16">
        <f t="shared" si="7"/>
        <v>0</v>
      </c>
      <c r="H38" s="34" t="s">
        <v>96</v>
      </c>
      <c r="I38" s="35"/>
    </row>
    <row r="39" spans="1:9" ht="96.5" x14ac:dyDescent="0.35">
      <c r="A39" s="12" t="s">
        <v>47</v>
      </c>
      <c r="B39" s="33" t="s">
        <v>115</v>
      </c>
      <c r="C39" s="10" t="s">
        <v>9</v>
      </c>
      <c r="D39" s="15"/>
      <c r="E39" s="14"/>
      <c r="F39" s="16">
        <f t="shared" si="6"/>
        <v>0</v>
      </c>
      <c r="G39" s="16">
        <f t="shared" si="7"/>
        <v>0</v>
      </c>
      <c r="H39" s="34" t="s">
        <v>96</v>
      </c>
      <c r="I39" s="35"/>
    </row>
    <row r="40" spans="1:9" ht="192.5" x14ac:dyDescent="0.35">
      <c r="A40" s="12" t="s">
        <v>48</v>
      </c>
      <c r="B40" s="33" t="s">
        <v>116</v>
      </c>
      <c r="C40" s="10" t="s">
        <v>9</v>
      </c>
      <c r="D40" s="15"/>
      <c r="E40" s="14"/>
      <c r="F40" s="16">
        <f t="shared" ref="F40" si="8">D40*E40</f>
        <v>0</v>
      </c>
      <c r="G40" s="16">
        <f t="shared" ref="G40" si="9">D40+F40</f>
        <v>0</v>
      </c>
      <c r="H40" s="34" t="s">
        <v>96</v>
      </c>
      <c r="I40" s="35"/>
    </row>
    <row r="41" spans="1:9" ht="72.5" x14ac:dyDescent="0.35">
      <c r="A41" s="12" t="s">
        <v>49</v>
      </c>
      <c r="B41" s="33" t="s">
        <v>117</v>
      </c>
      <c r="C41" s="10" t="s">
        <v>9</v>
      </c>
      <c r="D41" s="15"/>
      <c r="E41" s="14"/>
      <c r="F41" s="16">
        <f>D41*E41</f>
        <v>0</v>
      </c>
      <c r="G41" s="16">
        <f>D41+F41</f>
        <v>0</v>
      </c>
      <c r="H41" s="34" t="s">
        <v>96</v>
      </c>
      <c r="I41" s="35"/>
    </row>
    <row r="42" spans="1:9" x14ac:dyDescent="0.35">
      <c r="A42" s="12" t="s">
        <v>50</v>
      </c>
      <c r="B42" s="9" t="s">
        <v>110</v>
      </c>
      <c r="C42" s="11" t="s">
        <v>10</v>
      </c>
      <c r="D42" s="15"/>
      <c r="E42" s="14"/>
      <c r="F42" s="16">
        <f t="shared" si="6"/>
        <v>0</v>
      </c>
      <c r="G42" s="16">
        <f t="shared" si="7"/>
        <v>0</v>
      </c>
      <c r="H42" s="35"/>
      <c r="I42" s="35"/>
    </row>
    <row r="43" spans="1:9" x14ac:dyDescent="0.35">
      <c r="A43" s="12" t="s">
        <v>51</v>
      </c>
      <c r="B43" s="9" t="s">
        <v>2</v>
      </c>
      <c r="C43" s="11" t="s">
        <v>10</v>
      </c>
      <c r="D43" s="15"/>
      <c r="E43" s="14"/>
      <c r="F43" s="16">
        <f t="shared" si="6"/>
        <v>0</v>
      </c>
      <c r="G43" s="16">
        <f t="shared" si="7"/>
        <v>0</v>
      </c>
      <c r="H43" s="35"/>
      <c r="I43" s="35"/>
    </row>
    <row r="44" spans="1:9" x14ac:dyDescent="0.35">
      <c r="A44" s="12" t="s">
        <v>52</v>
      </c>
      <c r="B44" s="9" t="s">
        <v>104</v>
      </c>
      <c r="C44" s="11" t="s">
        <v>9</v>
      </c>
      <c r="D44" s="15"/>
      <c r="E44" s="14"/>
      <c r="F44" s="16">
        <f t="shared" si="6"/>
        <v>0</v>
      </c>
      <c r="G44" s="16">
        <f t="shared" si="7"/>
        <v>0</v>
      </c>
      <c r="H44" s="35"/>
      <c r="I44" s="35"/>
    </row>
    <row r="45" spans="1:9" ht="26.25" customHeight="1" x14ac:dyDescent="0.35">
      <c r="A45" s="12" t="s">
        <v>53</v>
      </c>
      <c r="B45" s="9" t="s">
        <v>3</v>
      </c>
      <c r="C45" s="11" t="s">
        <v>9</v>
      </c>
      <c r="D45" s="15"/>
      <c r="E45" s="14"/>
      <c r="F45" s="16">
        <f t="shared" si="6"/>
        <v>0</v>
      </c>
      <c r="G45" s="16">
        <f t="shared" si="7"/>
        <v>0</v>
      </c>
      <c r="H45" s="35"/>
      <c r="I45" s="35"/>
    </row>
    <row r="46" spans="1:9" x14ac:dyDescent="0.35">
      <c r="A46" s="46" t="s">
        <v>118</v>
      </c>
      <c r="B46" s="47"/>
      <c r="C46" s="47"/>
      <c r="D46" s="47"/>
      <c r="E46" s="47"/>
      <c r="F46" s="47"/>
      <c r="G46" s="47"/>
      <c r="H46" s="48"/>
      <c r="I46" s="36"/>
    </row>
    <row r="47" spans="1:9" ht="24" x14ac:dyDescent="0.35">
      <c r="A47" s="5" t="s">
        <v>0</v>
      </c>
      <c r="B47" s="5" t="s">
        <v>1</v>
      </c>
      <c r="C47" s="5" t="s">
        <v>8</v>
      </c>
      <c r="D47" s="7" t="s">
        <v>65</v>
      </c>
      <c r="E47" s="7" t="s">
        <v>55</v>
      </c>
      <c r="F47" s="7" t="s">
        <v>67</v>
      </c>
      <c r="G47" s="7" t="s">
        <v>93</v>
      </c>
      <c r="H47" s="7" t="s">
        <v>94</v>
      </c>
      <c r="I47" s="7" t="s">
        <v>5</v>
      </c>
    </row>
    <row r="48" spans="1:9" x14ac:dyDescent="0.35">
      <c r="A48" s="8" t="s">
        <v>54</v>
      </c>
      <c r="B48" s="37" t="s">
        <v>119</v>
      </c>
      <c r="C48" s="10" t="s">
        <v>10</v>
      </c>
      <c r="D48" s="15"/>
      <c r="E48" s="14"/>
      <c r="F48" s="16">
        <f t="shared" ref="F48" si="10">D48*E48</f>
        <v>0</v>
      </c>
      <c r="G48" s="16">
        <f t="shared" ref="G48" si="11">D48+F48</f>
        <v>0</v>
      </c>
      <c r="H48" s="34" t="s">
        <v>96</v>
      </c>
      <c r="I48" s="35"/>
    </row>
    <row r="49" spans="1:9" x14ac:dyDescent="0.35">
      <c r="A49" s="46" t="s">
        <v>56</v>
      </c>
      <c r="B49" s="47"/>
      <c r="C49" s="47"/>
      <c r="D49" s="47"/>
      <c r="E49" s="47"/>
      <c r="F49" s="47"/>
      <c r="G49" s="47"/>
      <c r="H49" s="48"/>
      <c r="I49" s="36"/>
    </row>
    <row r="50" spans="1:9" ht="24" x14ac:dyDescent="0.35">
      <c r="A50" s="5" t="s">
        <v>0</v>
      </c>
      <c r="B50" s="5" t="s">
        <v>1</v>
      </c>
      <c r="C50" s="5" t="s">
        <v>8</v>
      </c>
      <c r="D50" s="7" t="s">
        <v>65</v>
      </c>
      <c r="E50" s="7" t="s">
        <v>55</v>
      </c>
      <c r="F50" s="7" t="s">
        <v>67</v>
      </c>
      <c r="G50" s="7" t="s">
        <v>93</v>
      </c>
      <c r="H50" s="7" t="s">
        <v>94</v>
      </c>
      <c r="I50" s="7" t="s">
        <v>5</v>
      </c>
    </row>
    <row r="51" spans="1:9" x14ac:dyDescent="0.35">
      <c r="A51" s="13" t="s">
        <v>61</v>
      </c>
      <c r="B51" s="9" t="s">
        <v>57</v>
      </c>
      <c r="C51" s="11" t="s">
        <v>9</v>
      </c>
      <c r="D51" s="15"/>
      <c r="E51" s="14"/>
      <c r="F51" s="16">
        <f t="shared" ref="F51:F58" si="12">D51*E51</f>
        <v>0</v>
      </c>
      <c r="G51" s="16">
        <f t="shared" ref="G51:G58" si="13">D51+F51</f>
        <v>0</v>
      </c>
      <c r="H51" s="34" t="s">
        <v>96</v>
      </c>
      <c r="I51" s="35"/>
    </row>
    <row r="52" spans="1:9" x14ac:dyDescent="0.35">
      <c r="A52" s="13" t="s">
        <v>71</v>
      </c>
      <c r="B52" s="9" t="s">
        <v>58</v>
      </c>
      <c r="C52" s="11" t="s">
        <v>9</v>
      </c>
      <c r="D52" s="15"/>
      <c r="E52" s="14"/>
      <c r="F52" s="16">
        <f t="shared" si="12"/>
        <v>0</v>
      </c>
      <c r="G52" s="16">
        <f t="shared" si="13"/>
        <v>0</v>
      </c>
      <c r="H52" s="34" t="s">
        <v>96</v>
      </c>
      <c r="I52" s="35"/>
    </row>
    <row r="53" spans="1:9" x14ac:dyDescent="0.35">
      <c r="A53" s="13" t="s">
        <v>72</v>
      </c>
      <c r="B53" s="9" t="s">
        <v>59</v>
      </c>
      <c r="C53" s="11" t="s">
        <v>9</v>
      </c>
      <c r="D53" s="15"/>
      <c r="E53" s="14"/>
      <c r="F53" s="16">
        <f t="shared" si="12"/>
        <v>0</v>
      </c>
      <c r="G53" s="16">
        <f t="shared" si="13"/>
        <v>0</v>
      </c>
      <c r="H53" s="34" t="s">
        <v>96</v>
      </c>
      <c r="I53" s="35"/>
    </row>
    <row r="54" spans="1:9" x14ac:dyDescent="0.35">
      <c r="A54" s="13" t="s">
        <v>73</v>
      </c>
      <c r="B54" s="9" t="s">
        <v>60</v>
      </c>
      <c r="C54" s="11" t="s">
        <v>9</v>
      </c>
      <c r="D54" s="15"/>
      <c r="E54" s="14"/>
      <c r="F54" s="16">
        <f t="shared" si="12"/>
        <v>0</v>
      </c>
      <c r="G54" s="16">
        <f t="shared" si="13"/>
        <v>0</v>
      </c>
      <c r="H54" s="34" t="s">
        <v>96</v>
      </c>
      <c r="I54" s="35"/>
    </row>
    <row r="55" spans="1:9" x14ac:dyDescent="0.35">
      <c r="A55" s="13" t="s">
        <v>74</v>
      </c>
      <c r="B55" s="9" t="s">
        <v>7</v>
      </c>
      <c r="C55" s="11" t="s">
        <v>10</v>
      </c>
      <c r="D55" s="15"/>
      <c r="E55" s="14"/>
      <c r="F55" s="16">
        <f t="shared" si="12"/>
        <v>0</v>
      </c>
      <c r="G55" s="16">
        <f t="shared" si="13"/>
        <v>0</v>
      </c>
      <c r="H55" s="35"/>
      <c r="I55" s="35"/>
    </row>
    <row r="56" spans="1:9" ht="26.25" customHeight="1" x14ac:dyDescent="0.35">
      <c r="A56" s="13" t="s">
        <v>75</v>
      </c>
      <c r="B56" s="9" t="s">
        <v>2</v>
      </c>
      <c r="C56" s="11" t="s">
        <v>10</v>
      </c>
      <c r="D56" s="15"/>
      <c r="E56" s="14"/>
      <c r="F56" s="16">
        <f t="shared" si="12"/>
        <v>0</v>
      </c>
      <c r="G56" s="16">
        <f t="shared" si="13"/>
        <v>0</v>
      </c>
      <c r="H56" s="35"/>
      <c r="I56" s="35"/>
    </row>
    <row r="57" spans="1:9" x14ac:dyDescent="0.35">
      <c r="A57" s="13" t="s">
        <v>76</v>
      </c>
      <c r="B57" s="9" t="s">
        <v>104</v>
      </c>
      <c r="C57" s="11" t="s">
        <v>9</v>
      </c>
      <c r="D57" s="15"/>
      <c r="E57" s="14"/>
      <c r="F57" s="16">
        <f t="shared" si="12"/>
        <v>0</v>
      </c>
      <c r="G57" s="16">
        <f t="shared" si="13"/>
        <v>0</v>
      </c>
      <c r="H57" s="35"/>
      <c r="I57" s="35"/>
    </row>
    <row r="58" spans="1:9" x14ac:dyDescent="0.35">
      <c r="A58" s="13" t="s">
        <v>77</v>
      </c>
      <c r="B58" s="9" t="s">
        <v>3</v>
      </c>
      <c r="C58" s="11" t="s">
        <v>9</v>
      </c>
      <c r="D58" s="15"/>
      <c r="E58" s="14"/>
      <c r="F58" s="16">
        <f t="shared" si="12"/>
        <v>0</v>
      </c>
      <c r="G58" s="16">
        <f t="shared" si="13"/>
        <v>0</v>
      </c>
      <c r="H58" s="35"/>
      <c r="I58" s="35"/>
    </row>
    <row r="59" spans="1:9" x14ac:dyDescent="0.35">
      <c r="A59" s="49" t="s">
        <v>62</v>
      </c>
      <c r="B59" s="49"/>
      <c r="C59" s="49"/>
      <c r="D59" s="49"/>
      <c r="E59" s="49"/>
      <c r="F59" s="49"/>
      <c r="G59" s="49"/>
      <c r="H59" s="49"/>
      <c r="I59" s="49"/>
    </row>
    <row r="60" spans="1:9" ht="24" x14ac:dyDescent="0.35">
      <c r="A60" s="5" t="s">
        <v>0</v>
      </c>
      <c r="B60" s="5" t="s">
        <v>1</v>
      </c>
      <c r="C60" s="7" t="s">
        <v>8</v>
      </c>
      <c r="D60" s="5" t="s">
        <v>65</v>
      </c>
      <c r="E60" s="7" t="s">
        <v>55</v>
      </c>
      <c r="F60" s="7" t="s">
        <v>67</v>
      </c>
      <c r="G60" s="7" t="s">
        <v>93</v>
      </c>
      <c r="H60" s="7" t="s">
        <v>94</v>
      </c>
      <c r="I60" s="7" t="s">
        <v>5</v>
      </c>
    </row>
    <row r="61" spans="1:9" x14ac:dyDescent="0.35">
      <c r="A61" s="13" t="s">
        <v>79</v>
      </c>
      <c r="B61" s="9" t="s">
        <v>63</v>
      </c>
      <c r="C61" s="11" t="s">
        <v>10</v>
      </c>
      <c r="D61" s="15"/>
      <c r="E61" s="14"/>
      <c r="F61" s="16">
        <f>D61*E61</f>
        <v>0</v>
      </c>
      <c r="G61" s="16">
        <f t="shared" ref="G61" si="14">D61+F61</f>
        <v>0</v>
      </c>
      <c r="H61" s="16"/>
      <c r="I61" s="16"/>
    </row>
    <row r="62" spans="1:9" x14ac:dyDescent="0.35">
      <c r="A62" s="46" t="s">
        <v>130</v>
      </c>
      <c r="B62" s="47"/>
      <c r="C62" s="47"/>
      <c r="D62" s="47"/>
      <c r="E62" s="47"/>
      <c r="F62" s="47"/>
      <c r="G62" s="47"/>
      <c r="H62" s="48"/>
      <c r="I62" s="36"/>
    </row>
    <row r="63" spans="1:9" ht="24" x14ac:dyDescent="0.35">
      <c r="A63" s="5" t="s">
        <v>0</v>
      </c>
      <c r="B63" s="5" t="s">
        <v>1</v>
      </c>
      <c r="C63" s="5" t="s">
        <v>8</v>
      </c>
      <c r="D63" s="7" t="s">
        <v>65</v>
      </c>
      <c r="E63" s="7" t="s">
        <v>55</v>
      </c>
      <c r="F63" s="7" t="s">
        <v>67</v>
      </c>
      <c r="G63" s="7" t="s">
        <v>93</v>
      </c>
      <c r="H63" s="7" t="s">
        <v>94</v>
      </c>
      <c r="I63" s="7" t="s">
        <v>5</v>
      </c>
    </row>
    <row r="64" spans="1:9" x14ac:dyDescent="0.35">
      <c r="A64" s="13" t="s">
        <v>131</v>
      </c>
      <c r="B64" s="9" t="s">
        <v>129</v>
      </c>
      <c r="C64" s="11" t="s">
        <v>10</v>
      </c>
      <c r="D64" s="15"/>
      <c r="E64" s="14"/>
      <c r="F64" s="16">
        <f t="shared" ref="F64:F68" si="15">D64*E64</f>
        <v>0</v>
      </c>
      <c r="G64" s="16">
        <f t="shared" ref="G64:G68" si="16">D64+F64</f>
        <v>0</v>
      </c>
      <c r="H64" s="34" t="s">
        <v>96</v>
      </c>
      <c r="I64" s="35"/>
    </row>
    <row r="65" spans="1:9" x14ac:dyDescent="0.35">
      <c r="A65" s="13" t="s">
        <v>132</v>
      </c>
      <c r="B65" s="9" t="s">
        <v>133</v>
      </c>
      <c r="C65" s="11" t="s">
        <v>134</v>
      </c>
      <c r="D65" s="15"/>
      <c r="E65" s="14"/>
      <c r="F65" s="16">
        <f t="shared" si="15"/>
        <v>0</v>
      </c>
      <c r="G65" s="16">
        <f t="shared" si="16"/>
        <v>0</v>
      </c>
      <c r="H65" s="34" t="s">
        <v>96</v>
      </c>
      <c r="I65" s="35"/>
    </row>
    <row r="66" spans="1:9" x14ac:dyDescent="0.35">
      <c r="A66" s="13" t="s">
        <v>135</v>
      </c>
      <c r="B66" s="9" t="s">
        <v>136</v>
      </c>
      <c r="C66" s="11" t="s">
        <v>10</v>
      </c>
      <c r="D66" s="15"/>
      <c r="E66" s="14"/>
      <c r="F66" s="16">
        <f t="shared" si="15"/>
        <v>0</v>
      </c>
      <c r="G66" s="16">
        <f t="shared" si="16"/>
        <v>0</v>
      </c>
      <c r="H66" s="34" t="s">
        <v>96</v>
      </c>
      <c r="I66" s="35"/>
    </row>
    <row r="67" spans="1:9" x14ac:dyDescent="0.35">
      <c r="A67" s="13" t="s">
        <v>137</v>
      </c>
      <c r="B67" s="9" t="s">
        <v>140</v>
      </c>
      <c r="C67" s="11" t="s">
        <v>141</v>
      </c>
      <c r="D67" s="15"/>
      <c r="E67" s="14"/>
      <c r="F67" s="16">
        <f>D67*E67</f>
        <v>0</v>
      </c>
      <c r="G67" s="16">
        <f t="shared" ref="G67" si="17">D67+F67</f>
        <v>0</v>
      </c>
      <c r="H67" s="42"/>
      <c r="I67" s="35"/>
    </row>
    <row r="68" spans="1:9" x14ac:dyDescent="0.35">
      <c r="A68" s="13" t="s">
        <v>139</v>
      </c>
      <c r="B68" s="9" t="s">
        <v>138</v>
      </c>
      <c r="C68" s="11" t="s">
        <v>9</v>
      </c>
      <c r="D68" s="15"/>
      <c r="E68" s="14"/>
      <c r="F68" s="16">
        <f t="shared" si="15"/>
        <v>0</v>
      </c>
      <c r="G68" s="16">
        <f t="shared" si="16"/>
        <v>0</v>
      </c>
      <c r="H68" s="34" t="s">
        <v>96</v>
      </c>
      <c r="I68" s="35"/>
    </row>
  </sheetData>
  <mergeCells count="9">
    <mergeCell ref="A1:I1"/>
    <mergeCell ref="A16:H16"/>
    <mergeCell ref="A62:H62"/>
    <mergeCell ref="A2:I2"/>
    <mergeCell ref="A27:H27"/>
    <mergeCell ref="A35:H35"/>
    <mergeCell ref="A46:H46"/>
    <mergeCell ref="A49:H49"/>
    <mergeCell ref="A59:I59"/>
  </mergeCells>
  <pageMargins left="0.25" right="0.25" top="0.75" bottom="0.75" header="0.3" footer="0.3"/>
  <pageSetup paperSize="9" scale="61" fitToHeight="0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5"/>
  <sheetViews>
    <sheetView tabSelected="1" workbookViewId="0">
      <selection activeCell="F14" sqref="E14:F14"/>
    </sheetView>
  </sheetViews>
  <sheetFormatPr defaultRowHeight="15.5" x14ac:dyDescent="0.35"/>
  <cols>
    <col min="1" max="1" width="39.75" customWidth="1"/>
    <col min="2" max="7" width="11.25" customWidth="1"/>
  </cols>
  <sheetData>
    <row r="1" spans="1:11" ht="18.75" customHeight="1" x14ac:dyDescent="0.35">
      <c r="A1" s="50" t="s">
        <v>82</v>
      </c>
      <c r="B1" s="50"/>
      <c r="C1" s="50"/>
      <c r="D1" s="50"/>
      <c r="E1" s="50"/>
      <c r="F1" s="50"/>
      <c r="G1" s="50"/>
      <c r="H1" s="19"/>
      <c r="I1" s="18"/>
      <c r="J1" s="18"/>
      <c r="K1" s="18"/>
    </row>
    <row r="2" spans="1:11" ht="48" customHeight="1" x14ac:dyDescent="0.35">
      <c r="A2" s="51"/>
      <c r="B2" s="52"/>
      <c r="C2" s="7" t="s">
        <v>85</v>
      </c>
      <c r="D2" s="7" t="s">
        <v>86</v>
      </c>
      <c r="E2" s="7" t="s">
        <v>83</v>
      </c>
      <c r="F2" s="7" t="s">
        <v>67</v>
      </c>
      <c r="G2" s="7" t="s">
        <v>89</v>
      </c>
      <c r="H2" s="19"/>
      <c r="I2" s="18"/>
      <c r="J2" s="18"/>
      <c r="K2" s="18"/>
    </row>
    <row r="3" spans="1:11" ht="22.5" customHeight="1" x14ac:dyDescent="0.35">
      <c r="A3" s="53" t="s">
        <v>92</v>
      </c>
      <c r="B3" s="54"/>
      <c r="C3" s="22"/>
      <c r="D3" s="23">
        <f>C3*48</f>
        <v>0</v>
      </c>
      <c r="E3" s="24"/>
      <c r="F3" s="23">
        <f>D3*E3</f>
        <v>0</v>
      </c>
      <c r="G3" s="23">
        <f>D3+F3</f>
        <v>0</v>
      </c>
      <c r="H3" s="19"/>
      <c r="I3" s="18"/>
      <c r="J3" s="18"/>
      <c r="K3" s="18"/>
    </row>
    <row r="4" spans="1:11" ht="48" x14ac:dyDescent="0.35">
      <c r="A4" s="21"/>
      <c r="B4" s="7" t="s">
        <v>90</v>
      </c>
      <c r="C4" s="7" t="s">
        <v>84</v>
      </c>
      <c r="D4" s="7" t="s">
        <v>87</v>
      </c>
      <c r="E4" s="7" t="s">
        <v>83</v>
      </c>
      <c r="F4" s="7" t="s">
        <v>67</v>
      </c>
      <c r="G4" s="7" t="s">
        <v>88</v>
      </c>
      <c r="H4" s="19"/>
      <c r="I4" s="18"/>
      <c r="J4" s="18"/>
      <c r="K4" s="18"/>
    </row>
    <row r="5" spans="1:11" ht="22.5" customHeight="1" x14ac:dyDescent="0.35">
      <c r="A5" s="20" t="s">
        <v>91</v>
      </c>
      <c r="B5" s="40">
        <v>700</v>
      </c>
      <c r="C5" s="22"/>
      <c r="D5" s="23">
        <f>B5*C5</f>
        <v>0</v>
      </c>
      <c r="E5" s="24"/>
      <c r="F5" s="23">
        <f>D5*E5</f>
        <v>0</v>
      </c>
      <c r="G5" s="23">
        <f>D5+F5</f>
        <v>0</v>
      </c>
      <c r="H5" s="19"/>
      <c r="I5" s="18"/>
      <c r="J5" s="18"/>
      <c r="K5" s="18"/>
    </row>
    <row r="6" spans="1:11" ht="54.65" customHeight="1" x14ac:dyDescent="0.35">
      <c r="A6" s="55"/>
      <c r="B6" s="56"/>
      <c r="C6" s="57"/>
      <c r="D6" s="7" t="s">
        <v>125</v>
      </c>
      <c r="E6" s="7" t="s">
        <v>83</v>
      </c>
      <c r="F6" s="7" t="s">
        <v>67</v>
      </c>
      <c r="G6" s="7" t="s">
        <v>89</v>
      </c>
      <c r="H6" s="19"/>
      <c r="I6" s="18"/>
      <c r="J6" s="18"/>
      <c r="K6" s="18"/>
    </row>
    <row r="7" spans="1:11" ht="21.65" customHeight="1" x14ac:dyDescent="0.35">
      <c r="A7" s="20" t="s">
        <v>126</v>
      </c>
      <c r="B7" s="40"/>
      <c r="C7" s="23"/>
      <c r="D7" s="23">
        <v>300000</v>
      </c>
      <c r="E7" s="24"/>
      <c r="F7" s="23">
        <f>D7*E7</f>
        <v>0</v>
      </c>
      <c r="G7" s="23">
        <f>D7+F7</f>
        <v>300000</v>
      </c>
      <c r="H7" s="19"/>
      <c r="I7" s="18"/>
      <c r="J7" s="18"/>
      <c r="K7" s="18"/>
    </row>
    <row r="8" spans="1:11" x14ac:dyDescent="0.3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x14ac:dyDescent="0.3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x14ac:dyDescent="0.3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x14ac:dyDescent="0.3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x14ac:dyDescent="0.3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x14ac:dyDescent="0.3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x14ac:dyDescent="0.3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x14ac:dyDescent="0.3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</row>
  </sheetData>
  <mergeCells count="4">
    <mergeCell ref="A1:G1"/>
    <mergeCell ref="A2:B2"/>
    <mergeCell ref="A3:B3"/>
    <mergeCell ref="A6:C6"/>
  </mergeCells>
  <pageMargins left="0.7" right="0.7" top="0.78740157499999996" bottom="0.78740157499999996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workbookViewId="0">
      <selection activeCell="F26" sqref="F26"/>
    </sheetView>
  </sheetViews>
  <sheetFormatPr defaultRowHeight="15.5" x14ac:dyDescent="0.35"/>
  <cols>
    <col min="1" max="1" width="36.25" customWidth="1"/>
    <col min="2" max="4" width="11.25" customWidth="1"/>
  </cols>
  <sheetData>
    <row r="1" spans="1:5" x14ac:dyDescent="0.35">
      <c r="A1" s="58" t="s">
        <v>70</v>
      </c>
      <c r="B1" s="58"/>
      <c r="C1" s="58"/>
      <c r="D1" s="58"/>
    </row>
    <row r="2" spans="1:5" x14ac:dyDescent="0.35">
      <c r="A2" s="58" t="s">
        <v>81</v>
      </c>
      <c r="B2" s="58"/>
      <c r="C2" s="58"/>
      <c r="D2" s="58"/>
    </row>
    <row r="3" spans="1:5" ht="36" x14ac:dyDescent="0.35">
      <c r="A3" s="26" t="s">
        <v>81</v>
      </c>
      <c r="B3" s="7" t="s">
        <v>66</v>
      </c>
      <c r="C3" s="7" t="s">
        <v>67</v>
      </c>
      <c r="D3" s="7" t="s">
        <v>68</v>
      </c>
    </row>
    <row r="4" spans="1:5" x14ac:dyDescent="0.35">
      <c r="A4" s="28" t="s">
        <v>14</v>
      </c>
      <c r="B4" s="30">
        <f>SUM('Model Dodávky STO, pasportizace'!F4:F15)</f>
        <v>0</v>
      </c>
      <c r="C4" s="30">
        <f>SUM('Model Dodávky STO, pasportizace'!H4:H15)</f>
        <v>0</v>
      </c>
      <c r="D4" s="30">
        <f t="shared" ref="D4:D15" si="0">B4+C4</f>
        <v>0</v>
      </c>
      <c r="E4" s="41"/>
    </row>
    <row r="5" spans="1:5" x14ac:dyDescent="0.35">
      <c r="A5" s="28" t="s">
        <v>15</v>
      </c>
      <c r="B5" s="30">
        <f>SUM('Model Dodávky STO, pasportizace'!F18:F26)</f>
        <v>0</v>
      </c>
      <c r="C5" s="30">
        <f>SUM('Model Dodávky STO, pasportizace'!H18:H26)</f>
        <v>0</v>
      </c>
      <c r="D5" s="30">
        <f t="shared" si="0"/>
        <v>0</v>
      </c>
      <c r="E5" s="41"/>
    </row>
    <row r="6" spans="1:5" x14ac:dyDescent="0.35">
      <c r="A6" s="28" t="s">
        <v>16</v>
      </c>
      <c r="B6" s="30">
        <f>SUM('Model Dodávky STO, pasportizace'!F29:F34)</f>
        <v>0</v>
      </c>
      <c r="C6" s="30">
        <f>SUM('Model Dodávky STO, pasportizace'!H29:H34)</f>
        <v>0</v>
      </c>
      <c r="D6" s="30">
        <f t="shared" si="0"/>
        <v>0</v>
      </c>
      <c r="E6" s="41"/>
    </row>
    <row r="7" spans="1:5" x14ac:dyDescent="0.35">
      <c r="A7" s="28" t="s">
        <v>17</v>
      </c>
      <c r="B7" s="30">
        <f>SUM('Model Dodávky STO, pasportizace'!F37:F45)</f>
        <v>0</v>
      </c>
      <c r="C7" s="30">
        <f>SUM('Model Dodávky STO, pasportizace'!H37:H45)</f>
        <v>0</v>
      </c>
      <c r="D7" s="30">
        <f t="shared" si="0"/>
        <v>0</v>
      </c>
      <c r="E7" s="41"/>
    </row>
    <row r="8" spans="1:5" x14ac:dyDescent="0.35">
      <c r="A8" s="28" t="s">
        <v>127</v>
      </c>
      <c r="B8" s="30">
        <f>SUM('Model Dodávky STO, pasportizace'!F48)</f>
        <v>0</v>
      </c>
      <c r="C8" s="30">
        <f>SUM('Model Dodávky STO, pasportizace'!H48)</f>
        <v>0</v>
      </c>
      <c r="D8" s="30">
        <f t="shared" si="0"/>
        <v>0</v>
      </c>
      <c r="E8" s="41"/>
    </row>
    <row r="9" spans="1:5" x14ac:dyDescent="0.35">
      <c r="A9" s="28" t="s">
        <v>69</v>
      </c>
      <c r="B9" s="30">
        <f>SUM('Model Dodávky STO, pasportizace'!F51:F58)</f>
        <v>0</v>
      </c>
      <c r="C9" s="30">
        <f>SUM('Model Dodávky STO, pasportizace'!H51:H58)</f>
        <v>0</v>
      </c>
      <c r="D9" s="30">
        <f t="shared" si="0"/>
        <v>0</v>
      </c>
      <c r="E9" s="41"/>
    </row>
    <row r="10" spans="1:5" x14ac:dyDescent="0.35">
      <c r="A10" s="28" t="s">
        <v>64</v>
      </c>
      <c r="B10" s="30">
        <f>SUM('Model Dodávky STO, pasportizace'!F61)</f>
        <v>0</v>
      </c>
      <c r="C10" s="30">
        <f>SUM('Model Dodávky STO, pasportizace'!H61)</f>
        <v>0</v>
      </c>
      <c r="D10" s="30">
        <f t="shared" si="0"/>
        <v>0</v>
      </c>
      <c r="E10" s="41"/>
    </row>
    <row r="11" spans="1:5" x14ac:dyDescent="0.35">
      <c r="A11" s="28" t="s">
        <v>148</v>
      </c>
      <c r="B11" s="30">
        <f>SUM('Model Dodávky STO, pasportizace'!F64:F68)</f>
        <v>0</v>
      </c>
      <c r="C11" s="30">
        <f>SUM('Model Dodávky STO, pasportizace'!H64:H68)</f>
        <v>0</v>
      </c>
      <c r="D11" s="30">
        <f t="shared" si="0"/>
        <v>0</v>
      </c>
      <c r="E11" s="41"/>
    </row>
    <row r="12" spans="1:5" ht="24.5" x14ac:dyDescent="0.35">
      <c r="A12" s="27" t="s">
        <v>82</v>
      </c>
      <c r="B12" s="7" t="s">
        <v>66</v>
      </c>
      <c r="C12" s="7" t="s">
        <v>67</v>
      </c>
      <c r="D12" s="7" t="s">
        <v>68</v>
      </c>
    </row>
    <row r="13" spans="1:5" ht="24" x14ac:dyDescent="0.35">
      <c r="A13" s="28" t="s">
        <v>92</v>
      </c>
      <c r="B13" s="30">
        <f>'Servisní služby'!D3</f>
        <v>0</v>
      </c>
      <c r="C13" s="30">
        <f>'Servisní služby'!F3</f>
        <v>0</v>
      </c>
      <c r="D13" s="30">
        <f t="shared" si="0"/>
        <v>0</v>
      </c>
    </row>
    <row r="14" spans="1:5" ht="24" x14ac:dyDescent="0.35">
      <c r="A14" s="28" t="s">
        <v>91</v>
      </c>
      <c r="B14" s="30">
        <f>'Servisní služby'!D5</f>
        <v>0</v>
      </c>
      <c r="C14" s="30">
        <f>'Servisní služby'!F5</f>
        <v>0</v>
      </c>
      <c r="D14" s="30">
        <f t="shared" si="0"/>
        <v>0</v>
      </c>
    </row>
    <row r="15" spans="1:5" ht="24" x14ac:dyDescent="0.35">
      <c r="A15" s="28" t="s">
        <v>128</v>
      </c>
      <c r="B15" s="30">
        <v>300000</v>
      </c>
      <c r="C15" s="30">
        <f>'Servisní služby'!F7</f>
        <v>0</v>
      </c>
      <c r="D15" s="30">
        <f t="shared" si="0"/>
        <v>300000</v>
      </c>
    </row>
    <row r="16" spans="1:5" x14ac:dyDescent="0.35">
      <c r="A16" s="29" t="s">
        <v>18</v>
      </c>
      <c r="B16" s="31">
        <v>300000</v>
      </c>
      <c r="C16" s="31">
        <f>SUM(C4:C10)+C13+C14+C15</f>
        <v>0</v>
      </c>
      <c r="D16" s="31">
        <f>SUM(D4:D10)+D13+D14+D15</f>
        <v>300000</v>
      </c>
    </row>
    <row r="17" spans="1:1" x14ac:dyDescent="0.35">
      <c r="A17" s="25"/>
    </row>
  </sheetData>
  <mergeCells count="2">
    <mergeCell ref="A1:D1"/>
    <mergeCell ref="A2:D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I68"/>
  <sheetViews>
    <sheetView topLeftCell="A18" zoomScale="85" zoomScaleNormal="85" workbookViewId="0">
      <selection activeCell="H76" sqref="H76"/>
    </sheetView>
  </sheetViews>
  <sheetFormatPr defaultColWidth="11" defaultRowHeight="15.5" x14ac:dyDescent="0.35"/>
  <cols>
    <col min="2" max="2" width="67.25" customWidth="1"/>
    <col min="3" max="3" width="11" customWidth="1"/>
    <col min="4" max="4" width="6.58203125" style="6" customWidth="1"/>
    <col min="5" max="6" width="11.83203125" customWidth="1"/>
    <col min="7" max="7" width="9.58203125" bestFit="1" customWidth="1"/>
    <col min="8" max="8" width="9.5" customWidth="1"/>
    <col min="9" max="9" width="11.83203125" customWidth="1"/>
    <col min="10" max="10" width="11" customWidth="1"/>
  </cols>
  <sheetData>
    <row r="1" spans="1:9" x14ac:dyDescent="0.35">
      <c r="A1" s="45" t="s">
        <v>81</v>
      </c>
      <c r="B1" s="45"/>
      <c r="C1" s="45"/>
      <c r="D1" s="45"/>
      <c r="E1" s="45"/>
      <c r="F1" s="45"/>
      <c r="G1" s="45"/>
      <c r="H1" s="45"/>
      <c r="I1" s="45"/>
    </row>
    <row r="2" spans="1:9" x14ac:dyDescent="0.35">
      <c r="A2" s="49" t="s">
        <v>6</v>
      </c>
      <c r="B2" s="49"/>
      <c r="C2" s="49"/>
      <c r="D2" s="49"/>
      <c r="E2" s="49"/>
      <c r="F2" s="49"/>
      <c r="G2" s="49"/>
      <c r="H2" s="49"/>
      <c r="I2" s="49"/>
    </row>
    <row r="3" spans="1:9" ht="48" x14ac:dyDescent="0.35">
      <c r="A3" s="5" t="s">
        <v>0</v>
      </c>
      <c r="B3" s="5" t="s">
        <v>1</v>
      </c>
      <c r="C3" s="7" t="s">
        <v>144</v>
      </c>
      <c r="D3" s="5" t="s">
        <v>8</v>
      </c>
      <c r="E3" s="7" t="s">
        <v>65</v>
      </c>
      <c r="F3" s="7" t="s">
        <v>143</v>
      </c>
      <c r="G3" s="7" t="s">
        <v>55</v>
      </c>
      <c r="H3" s="7" t="s">
        <v>67</v>
      </c>
      <c r="I3" s="7" t="s">
        <v>142</v>
      </c>
    </row>
    <row r="4" spans="1:9" x14ac:dyDescent="0.35">
      <c r="A4" s="8" t="s">
        <v>19</v>
      </c>
      <c r="B4" s="9" t="s">
        <v>95</v>
      </c>
      <c r="C4" s="9">
        <v>211</v>
      </c>
      <c r="D4" s="10" t="s">
        <v>9</v>
      </c>
      <c r="E4" s="16">
        <f>'Dodávka STO a pasportizace'!D4</f>
        <v>0</v>
      </c>
      <c r="F4" s="16">
        <f>C4*E4</f>
        <v>0</v>
      </c>
      <c r="G4" s="44">
        <f>'Dodávka STO a pasportizace'!E4</f>
        <v>0</v>
      </c>
      <c r="H4" s="16">
        <f>G4*F4</f>
        <v>0</v>
      </c>
      <c r="I4" s="16">
        <f>F4+H4</f>
        <v>0</v>
      </c>
    </row>
    <row r="5" spans="1:9" x14ac:dyDescent="0.35">
      <c r="A5" s="8" t="s">
        <v>20</v>
      </c>
      <c r="B5" s="9" t="s">
        <v>97</v>
      </c>
      <c r="C5" s="9">
        <v>110</v>
      </c>
      <c r="D5" s="10" t="s">
        <v>9</v>
      </c>
      <c r="E5" s="16">
        <f>'Dodávka STO a pasportizace'!D5</f>
        <v>0</v>
      </c>
      <c r="F5" s="16">
        <f t="shared" ref="F5:F15" si="0">C5*E5</f>
        <v>0</v>
      </c>
      <c r="G5" s="44">
        <f>'Dodávka STO a pasportizace'!E5</f>
        <v>0</v>
      </c>
      <c r="H5" s="16">
        <f t="shared" ref="H5:H15" si="1">G5*F5</f>
        <v>0</v>
      </c>
      <c r="I5" s="16">
        <f t="shared" ref="I5:I15" si="2">F5+H5</f>
        <v>0</v>
      </c>
    </row>
    <row r="6" spans="1:9" x14ac:dyDescent="0.35">
      <c r="A6" s="8" t="s">
        <v>78</v>
      </c>
      <c r="B6" s="9" t="s">
        <v>98</v>
      </c>
      <c r="C6" s="9">
        <v>134</v>
      </c>
      <c r="D6" s="10" t="s">
        <v>9</v>
      </c>
      <c r="E6" s="16">
        <f>'Dodávka STO a pasportizace'!D6</f>
        <v>0</v>
      </c>
      <c r="F6" s="16">
        <f t="shared" si="0"/>
        <v>0</v>
      </c>
      <c r="G6" s="44">
        <f>'Dodávka STO a pasportizace'!E6</f>
        <v>0</v>
      </c>
      <c r="H6" s="16">
        <f t="shared" si="1"/>
        <v>0</v>
      </c>
      <c r="I6" s="16">
        <f t="shared" si="2"/>
        <v>0</v>
      </c>
    </row>
    <row r="7" spans="1:9" x14ac:dyDescent="0.35">
      <c r="A7" s="8" t="s">
        <v>21</v>
      </c>
      <c r="B7" s="9" t="s">
        <v>99</v>
      </c>
      <c r="C7" s="9">
        <v>22</v>
      </c>
      <c r="D7" s="10" t="s">
        <v>9</v>
      </c>
      <c r="E7" s="16">
        <f>'Dodávka STO a pasportizace'!D7</f>
        <v>0</v>
      </c>
      <c r="F7" s="16">
        <f t="shared" si="0"/>
        <v>0</v>
      </c>
      <c r="G7" s="44">
        <f>'Dodávka STO a pasportizace'!E7</f>
        <v>0</v>
      </c>
      <c r="H7" s="16">
        <f t="shared" si="1"/>
        <v>0</v>
      </c>
      <c r="I7" s="16">
        <f t="shared" si="2"/>
        <v>0</v>
      </c>
    </row>
    <row r="8" spans="1:9" x14ac:dyDescent="0.35">
      <c r="A8" s="8" t="s">
        <v>22</v>
      </c>
      <c r="B8" s="9" t="s">
        <v>100</v>
      </c>
      <c r="C8" s="9">
        <v>1299</v>
      </c>
      <c r="D8" s="10" t="s">
        <v>9</v>
      </c>
      <c r="E8" s="16">
        <f>'Dodávka STO a pasportizace'!D8</f>
        <v>0</v>
      </c>
      <c r="F8" s="16">
        <f t="shared" si="0"/>
        <v>0</v>
      </c>
      <c r="G8" s="44">
        <f>'Dodávka STO a pasportizace'!E8</f>
        <v>0</v>
      </c>
      <c r="H8" s="16">
        <f t="shared" si="1"/>
        <v>0</v>
      </c>
      <c r="I8" s="16">
        <f t="shared" si="2"/>
        <v>0</v>
      </c>
    </row>
    <row r="9" spans="1:9" x14ac:dyDescent="0.35">
      <c r="A9" s="8" t="s">
        <v>24</v>
      </c>
      <c r="B9" s="9" t="s">
        <v>101</v>
      </c>
      <c r="C9" s="9">
        <v>38</v>
      </c>
      <c r="D9" s="10" t="s">
        <v>9</v>
      </c>
      <c r="E9" s="16">
        <f>'Dodávka STO a pasportizace'!D9</f>
        <v>0</v>
      </c>
      <c r="F9" s="16">
        <f t="shared" si="0"/>
        <v>0</v>
      </c>
      <c r="G9" s="44">
        <f>'Dodávka STO a pasportizace'!E9</f>
        <v>0</v>
      </c>
      <c r="H9" s="16">
        <f t="shared" si="1"/>
        <v>0</v>
      </c>
      <c r="I9" s="16">
        <f t="shared" si="2"/>
        <v>0</v>
      </c>
    </row>
    <row r="10" spans="1:9" x14ac:dyDescent="0.35">
      <c r="A10" s="8" t="s">
        <v>25</v>
      </c>
      <c r="B10" s="9" t="s">
        <v>102</v>
      </c>
      <c r="C10" s="9">
        <v>12</v>
      </c>
      <c r="D10" s="10" t="s">
        <v>9</v>
      </c>
      <c r="E10" s="16">
        <f>'Dodávka STO a pasportizace'!D10</f>
        <v>0</v>
      </c>
      <c r="F10" s="16">
        <f t="shared" si="0"/>
        <v>0</v>
      </c>
      <c r="G10" s="44">
        <f>'Dodávka STO a pasportizace'!E10</f>
        <v>0</v>
      </c>
      <c r="H10" s="16">
        <f t="shared" si="1"/>
        <v>0</v>
      </c>
      <c r="I10" s="16">
        <f t="shared" si="2"/>
        <v>0</v>
      </c>
    </row>
    <row r="11" spans="1:9" x14ac:dyDescent="0.35">
      <c r="A11" s="8" t="s">
        <v>26</v>
      </c>
      <c r="B11" s="9" t="s">
        <v>103</v>
      </c>
      <c r="C11" s="9">
        <v>15</v>
      </c>
      <c r="D11" s="10" t="s">
        <v>9</v>
      </c>
      <c r="E11" s="16">
        <f>'Dodávka STO a pasportizace'!D11</f>
        <v>0</v>
      </c>
      <c r="F11" s="16">
        <f t="shared" si="0"/>
        <v>0</v>
      </c>
      <c r="G11" s="44">
        <f>'Dodávka STO a pasportizace'!E11</f>
        <v>0</v>
      </c>
      <c r="H11" s="16">
        <f t="shared" si="1"/>
        <v>0</v>
      </c>
      <c r="I11" s="16">
        <f t="shared" si="2"/>
        <v>0</v>
      </c>
    </row>
    <row r="12" spans="1:9" x14ac:dyDescent="0.35">
      <c r="A12" s="8" t="s">
        <v>27</v>
      </c>
      <c r="B12" s="9" t="s">
        <v>7</v>
      </c>
      <c r="C12" s="9">
        <v>22</v>
      </c>
      <c r="D12" s="10" t="s">
        <v>10</v>
      </c>
      <c r="E12" s="16">
        <f>'Dodávka STO a pasportizace'!D12</f>
        <v>0</v>
      </c>
      <c r="F12" s="16">
        <f t="shared" si="0"/>
        <v>0</v>
      </c>
      <c r="G12" s="44">
        <f>'Dodávka STO a pasportizace'!E12</f>
        <v>0</v>
      </c>
      <c r="H12" s="16">
        <f t="shared" si="1"/>
        <v>0</v>
      </c>
      <c r="I12" s="16">
        <f t="shared" si="2"/>
        <v>0</v>
      </c>
    </row>
    <row r="13" spans="1:9" x14ac:dyDescent="0.35">
      <c r="A13" s="8" t="s">
        <v>28</v>
      </c>
      <c r="B13" s="9" t="s">
        <v>2</v>
      </c>
      <c r="C13" s="9">
        <v>26</v>
      </c>
      <c r="D13" s="10" t="s">
        <v>10</v>
      </c>
      <c r="E13" s="16">
        <f>'Dodávka STO a pasportizace'!D13</f>
        <v>0</v>
      </c>
      <c r="F13" s="16">
        <f t="shared" si="0"/>
        <v>0</v>
      </c>
      <c r="G13" s="44">
        <f>'Dodávka STO a pasportizace'!E13</f>
        <v>0</v>
      </c>
      <c r="H13" s="16">
        <f t="shared" si="1"/>
        <v>0</v>
      </c>
      <c r="I13" s="16">
        <f t="shared" si="2"/>
        <v>0</v>
      </c>
    </row>
    <row r="14" spans="1:9" x14ac:dyDescent="0.35">
      <c r="A14" s="8" t="s">
        <v>29</v>
      </c>
      <c r="B14" s="9" t="s">
        <v>104</v>
      </c>
      <c r="C14" s="9">
        <v>44</v>
      </c>
      <c r="D14" s="10" t="s">
        <v>9</v>
      </c>
      <c r="E14" s="16">
        <f>'Dodávka STO a pasportizace'!D14</f>
        <v>0</v>
      </c>
      <c r="F14" s="16">
        <f t="shared" si="0"/>
        <v>0</v>
      </c>
      <c r="G14" s="44">
        <f>'Dodávka STO a pasportizace'!E14</f>
        <v>0</v>
      </c>
      <c r="H14" s="16">
        <f t="shared" si="1"/>
        <v>0</v>
      </c>
      <c r="I14" s="16">
        <f t="shared" si="2"/>
        <v>0</v>
      </c>
    </row>
    <row r="15" spans="1:9" x14ac:dyDescent="0.35">
      <c r="A15" s="8" t="s">
        <v>147</v>
      </c>
      <c r="B15" s="9" t="s">
        <v>3</v>
      </c>
      <c r="C15" s="9">
        <v>1</v>
      </c>
      <c r="D15" s="10" t="s">
        <v>9</v>
      </c>
      <c r="E15" s="16">
        <f>'Dodávka STO a pasportizace'!D15</f>
        <v>0</v>
      </c>
      <c r="F15" s="16">
        <f t="shared" si="0"/>
        <v>0</v>
      </c>
      <c r="G15" s="44">
        <f>'Dodávka STO a pasportizace'!E15</f>
        <v>0</v>
      </c>
      <c r="H15" s="16">
        <f t="shared" si="1"/>
        <v>0</v>
      </c>
      <c r="I15" s="16">
        <f t="shared" si="2"/>
        <v>0</v>
      </c>
    </row>
    <row r="16" spans="1:9" x14ac:dyDescent="0.35">
      <c r="A16" s="49" t="s">
        <v>11</v>
      </c>
      <c r="B16" s="49"/>
      <c r="C16" s="49"/>
      <c r="D16" s="49"/>
      <c r="E16" s="49"/>
      <c r="F16" s="49"/>
      <c r="G16" s="49"/>
      <c r="H16" s="49"/>
      <c r="I16" s="49"/>
    </row>
    <row r="17" spans="1:9" ht="48" x14ac:dyDescent="0.35">
      <c r="A17" s="5" t="s">
        <v>0</v>
      </c>
      <c r="B17" s="5" t="s">
        <v>1</v>
      </c>
      <c r="C17" s="7" t="s">
        <v>144</v>
      </c>
      <c r="D17" s="5" t="s">
        <v>8</v>
      </c>
      <c r="E17" s="7" t="s">
        <v>65</v>
      </c>
      <c r="F17" s="7" t="s">
        <v>143</v>
      </c>
      <c r="G17" s="7" t="s">
        <v>55</v>
      </c>
      <c r="H17" s="7" t="s">
        <v>67</v>
      </c>
      <c r="I17" s="7" t="s">
        <v>142</v>
      </c>
    </row>
    <row r="18" spans="1:9" ht="96.5" x14ac:dyDescent="0.35">
      <c r="A18" s="8" t="s">
        <v>30</v>
      </c>
      <c r="B18" s="33" t="s">
        <v>105</v>
      </c>
      <c r="C18" s="9">
        <v>22</v>
      </c>
      <c r="D18" s="10" t="s">
        <v>9</v>
      </c>
      <c r="E18" s="16">
        <f>'Dodávka STO a pasportizace'!D18</f>
        <v>0</v>
      </c>
      <c r="F18" s="16">
        <f t="shared" ref="F18:F26" si="3">C18*E18</f>
        <v>0</v>
      </c>
      <c r="G18" s="44">
        <f>'Dodávka STO a pasportizace'!E18</f>
        <v>0</v>
      </c>
      <c r="H18" s="16">
        <f t="shared" ref="H18:H26" si="4">G18*F18</f>
        <v>0</v>
      </c>
      <c r="I18" s="16">
        <f t="shared" ref="I18:I26" si="5">F18+H18</f>
        <v>0</v>
      </c>
    </row>
    <row r="19" spans="1:9" ht="48.5" x14ac:dyDescent="0.35">
      <c r="A19" s="8" t="s">
        <v>31</v>
      </c>
      <c r="B19" s="33" t="s">
        <v>106</v>
      </c>
      <c r="C19" s="9">
        <v>12</v>
      </c>
      <c r="D19" s="10" t="s">
        <v>9</v>
      </c>
      <c r="E19" s="16">
        <f>'Dodávka STO a pasportizace'!D19</f>
        <v>0</v>
      </c>
      <c r="F19" s="16">
        <f t="shared" si="3"/>
        <v>0</v>
      </c>
      <c r="G19" s="44">
        <f>'Dodávka STO a pasportizace'!E19</f>
        <v>0</v>
      </c>
      <c r="H19" s="16">
        <f t="shared" si="4"/>
        <v>0</v>
      </c>
      <c r="I19" s="16">
        <f t="shared" si="5"/>
        <v>0</v>
      </c>
    </row>
    <row r="20" spans="1:9" ht="24.5" x14ac:dyDescent="0.35">
      <c r="A20" s="8" t="s">
        <v>32</v>
      </c>
      <c r="B20" s="33" t="s">
        <v>107</v>
      </c>
      <c r="C20" s="9">
        <v>16</v>
      </c>
      <c r="D20" s="10" t="s">
        <v>9</v>
      </c>
      <c r="E20" s="16">
        <f>'Dodávka STO a pasportizace'!D20</f>
        <v>0</v>
      </c>
      <c r="F20" s="16">
        <f t="shared" si="3"/>
        <v>0</v>
      </c>
      <c r="G20" s="44">
        <f>'Dodávka STO a pasportizace'!E20</f>
        <v>0</v>
      </c>
      <c r="H20" s="16">
        <f t="shared" si="4"/>
        <v>0</v>
      </c>
      <c r="I20" s="16">
        <f t="shared" si="5"/>
        <v>0</v>
      </c>
    </row>
    <row r="21" spans="1:9" x14ac:dyDescent="0.35">
      <c r="A21" s="8" t="s">
        <v>33</v>
      </c>
      <c r="B21" s="33" t="s">
        <v>108</v>
      </c>
      <c r="C21" s="9">
        <v>22</v>
      </c>
      <c r="D21" s="10" t="s">
        <v>9</v>
      </c>
      <c r="E21" s="16">
        <f>'Dodávka STO a pasportizace'!D21</f>
        <v>0</v>
      </c>
      <c r="F21" s="16">
        <f t="shared" si="3"/>
        <v>0</v>
      </c>
      <c r="G21" s="44">
        <f>'Dodávka STO a pasportizace'!E21</f>
        <v>0</v>
      </c>
      <c r="H21" s="16">
        <f t="shared" si="4"/>
        <v>0</v>
      </c>
      <c r="I21" s="16">
        <f t="shared" si="5"/>
        <v>0</v>
      </c>
    </row>
    <row r="22" spans="1:9" ht="84.5" x14ac:dyDescent="0.35">
      <c r="A22" s="8" t="s">
        <v>34</v>
      </c>
      <c r="B22" s="33" t="s">
        <v>109</v>
      </c>
      <c r="C22" s="9">
        <v>14</v>
      </c>
      <c r="D22" s="10" t="s">
        <v>10</v>
      </c>
      <c r="E22" s="16">
        <f>'Dodávka STO a pasportizace'!D22</f>
        <v>0</v>
      </c>
      <c r="F22" s="16">
        <f t="shared" si="3"/>
        <v>0</v>
      </c>
      <c r="G22" s="44">
        <f>'Dodávka STO a pasportizace'!E22</f>
        <v>0</v>
      </c>
      <c r="H22" s="16">
        <f t="shared" si="4"/>
        <v>0</v>
      </c>
      <c r="I22" s="16">
        <f t="shared" si="5"/>
        <v>0</v>
      </c>
    </row>
    <row r="23" spans="1:9" x14ac:dyDescent="0.35">
      <c r="A23" s="8" t="s">
        <v>35</v>
      </c>
      <c r="B23" s="9" t="s">
        <v>145</v>
      </c>
      <c r="C23" s="9">
        <v>20</v>
      </c>
      <c r="D23" s="10" t="s">
        <v>10</v>
      </c>
      <c r="E23" s="16">
        <f>'Dodávka STO a pasportizace'!D23</f>
        <v>0</v>
      </c>
      <c r="F23" s="16">
        <f t="shared" si="3"/>
        <v>0</v>
      </c>
      <c r="G23" s="44">
        <f>'Dodávka STO a pasportizace'!E23</f>
        <v>0</v>
      </c>
      <c r="H23" s="16">
        <f t="shared" si="4"/>
        <v>0</v>
      </c>
      <c r="I23" s="16">
        <f t="shared" si="5"/>
        <v>0</v>
      </c>
    </row>
    <row r="24" spans="1:9" ht="16.5" customHeight="1" x14ac:dyDescent="0.35">
      <c r="A24" s="8" t="s">
        <v>36</v>
      </c>
      <c r="B24" s="9" t="s">
        <v>2</v>
      </c>
      <c r="C24" s="9">
        <v>18</v>
      </c>
      <c r="D24" s="10" t="s">
        <v>10</v>
      </c>
      <c r="E24" s="16">
        <f>'Dodávka STO a pasportizace'!D24</f>
        <v>0</v>
      </c>
      <c r="F24" s="16">
        <f t="shared" si="3"/>
        <v>0</v>
      </c>
      <c r="G24" s="44">
        <f>'Dodávka STO a pasportizace'!E24</f>
        <v>0</v>
      </c>
      <c r="H24" s="16">
        <f t="shared" si="4"/>
        <v>0</v>
      </c>
      <c r="I24" s="16">
        <f t="shared" si="5"/>
        <v>0</v>
      </c>
    </row>
    <row r="25" spans="1:9" x14ac:dyDescent="0.35">
      <c r="A25" s="8" t="s">
        <v>37</v>
      </c>
      <c r="B25" s="9" t="s">
        <v>104</v>
      </c>
      <c r="C25" s="9">
        <v>28</v>
      </c>
      <c r="D25" s="10" t="s">
        <v>9</v>
      </c>
      <c r="E25" s="16">
        <f>'Dodávka STO a pasportizace'!D25</f>
        <v>0</v>
      </c>
      <c r="F25" s="16">
        <f t="shared" si="3"/>
        <v>0</v>
      </c>
      <c r="G25" s="44">
        <f>'Dodávka STO a pasportizace'!E25</f>
        <v>0</v>
      </c>
      <c r="H25" s="16">
        <f t="shared" si="4"/>
        <v>0</v>
      </c>
      <c r="I25" s="16">
        <f t="shared" si="5"/>
        <v>0</v>
      </c>
    </row>
    <row r="26" spans="1:9" x14ac:dyDescent="0.35">
      <c r="A26" s="8" t="s">
        <v>38</v>
      </c>
      <c r="B26" s="9" t="s">
        <v>3</v>
      </c>
      <c r="C26" s="9">
        <v>1</v>
      </c>
      <c r="D26" s="10" t="s">
        <v>9</v>
      </c>
      <c r="E26" s="16">
        <f>'Dodávka STO a pasportizace'!D26</f>
        <v>0</v>
      </c>
      <c r="F26" s="16">
        <f t="shared" si="3"/>
        <v>0</v>
      </c>
      <c r="G26" s="44">
        <f>'Dodávka STO a pasportizace'!E26</f>
        <v>0</v>
      </c>
      <c r="H26" s="16">
        <f t="shared" si="4"/>
        <v>0</v>
      </c>
      <c r="I26" s="16">
        <f t="shared" si="5"/>
        <v>0</v>
      </c>
    </row>
    <row r="27" spans="1:9" x14ac:dyDescent="0.35">
      <c r="A27" s="49" t="s">
        <v>12</v>
      </c>
      <c r="B27" s="49"/>
      <c r="C27" s="49"/>
      <c r="D27" s="49"/>
      <c r="E27" s="49"/>
      <c r="F27" s="49"/>
      <c r="G27" s="49"/>
      <c r="H27" s="49"/>
      <c r="I27" s="49"/>
    </row>
    <row r="28" spans="1:9" ht="48" x14ac:dyDescent="0.35">
      <c r="A28" s="5" t="s">
        <v>0</v>
      </c>
      <c r="B28" s="5" t="s">
        <v>1</v>
      </c>
      <c r="C28" s="7" t="s">
        <v>144</v>
      </c>
      <c r="D28" s="5" t="s">
        <v>8</v>
      </c>
      <c r="E28" s="7" t="s">
        <v>65</v>
      </c>
      <c r="F28" s="7" t="s">
        <v>143</v>
      </c>
      <c r="G28" s="7" t="s">
        <v>55</v>
      </c>
      <c r="H28" s="7" t="s">
        <v>67</v>
      </c>
      <c r="I28" s="7" t="s">
        <v>142</v>
      </c>
    </row>
    <row r="29" spans="1:9" x14ac:dyDescent="0.35">
      <c r="A29" s="8" t="s">
        <v>39</v>
      </c>
      <c r="B29" s="9" t="s">
        <v>111</v>
      </c>
      <c r="C29" s="9">
        <v>300</v>
      </c>
      <c r="D29" s="10" t="s">
        <v>9</v>
      </c>
      <c r="E29" s="16">
        <f>'Dodávka STO a pasportizace'!D29</f>
        <v>0</v>
      </c>
      <c r="F29" s="16">
        <f t="shared" ref="F29:F34" si="6">C29*E29</f>
        <v>0</v>
      </c>
      <c r="G29" s="44">
        <f>'Dodávka STO a pasportizace'!E29</f>
        <v>0</v>
      </c>
      <c r="H29" s="16">
        <f t="shared" ref="H29:H34" si="7">G29*F29</f>
        <v>0</v>
      </c>
      <c r="I29" s="16">
        <f t="shared" ref="I29:I34" si="8">F29+H29</f>
        <v>0</v>
      </c>
    </row>
    <row r="30" spans="1:9" x14ac:dyDescent="0.35">
      <c r="A30" s="8" t="s">
        <v>40</v>
      </c>
      <c r="B30" s="9" t="s">
        <v>112</v>
      </c>
      <c r="C30" s="9">
        <v>22</v>
      </c>
      <c r="D30" s="10" t="s">
        <v>9</v>
      </c>
      <c r="E30" s="16">
        <f>'Dodávka STO a pasportizace'!D30</f>
        <v>0</v>
      </c>
      <c r="F30" s="16">
        <f t="shared" si="6"/>
        <v>0</v>
      </c>
      <c r="G30" s="44">
        <f>'Dodávka STO a pasportizace'!E30</f>
        <v>0</v>
      </c>
      <c r="H30" s="16">
        <f t="shared" si="7"/>
        <v>0</v>
      </c>
      <c r="I30" s="16">
        <f t="shared" si="8"/>
        <v>0</v>
      </c>
    </row>
    <row r="31" spans="1:9" x14ac:dyDescent="0.35">
      <c r="A31" s="8" t="s">
        <v>41</v>
      </c>
      <c r="B31" s="9" t="s">
        <v>145</v>
      </c>
      <c r="C31" s="43">
        <v>10</v>
      </c>
      <c r="D31" s="11" t="s">
        <v>10</v>
      </c>
      <c r="E31" s="16">
        <f>'Dodávka STO a pasportizace'!D31</f>
        <v>0</v>
      </c>
      <c r="F31" s="16">
        <f t="shared" si="6"/>
        <v>0</v>
      </c>
      <c r="G31" s="44">
        <f>'Dodávka STO a pasportizace'!E31</f>
        <v>0</v>
      </c>
      <c r="H31" s="16">
        <f t="shared" si="7"/>
        <v>0</v>
      </c>
      <c r="I31" s="16">
        <f t="shared" si="8"/>
        <v>0</v>
      </c>
    </row>
    <row r="32" spans="1:9" x14ac:dyDescent="0.35">
      <c r="A32" s="8" t="s">
        <v>42</v>
      </c>
      <c r="B32" s="9" t="s">
        <v>2</v>
      </c>
      <c r="C32" s="43">
        <v>12</v>
      </c>
      <c r="D32" s="11" t="s">
        <v>10</v>
      </c>
      <c r="E32" s="16">
        <f>'Dodávka STO a pasportizace'!D32</f>
        <v>0</v>
      </c>
      <c r="F32" s="16">
        <f t="shared" si="6"/>
        <v>0</v>
      </c>
      <c r="G32" s="44">
        <f>'Dodávka STO a pasportizace'!E32</f>
        <v>0</v>
      </c>
      <c r="H32" s="16">
        <f t="shared" si="7"/>
        <v>0</v>
      </c>
      <c r="I32" s="16">
        <f t="shared" si="8"/>
        <v>0</v>
      </c>
    </row>
    <row r="33" spans="1:9" x14ac:dyDescent="0.35">
      <c r="A33" s="8" t="s">
        <v>43</v>
      </c>
      <c r="B33" s="9" t="s">
        <v>104</v>
      </c>
      <c r="C33" s="43">
        <v>30</v>
      </c>
      <c r="D33" s="11" t="s">
        <v>9</v>
      </c>
      <c r="E33" s="16">
        <f>'Dodávka STO a pasportizace'!D33</f>
        <v>0</v>
      </c>
      <c r="F33" s="16">
        <f t="shared" si="6"/>
        <v>0</v>
      </c>
      <c r="G33" s="44">
        <f>'Dodávka STO a pasportizace'!E33</f>
        <v>0</v>
      </c>
      <c r="H33" s="16">
        <f t="shared" si="7"/>
        <v>0</v>
      </c>
      <c r="I33" s="16">
        <f t="shared" si="8"/>
        <v>0</v>
      </c>
    </row>
    <row r="34" spans="1:9" x14ac:dyDescent="0.35">
      <c r="A34" s="8" t="s">
        <v>44</v>
      </c>
      <c r="B34" s="9" t="s">
        <v>3</v>
      </c>
      <c r="C34" s="43">
        <v>1</v>
      </c>
      <c r="D34" s="11" t="s">
        <v>9</v>
      </c>
      <c r="E34" s="16">
        <f>'Dodávka STO a pasportizace'!D34</f>
        <v>0</v>
      </c>
      <c r="F34" s="16">
        <f t="shared" si="6"/>
        <v>0</v>
      </c>
      <c r="G34" s="44">
        <f>'Dodávka STO a pasportizace'!E34</f>
        <v>0</v>
      </c>
      <c r="H34" s="16">
        <f t="shared" si="7"/>
        <v>0</v>
      </c>
      <c r="I34" s="16">
        <f t="shared" si="8"/>
        <v>0</v>
      </c>
    </row>
    <row r="35" spans="1:9" x14ac:dyDescent="0.35">
      <c r="A35" s="49" t="s">
        <v>13</v>
      </c>
      <c r="B35" s="49"/>
      <c r="C35" s="49"/>
      <c r="D35" s="49"/>
      <c r="E35" s="49"/>
      <c r="F35" s="49"/>
      <c r="G35" s="49"/>
      <c r="H35" s="49"/>
      <c r="I35" s="49"/>
    </row>
    <row r="36" spans="1:9" ht="48" x14ac:dyDescent="0.35">
      <c r="A36" s="5" t="s">
        <v>0</v>
      </c>
      <c r="B36" s="5" t="s">
        <v>1</v>
      </c>
      <c r="C36" s="7" t="s">
        <v>144</v>
      </c>
      <c r="D36" s="5" t="s">
        <v>8</v>
      </c>
      <c r="E36" s="7" t="s">
        <v>65</v>
      </c>
      <c r="F36" s="7" t="s">
        <v>143</v>
      </c>
      <c r="G36" s="7" t="s">
        <v>55</v>
      </c>
      <c r="H36" s="7" t="s">
        <v>67</v>
      </c>
      <c r="I36" s="7" t="s">
        <v>142</v>
      </c>
    </row>
    <row r="37" spans="1:9" ht="72.5" x14ac:dyDescent="0.35">
      <c r="A37" s="12" t="s">
        <v>45</v>
      </c>
      <c r="B37" s="33" t="s">
        <v>113</v>
      </c>
      <c r="C37" s="9">
        <v>10</v>
      </c>
      <c r="D37" s="10" t="s">
        <v>9</v>
      </c>
      <c r="E37" s="16">
        <f>'Dodávka STO a pasportizace'!D37</f>
        <v>0</v>
      </c>
      <c r="F37" s="16">
        <f t="shared" ref="F37:F45" si="9">C37*E37</f>
        <v>0</v>
      </c>
      <c r="G37" s="44">
        <f>'Dodávka STO a pasportizace'!E37</f>
        <v>0</v>
      </c>
      <c r="H37" s="16">
        <f t="shared" ref="H37:H45" si="10">G37*F37</f>
        <v>0</v>
      </c>
      <c r="I37" s="16">
        <f t="shared" ref="I37:I45" si="11">F37+H37</f>
        <v>0</v>
      </c>
    </row>
    <row r="38" spans="1:9" ht="72.5" x14ac:dyDescent="0.35">
      <c r="A38" s="12" t="s">
        <v>46</v>
      </c>
      <c r="B38" s="33" t="s">
        <v>114</v>
      </c>
      <c r="C38" s="9">
        <v>12</v>
      </c>
      <c r="D38" s="10" t="s">
        <v>9</v>
      </c>
      <c r="E38" s="16">
        <f>'Dodávka STO a pasportizace'!D38</f>
        <v>0</v>
      </c>
      <c r="F38" s="16">
        <f t="shared" si="9"/>
        <v>0</v>
      </c>
      <c r="G38" s="44">
        <f>'Dodávka STO a pasportizace'!E38</f>
        <v>0</v>
      </c>
      <c r="H38" s="16">
        <f t="shared" si="10"/>
        <v>0</v>
      </c>
      <c r="I38" s="16">
        <f t="shared" si="11"/>
        <v>0</v>
      </c>
    </row>
    <row r="39" spans="1:9" ht="96.5" x14ac:dyDescent="0.35">
      <c r="A39" s="12" t="s">
        <v>47</v>
      </c>
      <c r="B39" s="33" t="s">
        <v>115</v>
      </c>
      <c r="C39" s="9">
        <v>30</v>
      </c>
      <c r="D39" s="10" t="s">
        <v>9</v>
      </c>
      <c r="E39" s="16">
        <f>'Dodávka STO a pasportizace'!D39</f>
        <v>0</v>
      </c>
      <c r="F39" s="16">
        <f t="shared" si="9"/>
        <v>0</v>
      </c>
      <c r="G39" s="44">
        <f>'Dodávka STO a pasportizace'!E39</f>
        <v>0</v>
      </c>
      <c r="H39" s="16">
        <f t="shared" si="10"/>
        <v>0</v>
      </c>
      <c r="I39" s="16">
        <f t="shared" si="11"/>
        <v>0</v>
      </c>
    </row>
    <row r="40" spans="1:9" ht="192.5" x14ac:dyDescent="0.35">
      <c r="A40" s="12" t="s">
        <v>48</v>
      </c>
      <c r="B40" s="33" t="s">
        <v>116</v>
      </c>
      <c r="C40" s="43">
        <v>1</v>
      </c>
      <c r="D40" s="11" t="s">
        <v>9</v>
      </c>
      <c r="E40" s="16">
        <f>'Dodávka STO a pasportizace'!D40</f>
        <v>0</v>
      </c>
      <c r="F40" s="16">
        <f t="shared" si="9"/>
        <v>0</v>
      </c>
      <c r="G40" s="44">
        <f>'Dodávka STO a pasportizace'!E40</f>
        <v>0</v>
      </c>
      <c r="H40" s="16">
        <f t="shared" si="10"/>
        <v>0</v>
      </c>
      <c r="I40" s="16">
        <f t="shared" si="11"/>
        <v>0</v>
      </c>
    </row>
    <row r="41" spans="1:9" ht="72.5" x14ac:dyDescent="0.35">
      <c r="A41" s="12" t="s">
        <v>49</v>
      </c>
      <c r="B41" s="33" t="s">
        <v>117</v>
      </c>
      <c r="C41" s="43">
        <v>5</v>
      </c>
      <c r="D41" s="11" t="s">
        <v>9</v>
      </c>
      <c r="E41" s="16">
        <f>'Dodávka STO a pasportizace'!D41</f>
        <v>0</v>
      </c>
      <c r="F41" s="16">
        <f t="shared" si="9"/>
        <v>0</v>
      </c>
      <c r="G41" s="44">
        <f>'Dodávka STO a pasportizace'!E41</f>
        <v>0</v>
      </c>
      <c r="H41" s="16">
        <f t="shared" si="10"/>
        <v>0</v>
      </c>
      <c r="I41" s="16">
        <f t="shared" si="11"/>
        <v>0</v>
      </c>
    </row>
    <row r="42" spans="1:9" x14ac:dyDescent="0.35">
      <c r="A42" s="12" t="s">
        <v>50</v>
      </c>
      <c r="B42" s="9" t="s">
        <v>145</v>
      </c>
      <c r="C42" s="43">
        <v>15</v>
      </c>
      <c r="D42" s="11" t="s">
        <v>10</v>
      </c>
      <c r="E42" s="16">
        <f>'Dodávka STO a pasportizace'!D42</f>
        <v>0</v>
      </c>
      <c r="F42" s="16">
        <f t="shared" si="9"/>
        <v>0</v>
      </c>
      <c r="G42" s="44">
        <f>'Dodávka STO a pasportizace'!E42</f>
        <v>0</v>
      </c>
      <c r="H42" s="16">
        <f t="shared" si="10"/>
        <v>0</v>
      </c>
      <c r="I42" s="16">
        <f t="shared" si="11"/>
        <v>0</v>
      </c>
    </row>
    <row r="43" spans="1:9" x14ac:dyDescent="0.35">
      <c r="A43" s="12" t="s">
        <v>51</v>
      </c>
      <c r="B43" s="9" t="s">
        <v>2</v>
      </c>
      <c r="C43" s="43">
        <v>22</v>
      </c>
      <c r="D43" s="11" t="s">
        <v>10</v>
      </c>
      <c r="E43" s="16">
        <f>'Dodávka STO a pasportizace'!D43</f>
        <v>0</v>
      </c>
      <c r="F43" s="16">
        <f t="shared" si="9"/>
        <v>0</v>
      </c>
      <c r="G43" s="44">
        <f>'Dodávka STO a pasportizace'!E43</f>
        <v>0</v>
      </c>
      <c r="H43" s="16">
        <f t="shared" si="10"/>
        <v>0</v>
      </c>
      <c r="I43" s="16">
        <f t="shared" si="11"/>
        <v>0</v>
      </c>
    </row>
    <row r="44" spans="1:9" x14ac:dyDescent="0.35">
      <c r="A44" s="12" t="s">
        <v>52</v>
      </c>
      <c r="B44" s="9" t="s">
        <v>104</v>
      </c>
      <c r="C44" s="43">
        <v>45</v>
      </c>
      <c r="D44" s="11" t="s">
        <v>9</v>
      </c>
      <c r="E44" s="16">
        <f>'Dodávka STO a pasportizace'!D44</f>
        <v>0</v>
      </c>
      <c r="F44" s="16">
        <f t="shared" si="9"/>
        <v>0</v>
      </c>
      <c r="G44" s="44">
        <f>'Dodávka STO a pasportizace'!E44</f>
        <v>0</v>
      </c>
      <c r="H44" s="16">
        <f t="shared" si="10"/>
        <v>0</v>
      </c>
      <c r="I44" s="16">
        <f t="shared" si="11"/>
        <v>0</v>
      </c>
    </row>
    <row r="45" spans="1:9" x14ac:dyDescent="0.35">
      <c r="A45" s="12" t="s">
        <v>53</v>
      </c>
      <c r="B45" s="9" t="s">
        <v>3</v>
      </c>
      <c r="C45" s="43">
        <v>1</v>
      </c>
      <c r="D45" s="11" t="s">
        <v>9</v>
      </c>
      <c r="E45" s="16">
        <f>'Dodávka STO a pasportizace'!D45</f>
        <v>0</v>
      </c>
      <c r="F45" s="16">
        <f t="shared" si="9"/>
        <v>0</v>
      </c>
      <c r="G45" s="44">
        <f>'Dodávka STO a pasportizace'!E45</f>
        <v>0</v>
      </c>
      <c r="H45" s="16">
        <f t="shared" si="10"/>
        <v>0</v>
      </c>
      <c r="I45" s="16">
        <f t="shared" si="11"/>
        <v>0</v>
      </c>
    </row>
    <row r="46" spans="1:9" x14ac:dyDescent="0.35">
      <c r="A46" s="49" t="s">
        <v>146</v>
      </c>
      <c r="B46" s="49"/>
      <c r="C46" s="49"/>
      <c r="D46" s="49"/>
      <c r="E46" s="49"/>
      <c r="F46" s="49"/>
      <c r="G46" s="49"/>
      <c r="H46" s="49"/>
      <c r="I46" s="49"/>
    </row>
    <row r="47" spans="1:9" ht="48" x14ac:dyDescent="0.35">
      <c r="A47" s="5" t="s">
        <v>0</v>
      </c>
      <c r="B47" s="5" t="s">
        <v>1</v>
      </c>
      <c r="C47" s="7" t="s">
        <v>144</v>
      </c>
      <c r="D47" s="5" t="s">
        <v>8</v>
      </c>
      <c r="E47" s="7" t="s">
        <v>65</v>
      </c>
      <c r="F47" s="7" t="s">
        <v>143</v>
      </c>
      <c r="G47" s="7" t="s">
        <v>55</v>
      </c>
      <c r="H47" s="7" t="s">
        <v>67</v>
      </c>
      <c r="I47" s="7" t="s">
        <v>142</v>
      </c>
    </row>
    <row r="48" spans="1:9" x14ac:dyDescent="0.35">
      <c r="A48" s="8" t="s">
        <v>54</v>
      </c>
      <c r="B48" s="37" t="s">
        <v>119</v>
      </c>
      <c r="C48" s="9">
        <v>4</v>
      </c>
      <c r="D48" s="10" t="s">
        <v>10</v>
      </c>
      <c r="E48" s="16">
        <f>'Dodávka STO a pasportizace'!D48</f>
        <v>0</v>
      </c>
      <c r="F48" s="16">
        <f>C48*E48</f>
        <v>0</v>
      </c>
      <c r="G48" s="44">
        <f>'Dodávka STO a pasportizace'!E48</f>
        <v>0</v>
      </c>
      <c r="H48" s="16">
        <f>G48*F48</f>
        <v>0</v>
      </c>
      <c r="I48" s="16">
        <f>F48+H48</f>
        <v>0</v>
      </c>
    </row>
    <row r="49" spans="1:9" x14ac:dyDescent="0.35">
      <c r="A49" s="49" t="s">
        <v>56</v>
      </c>
      <c r="B49" s="49"/>
      <c r="C49" s="49"/>
      <c r="D49" s="49"/>
      <c r="E49" s="49"/>
      <c r="F49" s="49"/>
      <c r="G49" s="49"/>
      <c r="H49" s="49"/>
      <c r="I49" s="49"/>
    </row>
    <row r="50" spans="1:9" ht="48" x14ac:dyDescent="0.35">
      <c r="A50" s="5" t="s">
        <v>0</v>
      </c>
      <c r="B50" s="5" t="s">
        <v>1</v>
      </c>
      <c r="C50" s="7" t="s">
        <v>144</v>
      </c>
      <c r="D50" s="5" t="s">
        <v>8</v>
      </c>
      <c r="E50" s="7" t="s">
        <v>65</v>
      </c>
      <c r="F50" s="7" t="s">
        <v>143</v>
      </c>
      <c r="G50" s="7" t="s">
        <v>55</v>
      </c>
      <c r="H50" s="7" t="s">
        <v>67</v>
      </c>
      <c r="I50" s="7" t="s">
        <v>142</v>
      </c>
    </row>
    <row r="51" spans="1:9" x14ac:dyDescent="0.35">
      <c r="A51" s="13" t="s">
        <v>61</v>
      </c>
      <c r="B51" s="9" t="s">
        <v>57</v>
      </c>
      <c r="C51" s="43">
        <v>1</v>
      </c>
      <c r="D51" s="11" t="s">
        <v>9</v>
      </c>
      <c r="E51" s="16">
        <f>'Dodávka STO a pasportizace'!D51</f>
        <v>0</v>
      </c>
      <c r="F51" s="16">
        <f t="shared" ref="F51:F58" si="12">C51*E51</f>
        <v>0</v>
      </c>
      <c r="G51" s="44">
        <f>'Dodávka STO a pasportizace'!E51</f>
        <v>0</v>
      </c>
      <c r="H51" s="16">
        <f t="shared" ref="H51:H58" si="13">G51*F51</f>
        <v>0</v>
      </c>
      <c r="I51" s="16">
        <f t="shared" ref="I51:I58" si="14">F51+H51</f>
        <v>0</v>
      </c>
    </row>
    <row r="52" spans="1:9" x14ac:dyDescent="0.35">
      <c r="A52" s="13" t="s">
        <v>71</v>
      </c>
      <c r="B52" s="9" t="s">
        <v>58</v>
      </c>
      <c r="C52" s="43">
        <v>3</v>
      </c>
      <c r="D52" s="11" t="s">
        <v>9</v>
      </c>
      <c r="E52" s="16">
        <f>'Dodávka STO a pasportizace'!D52</f>
        <v>0</v>
      </c>
      <c r="F52" s="16">
        <f t="shared" si="12"/>
        <v>0</v>
      </c>
      <c r="G52" s="44">
        <f>'Dodávka STO a pasportizace'!E52</f>
        <v>0</v>
      </c>
      <c r="H52" s="16">
        <f t="shared" si="13"/>
        <v>0</v>
      </c>
      <c r="I52" s="16">
        <f t="shared" si="14"/>
        <v>0</v>
      </c>
    </row>
    <row r="53" spans="1:9" x14ac:dyDescent="0.35">
      <c r="A53" s="13" t="s">
        <v>72</v>
      </c>
      <c r="B53" s="9" t="s">
        <v>59</v>
      </c>
      <c r="C53" s="43">
        <v>157</v>
      </c>
      <c r="D53" s="11" t="s">
        <v>9</v>
      </c>
      <c r="E53" s="16">
        <f>'Dodávka STO a pasportizace'!D53</f>
        <v>0</v>
      </c>
      <c r="F53" s="16">
        <f t="shared" si="12"/>
        <v>0</v>
      </c>
      <c r="G53" s="44">
        <f>'Dodávka STO a pasportizace'!E53</f>
        <v>0</v>
      </c>
      <c r="H53" s="16">
        <f t="shared" si="13"/>
        <v>0</v>
      </c>
      <c r="I53" s="16">
        <f t="shared" si="14"/>
        <v>0</v>
      </c>
    </row>
    <row r="54" spans="1:9" x14ac:dyDescent="0.35">
      <c r="A54" s="13" t="s">
        <v>73</v>
      </c>
      <c r="B54" s="9" t="s">
        <v>60</v>
      </c>
      <c r="C54" s="43">
        <v>157</v>
      </c>
      <c r="D54" s="11" t="s">
        <v>9</v>
      </c>
      <c r="E54" s="16">
        <f>'Dodávka STO a pasportizace'!D54</f>
        <v>0</v>
      </c>
      <c r="F54" s="16">
        <f t="shared" si="12"/>
        <v>0</v>
      </c>
      <c r="G54" s="44">
        <f>'Dodávka STO a pasportizace'!E54</f>
        <v>0</v>
      </c>
      <c r="H54" s="16">
        <f t="shared" si="13"/>
        <v>0</v>
      </c>
      <c r="I54" s="16">
        <f t="shared" si="14"/>
        <v>0</v>
      </c>
    </row>
    <row r="55" spans="1:9" x14ac:dyDescent="0.35">
      <c r="A55" s="13" t="s">
        <v>74</v>
      </c>
      <c r="B55" s="9" t="s">
        <v>145</v>
      </c>
      <c r="C55" s="43">
        <v>22</v>
      </c>
      <c r="D55" s="11" t="s">
        <v>10</v>
      </c>
      <c r="E55" s="16">
        <f>'Dodávka STO a pasportizace'!D55</f>
        <v>0</v>
      </c>
      <c r="F55" s="16">
        <f t="shared" si="12"/>
        <v>0</v>
      </c>
      <c r="G55" s="44">
        <f>'Dodávka STO a pasportizace'!E55</f>
        <v>0</v>
      </c>
      <c r="H55" s="16">
        <f t="shared" si="13"/>
        <v>0</v>
      </c>
      <c r="I55" s="16">
        <f t="shared" si="14"/>
        <v>0</v>
      </c>
    </row>
    <row r="56" spans="1:9" ht="26.25" customHeight="1" x14ac:dyDescent="0.35">
      <c r="A56" s="13" t="s">
        <v>75</v>
      </c>
      <c r="B56" s="9" t="s">
        <v>2</v>
      </c>
      <c r="C56" s="43">
        <v>24</v>
      </c>
      <c r="D56" s="11" t="s">
        <v>10</v>
      </c>
      <c r="E56" s="16">
        <f>'Dodávka STO a pasportizace'!D56</f>
        <v>0</v>
      </c>
      <c r="F56" s="16">
        <f t="shared" si="12"/>
        <v>0</v>
      </c>
      <c r="G56" s="44">
        <f>'Dodávka STO a pasportizace'!E56</f>
        <v>0</v>
      </c>
      <c r="H56" s="16">
        <f t="shared" si="13"/>
        <v>0</v>
      </c>
      <c r="I56" s="16">
        <f t="shared" si="14"/>
        <v>0</v>
      </c>
    </row>
    <row r="57" spans="1:9" x14ac:dyDescent="0.35">
      <c r="A57" s="13" t="s">
        <v>76</v>
      </c>
      <c r="B57" s="9" t="s">
        <v>104</v>
      </c>
      <c r="C57" s="43">
        <v>18</v>
      </c>
      <c r="D57" s="11" t="s">
        <v>9</v>
      </c>
      <c r="E57" s="16">
        <f>'Dodávka STO a pasportizace'!D57</f>
        <v>0</v>
      </c>
      <c r="F57" s="16">
        <f t="shared" si="12"/>
        <v>0</v>
      </c>
      <c r="G57" s="44">
        <f>'Dodávka STO a pasportizace'!E57</f>
        <v>0</v>
      </c>
      <c r="H57" s="16">
        <f t="shared" si="13"/>
        <v>0</v>
      </c>
      <c r="I57" s="16">
        <f t="shared" si="14"/>
        <v>0</v>
      </c>
    </row>
    <row r="58" spans="1:9" x14ac:dyDescent="0.35">
      <c r="A58" s="13" t="s">
        <v>77</v>
      </c>
      <c r="B58" s="9" t="s">
        <v>3</v>
      </c>
      <c r="C58" s="43">
        <v>1</v>
      </c>
      <c r="D58" s="11" t="s">
        <v>9</v>
      </c>
      <c r="E58" s="16">
        <f>'Dodávka STO a pasportizace'!D58</f>
        <v>0</v>
      </c>
      <c r="F58" s="16">
        <f t="shared" si="12"/>
        <v>0</v>
      </c>
      <c r="G58" s="44">
        <f>'Dodávka STO a pasportizace'!E58</f>
        <v>0</v>
      </c>
      <c r="H58" s="16">
        <f t="shared" si="13"/>
        <v>0</v>
      </c>
      <c r="I58" s="16">
        <f t="shared" si="14"/>
        <v>0</v>
      </c>
    </row>
    <row r="59" spans="1:9" x14ac:dyDescent="0.35">
      <c r="A59" s="49" t="s">
        <v>62</v>
      </c>
      <c r="B59" s="49"/>
      <c r="C59" s="49"/>
      <c r="D59" s="49"/>
      <c r="E59" s="49"/>
      <c r="F59" s="49"/>
      <c r="G59" s="49"/>
      <c r="H59" s="49"/>
      <c r="I59" s="49"/>
    </row>
    <row r="60" spans="1:9" ht="48" x14ac:dyDescent="0.35">
      <c r="A60" s="5" t="s">
        <v>0</v>
      </c>
      <c r="B60" s="5" t="s">
        <v>1</v>
      </c>
      <c r="C60" s="7" t="s">
        <v>144</v>
      </c>
      <c r="D60" s="5" t="s">
        <v>8</v>
      </c>
      <c r="E60" s="7" t="s">
        <v>65</v>
      </c>
      <c r="F60" s="7" t="s">
        <v>143</v>
      </c>
      <c r="G60" s="7" t="s">
        <v>55</v>
      </c>
      <c r="H60" s="7" t="s">
        <v>67</v>
      </c>
      <c r="I60" s="7" t="s">
        <v>142</v>
      </c>
    </row>
    <row r="61" spans="1:9" x14ac:dyDescent="0.35">
      <c r="A61" s="13" t="s">
        <v>79</v>
      </c>
      <c r="B61" s="9" t="s">
        <v>63</v>
      </c>
      <c r="C61" s="43">
        <v>4</v>
      </c>
      <c r="D61" s="11" t="s">
        <v>10</v>
      </c>
      <c r="E61" s="16">
        <f>'Dodávka STO a pasportizace'!D61</f>
        <v>0</v>
      </c>
      <c r="F61" s="16">
        <f>C61*E61</f>
        <v>0</v>
      </c>
      <c r="G61" s="44">
        <f>'Dodávka STO a pasportizace'!E61</f>
        <v>0</v>
      </c>
      <c r="H61" s="16">
        <f>G61*F61</f>
        <v>0</v>
      </c>
      <c r="I61" s="16">
        <f>F61+H61</f>
        <v>0</v>
      </c>
    </row>
    <row r="62" spans="1:9" x14ac:dyDescent="0.35">
      <c r="A62" s="46" t="s">
        <v>130</v>
      </c>
      <c r="B62" s="47"/>
      <c r="C62" s="47"/>
      <c r="D62" s="47"/>
      <c r="E62" s="47"/>
      <c r="F62" s="47"/>
      <c r="G62" s="47"/>
      <c r="H62" s="48"/>
      <c r="I62" s="36"/>
    </row>
    <row r="63" spans="1:9" ht="48" x14ac:dyDescent="0.35">
      <c r="A63" s="5" t="s">
        <v>0</v>
      </c>
      <c r="B63" s="5" t="s">
        <v>1</v>
      </c>
      <c r="C63" s="5" t="s">
        <v>144</v>
      </c>
      <c r="D63" s="7" t="s">
        <v>8</v>
      </c>
      <c r="E63" s="7" t="s">
        <v>65</v>
      </c>
      <c r="F63" s="7" t="s">
        <v>143</v>
      </c>
      <c r="G63" s="7" t="s">
        <v>55</v>
      </c>
      <c r="H63" s="7" t="s">
        <v>67</v>
      </c>
      <c r="I63" s="7" t="s">
        <v>142</v>
      </c>
    </row>
    <row r="64" spans="1:9" x14ac:dyDescent="0.35">
      <c r="A64" s="13" t="s">
        <v>131</v>
      </c>
      <c r="B64" s="9" t="s">
        <v>129</v>
      </c>
      <c r="C64" s="43">
        <v>1</v>
      </c>
      <c r="D64" s="11" t="s">
        <v>10</v>
      </c>
      <c r="E64" s="16">
        <f>'Dodávka STO a pasportizace'!D64</f>
        <v>0</v>
      </c>
      <c r="F64" s="16">
        <f t="shared" ref="F64:F68" si="15">C64*E64</f>
        <v>0</v>
      </c>
      <c r="G64" s="44">
        <f>'Dodávka STO a pasportizace'!E64</f>
        <v>0</v>
      </c>
      <c r="H64" s="16">
        <f t="shared" ref="H64:H68" si="16">G64*F64</f>
        <v>0</v>
      </c>
      <c r="I64" s="16">
        <f t="shared" ref="I64:I68" si="17">F64+H64</f>
        <v>0</v>
      </c>
    </row>
    <row r="65" spans="1:9" x14ac:dyDescent="0.35">
      <c r="A65" s="13" t="s">
        <v>132</v>
      </c>
      <c r="B65" s="9" t="s">
        <v>133</v>
      </c>
      <c r="C65" s="43">
        <v>15</v>
      </c>
      <c r="D65" s="11" t="s">
        <v>134</v>
      </c>
      <c r="E65" s="16">
        <f>'Dodávka STO a pasportizace'!D65</f>
        <v>0</v>
      </c>
      <c r="F65" s="16">
        <f t="shared" si="15"/>
        <v>0</v>
      </c>
      <c r="G65" s="44">
        <f>'Dodávka STO a pasportizace'!E65</f>
        <v>0</v>
      </c>
      <c r="H65" s="16">
        <f t="shared" si="16"/>
        <v>0</v>
      </c>
      <c r="I65" s="16">
        <f t="shared" si="17"/>
        <v>0</v>
      </c>
    </row>
    <row r="66" spans="1:9" x14ac:dyDescent="0.35">
      <c r="A66" s="13" t="s">
        <v>135</v>
      </c>
      <c r="B66" s="9" t="s">
        <v>136</v>
      </c>
      <c r="C66" s="43">
        <v>22</v>
      </c>
      <c r="D66" s="11" t="s">
        <v>10</v>
      </c>
      <c r="E66" s="16">
        <f>'Dodávka STO a pasportizace'!D66</f>
        <v>0</v>
      </c>
      <c r="F66" s="16">
        <f t="shared" si="15"/>
        <v>0</v>
      </c>
      <c r="G66" s="44">
        <f>'Dodávka STO a pasportizace'!E66</f>
        <v>0</v>
      </c>
      <c r="H66" s="16">
        <f t="shared" si="16"/>
        <v>0</v>
      </c>
      <c r="I66" s="16">
        <f t="shared" si="17"/>
        <v>0</v>
      </c>
    </row>
    <row r="67" spans="1:9" x14ac:dyDescent="0.35">
      <c r="A67" s="13" t="s">
        <v>137</v>
      </c>
      <c r="B67" s="9" t="s">
        <v>140</v>
      </c>
      <c r="C67" s="43">
        <v>24</v>
      </c>
      <c r="D67" s="11" t="s">
        <v>141</v>
      </c>
      <c r="E67" s="16">
        <f>'Dodávka STO a pasportizace'!D67</f>
        <v>0</v>
      </c>
      <c r="F67" s="16">
        <f t="shared" si="15"/>
        <v>0</v>
      </c>
      <c r="G67" s="44">
        <f>'Dodávka STO a pasportizace'!E67</f>
        <v>0</v>
      </c>
      <c r="H67" s="16">
        <f t="shared" si="16"/>
        <v>0</v>
      </c>
      <c r="I67" s="16">
        <f t="shared" si="17"/>
        <v>0</v>
      </c>
    </row>
    <row r="68" spans="1:9" x14ac:dyDescent="0.35">
      <c r="A68" s="13" t="s">
        <v>139</v>
      </c>
      <c r="B68" s="9" t="s">
        <v>138</v>
      </c>
      <c r="C68" s="43">
        <v>4</v>
      </c>
      <c r="D68" s="11" t="s">
        <v>9</v>
      </c>
      <c r="E68" s="16">
        <f>'Dodávka STO a pasportizace'!D68</f>
        <v>0</v>
      </c>
      <c r="F68" s="16">
        <f t="shared" si="15"/>
        <v>0</v>
      </c>
      <c r="G68" s="44">
        <f>'Dodávka STO a pasportizace'!E68</f>
        <v>0</v>
      </c>
      <c r="H68" s="16">
        <f t="shared" si="16"/>
        <v>0</v>
      </c>
      <c r="I68" s="16">
        <f t="shared" si="17"/>
        <v>0</v>
      </c>
    </row>
  </sheetData>
  <mergeCells count="9">
    <mergeCell ref="A62:H62"/>
    <mergeCell ref="A1:I1"/>
    <mergeCell ref="A59:I59"/>
    <mergeCell ref="A2:I2"/>
    <mergeCell ref="A16:I16"/>
    <mergeCell ref="A27:I27"/>
    <mergeCell ref="A35:I35"/>
    <mergeCell ref="A49:I49"/>
    <mergeCell ref="A46:I46"/>
  </mergeCells>
  <pageMargins left="0.25" right="0.25" top="0.75" bottom="0.75" header="0.3" footer="0.3"/>
  <pageSetup paperSize="9" scale="61" fitToHeight="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B7"/>
  <sheetViews>
    <sheetView workbookViewId="0">
      <selection activeCell="B17" sqref="B17"/>
    </sheetView>
  </sheetViews>
  <sheetFormatPr defaultColWidth="11" defaultRowHeight="15.5" x14ac:dyDescent="0.35"/>
  <cols>
    <col min="1" max="1" width="5" customWidth="1"/>
    <col min="2" max="2" width="73.75" style="1" customWidth="1"/>
  </cols>
  <sheetData>
    <row r="1" spans="1:2" x14ac:dyDescent="0.35">
      <c r="A1" s="2" t="s">
        <v>4</v>
      </c>
      <c r="B1" s="4" t="s">
        <v>5</v>
      </c>
    </row>
    <row r="2" spans="1:2" x14ac:dyDescent="0.35">
      <c r="A2" s="38">
        <v>1</v>
      </c>
      <c r="B2" s="17" t="s">
        <v>80</v>
      </c>
    </row>
    <row r="3" spans="1:2" ht="46.5" x14ac:dyDescent="0.35">
      <c r="A3" s="39">
        <v>2</v>
      </c>
      <c r="B3" s="3" t="s">
        <v>124</v>
      </c>
    </row>
    <row r="4" spans="1:2" x14ac:dyDescent="0.35">
      <c r="A4" s="39">
        <v>3</v>
      </c>
      <c r="B4" s="3" t="s">
        <v>120</v>
      </c>
    </row>
    <row r="5" spans="1:2" ht="31" x14ac:dyDescent="0.35">
      <c r="A5" s="39">
        <v>4</v>
      </c>
      <c r="B5" s="3" t="s">
        <v>121</v>
      </c>
    </row>
    <row r="6" spans="1:2" ht="31" x14ac:dyDescent="0.35">
      <c r="A6" s="39">
        <v>5</v>
      </c>
      <c r="B6" s="3" t="s">
        <v>123</v>
      </c>
    </row>
    <row r="7" spans="1:2" ht="46.5" x14ac:dyDescent="0.35">
      <c r="A7" s="32">
        <v>6</v>
      </c>
      <c r="B7" s="3" t="s">
        <v>122</v>
      </c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Dodávka STO a pasportizace</vt:lpstr>
      <vt:lpstr>Servisní služby</vt:lpstr>
      <vt:lpstr>Celková cena za model</vt:lpstr>
      <vt:lpstr>Model Dodávky STO, pasportizace</vt:lpstr>
      <vt:lpstr>Poznámky k modelovému příkladu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Holý Michal</cp:lastModifiedBy>
  <cp:lastPrinted>2016-07-25T13:34:13Z</cp:lastPrinted>
  <dcterms:created xsi:type="dcterms:W3CDTF">2013-05-02T09:44:35Z</dcterms:created>
  <dcterms:modified xsi:type="dcterms:W3CDTF">2023-08-01T16:09:01Z</dcterms:modified>
</cp:coreProperties>
</file>