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0">'Krycí list rozpočtu'!$A$1:$I$32</definedName>
    <definedName name="_xlnm.Print_Area" localSheetId="1">'rozpočet'!$A$1:$G$27</definedName>
  </definedNames>
  <calcPr fullCalcOnLoad="1"/>
</workbook>
</file>

<file path=xl/sharedStrings.xml><?xml version="1.0" encoding="utf-8"?>
<sst xmlns="http://schemas.openxmlformats.org/spreadsheetml/2006/main" count="162" uniqueCount="124">
  <si>
    <t>KPL</t>
  </si>
  <si>
    <t>M3</t>
  </si>
  <si>
    <t>M</t>
  </si>
  <si>
    <t>M2</t>
  </si>
  <si>
    <t>SPOJOVACÍ POSTŘIK Z EMULZE DO 0,5KG/M2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</si>
  <si>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</si>
  <si>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</si>
  <si>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</si>
  <si>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</si>
  <si>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</si>
  <si>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</si>
  <si>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</si>
  <si>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</si>
  <si>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</si>
  <si>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</si>
  <si>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</si>
  <si>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</si>
  <si>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</si>
  <si>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</si>
  <si>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</si>
  <si>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</si>
  <si>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</si>
  <si>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</si>
  <si>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</si>
  <si>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</si>
  <si>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</si>
  <si>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</si>
  <si>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</si>
  <si>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</si>
  <si>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</si>
  <si>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</si>
  <si>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</si>
  <si>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</si>
  <si>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</si>
  <si>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</si>
  <si>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</si>
  <si>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</si>
  <si>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</si>
  <si>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</si>
  <si>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</si>
  <si>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</si>
  <si>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</si>
  <si>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</si>
  <si>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</si>
  <si>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</si>
  <si>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</si>
  <si>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</si>
  <si>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</si>
  <si>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</si>
  <si>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</si>
  <si>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</si>
  <si>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</si>
  <si>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</si>
  <si>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</si>
  <si>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</si>
  <si>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</si>
  <si>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</si>
  <si>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</si>
  <si>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</si>
  <si>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</si>
  <si>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</si>
  <si>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</si>
  <si>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</si>
  <si>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</si>
  <si>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</si>
  <si>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</si>
  <si>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</si>
  <si>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</si>
  <si>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</si>
  <si>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</si>
  <si>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</si>
  <si>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</si>
  <si>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</si>
  <si>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OČIŠTĚNÍ ASFALTOVÝCH VOZOVEK ZAMETENÍM (samosběr)</t>
  </si>
  <si>
    <t xml:space="preserve">Schválil </t>
  </si>
  <si>
    <t>Zpracoval</t>
  </si>
  <si>
    <t>KSÚS Středočeského kraje příspěvková organizace</t>
  </si>
  <si>
    <t>ŘEZÁNÍ ASFALTOVÉHO KRYTU VOZOVEK TL DO 50MM</t>
  </si>
  <si>
    <t>R položka</t>
  </si>
  <si>
    <t>Opravy 2023</t>
  </si>
  <si>
    <t>Termín výstavby:</t>
  </si>
  <si>
    <t>Zdroj financování:</t>
  </si>
  <si>
    <t>ZO za KSUSSK:</t>
  </si>
  <si>
    <t>Podpis ZO</t>
  </si>
  <si>
    <t>vedoucí oblasti Benešov: Jiří Brzoň</t>
  </si>
  <si>
    <t>II/102 Mokrsko - Čelina</t>
  </si>
  <si>
    <t>Čelina, Mokrsko</t>
  </si>
  <si>
    <t>Jan Langhans</t>
  </si>
  <si>
    <t>Jan Langhans CMS 10 Dobříš</t>
  </si>
  <si>
    <t>provozní cestmistr: Jan langhans</t>
  </si>
  <si>
    <t>správní cestmistr: Martina Roubíková</t>
  </si>
  <si>
    <t>R-položka</t>
  </si>
  <si>
    <t>931312</t>
  </si>
  <si>
    <t>DIO VČ. ZAJIŠTĚNÍ A VYTÝČENÍ ING. SÍTÍ</t>
  </si>
  <si>
    <t>574C06</t>
  </si>
  <si>
    <t>574A34</t>
  </si>
  <si>
    <t>ASFALTOVÝ BETON PRO OBRUSNÉ VRSTVY ACO 11+, 11S TL. 40MM</t>
  </si>
  <si>
    <t>ASFALTOVÝ BETON PRO LOŽNÍ VRSTVY ACL 16+, 16S</t>
  </si>
  <si>
    <t>ZPEVNĚNÍ KRAJNIC Z RECYKLOVANÉHO MATERIÁLU tl. do 100 mm</t>
  </si>
  <si>
    <t>FRÉZOVÁNÍ ZPEVNĚNÝCH PLOCH ASFALTOVÝCH, ODVOZ DO 20KM</t>
  </si>
  <si>
    <t>Zdroj položek/cen: www.sfdi.cz (OTSKP 2023)</t>
  </si>
  <si>
    <t>VODOROVNÉ DOPRAVNÍ ZNAČENÍ BARVOU HLADKÉ - DODÁVKA A POKLÁDKA</t>
  </si>
  <si>
    <t>FRÉZOVÁNÍ DRÁŽKY PRŮŘEZU DO 200MM2 V ASFALTOVÉ VOZOVCE</t>
  </si>
  <si>
    <t>TĚSNĚNÍ DILATAČ SPAR ASF ZÁLIVKOU PRŮŘ DO 200MM2</t>
  </si>
  <si>
    <t>SANACE KONSTR. VRSTEV tl.350 mm (dle technické specifikace)</t>
  </si>
  <si>
    <t>zápichý na začátku a konci opravy a v napojení na místní komunikaci.</t>
  </si>
  <si>
    <t>silnice II/102 v km 35,600 - 37,107</t>
  </si>
  <si>
    <t>Zástupce vedoucího oblasti: Bc. Milan Jonszta</t>
  </si>
  <si>
    <t>Rekonstrukce silnice II/102 Mokrsko - Čelina</t>
  </si>
  <si>
    <t xml:space="preserve">Sanace  hl. 35cm    - agregovaná položka                  </t>
  </si>
  <si>
    <t>Číslo položky   OTSKP</t>
  </si>
  <si>
    <t>SEPARAČNÍ GEOTEXTILIE</t>
  </si>
  <si>
    <t>m2</t>
  </si>
  <si>
    <t>015130</t>
  </si>
  <si>
    <t>POPLATKY ZA LIKVIDACŮ ODPADŮ NEKONTAMINOVANÝCH - 17 03 02 VYBOURANÝ ASFALTOVÝ BETON BEZ DEHTU</t>
  </si>
  <si>
    <t>t</t>
  </si>
  <si>
    <t>m3</t>
  </si>
  <si>
    <t>VOZOVKOVÉ VRSTVY ZE ŠTĚRKODRTI TL.  150MM</t>
  </si>
  <si>
    <t xml:space="preserve">Celkem sanace   </t>
  </si>
  <si>
    <t>ODKOPÁVKY A PROKOPÁVKY OBECNÉ TŘ. III, ODVOZ DO 20KM</t>
  </si>
  <si>
    <t>VRSTVY PRO OBNOVU A OPRAVY Z KAMENIVA ZPEV. CEMENTEM - TL. 120 mm</t>
  </si>
  <si>
    <t>567104</t>
  </si>
  <si>
    <t>ASFALTOVÝ BETON PRO LOŽNÍ VRSTVY ACL 16+,16S - TL. 80MM</t>
  </si>
  <si>
    <t>obsahuje : zaříznutí, odtěžení a odvoz na skládku, zhutnění pláně, geotextílie, štěrkodrť 15 cm, KZC - tl. 12 cm, a ACL 16+, 16S tl. -8 cm.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</si>
</sst>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17" xfId="0" applyNumberFormat="1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4" fontId="12" fillId="0" borderId="26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27" xfId="0" applyNumberFormat="1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4" fontId="12" fillId="0" borderId="29" xfId="0" applyNumberFormat="1" applyFont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horizontal="right" vertical="center"/>
      <protection/>
    </xf>
    <xf numFmtId="0" fontId="12" fillId="34" borderId="30" xfId="0" applyFont="1" applyFill="1" applyBorder="1" applyAlignment="1" applyProtection="1">
      <alignment horizontal="right" vertical="center"/>
      <protection/>
    </xf>
    <xf numFmtId="0" fontId="12" fillId="34" borderId="23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19" fillId="0" borderId="28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 applyProtection="1">
      <alignment vertical="center"/>
      <protection/>
    </xf>
    <xf numFmtId="37" fontId="0" fillId="0" borderId="13" xfId="0" applyNumberFormat="1" applyBorder="1" applyAlignment="1">
      <alignment horizontal="center" vertical="top" wrapText="1"/>
    </xf>
    <xf numFmtId="1" fontId="19" fillId="0" borderId="24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49" fontId="19" fillId="0" borderId="31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 wrapText="1"/>
    </xf>
    <xf numFmtId="4" fontId="4" fillId="0" borderId="32" xfId="0" applyNumberFormat="1" applyFont="1" applyFill="1" applyBorder="1" applyAlignment="1" applyProtection="1">
      <alignment vertical="center" wrapText="1"/>
      <protection/>
    </xf>
    <xf numFmtId="4" fontId="19" fillId="0" borderId="32" xfId="0" applyNumberFormat="1" applyFont="1" applyFill="1" applyBorder="1" applyAlignment="1">
      <alignment vertical="center" wrapText="1"/>
    </xf>
    <xf numFmtId="4" fontId="4" fillId="0" borderId="33" xfId="0" applyNumberFormat="1" applyFont="1" applyFill="1" applyBorder="1" applyAlignment="1" applyProtection="1">
      <alignment vertical="center" wrapText="1"/>
      <protection/>
    </xf>
    <xf numFmtId="177" fontId="19" fillId="0" borderId="20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2" fillId="34" borderId="34" xfId="0" applyFont="1" applyFill="1" applyBorder="1" applyAlignment="1" applyProtection="1">
      <alignment vertical="top" wrapText="1"/>
      <protection/>
    </xf>
    <xf numFmtId="0" fontId="12" fillId="34" borderId="23" xfId="0" applyFont="1" applyFill="1" applyBorder="1" applyAlignment="1" applyProtection="1">
      <alignment vertical="top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vertical="top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top"/>
      <protection/>
    </xf>
    <xf numFmtId="0" fontId="12" fillId="0" borderId="18" xfId="0" applyFont="1" applyBorder="1" applyAlignment="1" applyProtection="1">
      <alignment horizontal="center" vertical="center"/>
      <protection/>
    </xf>
    <xf numFmtId="2" fontId="5" fillId="0" borderId="18" xfId="0" applyNumberFormat="1" applyFont="1" applyBorder="1" applyAlignment="1" applyProtection="1">
      <alignment horizontal="right" vertical="center"/>
      <protection/>
    </xf>
    <xf numFmtId="4" fontId="5" fillId="0" borderId="35" xfId="0" applyNumberFormat="1" applyFont="1" applyBorder="1" applyAlignment="1" applyProtection="1">
      <alignment horizontal="right" vertical="center"/>
      <protection/>
    </xf>
    <xf numFmtId="49" fontId="12" fillId="0" borderId="17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top"/>
      <protection/>
    </xf>
    <xf numFmtId="0" fontId="12" fillId="0" borderId="36" xfId="0" applyFont="1" applyBorder="1" applyAlignment="1" applyProtection="1">
      <alignment vertical="top"/>
      <protection/>
    </xf>
    <xf numFmtId="0" fontId="12" fillId="0" borderId="36" xfId="0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right" vertical="center"/>
      <protection/>
    </xf>
    <xf numFmtId="4" fontId="5" fillId="0" borderId="37" xfId="0" applyNumberFormat="1" applyFont="1" applyBorder="1" applyAlignment="1" applyProtection="1">
      <alignment horizontal="right" vertical="center"/>
      <protection/>
    </xf>
    <xf numFmtId="4" fontId="6" fillId="0" borderId="38" xfId="0" applyNumberFormat="1" applyFont="1" applyBorder="1" applyAlignment="1" applyProtection="1">
      <alignment vertical="top"/>
      <protection/>
    </xf>
    <xf numFmtId="0" fontId="22" fillId="0" borderId="39" xfId="0" applyFont="1" applyBorder="1" applyAlignment="1" applyProtection="1">
      <alignment vertical="top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right" vertical="top"/>
      <protection/>
    </xf>
    <xf numFmtId="4" fontId="6" fillId="0" borderId="39" xfId="0" applyNumberFormat="1" applyFont="1" applyBorder="1" applyAlignment="1" applyProtection="1">
      <alignment horizontal="right" vertical="top"/>
      <protection/>
    </xf>
    <xf numFmtId="4" fontId="22" fillId="0" borderId="40" xfId="0" applyNumberFormat="1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2" fontId="5" fillId="0" borderId="13" xfId="0" applyNumberFormat="1" applyFont="1" applyFill="1" applyBorder="1" applyAlignment="1" applyProtection="1">
      <alignment horizontal="right" vertical="center"/>
      <protection/>
    </xf>
    <xf numFmtId="49" fontId="12" fillId="0" borderId="41" xfId="0" applyNumberFormat="1" applyFont="1" applyBorder="1" applyAlignment="1" applyProtection="1">
      <alignment horizontal="center" vertical="center"/>
      <protection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46" xfId="0" applyNumberFormat="1" applyFont="1" applyFill="1" applyBorder="1" applyAlignment="1" applyProtection="1">
      <alignment horizontal="center" vertical="center"/>
      <protection/>
    </xf>
    <xf numFmtId="0" fontId="21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46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vertical="center" wrapText="1"/>
      <protection/>
    </xf>
    <xf numFmtId="0" fontId="4" fillId="0" borderId="44" xfId="0" applyFont="1" applyBorder="1" applyAlignment="1" applyProtection="1">
      <alignment vertical="center" wrapText="1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47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49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20" fillId="0" borderId="54" xfId="0" applyNumberFormat="1" applyFont="1" applyFill="1" applyBorder="1" applyAlignment="1" applyProtection="1">
      <alignment horizontal="left" vertical="center"/>
      <protection/>
    </xf>
    <xf numFmtId="0" fontId="20" fillId="0" borderId="52" xfId="0" applyNumberFormat="1" applyFont="1" applyFill="1" applyBorder="1" applyAlignment="1" applyProtection="1">
      <alignment horizontal="left" vertical="center"/>
      <protection/>
    </xf>
    <xf numFmtId="0" fontId="20" fillId="0" borderId="53" xfId="0" applyNumberFormat="1" applyFont="1" applyFill="1" applyBorder="1" applyAlignment="1" applyProtection="1">
      <alignment horizontal="left" vertical="center"/>
      <protection/>
    </xf>
    <xf numFmtId="0" fontId="20" fillId="0" borderId="55" xfId="0" applyNumberFormat="1" applyFont="1" applyFill="1" applyBorder="1" applyAlignment="1" applyProtection="1">
      <alignment horizontal="left" vertical="center"/>
      <protection/>
    </xf>
    <xf numFmtId="49" fontId="20" fillId="35" borderId="45" xfId="0" applyNumberFormat="1" applyFont="1" applyFill="1" applyBorder="1" applyAlignment="1" applyProtection="1">
      <alignment horizontal="center" vertical="center"/>
      <protection/>
    </xf>
    <xf numFmtId="0" fontId="20" fillId="35" borderId="49" xfId="0" applyNumberFormat="1" applyFont="1" applyFill="1" applyBorder="1" applyAlignment="1" applyProtection="1">
      <alignment horizontal="center" vertical="center"/>
      <protection/>
    </xf>
    <xf numFmtId="0" fontId="20" fillId="35" borderId="46" xfId="0" applyNumberFormat="1" applyFont="1" applyFill="1" applyBorder="1" applyAlignment="1" applyProtection="1">
      <alignment horizontal="center" vertical="center"/>
      <protection/>
    </xf>
    <xf numFmtId="0" fontId="20" fillId="0" borderId="50" xfId="0" applyNumberFormat="1" applyFont="1" applyFill="1" applyBorder="1" applyAlignment="1" applyProtection="1">
      <alignment horizontal="left" vertical="center"/>
      <protection/>
    </xf>
    <xf numFmtId="0" fontId="20" fillId="35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4" fontId="19" fillId="0" borderId="13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578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13" sqref="E13:F13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7.16015625" style="3" customWidth="1"/>
    <col min="5" max="5" width="26.83203125" style="3" customWidth="1"/>
    <col min="6" max="6" width="27.66015625" style="3" customWidth="1"/>
    <col min="7" max="7" width="7.66015625" style="3" customWidth="1"/>
    <col min="8" max="8" width="19.33203125" style="3" customWidth="1"/>
    <col min="9" max="9" width="33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34" t="s">
        <v>49</v>
      </c>
      <c r="B1" s="135"/>
      <c r="C1" s="135"/>
      <c r="D1" s="135"/>
      <c r="E1" s="135"/>
      <c r="F1" s="135"/>
      <c r="G1" s="135"/>
      <c r="H1" s="135"/>
      <c r="I1" s="135"/>
    </row>
    <row r="2" spans="1:10" ht="12.75" customHeight="1">
      <c r="A2" s="136" t="s">
        <v>48</v>
      </c>
      <c r="B2" s="137"/>
      <c r="C2" s="140" t="s">
        <v>108</v>
      </c>
      <c r="D2" s="140"/>
      <c r="E2" s="142" t="s">
        <v>47</v>
      </c>
      <c r="F2" s="143" t="s">
        <v>76</v>
      </c>
      <c r="G2" s="144"/>
      <c r="H2" s="142" t="s">
        <v>42</v>
      </c>
      <c r="I2" s="147" t="s">
        <v>65</v>
      </c>
      <c r="J2" s="4"/>
    </row>
    <row r="3" spans="1:10" ht="12.75">
      <c r="A3" s="138"/>
      <c r="B3" s="139"/>
      <c r="C3" s="141"/>
      <c r="D3" s="141"/>
      <c r="E3" s="139"/>
      <c r="F3" s="145"/>
      <c r="G3" s="146"/>
      <c r="H3" s="139"/>
      <c r="I3" s="148"/>
      <c r="J3" s="4"/>
    </row>
    <row r="4" spans="1:10" ht="12.75" customHeight="1">
      <c r="A4" s="149" t="s">
        <v>46</v>
      </c>
      <c r="B4" s="139"/>
      <c r="C4" s="150" t="s">
        <v>79</v>
      </c>
      <c r="D4" s="151"/>
      <c r="E4" s="154" t="s">
        <v>45</v>
      </c>
      <c r="F4" s="154"/>
      <c r="G4" s="139"/>
      <c r="H4" s="154" t="s">
        <v>42</v>
      </c>
      <c r="I4" s="155"/>
      <c r="J4" s="4"/>
    </row>
    <row r="5" spans="1:10" ht="12.75">
      <c r="A5" s="138"/>
      <c r="B5" s="139"/>
      <c r="C5" s="152"/>
      <c r="D5" s="153"/>
      <c r="E5" s="139"/>
      <c r="F5" s="139"/>
      <c r="G5" s="139"/>
      <c r="H5" s="139"/>
      <c r="I5" s="148"/>
      <c r="J5" s="4"/>
    </row>
    <row r="6" spans="1:10" ht="12.75" customHeight="1">
      <c r="A6" s="149" t="s">
        <v>44</v>
      </c>
      <c r="B6" s="139"/>
      <c r="C6" s="156" t="s">
        <v>85</v>
      </c>
      <c r="D6" s="157"/>
      <c r="E6" s="154" t="s">
        <v>43</v>
      </c>
      <c r="F6" s="154"/>
      <c r="G6" s="139"/>
      <c r="H6" s="154" t="s">
        <v>42</v>
      </c>
      <c r="I6" s="155"/>
      <c r="J6" s="4"/>
    </row>
    <row r="7" spans="1:10" ht="6.75" customHeight="1">
      <c r="A7" s="138"/>
      <c r="B7" s="139"/>
      <c r="C7" s="158"/>
      <c r="D7" s="159"/>
      <c r="E7" s="139"/>
      <c r="F7" s="139"/>
      <c r="G7" s="139"/>
      <c r="H7" s="139"/>
      <c r="I7" s="148"/>
      <c r="J7" s="4"/>
    </row>
    <row r="8" spans="1:10" ht="12.75">
      <c r="A8" s="149" t="s">
        <v>80</v>
      </c>
      <c r="B8" s="139"/>
      <c r="C8" s="160"/>
      <c r="D8" s="139"/>
      <c r="E8" s="154" t="s">
        <v>82</v>
      </c>
      <c r="F8" s="139" t="s">
        <v>87</v>
      </c>
      <c r="G8" s="139"/>
      <c r="H8" s="154" t="s">
        <v>83</v>
      </c>
      <c r="I8" s="155"/>
      <c r="J8" s="4"/>
    </row>
    <row r="9" spans="1:10" ht="12.75">
      <c r="A9" s="138"/>
      <c r="B9" s="139"/>
      <c r="C9" s="139"/>
      <c r="D9" s="139"/>
      <c r="E9" s="139"/>
      <c r="F9" s="139"/>
      <c r="G9" s="139"/>
      <c r="H9" s="139"/>
      <c r="I9" s="148"/>
      <c r="J9" s="4"/>
    </row>
    <row r="10" spans="1:10" ht="12.75">
      <c r="A10" s="149" t="s">
        <v>81</v>
      </c>
      <c r="B10" s="139"/>
      <c r="C10" s="154"/>
      <c r="D10" s="139"/>
      <c r="E10" s="154" t="s">
        <v>41</v>
      </c>
      <c r="F10" s="154" t="s">
        <v>88</v>
      </c>
      <c r="G10" s="139"/>
      <c r="H10" s="154" t="s">
        <v>40</v>
      </c>
      <c r="I10" s="161"/>
      <c r="J10" s="4"/>
    </row>
    <row r="11" spans="1:10" ht="12.75">
      <c r="A11" s="138"/>
      <c r="B11" s="139"/>
      <c r="C11" s="139"/>
      <c r="D11" s="139"/>
      <c r="E11" s="139"/>
      <c r="F11" s="139"/>
      <c r="G11" s="139"/>
      <c r="H11" s="139"/>
      <c r="I11" s="148"/>
      <c r="J11" s="4"/>
    </row>
    <row r="12" spans="1:9" ht="23.25" customHeight="1" thickBot="1">
      <c r="A12" s="162" t="s">
        <v>39</v>
      </c>
      <c r="B12" s="163"/>
      <c r="C12" s="163"/>
      <c r="D12" s="163"/>
      <c r="E12" s="163"/>
      <c r="F12" s="163"/>
      <c r="G12" s="163"/>
      <c r="H12" s="163"/>
      <c r="I12" s="164"/>
    </row>
    <row r="13" spans="1:10" ht="26.25" customHeight="1">
      <c r="A13" s="20" t="s">
        <v>38</v>
      </c>
      <c r="B13" s="165" t="s">
        <v>37</v>
      </c>
      <c r="C13" s="166"/>
      <c r="D13" s="19" t="s">
        <v>36</v>
      </c>
      <c r="E13" s="165" t="s">
        <v>35</v>
      </c>
      <c r="F13" s="166"/>
      <c r="G13" s="19" t="s">
        <v>34</v>
      </c>
      <c r="H13" s="165" t="s">
        <v>33</v>
      </c>
      <c r="I13" s="167"/>
      <c r="J13" s="4"/>
    </row>
    <row r="14" spans="1:10" ht="15" customHeight="1">
      <c r="A14" s="14" t="s">
        <v>32</v>
      </c>
      <c r="B14" s="16" t="s">
        <v>22</v>
      </c>
      <c r="C14" s="13">
        <f>SUM(rozpočet!G23)</f>
        <v>0</v>
      </c>
      <c r="D14" s="168" t="s">
        <v>31</v>
      </c>
      <c r="E14" s="169"/>
      <c r="F14" s="13">
        <v>0</v>
      </c>
      <c r="G14" s="168" t="s">
        <v>30</v>
      </c>
      <c r="H14" s="169"/>
      <c r="I14" s="12">
        <v>0</v>
      </c>
      <c r="J14" s="4"/>
    </row>
    <row r="15" spans="1:11" ht="15" customHeight="1">
      <c r="A15" s="14"/>
      <c r="B15" s="16" t="s">
        <v>20</v>
      </c>
      <c r="C15" s="13">
        <v>0</v>
      </c>
      <c r="D15" s="168" t="s">
        <v>29</v>
      </c>
      <c r="E15" s="169"/>
      <c r="F15" s="13">
        <v>0</v>
      </c>
      <c r="G15" s="168" t="s">
        <v>28</v>
      </c>
      <c r="H15" s="169"/>
      <c r="I15" s="12">
        <v>0</v>
      </c>
      <c r="J15" s="4"/>
      <c r="K15" s="18"/>
    </row>
    <row r="16" spans="1:10" ht="15" customHeight="1">
      <c r="A16" s="14" t="s">
        <v>27</v>
      </c>
      <c r="B16" s="16" t="s">
        <v>22</v>
      </c>
      <c r="C16" s="13">
        <v>0</v>
      </c>
      <c r="D16" s="168" t="s">
        <v>26</v>
      </c>
      <c r="E16" s="169"/>
      <c r="F16" s="13">
        <v>0</v>
      </c>
      <c r="G16" s="168" t="s">
        <v>25</v>
      </c>
      <c r="H16" s="169"/>
      <c r="I16" s="12">
        <v>0</v>
      </c>
      <c r="J16" s="4"/>
    </row>
    <row r="17" spans="1:10" ht="15" customHeight="1">
      <c r="A17" s="14"/>
      <c r="B17" s="16" t="s">
        <v>20</v>
      </c>
      <c r="C17" s="13">
        <v>0</v>
      </c>
      <c r="D17" s="168"/>
      <c r="E17" s="169"/>
      <c r="F17" s="17"/>
      <c r="G17" s="168" t="s">
        <v>24</v>
      </c>
      <c r="H17" s="169"/>
      <c r="I17" s="12">
        <v>0</v>
      </c>
      <c r="J17" s="4"/>
    </row>
    <row r="18" spans="1:10" ht="15" customHeight="1">
      <c r="A18" s="14" t="s">
        <v>23</v>
      </c>
      <c r="B18" s="16" t="s">
        <v>22</v>
      </c>
      <c r="C18" s="13">
        <v>0</v>
      </c>
      <c r="D18" s="168"/>
      <c r="E18" s="169"/>
      <c r="F18" s="17"/>
      <c r="G18" s="168" t="s">
        <v>21</v>
      </c>
      <c r="H18" s="169"/>
      <c r="I18" s="12">
        <v>0</v>
      </c>
      <c r="J18" s="4"/>
    </row>
    <row r="19" spans="1:10" ht="15" customHeight="1">
      <c r="A19" s="14"/>
      <c r="B19" s="16" t="s">
        <v>20</v>
      </c>
      <c r="C19" s="13">
        <v>0</v>
      </c>
      <c r="D19" s="168"/>
      <c r="E19" s="169"/>
      <c r="F19" s="17"/>
      <c r="G19" s="168" t="s">
        <v>19</v>
      </c>
      <c r="H19" s="169"/>
      <c r="I19" s="12">
        <v>0</v>
      </c>
      <c r="J19" s="4"/>
    </row>
    <row r="20" spans="1:10" ht="15" customHeight="1">
      <c r="A20" s="175" t="s">
        <v>18</v>
      </c>
      <c r="B20" s="171"/>
      <c r="C20" s="13">
        <v>0</v>
      </c>
      <c r="D20" s="168"/>
      <c r="E20" s="169"/>
      <c r="F20" s="17"/>
      <c r="G20" s="168"/>
      <c r="H20" s="169"/>
      <c r="I20" s="15"/>
      <c r="J20" s="4"/>
    </row>
    <row r="21" spans="1:10" ht="15" customHeight="1">
      <c r="A21" s="175" t="s">
        <v>17</v>
      </c>
      <c r="B21" s="171"/>
      <c r="C21" s="13">
        <v>0</v>
      </c>
      <c r="D21" s="168"/>
      <c r="E21" s="169"/>
      <c r="F21" s="17"/>
      <c r="G21" s="168"/>
      <c r="H21" s="169"/>
      <c r="I21" s="15"/>
      <c r="J21" s="4"/>
    </row>
    <row r="22" spans="1:10" ht="16.5" customHeight="1">
      <c r="A22" s="175" t="s">
        <v>16</v>
      </c>
      <c r="B22" s="171"/>
      <c r="C22" s="13">
        <f>SUM(C14:C21)</f>
        <v>0</v>
      </c>
      <c r="D22" s="170" t="s">
        <v>15</v>
      </c>
      <c r="E22" s="171"/>
      <c r="F22" s="13">
        <f>SUM(F14:F21)</f>
        <v>0</v>
      </c>
      <c r="G22" s="170" t="s">
        <v>14</v>
      </c>
      <c r="H22" s="171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72" t="s">
        <v>13</v>
      </c>
      <c r="B24" s="173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72" t="s">
        <v>12</v>
      </c>
      <c r="B25" s="173"/>
      <c r="C25" s="8">
        <v>0</v>
      </c>
      <c r="D25" s="174" t="s">
        <v>11</v>
      </c>
      <c r="E25" s="173"/>
      <c r="F25" s="8">
        <f>ROUND(C25*(14/100),2)</f>
        <v>0</v>
      </c>
      <c r="G25" s="174" t="s">
        <v>10</v>
      </c>
      <c r="H25" s="173"/>
      <c r="I25" s="7">
        <f>SUM(C24:C26)</f>
        <v>0</v>
      </c>
      <c r="J25" s="4"/>
    </row>
    <row r="26" spans="1:10" ht="15" customHeight="1">
      <c r="A26" s="172" t="s">
        <v>9</v>
      </c>
      <c r="B26" s="173"/>
      <c r="C26" s="8">
        <f>C22+F22*I22</f>
        <v>0</v>
      </c>
      <c r="D26" s="174" t="s">
        <v>8</v>
      </c>
      <c r="E26" s="173"/>
      <c r="F26" s="8">
        <f>ROUND(C26*(21/100),2)</f>
        <v>0</v>
      </c>
      <c r="G26" s="174" t="s">
        <v>7</v>
      </c>
      <c r="H26" s="173"/>
      <c r="I26" s="7">
        <f>SUM(F25:F26)+I25</f>
        <v>0</v>
      </c>
      <c r="J26" s="4"/>
    </row>
    <row r="27" spans="1:9" ht="12.75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79"/>
      <c r="B28" s="180"/>
      <c r="C28" s="181"/>
      <c r="D28" s="192" t="s">
        <v>74</v>
      </c>
      <c r="E28" s="193"/>
      <c r="F28" s="194"/>
      <c r="G28" s="192" t="s">
        <v>75</v>
      </c>
      <c r="H28" s="193"/>
      <c r="I28" s="196"/>
      <c r="J28" s="4"/>
    </row>
    <row r="29" spans="1:10" ht="14.25" customHeight="1">
      <c r="A29" s="182"/>
      <c r="B29" s="183"/>
      <c r="C29" s="184"/>
      <c r="D29" s="176" t="s">
        <v>84</v>
      </c>
      <c r="E29" s="177"/>
      <c r="F29" s="195"/>
      <c r="G29" s="176" t="s">
        <v>89</v>
      </c>
      <c r="H29" s="177"/>
      <c r="I29" s="178"/>
      <c r="J29" s="4"/>
    </row>
    <row r="30" spans="1:10" ht="14.25" customHeight="1">
      <c r="A30" s="182"/>
      <c r="B30" s="183"/>
      <c r="C30" s="184"/>
      <c r="D30" s="176" t="s">
        <v>107</v>
      </c>
      <c r="E30" s="177"/>
      <c r="F30" s="195"/>
      <c r="G30" s="176" t="s">
        <v>90</v>
      </c>
      <c r="H30" s="177"/>
      <c r="I30" s="178"/>
      <c r="J30" s="4"/>
    </row>
    <row r="31" spans="1:10" ht="14.25" customHeight="1">
      <c r="A31" s="182"/>
      <c r="B31" s="183"/>
      <c r="C31" s="184"/>
      <c r="D31" s="176"/>
      <c r="E31" s="177"/>
      <c r="F31" s="195"/>
      <c r="G31" s="176"/>
      <c r="H31" s="177"/>
      <c r="I31" s="178"/>
      <c r="J31" s="4"/>
    </row>
    <row r="32" spans="1:10" ht="25.5" customHeight="1" thickBot="1">
      <c r="A32" s="185"/>
      <c r="B32" s="186"/>
      <c r="C32" s="187"/>
      <c r="D32" s="188" t="s">
        <v>6</v>
      </c>
      <c r="E32" s="189"/>
      <c r="F32" s="190"/>
      <c r="G32" s="188" t="s">
        <v>6</v>
      </c>
      <c r="H32" s="189"/>
      <c r="I32" s="191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7">
      <selection activeCell="J37" sqref="J37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47.5" style="21" customWidth="1"/>
    <col min="11" max="16384" width="10.5" style="21" customWidth="1"/>
  </cols>
  <sheetData>
    <row r="1" spans="1:9" s="1" customFormat="1" ht="27.75" customHeight="1">
      <c r="A1" s="198" t="s">
        <v>64</v>
      </c>
      <c r="B1" s="198"/>
      <c r="C1" s="198"/>
      <c r="D1" s="198"/>
      <c r="E1" s="198"/>
      <c r="F1" s="198"/>
      <c r="G1" s="198"/>
      <c r="H1" s="49"/>
      <c r="I1" s="35"/>
    </row>
    <row r="2" spans="2:9" s="1" customFormat="1" ht="12.75" customHeight="1">
      <c r="B2" s="78" t="s">
        <v>63</v>
      </c>
      <c r="C2" s="79" t="s">
        <v>108</v>
      </c>
      <c r="D2" s="48" t="s">
        <v>5</v>
      </c>
      <c r="E2" s="46"/>
      <c r="F2" s="46"/>
      <c r="G2" s="46"/>
      <c r="H2" s="45"/>
      <c r="I2" s="35"/>
    </row>
    <row r="3" spans="2:9" s="1" customFormat="1" ht="12.75" customHeight="1">
      <c r="B3" s="78" t="s">
        <v>68</v>
      </c>
      <c r="C3" s="79" t="s">
        <v>106</v>
      </c>
      <c r="D3" s="46"/>
      <c r="E3" s="46"/>
      <c r="F3" s="38"/>
      <c r="G3" s="46"/>
      <c r="H3" s="45"/>
      <c r="I3" s="35"/>
    </row>
    <row r="4" spans="2:9" s="1" customFormat="1" ht="13.5" customHeight="1">
      <c r="B4" s="78" t="s">
        <v>72</v>
      </c>
      <c r="C4" s="79" t="s">
        <v>86</v>
      </c>
      <c r="D4" s="47"/>
      <c r="E4" s="46"/>
      <c r="F4" s="46"/>
      <c r="G4" s="46"/>
      <c r="H4" s="45"/>
      <c r="I4" s="35"/>
    </row>
    <row r="5" spans="2:9" s="1" customFormat="1" ht="1.5" customHeight="1">
      <c r="B5" s="80"/>
      <c r="C5" s="81"/>
      <c r="D5" s="44"/>
      <c r="E5" s="43"/>
      <c r="F5" s="42"/>
      <c r="G5" s="41"/>
      <c r="H5" s="40"/>
      <c r="I5" s="35"/>
    </row>
    <row r="6" spans="2:9" s="1" customFormat="1" ht="20.25" customHeight="1">
      <c r="B6" s="78" t="s">
        <v>69</v>
      </c>
      <c r="C6" s="79" t="s">
        <v>70</v>
      </c>
      <c r="D6" s="39"/>
      <c r="E6" s="38"/>
      <c r="F6" s="38"/>
      <c r="G6" s="38"/>
      <c r="H6" s="36"/>
      <c r="I6" s="35"/>
    </row>
    <row r="7" spans="2:9" s="1" customFormat="1" ht="12.75" customHeight="1">
      <c r="B7" s="78" t="s">
        <v>62</v>
      </c>
      <c r="C7" s="78" t="s">
        <v>71</v>
      </c>
      <c r="D7" s="39"/>
      <c r="E7" s="39" t="s">
        <v>61</v>
      </c>
      <c r="F7" s="199"/>
      <c r="G7" s="199"/>
      <c r="H7" s="36"/>
      <c r="I7" s="35"/>
    </row>
    <row r="8" spans="2:9" s="1" customFormat="1" ht="12.75" customHeight="1">
      <c r="B8" s="78"/>
      <c r="C8" s="81"/>
      <c r="D8" s="37"/>
      <c r="E8" s="37" t="s">
        <v>60</v>
      </c>
      <c r="F8" s="200"/>
      <c r="G8" s="200"/>
      <c r="H8" s="36"/>
      <c r="I8" s="35"/>
    </row>
    <row r="9" ht="11.25" customHeight="1" thickBot="1"/>
    <row r="10" spans="1:10" s="27" customFormat="1" ht="21.75" thickBot="1">
      <c r="A10" s="59" t="s">
        <v>66</v>
      </c>
      <c r="B10" s="60" t="s">
        <v>59</v>
      </c>
      <c r="C10" s="61" t="s">
        <v>58</v>
      </c>
      <c r="D10" s="77" t="s">
        <v>57</v>
      </c>
      <c r="E10" s="75" t="s">
        <v>56</v>
      </c>
      <c r="F10" s="75" t="s">
        <v>55</v>
      </c>
      <c r="G10" s="76" t="s">
        <v>54</v>
      </c>
      <c r="H10" s="53" t="s">
        <v>53</v>
      </c>
      <c r="I10" s="34" t="s">
        <v>52</v>
      </c>
      <c r="J10" s="31" t="s">
        <v>51</v>
      </c>
    </row>
    <row r="11" spans="1:10" s="92" customFormat="1" ht="13.5" thickTop="1">
      <c r="A11" s="88" t="s">
        <v>67</v>
      </c>
      <c r="B11" s="93" t="s">
        <v>78</v>
      </c>
      <c r="C11" s="94" t="s">
        <v>93</v>
      </c>
      <c r="D11" s="94" t="s">
        <v>0</v>
      </c>
      <c r="E11" s="95">
        <v>1</v>
      </c>
      <c r="F11" s="96"/>
      <c r="G11" s="97">
        <f aca="true" t="shared" si="0" ref="G11:G22">F11*E11</f>
        <v>0</v>
      </c>
      <c r="H11" s="89"/>
      <c r="I11" s="90"/>
      <c r="J11" s="91"/>
    </row>
    <row r="12" spans="1:10" s="50" customFormat="1" ht="21">
      <c r="A12" s="57">
        <v>2</v>
      </c>
      <c r="B12" s="98">
        <v>113728</v>
      </c>
      <c r="C12" s="51" t="s">
        <v>99</v>
      </c>
      <c r="D12" s="51" t="s">
        <v>1</v>
      </c>
      <c r="E12" s="62">
        <v>12</v>
      </c>
      <c r="F12" s="52"/>
      <c r="G12" s="63">
        <f t="shared" si="0"/>
        <v>0</v>
      </c>
      <c r="H12" s="54"/>
      <c r="I12" s="55"/>
      <c r="J12" s="87" t="s">
        <v>105</v>
      </c>
    </row>
    <row r="13" spans="1:10" s="50" customFormat="1" ht="12.75">
      <c r="A13" s="57">
        <v>3</v>
      </c>
      <c r="B13" s="98">
        <v>93818</v>
      </c>
      <c r="C13" s="51" t="s">
        <v>73</v>
      </c>
      <c r="D13" s="51" t="s">
        <v>3</v>
      </c>
      <c r="E13" s="62">
        <v>16880</v>
      </c>
      <c r="F13" s="52"/>
      <c r="G13" s="63">
        <f t="shared" si="0"/>
        <v>0</v>
      </c>
      <c r="H13" s="54"/>
      <c r="I13" s="55"/>
      <c r="J13" s="56"/>
    </row>
    <row r="14" spans="1:10" s="50" customFormat="1" ht="12.75">
      <c r="A14" s="57">
        <v>4</v>
      </c>
      <c r="B14" s="98" t="s">
        <v>94</v>
      </c>
      <c r="C14" s="51" t="s">
        <v>97</v>
      </c>
      <c r="D14" s="51" t="s">
        <v>1</v>
      </c>
      <c r="E14" s="62">
        <v>422</v>
      </c>
      <c r="F14" s="52"/>
      <c r="G14" s="63">
        <f t="shared" si="0"/>
        <v>0</v>
      </c>
      <c r="H14" s="54"/>
      <c r="I14" s="55"/>
      <c r="J14" s="56"/>
    </row>
    <row r="15" spans="1:10" s="50" customFormat="1" ht="12.75">
      <c r="A15" s="57">
        <v>5</v>
      </c>
      <c r="B15" s="98" t="s">
        <v>95</v>
      </c>
      <c r="C15" s="51" t="s">
        <v>96</v>
      </c>
      <c r="D15" s="51" t="s">
        <v>3</v>
      </c>
      <c r="E15" s="62">
        <v>8440</v>
      </c>
      <c r="F15" s="52"/>
      <c r="G15" s="63">
        <f t="shared" si="0"/>
        <v>0</v>
      </c>
      <c r="H15" s="54"/>
      <c r="I15" s="55"/>
      <c r="J15" s="56"/>
    </row>
    <row r="16" spans="1:10" s="50" customFormat="1" ht="12.75">
      <c r="A16" s="57">
        <v>6</v>
      </c>
      <c r="B16" s="98">
        <v>572213</v>
      </c>
      <c r="C16" s="51" t="s">
        <v>4</v>
      </c>
      <c r="D16" s="51" t="s">
        <v>3</v>
      </c>
      <c r="E16" s="62">
        <v>16880</v>
      </c>
      <c r="F16" s="52"/>
      <c r="G16" s="63">
        <f t="shared" si="0"/>
        <v>0</v>
      </c>
      <c r="H16" s="54"/>
      <c r="I16" s="55"/>
      <c r="J16" s="56"/>
    </row>
    <row r="17" spans="1:10" s="50" customFormat="1" ht="33.75" customHeight="1">
      <c r="A17" s="57">
        <v>7</v>
      </c>
      <c r="B17" s="58" t="s">
        <v>91</v>
      </c>
      <c r="C17" s="51" t="s">
        <v>104</v>
      </c>
      <c r="D17" s="51" t="s">
        <v>3</v>
      </c>
      <c r="E17" s="62">
        <v>250</v>
      </c>
      <c r="F17" s="202">
        <f>sanace!F14</f>
        <v>0</v>
      </c>
      <c r="G17" s="63">
        <f t="shared" si="0"/>
        <v>0</v>
      </c>
      <c r="H17" s="54"/>
      <c r="I17" s="55"/>
      <c r="J17" s="91" t="s">
        <v>123</v>
      </c>
    </row>
    <row r="18" spans="1:10" s="50" customFormat="1" ht="12.75">
      <c r="A18" s="57">
        <v>8</v>
      </c>
      <c r="B18" s="98">
        <v>915111</v>
      </c>
      <c r="C18" s="51" t="s">
        <v>101</v>
      </c>
      <c r="D18" s="51" t="s">
        <v>3</v>
      </c>
      <c r="E18" s="62">
        <v>425</v>
      </c>
      <c r="F18" s="52"/>
      <c r="G18" s="63">
        <f t="shared" si="0"/>
        <v>0</v>
      </c>
      <c r="H18" s="54"/>
      <c r="I18" s="55"/>
      <c r="J18" s="56"/>
    </row>
    <row r="19" spans="1:10" s="50" customFormat="1" ht="12.75">
      <c r="A19" s="57">
        <v>9</v>
      </c>
      <c r="B19" s="58">
        <v>919111</v>
      </c>
      <c r="C19" s="51" t="s">
        <v>77</v>
      </c>
      <c r="D19" s="51" t="s">
        <v>2</v>
      </c>
      <c r="E19" s="62">
        <v>60</v>
      </c>
      <c r="F19" s="52"/>
      <c r="G19" s="63">
        <f t="shared" si="0"/>
        <v>0</v>
      </c>
      <c r="H19" s="54"/>
      <c r="I19" s="55"/>
      <c r="J19" s="56"/>
    </row>
    <row r="20" spans="1:10" s="50" customFormat="1" ht="12.75">
      <c r="A20" s="57">
        <v>10</v>
      </c>
      <c r="B20" s="58">
        <v>113762</v>
      </c>
      <c r="C20" s="51" t="s">
        <v>102</v>
      </c>
      <c r="D20" s="51" t="s">
        <v>2</v>
      </c>
      <c r="E20" s="62">
        <v>120</v>
      </c>
      <c r="F20" s="52"/>
      <c r="G20" s="63">
        <f t="shared" si="0"/>
        <v>0</v>
      </c>
      <c r="H20" s="54"/>
      <c r="I20" s="55"/>
      <c r="J20" s="56"/>
    </row>
    <row r="21" spans="1:10" s="50" customFormat="1" ht="12.75">
      <c r="A21" s="57">
        <v>11</v>
      </c>
      <c r="B21" s="99" t="s">
        <v>92</v>
      </c>
      <c r="C21" s="51" t="s">
        <v>103</v>
      </c>
      <c r="D21" s="51" t="s">
        <v>2</v>
      </c>
      <c r="E21" s="62">
        <v>120</v>
      </c>
      <c r="F21" s="52"/>
      <c r="G21" s="63">
        <f t="shared" si="0"/>
        <v>0</v>
      </c>
      <c r="H21" s="54"/>
      <c r="I21" s="55"/>
      <c r="J21" s="56"/>
    </row>
    <row r="22" spans="1:10" s="50" customFormat="1" ht="13.5" thickBot="1">
      <c r="A22" s="57">
        <v>12</v>
      </c>
      <c r="B22" s="82">
        <v>56962</v>
      </c>
      <c r="C22" s="83" t="s">
        <v>98</v>
      </c>
      <c r="D22" s="83" t="s">
        <v>3</v>
      </c>
      <c r="E22" s="84">
        <v>1507</v>
      </c>
      <c r="F22" s="85"/>
      <c r="G22" s="86">
        <f t="shared" si="0"/>
        <v>0</v>
      </c>
      <c r="H22" s="54"/>
      <c r="I22" s="55"/>
      <c r="J22" s="56"/>
    </row>
    <row r="23" spans="1:10" s="27" customFormat="1" ht="15">
      <c r="A23" s="32"/>
      <c r="B23" s="64"/>
      <c r="C23" s="65" t="s">
        <v>10</v>
      </c>
      <c r="D23" s="65"/>
      <c r="E23" s="65"/>
      <c r="F23" s="66" t="s">
        <v>5</v>
      </c>
      <c r="G23" s="67">
        <f>SUM(G11:G22)</f>
        <v>0</v>
      </c>
      <c r="H23" s="30"/>
      <c r="I23" s="30"/>
      <c r="J23" s="29"/>
    </row>
    <row r="24" spans="1:10" s="27" customFormat="1" ht="15">
      <c r="A24" s="32"/>
      <c r="B24" s="68"/>
      <c r="C24" s="33" t="s">
        <v>8</v>
      </c>
      <c r="D24" s="33"/>
      <c r="E24" s="33"/>
      <c r="F24" s="69" t="s">
        <v>5</v>
      </c>
      <c r="G24" s="70">
        <f>G23*0.21</f>
        <v>0</v>
      </c>
      <c r="H24" s="30"/>
      <c r="I24" s="30"/>
      <c r="J24" s="29"/>
    </row>
    <row r="25" spans="1:10" s="27" customFormat="1" ht="15.75" thickBot="1">
      <c r="A25" s="32"/>
      <c r="B25" s="71"/>
      <c r="C25" s="72" t="s">
        <v>50</v>
      </c>
      <c r="D25" s="72"/>
      <c r="E25" s="72"/>
      <c r="F25" s="73" t="s">
        <v>5</v>
      </c>
      <c r="G25" s="74">
        <f>G24+G23</f>
        <v>0</v>
      </c>
      <c r="H25" s="30"/>
      <c r="I25" s="30"/>
      <c r="J25" s="29"/>
    </row>
    <row r="26" spans="8:10" ht="24" customHeight="1">
      <c r="H26" s="30"/>
      <c r="I26" s="30"/>
      <c r="J26" s="29"/>
    </row>
    <row r="27" spans="2:10" ht="12" customHeight="1">
      <c r="B27" s="197" t="s">
        <v>100</v>
      </c>
      <c r="C27" s="197"/>
      <c r="H27" s="30"/>
      <c r="I27" s="30"/>
      <c r="J27" s="29"/>
    </row>
    <row r="28" spans="8:10" ht="12" customHeight="1">
      <c r="H28" s="30"/>
      <c r="I28" s="30"/>
      <c r="J28" s="29"/>
    </row>
    <row r="29" spans="8:10" ht="12" customHeight="1">
      <c r="H29" s="28"/>
      <c r="I29" s="28"/>
      <c r="J29" s="27"/>
    </row>
    <row r="30" spans="8:10" ht="12" customHeight="1">
      <c r="H30" s="28"/>
      <c r="I30" s="28"/>
      <c r="J30" s="27"/>
    </row>
    <row r="31" spans="8:10" ht="12" customHeight="1">
      <c r="H31" s="28"/>
      <c r="I31" s="28"/>
      <c r="J31" s="27"/>
    </row>
  </sheetData>
  <sheetProtection/>
  <mergeCells count="4">
    <mergeCell ref="B27:C27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300" verticalDpi="300" orientation="landscape" paperSize="9" r:id="rId1"/>
  <headerFooter alignWithMargins="0">
    <oddFooter>&amp;C   Strana &amp;P  z &amp;N</oddFooter>
  </headerFooter>
  <ignoredErrors>
    <ignoredError sqref="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29" sqref="B29"/>
    </sheetView>
  </sheetViews>
  <sheetFormatPr defaultColWidth="9.33203125" defaultRowHeight="10.5"/>
  <cols>
    <col min="1" max="1" width="13" style="0" customWidth="1"/>
    <col min="2" max="2" width="100.66015625" style="0" customWidth="1"/>
    <col min="3" max="3" width="12.16015625" style="0" customWidth="1"/>
    <col min="4" max="4" width="14.83203125" style="0" customWidth="1"/>
    <col min="5" max="5" width="18.16015625" style="0" customWidth="1"/>
    <col min="6" max="6" width="21.16015625" style="0" customWidth="1"/>
  </cols>
  <sheetData>
    <row r="1" spans="1:7" ht="18">
      <c r="A1" s="201" t="s">
        <v>5</v>
      </c>
      <c r="B1" s="201"/>
      <c r="C1" s="201"/>
      <c r="D1" s="201"/>
      <c r="E1" s="201"/>
      <c r="F1" s="201"/>
      <c r="G1" s="201"/>
    </row>
    <row r="2" spans="1:7" ht="18">
      <c r="A2" s="201" t="s">
        <v>5</v>
      </c>
      <c r="B2" s="201"/>
      <c r="C2" s="201"/>
      <c r="D2" s="201"/>
      <c r="E2" s="201"/>
      <c r="F2" s="201"/>
      <c r="G2" s="201"/>
    </row>
    <row r="3" spans="1:7" ht="18">
      <c r="A3" s="100" t="s">
        <v>109</v>
      </c>
      <c r="B3" s="46"/>
      <c r="C3" s="48" t="s">
        <v>5</v>
      </c>
      <c r="D3" s="46"/>
      <c r="E3" s="46"/>
      <c r="F3" s="46"/>
      <c r="G3" s="46"/>
    </row>
    <row r="4" spans="1:7" ht="18">
      <c r="A4" s="100"/>
      <c r="B4" s="46"/>
      <c r="C4" s="48"/>
      <c r="D4" s="46"/>
      <c r="E4" s="46"/>
      <c r="F4" s="46"/>
      <c r="G4" s="46"/>
    </row>
    <row r="5" spans="1:7" ht="23.25" customHeight="1" thickBot="1">
      <c r="A5" s="101" t="s">
        <v>5</v>
      </c>
      <c r="B5" s="46"/>
      <c r="C5" s="46"/>
      <c r="D5" s="46"/>
      <c r="E5" s="38"/>
      <c r="F5" s="46"/>
      <c r="G5" s="46"/>
    </row>
    <row r="6" spans="1:7" ht="45.75" thickBot="1">
      <c r="A6" s="102" t="s">
        <v>110</v>
      </c>
      <c r="B6" s="103" t="s">
        <v>58</v>
      </c>
      <c r="C6" s="104" t="s">
        <v>57</v>
      </c>
      <c r="D6" s="103" t="s">
        <v>56</v>
      </c>
      <c r="E6" s="103" t="s">
        <v>55</v>
      </c>
      <c r="F6" s="105" t="s">
        <v>54</v>
      </c>
      <c r="G6" s="27"/>
    </row>
    <row r="7" spans="1:7" ht="18.75" customHeight="1">
      <c r="A7" s="106">
        <v>21461</v>
      </c>
      <c r="B7" s="107" t="s">
        <v>111</v>
      </c>
      <c r="C7" s="108" t="s">
        <v>112</v>
      </c>
      <c r="D7" s="109">
        <v>1</v>
      </c>
      <c r="E7" s="130"/>
      <c r="F7" s="110">
        <f>SUM(D7*E7)</f>
        <v>0</v>
      </c>
      <c r="G7" s="27"/>
    </row>
    <row r="8" spans="1:7" ht="30">
      <c r="A8" s="111" t="s">
        <v>113</v>
      </c>
      <c r="B8" s="112" t="s">
        <v>114</v>
      </c>
      <c r="C8" s="113" t="s">
        <v>115</v>
      </c>
      <c r="D8" s="114">
        <v>0.92</v>
      </c>
      <c r="E8" s="13"/>
      <c r="F8" s="115">
        <f aca="true" t="shared" si="0" ref="F8:F13">SUM(D8*E8)</f>
        <v>0</v>
      </c>
      <c r="G8" s="116"/>
    </row>
    <row r="9" spans="1:7" ht="16.5" customHeight="1">
      <c r="A9" s="117">
        <v>122938</v>
      </c>
      <c r="B9" s="118" t="s">
        <v>119</v>
      </c>
      <c r="C9" s="113" t="s">
        <v>116</v>
      </c>
      <c r="D9" s="114">
        <v>0.35</v>
      </c>
      <c r="E9" s="13"/>
      <c r="F9" s="115">
        <f t="shared" si="0"/>
        <v>0</v>
      </c>
      <c r="G9" s="27"/>
    </row>
    <row r="10" spans="1:7" ht="19.5" customHeight="1">
      <c r="A10" s="117">
        <v>56333</v>
      </c>
      <c r="B10" s="118" t="s">
        <v>117</v>
      </c>
      <c r="C10" s="113" t="s">
        <v>112</v>
      </c>
      <c r="D10" s="114">
        <v>1</v>
      </c>
      <c r="E10" s="13"/>
      <c r="F10" s="115">
        <f t="shared" si="0"/>
        <v>0</v>
      </c>
      <c r="G10" s="27"/>
    </row>
    <row r="11" spans="1:7" ht="18.75" customHeight="1">
      <c r="A11" s="111" t="s">
        <v>121</v>
      </c>
      <c r="B11" s="118" t="s">
        <v>120</v>
      </c>
      <c r="C11" s="113" t="s">
        <v>116</v>
      </c>
      <c r="D11" s="131">
        <v>0.12</v>
      </c>
      <c r="E11" s="13"/>
      <c r="F11" s="115">
        <f t="shared" si="0"/>
        <v>0</v>
      </c>
      <c r="G11" s="27"/>
    </row>
    <row r="12" spans="1:7" ht="17.25" customHeight="1">
      <c r="A12" s="117">
        <v>572213</v>
      </c>
      <c r="B12" s="118" t="s">
        <v>4</v>
      </c>
      <c r="C12" s="113" t="s">
        <v>112</v>
      </c>
      <c r="D12" s="114">
        <v>1</v>
      </c>
      <c r="E12" s="13"/>
      <c r="F12" s="115">
        <f t="shared" si="0"/>
        <v>0</v>
      </c>
      <c r="G12" s="27"/>
    </row>
    <row r="13" spans="1:7" ht="19.5" customHeight="1" thickBot="1">
      <c r="A13" s="132" t="s">
        <v>94</v>
      </c>
      <c r="B13" s="119" t="s">
        <v>122</v>
      </c>
      <c r="C13" s="120" t="s">
        <v>116</v>
      </c>
      <c r="D13" s="121">
        <v>0.08</v>
      </c>
      <c r="E13" s="133"/>
      <c r="F13" s="122">
        <f t="shared" si="0"/>
        <v>0</v>
      </c>
      <c r="G13" s="27"/>
    </row>
    <row r="14" spans="1:7" ht="20.25" customHeight="1" thickBot="1">
      <c r="A14" s="123"/>
      <c r="B14" s="124" t="s">
        <v>118</v>
      </c>
      <c r="C14" s="125" t="s">
        <v>112</v>
      </c>
      <c r="D14" s="126">
        <v>1</v>
      </c>
      <c r="E14" s="127" t="s">
        <v>5</v>
      </c>
      <c r="F14" s="128">
        <f>SUM(F7:F13)</f>
        <v>0</v>
      </c>
      <c r="G14" s="129"/>
    </row>
    <row r="15" spans="1:7" ht="10.5">
      <c r="A15" s="26"/>
      <c r="B15" s="2"/>
      <c r="C15" s="2"/>
      <c r="D15" s="2"/>
      <c r="E15" s="25"/>
      <c r="F15" s="24"/>
      <c r="G15" s="24"/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Jiří Brzoň</cp:lastModifiedBy>
  <cp:lastPrinted>2023-08-17T08:48:49Z</cp:lastPrinted>
  <dcterms:created xsi:type="dcterms:W3CDTF">2014-05-16T09:31:30Z</dcterms:created>
  <dcterms:modified xsi:type="dcterms:W3CDTF">2023-08-30T12:28:40Z</dcterms:modified>
  <cp:category/>
  <cp:version/>
  <cp:contentType/>
  <cp:contentStatus/>
</cp:coreProperties>
</file>