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'rozpočet'!$A$4:$F$33</definedName>
  </definedNames>
  <calcPr fullCalcOnLoad="1"/>
</workbook>
</file>

<file path=xl/sharedStrings.xml><?xml version="1.0" encoding="utf-8"?>
<sst xmlns="http://schemas.openxmlformats.org/spreadsheetml/2006/main" count="166" uniqueCount="112">
  <si>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</si>
  <si>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</si>
  <si>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</si>
  <si>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</si>
  <si>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</si>
  <si>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</si>
  <si>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</si>
  <si>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</si>
  <si>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</si>
  <si>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</si>
  <si>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</si>
  <si>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</si>
  <si>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</si>
  <si>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</si>
  <si>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</si>
  <si>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</si>
  <si>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</si>
  <si>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</si>
  <si>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</si>
  <si>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</si>
  <si>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</si>
  <si>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</si>
  <si>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</si>
  <si>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</si>
  <si>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</si>
  <si>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</si>
  <si>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</si>
  <si>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</si>
  <si>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</si>
  <si>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</si>
  <si>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</si>
  <si>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</si>
  <si>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</si>
  <si>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</si>
  <si>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</si>
  <si>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</si>
  <si>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</si>
  <si>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</si>
  <si>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</si>
  <si>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</si>
  <si>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</si>
  <si>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</si>
  <si>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</si>
  <si>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</si>
  <si>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</si>
  <si>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</si>
  <si>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</si>
  <si>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</si>
  <si>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</si>
  <si>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</si>
  <si>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</si>
  <si>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</si>
  <si>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</si>
  <si>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</si>
  <si>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</si>
  <si>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</si>
  <si>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</si>
  <si>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</si>
  <si>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</si>
  <si>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</si>
  <si>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</si>
  <si>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</si>
  <si>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</si>
  <si>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</si>
  <si>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</si>
  <si>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</si>
  <si>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</si>
  <si>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</si>
  <si>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</si>
  <si>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</si>
  <si>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</si>
  <si>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</si>
  <si>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</si>
  <si>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</si>
  <si>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</si>
  <si>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</si>
  <si>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</si>
  <si>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</si>
  <si>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</si>
  <si>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</si>
  <si>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</si>
  <si>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</si>
  <si>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</si>
  <si>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</si>
  <si>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</si>
  <si>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</si>
  <si>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</si>
  <si>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</si>
  <si>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</si>
  <si>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</si>
  <si>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</si>
  <si>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</si>
  <si>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SPOJOVACÍ POSTŘIK Z EMULZE DO 1,0KG/M2</t>
  </si>
  <si>
    <t>vyrovnávka asfalt. bet. ACL 16+ , 16S</t>
  </si>
  <si>
    <t xml:space="preserve">asfalt. beton ACO 11+, 11S  50/70 tl. 50 mm,  </t>
  </si>
  <si>
    <t>FRÉZOVÁNÍ DRÁŽKY PRŮŘEZU DO 100MM2 V ASFALTOVÉ VOZOVCE</t>
  </si>
  <si>
    <t>TĚSNĚNÍ DILATAČ SPAR ASF ZÁLIVKOU PRŮŘ DO 100MM2</t>
  </si>
  <si>
    <t>ČIŠTĚNÍ KRAJNIC OD NÁNOSU TL. DO 100MM</t>
  </si>
  <si>
    <t>ZPEVNĚNÍ KRAJNIC Z RECYKLOVANÉHO MATERIÁLU TL DO 100MM</t>
  </si>
  <si>
    <t>ČIŠTĚNÍ PŘÍKOPŮ OD NÁNOSU DO 0,5M3/M</t>
  </si>
  <si>
    <t>POPLATKY ZA LIKVIDACI ODPADŮ NEKONTAMINOVANÝCH</t>
  </si>
  <si>
    <t>VDZ - BARVOU HLADKÉ - DODÁVKA A POKLÁDKA</t>
  </si>
  <si>
    <t>VDZ - PLASTEM HLADKÉ - DODÁVKA A POKLÁDKA</t>
  </si>
  <si>
    <t>poplatky za likvidaci odpadů nebezpečných, kontaminovaných (recyklát)</t>
  </si>
  <si>
    <t>SMĚROVÉ SLOUPKY Z PLAST HMOT VČETNĚ ODRAZNÉHO PÁSKU</t>
  </si>
  <si>
    <r>
      <t xml:space="preserve">Stavba:    </t>
    </r>
    <r>
      <rPr>
        <b/>
        <sz val="9"/>
        <rFont val="Arial CE"/>
        <family val="0"/>
      </rPr>
      <t>III/27614 Kněžmost - Koprník</t>
    </r>
  </si>
  <si>
    <t>Objekt:    sil.    III/27614   km 0,475 - 2,067</t>
  </si>
  <si>
    <r>
      <t xml:space="preserve">Zpracoval:  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Tomáš Pecka</t>
    </r>
  </si>
  <si>
    <t>Datum:  16.8.2023</t>
  </si>
  <si>
    <t>III/27614 Kněžmost - Koprník</t>
  </si>
  <si>
    <t>staničení km 0,475 - 2,067</t>
  </si>
  <si>
    <t>Tomáš Pecka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</si>
</sst>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\ [$Kč-405]"/>
  </numFmts>
  <fonts count="7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sz val="9"/>
      <color indexed="10"/>
      <name val="Arial CE"/>
      <family val="0"/>
    </font>
    <font>
      <b/>
      <sz val="8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20" xfId="0" applyNumberFormat="1" applyFont="1" applyFill="1" applyBorder="1" applyAlignment="1" applyProtection="1">
      <alignment horizontal="right" vertical="center"/>
      <protection/>
    </xf>
    <xf numFmtId="4" fontId="9" fillId="35" borderId="13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center"/>
      <protection/>
    </xf>
    <xf numFmtId="39" fontId="9" fillId="35" borderId="15" xfId="0" applyNumberFormat="1" applyFont="1" applyFill="1" applyBorder="1" applyAlignment="1" applyProtection="1">
      <alignment vertical="top"/>
      <protection/>
    </xf>
    <xf numFmtId="39" fontId="9" fillId="35" borderId="20" xfId="0" applyNumberFormat="1" applyFont="1" applyFill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0" fontId="26" fillId="0" borderId="0" xfId="0" applyFont="1" applyAlignment="1">
      <alignment horizontal="left" vertical="top" wrapText="1"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0" fontId="22" fillId="0" borderId="38" xfId="0" applyNumberFormat="1" applyFont="1" applyFill="1" applyBorder="1" applyAlignment="1" applyProtection="1">
      <alignment horizontal="left" vertical="center"/>
      <protection/>
    </xf>
    <xf numFmtId="0" fontId="22" fillId="0" borderId="39" xfId="0" applyNumberFormat="1" applyFont="1" applyFill="1" applyBorder="1" applyAlignment="1" applyProtection="1">
      <alignment horizontal="left" vertical="center"/>
      <protection/>
    </xf>
    <xf numFmtId="49" fontId="68" fillId="0" borderId="4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1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42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22" fillId="36" borderId="43" xfId="0" applyNumberFormat="1" applyFont="1" applyFill="1" applyBorder="1" applyAlignment="1" applyProtection="1">
      <alignment horizontal="center" vertical="center"/>
      <protection/>
    </xf>
    <xf numFmtId="0" fontId="22" fillId="36" borderId="27" xfId="0" applyNumberFormat="1" applyFont="1" applyFill="1" applyBorder="1" applyAlignment="1" applyProtection="1">
      <alignment horizontal="center" vertical="center"/>
      <protection/>
    </xf>
    <xf numFmtId="0" fontId="22" fillId="36" borderId="44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center" vertical="center"/>
      <protection/>
    </xf>
    <xf numFmtId="49" fontId="15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49" fontId="17" fillId="0" borderId="48" xfId="0" applyNumberFormat="1" applyFont="1" applyFill="1" applyBorder="1" applyAlignment="1" applyProtection="1">
      <alignment horizontal="left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69" fillId="0" borderId="15" xfId="0" applyNumberFormat="1" applyFont="1" applyFill="1" applyBorder="1" applyAlignment="1" applyProtection="1">
      <alignment horizontal="left" vertical="center"/>
      <protection/>
    </xf>
    <xf numFmtId="0" fontId="69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Border="1" applyAlignment="1" applyProtection="1">
      <alignment horizontal="left" vertical="center"/>
      <protection/>
    </xf>
    <xf numFmtId="0" fontId="69" fillId="0" borderId="15" xfId="0" applyFont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69" fillId="0" borderId="43" xfId="0" applyNumberFormat="1" applyFont="1" applyFill="1" applyBorder="1" applyAlignment="1" applyProtection="1">
      <alignment horizontal="center" vertical="center"/>
      <protection/>
    </xf>
    <xf numFmtId="14" fontId="69" fillId="0" borderId="50" xfId="0" applyNumberFormat="1" applyFont="1" applyFill="1" applyBorder="1" applyAlignment="1" applyProtection="1">
      <alignment horizontal="center" vertical="center"/>
      <protection/>
    </xf>
    <xf numFmtId="14" fontId="69" fillId="0" borderId="51" xfId="0" applyNumberFormat="1" applyFont="1" applyFill="1" applyBorder="1" applyAlignment="1" applyProtection="1">
      <alignment horizontal="center" vertical="center"/>
      <protection/>
    </xf>
    <xf numFmtId="14" fontId="69" fillId="0" borderId="52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70" fillId="0" borderId="16" xfId="0" applyNumberFormat="1" applyFont="1" applyFill="1" applyBorder="1" applyAlignment="1" applyProtection="1">
      <alignment horizontal="left" vertical="center"/>
      <protection/>
    </xf>
    <xf numFmtId="0" fontId="70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3" xfId="0" applyNumberFormat="1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49" fontId="69" fillId="0" borderId="16" xfId="0" applyNumberFormat="1" applyFont="1" applyFill="1" applyBorder="1" applyAlignment="1" applyProtection="1">
      <alignment horizontal="left" vertical="center"/>
      <protection/>
    </xf>
    <xf numFmtId="0" fontId="69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69" fillId="0" borderId="28" xfId="0" applyNumberFormat="1" applyFont="1" applyFill="1" applyBorder="1" applyAlignment="1" applyProtection="1">
      <alignment horizontal="left" vertical="center"/>
      <protection/>
    </xf>
    <xf numFmtId="49" fontId="19" fillId="0" borderId="43" xfId="0" applyNumberFormat="1" applyFont="1" applyBorder="1" applyAlignment="1" applyProtection="1">
      <alignment horizontal="center" vertical="center"/>
      <protection/>
    </xf>
    <xf numFmtId="0" fontId="69" fillId="0" borderId="50" xfId="0" applyFont="1" applyBorder="1" applyAlignment="1" applyProtection="1">
      <alignment horizontal="center" vertical="center"/>
      <protection/>
    </xf>
    <xf numFmtId="0" fontId="69" fillId="0" borderId="51" xfId="0" applyFont="1" applyBorder="1" applyAlignment="1" applyProtection="1">
      <alignment horizontal="center" vertical="center"/>
      <protection/>
    </xf>
    <xf numFmtId="0" fontId="69" fillId="0" borderId="52" xfId="0" applyFont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38" xfId="0" applyNumberFormat="1" applyFont="1" applyFill="1" applyBorder="1" applyAlignment="1" applyProtection="1">
      <alignment horizontal="left" vertical="center"/>
      <protection/>
    </xf>
    <xf numFmtId="49" fontId="22" fillId="0" borderId="53" xfId="0" applyNumberFormat="1" applyFont="1" applyFill="1" applyBorder="1" applyAlignment="1" applyProtection="1">
      <alignment horizontal="left" vertical="center"/>
      <protection/>
    </xf>
    <xf numFmtId="49" fontId="22" fillId="36" borderId="27" xfId="0" applyNumberFormat="1" applyFont="1" applyFill="1" applyBorder="1" applyAlignment="1" applyProtection="1">
      <alignment horizontal="center" vertical="center"/>
      <protection/>
    </xf>
    <xf numFmtId="49" fontId="22" fillId="36" borderId="50" xfId="0" applyNumberFormat="1" applyFont="1" applyFill="1" applyBorder="1" applyAlignment="1" applyProtection="1">
      <alignment horizontal="center" vertical="center"/>
      <protection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25" fillId="0" borderId="56" xfId="0" applyNumberFormat="1" applyFont="1" applyBorder="1" applyAlignment="1" applyProtection="1">
      <alignment horizontal="center" vertical="center" wrapText="1"/>
      <protection/>
    </xf>
    <xf numFmtId="0" fontId="70" fillId="0" borderId="57" xfId="0" applyFont="1" applyBorder="1" applyAlignment="1" applyProtection="1">
      <alignment horizontal="center" vertical="center" wrapText="1"/>
      <protection/>
    </xf>
    <xf numFmtId="0" fontId="70" fillId="0" borderId="51" xfId="0" applyFont="1" applyBorder="1" applyAlignment="1" applyProtection="1">
      <alignment horizontal="center" vertical="center" wrapText="1"/>
      <protection/>
    </xf>
    <xf numFmtId="0" fontId="70" fillId="0" borderId="52" xfId="0" applyFont="1" applyBorder="1" applyAlignment="1" applyProtection="1">
      <alignment horizontal="center" vertical="center" wrapText="1"/>
      <protection/>
    </xf>
    <xf numFmtId="49" fontId="14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1">
      <selection activeCell="L12" sqref="L12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7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234" t="s">
        <v>18</v>
      </c>
      <c r="B1" s="235"/>
      <c r="C1" s="235"/>
      <c r="D1" s="235"/>
      <c r="E1" s="235"/>
      <c r="F1" s="235"/>
      <c r="G1" s="235"/>
      <c r="H1" s="235"/>
      <c r="I1" s="235"/>
    </row>
    <row r="2" spans="1:10" ht="12.75" customHeight="1">
      <c r="A2" s="236" t="s">
        <v>19</v>
      </c>
      <c r="B2" s="237"/>
      <c r="C2" s="238" t="s">
        <v>109</v>
      </c>
      <c r="D2" s="239"/>
      <c r="E2" s="214" t="s">
        <v>20</v>
      </c>
      <c r="F2" s="242" t="s">
        <v>83</v>
      </c>
      <c r="G2" s="243"/>
      <c r="H2" s="214" t="s">
        <v>21</v>
      </c>
      <c r="I2" s="215"/>
      <c r="J2" s="41"/>
    </row>
    <row r="3" spans="1:10" ht="12.75">
      <c r="A3" s="191"/>
      <c r="B3" s="190"/>
      <c r="C3" s="240"/>
      <c r="D3" s="241"/>
      <c r="E3" s="190"/>
      <c r="F3" s="244"/>
      <c r="G3" s="245"/>
      <c r="H3" s="190"/>
      <c r="I3" s="213"/>
      <c r="J3" s="41"/>
    </row>
    <row r="4" spans="1:10" ht="12.75" customHeight="1">
      <c r="A4" s="189" t="s">
        <v>22</v>
      </c>
      <c r="B4" s="190"/>
      <c r="C4" s="216" t="s">
        <v>88</v>
      </c>
      <c r="D4" s="217"/>
      <c r="E4" s="194" t="s">
        <v>23</v>
      </c>
      <c r="F4" s="194"/>
      <c r="G4" s="190"/>
      <c r="H4" s="194" t="s">
        <v>21</v>
      </c>
      <c r="I4" s="220"/>
      <c r="J4" s="41"/>
    </row>
    <row r="5" spans="1:10" ht="12.75" customHeight="1">
      <c r="A5" s="191"/>
      <c r="B5" s="190"/>
      <c r="C5" s="218"/>
      <c r="D5" s="219"/>
      <c r="E5" s="190"/>
      <c r="F5" s="190"/>
      <c r="G5" s="190"/>
      <c r="H5" s="190"/>
      <c r="I5" s="198"/>
      <c r="J5" s="41"/>
    </row>
    <row r="6" spans="1:10" ht="12.75" customHeight="1">
      <c r="A6" s="189" t="s">
        <v>24</v>
      </c>
      <c r="B6" s="190"/>
      <c r="C6" s="208" t="s">
        <v>110</v>
      </c>
      <c r="D6" s="209"/>
      <c r="E6" s="194" t="s">
        <v>25</v>
      </c>
      <c r="F6" s="192"/>
      <c r="G6" s="193"/>
      <c r="H6" s="194" t="s">
        <v>21</v>
      </c>
      <c r="I6" s="212"/>
      <c r="J6" s="41"/>
    </row>
    <row r="7" spans="1:10" ht="12.75">
      <c r="A7" s="191"/>
      <c r="B7" s="190"/>
      <c r="C7" s="210"/>
      <c r="D7" s="211"/>
      <c r="E7" s="190"/>
      <c r="F7" s="193"/>
      <c r="G7" s="193"/>
      <c r="H7" s="190"/>
      <c r="I7" s="213"/>
      <c r="J7" s="41"/>
    </row>
    <row r="8" spans="1:10" ht="12.75">
      <c r="A8" s="189" t="s">
        <v>84</v>
      </c>
      <c r="B8" s="190"/>
      <c r="C8" s="199"/>
      <c r="D8" s="200"/>
      <c r="E8" s="194" t="s">
        <v>85</v>
      </c>
      <c r="F8" s="203" t="s">
        <v>111</v>
      </c>
      <c r="G8" s="196"/>
      <c r="H8" s="204" t="s">
        <v>86</v>
      </c>
      <c r="I8" s="206"/>
      <c r="J8" s="41"/>
    </row>
    <row r="9" spans="1:10" ht="12.75">
      <c r="A9" s="191"/>
      <c r="B9" s="190"/>
      <c r="C9" s="201"/>
      <c r="D9" s="202"/>
      <c r="E9" s="190"/>
      <c r="F9" s="196"/>
      <c r="G9" s="196"/>
      <c r="H9" s="205"/>
      <c r="I9" s="207"/>
      <c r="J9" s="41"/>
    </row>
    <row r="10" spans="1:10" ht="12.75">
      <c r="A10" s="189" t="s">
        <v>87</v>
      </c>
      <c r="B10" s="190"/>
      <c r="C10" s="192"/>
      <c r="D10" s="193"/>
      <c r="E10" s="194" t="s">
        <v>26</v>
      </c>
      <c r="F10" s="195" t="s">
        <v>111</v>
      </c>
      <c r="G10" s="196"/>
      <c r="H10" s="194" t="s">
        <v>27</v>
      </c>
      <c r="I10" s="197"/>
      <c r="J10" s="41"/>
    </row>
    <row r="11" spans="1:10" ht="12.75">
      <c r="A11" s="191"/>
      <c r="B11" s="190"/>
      <c r="C11" s="193"/>
      <c r="D11" s="193"/>
      <c r="E11" s="190"/>
      <c r="F11" s="196"/>
      <c r="G11" s="196"/>
      <c r="H11" s="190"/>
      <c r="I11" s="198"/>
      <c r="J11" s="41"/>
    </row>
    <row r="12" spans="1:9" ht="23.25" customHeight="1" thickBot="1">
      <c r="A12" s="181" t="s">
        <v>28</v>
      </c>
      <c r="B12" s="182"/>
      <c r="C12" s="182"/>
      <c r="D12" s="182"/>
      <c r="E12" s="182"/>
      <c r="F12" s="182"/>
      <c r="G12" s="182"/>
      <c r="H12" s="182"/>
      <c r="I12" s="183"/>
    </row>
    <row r="13" spans="1:10" ht="26.25" customHeight="1">
      <c r="A13" s="42" t="s">
        <v>29</v>
      </c>
      <c r="B13" s="184" t="s">
        <v>30</v>
      </c>
      <c r="C13" s="185"/>
      <c r="D13" s="43" t="s">
        <v>31</v>
      </c>
      <c r="E13" s="186" t="s">
        <v>32</v>
      </c>
      <c r="F13" s="187"/>
      <c r="G13" s="43" t="s">
        <v>33</v>
      </c>
      <c r="H13" s="186" t="s">
        <v>34</v>
      </c>
      <c r="I13" s="188"/>
      <c r="J13" s="41"/>
    </row>
    <row r="14" spans="1:10" ht="15" customHeight="1">
      <c r="A14" s="44" t="s">
        <v>35</v>
      </c>
      <c r="B14" s="45" t="s">
        <v>36</v>
      </c>
      <c r="C14" s="46">
        <f>SUM(rozpočet!F30)</f>
        <v>0</v>
      </c>
      <c r="D14" s="174" t="s">
        <v>37</v>
      </c>
      <c r="E14" s="175"/>
      <c r="F14" s="46">
        <v>0</v>
      </c>
      <c r="G14" s="176" t="s">
        <v>38</v>
      </c>
      <c r="H14" s="177"/>
      <c r="I14" s="47">
        <v>0</v>
      </c>
      <c r="J14" s="41"/>
    </row>
    <row r="15" spans="1:11" ht="15" customHeight="1">
      <c r="A15" s="44"/>
      <c r="B15" s="45" t="s">
        <v>39</v>
      </c>
      <c r="C15" s="46">
        <v>0</v>
      </c>
      <c r="D15" s="174" t="s">
        <v>40</v>
      </c>
      <c r="E15" s="175"/>
      <c r="F15" s="46">
        <v>0</v>
      </c>
      <c r="G15" s="176" t="s">
        <v>41</v>
      </c>
      <c r="H15" s="177"/>
      <c r="I15" s="47">
        <v>0</v>
      </c>
      <c r="J15" s="41"/>
      <c r="K15" s="48"/>
    </row>
    <row r="16" spans="1:10" ht="15" customHeight="1">
      <c r="A16" s="44" t="s">
        <v>42</v>
      </c>
      <c r="B16" s="45" t="s">
        <v>36</v>
      </c>
      <c r="C16" s="46">
        <v>0</v>
      </c>
      <c r="D16" s="174" t="s">
        <v>43</v>
      </c>
      <c r="E16" s="175"/>
      <c r="F16" s="46">
        <v>0</v>
      </c>
      <c r="G16" s="176" t="s">
        <v>44</v>
      </c>
      <c r="H16" s="177"/>
      <c r="I16" s="47">
        <v>0</v>
      </c>
      <c r="J16" s="41"/>
    </row>
    <row r="17" spans="1:10" ht="15" customHeight="1">
      <c r="A17" s="44"/>
      <c r="B17" s="45" t="s">
        <v>39</v>
      </c>
      <c r="C17" s="46">
        <v>0</v>
      </c>
      <c r="D17" s="174"/>
      <c r="E17" s="175"/>
      <c r="F17" s="49"/>
      <c r="G17" s="176" t="s">
        <v>45</v>
      </c>
      <c r="H17" s="177"/>
      <c r="I17" s="47">
        <v>0</v>
      </c>
      <c r="J17" s="41"/>
    </row>
    <row r="18" spans="1:10" ht="15" customHeight="1">
      <c r="A18" s="44" t="s">
        <v>46</v>
      </c>
      <c r="B18" s="45" t="s">
        <v>36</v>
      </c>
      <c r="C18" s="46">
        <v>0</v>
      </c>
      <c r="D18" s="174"/>
      <c r="E18" s="175"/>
      <c r="F18" s="49"/>
      <c r="G18" s="176" t="s">
        <v>47</v>
      </c>
      <c r="H18" s="177"/>
      <c r="I18" s="47">
        <v>0</v>
      </c>
      <c r="J18" s="41"/>
    </row>
    <row r="19" spans="1:10" ht="15" customHeight="1">
      <c r="A19" s="44"/>
      <c r="B19" s="45" t="s">
        <v>39</v>
      </c>
      <c r="C19" s="46">
        <v>0</v>
      </c>
      <c r="D19" s="174"/>
      <c r="E19" s="175"/>
      <c r="F19" s="49"/>
      <c r="G19" s="176" t="s">
        <v>48</v>
      </c>
      <c r="H19" s="177"/>
      <c r="I19" s="47">
        <v>0</v>
      </c>
      <c r="J19" s="41"/>
    </row>
    <row r="20" spans="1:10" ht="15" customHeight="1">
      <c r="A20" s="172" t="s">
        <v>49</v>
      </c>
      <c r="B20" s="173"/>
      <c r="C20" s="46">
        <v>0</v>
      </c>
      <c r="D20" s="174"/>
      <c r="E20" s="175"/>
      <c r="F20" s="49"/>
      <c r="G20" s="176"/>
      <c r="H20" s="177"/>
      <c r="I20" s="50"/>
      <c r="J20" s="41"/>
    </row>
    <row r="21" spans="1:10" ht="15" customHeight="1">
      <c r="A21" s="172" t="s">
        <v>50</v>
      </c>
      <c r="B21" s="173"/>
      <c r="C21" s="46">
        <v>0</v>
      </c>
      <c r="D21" s="174"/>
      <c r="E21" s="175"/>
      <c r="F21" s="49"/>
      <c r="G21" s="176"/>
      <c r="H21" s="177"/>
      <c r="I21" s="50"/>
      <c r="J21" s="41"/>
    </row>
    <row r="22" spans="1:10" ht="16.5" customHeight="1">
      <c r="A22" s="172" t="s">
        <v>51</v>
      </c>
      <c r="B22" s="173"/>
      <c r="C22" s="46">
        <f>SUM(C14:C21)</f>
        <v>0</v>
      </c>
      <c r="D22" s="178" t="s">
        <v>52</v>
      </c>
      <c r="E22" s="179"/>
      <c r="F22" s="46">
        <f>SUM(F14:F21)</f>
        <v>0</v>
      </c>
      <c r="G22" s="180" t="s">
        <v>53</v>
      </c>
      <c r="H22" s="173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64" t="s">
        <v>54</v>
      </c>
      <c r="B24" s="165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64" t="s">
        <v>55</v>
      </c>
      <c r="B25" s="165"/>
      <c r="C25" s="54">
        <v>0</v>
      </c>
      <c r="D25" s="166" t="s">
        <v>56</v>
      </c>
      <c r="E25" s="167"/>
      <c r="F25" s="54">
        <f>ROUND(C25*(14/100),2)</f>
        <v>0</v>
      </c>
      <c r="G25" s="168" t="s">
        <v>13</v>
      </c>
      <c r="H25" s="165"/>
      <c r="I25" s="56">
        <f>SUM(C24:C26)</f>
        <v>0</v>
      </c>
      <c r="J25" s="41"/>
    </row>
    <row r="26" spans="1:10" ht="15" customHeight="1">
      <c r="A26" s="164" t="s">
        <v>57</v>
      </c>
      <c r="B26" s="165"/>
      <c r="C26" s="54">
        <f>C22+F22*I22</f>
        <v>0</v>
      </c>
      <c r="D26" s="166" t="s">
        <v>6</v>
      </c>
      <c r="E26" s="167"/>
      <c r="F26" s="54">
        <f>ROUND(C26*(21/100),2)</f>
        <v>0</v>
      </c>
      <c r="G26" s="168" t="s">
        <v>58</v>
      </c>
      <c r="H26" s="165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225"/>
      <c r="B28" s="226"/>
      <c r="C28" s="227"/>
      <c r="D28" s="169"/>
      <c r="E28" s="223"/>
      <c r="F28" s="224"/>
      <c r="G28" s="169" t="s">
        <v>59</v>
      </c>
      <c r="H28" s="170"/>
      <c r="I28" s="171"/>
      <c r="J28" s="41"/>
    </row>
    <row r="29" spans="1:10" ht="14.25" customHeight="1">
      <c r="A29" s="228"/>
      <c r="B29" s="229"/>
      <c r="C29" s="230"/>
      <c r="D29" s="161"/>
      <c r="E29" s="162"/>
      <c r="F29" s="163"/>
      <c r="G29" s="161"/>
      <c r="H29" s="159"/>
      <c r="I29" s="160"/>
      <c r="J29" s="41"/>
    </row>
    <row r="30" spans="1:10" ht="14.25" customHeight="1">
      <c r="A30" s="228"/>
      <c r="B30" s="229"/>
      <c r="C30" s="230"/>
      <c r="D30" s="161"/>
      <c r="E30" s="162"/>
      <c r="F30" s="163"/>
      <c r="G30" s="158"/>
      <c r="H30" s="159"/>
      <c r="I30" s="160"/>
      <c r="J30" s="41"/>
    </row>
    <row r="31" spans="1:10" ht="14.25" customHeight="1">
      <c r="A31" s="228"/>
      <c r="B31" s="229"/>
      <c r="C31" s="230"/>
      <c r="D31" s="161"/>
      <c r="E31" s="162"/>
      <c r="F31" s="163"/>
      <c r="G31" s="161"/>
      <c r="H31" s="159"/>
      <c r="I31" s="160"/>
      <c r="J31" s="41"/>
    </row>
    <row r="32" spans="1:10" ht="14.25" customHeight="1" thickBot="1">
      <c r="A32" s="231"/>
      <c r="B32" s="232"/>
      <c r="C32" s="233"/>
      <c r="D32" s="155"/>
      <c r="E32" s="221"/>
      <c r="F32" s="222"/>
      <c r="G32" s="155"/>
      <c r="H32" s="156"/>
      <c r="I32" s="157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6"/>
      <c r="C34" s="136"/>
      <c r="D34" s="136"/>
      <c r="E34" s="136"/>
    </row>
    <row r="35" spans="1:5" ht="12.75">
      <c r="A35" s="137"/>
      <c r="B35" s="136"/>
      <c r="C35" s="136"/>
      <c r="D35" s="136"/>
      <c r="E35" s="136"/>
    </row>
    <row r="36" spans="1:5" ht="12.75">
      <c r="A36" s="138"/>
      <c r="B36" s="137"/>
      <c r="C36" s="137"/>
      <c r="D36" s="137"/>
      <c r="E36" s="137"/>
    </row>
    <row r="37" spans="1:5" ht="12.75">
      <c r="A37" s="138"/>
      <c r="B37" s="137"/>
      <c r="C37" s="137"/>
      <c r="D37" s="137"/>
      <c r="E37" s="137"/>
    </row>
    <row r="38" spans="1:5" ht="12.75">
      <c r="A38" s="138"/>
      <c r="B38" s="137"/>
      <c r="C38" s="137"/>
      <c r="D38" s="137"/>
      <c r="E38" s="137"/>
    </row>
    <row r="39" spans="1:5" ht="12.75">
      <c r="A39" s="138"/>
      <c r="B39" s="137"/>
      <c r="C39" s="137"/>
      <c r="D39" s="137"/>
      <c r="E39" s="137"/>
    </row>
    <row r="40" spans="1:5" ht="12.75">
      <c r="A40" s="138"/>
      <c r="B40" s="137"/>
      <c r="C40" s="137"/>
      <c r="D40" s="137"/>
      <c r="E40" s="137"/>
    </row>
    <row r="41" spans="2:5" ht="12.75">
      <c r="B41" s="136"/>
      <c r="C41" s="136"/>
      <c r="D41" s="136"/>
      <c r="E41" s="136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="110" zoomScaleNormal="110" zoomScalePageLayoutView="0" workbookViewId="0" topLeftCell="A8">
      <selection activeCell="N32" sqref="N3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3.83203125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6" t="s">
        <v>5</v>
      </c>
      <c r="B1" s="246"/>
      <c r="C1" s="246"/>
      <c r="D1" s="246"/>
      <c r="E1" s="246"/>
      <c r="F1" s="246"/>
      <c r="H1" s="64"/>
    </row>
    <row r="2" spans="1:8" s="6" customFormat="1" ht="12.75" customHeight="1">
      <c r="A2" s="19" t="s">
        <v>105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19" t="s">
        <v>106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4" t="s">
        <v>107</v>
      </c>
      <c r="E7" s="14"/>
      <c r="F7" s="62" t="s">
        <v>5</v>
      </c>
      <c r="G7" s="67" t="s">
        <v>62</v>
      </c>
      <c r="H7" s="64"/>
    </row>
    <row r="8" spans="1:8" s="6" customFormat="1" ht="12.75" customHeight="1">
      <c r="A8" s="14" t="s">
        <v>89</v>
      </c>
      <c r="B8" s="15"/>
      <c r="C8" s="18"/>
      <c r="D8" s="14" t="s">
        <v>108</v>
      </c>
      <c r="E8" s="139" t="s">
        <v>5</v>
      </c>
      <c r="F8" s="63" t="s">
        <v>5</v>
      </c>
      <c r="G8" s="67" t="s">
        <v>63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52.5" customHeight="1" thickBot="1">
      <c r="A11" s="134" t="s">
        <v>81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71</v>
      </c>
      <c r="H11" s="72" t="s">
        <v>72</v>
      </c>
      <c r="I11" s="59"/>
      <c r="J11" s="59" t="s">
        <v>64</v>
      </c>
    </row>
    <row r="12" spans="1:10" s="21" customFormat="1" ht="15">
      <c r="A12" s="88" t="s">
        <v>11</v>
      </c>
      <c r="B12" s="89" t="s">
        <v>16</v>
      </c>
      <c r="C12" s="90" t="s">
        <v>12</v>
      </c>
      <c r="D12" s="91">
        <v>1</v>
      </c>
      <c r="E12" s="143"/>
      <c r="F12" s="92">
        <f aca="true" t="shared" si="0" ref="F12:F29">E12*D12</f>
        <v>0</v>
      </c>
      <c r="G12" s="73"/>
      <c r="H12" s="74"/>
      <c r="I12" s="75"/>
      <c r="J12" s="59"/>
    </row>
    <row r="13" spans="1:10" s="21" customFormat="1" ht="15">
      <c r="A13" s="93">
        <v>113728</v>
      </c>
      <c r="B13" s="94" t="s">
        <v>70</v>
      </c>
      <c r="C13" s="95" t="s">
        <v>65</v>
      </c>
      <c r="D13" s="149">
        <v>2.75</v>
      </c>
      <c r="E13" s="144"/>
      <c r="F13" s="96">
        <f>E13*D13</f>
        <v>0</v>
      </c>
      <c r="G13" s="73"/>
      <c r="H13" s="74"/>
      <c r="I13" s="75"/>
      <c r="J13" s="59"/>
    </row>
    <row r="14" spans="1:10" s="21" customFormat="1" ht="15">
      <c r="A14" s="28">
        <v>15670</v>
      </c>
      <c r="B14" s="29" t="s">
        <v>103</v>
      </c>
      <c r="C14" s="30" t="s">
        <v>3</v>
      </c>
      <c r="D14" s="149">
        <v>6.6</v>
      </c>
      <c r="E14" s="144"/>
      <c r="F14" s="150">
        <f>E14*D14</f>
        <v>0</v>
      </c>
      <c r="G14" s="73"/>
      <c r="H14" s="74"/>
      <c r="I14" s="75"/>
      <c r="J14" s="59"/>
    </row>
    <row r="15" spans="1:10" s="21" customFormat="1" ht="15">
      <c r="A15" s="93">
        <v>919111</v>
      </c>
      <c r="B15" s="94" t="s">
        <v>69</v>
      </c>
      <c r="C15" s="95" t="s">
        <v>17</v>
      </c>
      <c r="D15" s="149">
        <v>19.5</v>
      </c>
      <c r="E15" s="144"/>
      <c r="F15" s="96">
        <f t="shared" si="0"/>
        <v>0</v>
      </c>
      <c r="G15" s="76"/>
      <c r="H15" s="79"/>
      <c r="I15" s="78"/>
      <c r="J15" s="60" t="s">
        <v>5</v>
      </c>
    </row>
    <row r="16" spans="1:10" s="21" customFormat="1" ht="15">
      <c r="A16" s="93">
        <v>93818</v>
      </c>
      <c r="B16" s="94" t="s">
        <v>68</v>
      </c>
      <c r="C16" s="95" t="s">
        <v>2</v>
      </c>
      <c r="D16" s="149">
        <v>17512</v>
      </c>
      <c r="E16" s="144"/>
      <c r="F16" s="96">
        <f t="shared" si="0"/>
        <v>0</v>
      </c>
      <c r="G16" s="76"/>
      <c r="H16" s="79"/>
      <c r="I16" s="78"/>
      <c r="J16" s="60" t="s">
        <v>5</v>
      </c>
    </row>
    <row r="17" spans="1:10" s="21" customFormat="1" ht="15">
      <c r="A17" s="93" t="s">
        <v>73</v>
      </c>
      <c r="B17" s="94" t="s">
        <v>93</v>
      </c>
      <c r="C17" s="95" t="s">
        <v>65</v>
      </c>
      <c r="D17" s="149">
        <v>437.8</v>
      </c>
      <c r="E17" s="144"/>
      <c r="F17" s="96">
        <f t="shared" si="0"/>
        <v>0</v>
      </c>
      <c r="G17" s="76"/>
      <c r="H17" s="79"/>
      <c r="I17" s="78"/>
      <c r="J17" s="60"/>
    </row>
    <row r="18" spans="1:10" s="21" customFormat="1" ht="15">
      <c r="A18" s="93">
        <v>572223</v>
      </c>
      <c r="B18" s="94" t="s">
        <v>67</v>
      </c>
      <c r="C18" s="95" t="s">
        <v>2</v>
      </c>
      <c r="D18" s="149">
        <v>17512</v>
      </c>
      <c r="E18" s="144"/>
      <c r="F18" s="96">
        <f t="shared" si="0"/>
        <v>0</v>
      </c>
      <c r="G18" s="76"/>
      <c r="H18" s="79"/>
      <c r="I18" s="78"/>
      <c r="J18" s="60"/>
    </row>
    <row r="19" spans="1:10" s="58" customFormat="1" ht="15">
      <c r="A19" s="97" t="s">
        <v>66</v>
      </c>
      <c r="B19" s="98" t="s">
        <v>94</v>
      </c>
      <c r="C19" s="95" t="s">
        <v>2</v>
      </c>
      <c r="D19" s="151">
        <v>8756</v>
      </c>
      <c r="E19" s="145"/>
      <c r="F19" s="99">
        <f t="shared" si="0"/>
        <v>0</v>
      </c>
      <c r="G19" s="76"/>
      <c r="H19" s="79"/>
      <c r="I19" s="78"/>
      <c r="J19" s="60"/>
    </row>
    <row r="20" spans="1:10" s="21" customFormat="1" ht="22.5" customHeight="1">
      <c r="A20" s="93" t="s">
        <v>11</v>
      </c>
      <c r="B20" s="94" t="s">
        <v>60</v>
      </c>
      <c r="C20" s="95" t="s">
        <v>2</v>
      </c>
      <c r="D20" s="149">
        <v>4776</v>
      </c>
      <c r="E20" s="144">
        <f>SUM(sanace!F13)</f>
        <v>0</v>
      </c>
      <c r="F20" s="96">
        <f t="shared" si="0"/>
        <v>0</v>
      </c>
      <c r="G20" s="76"/>
      <c r="H20" s="79"/>
      <c r="I20" s="78"/>
      <c r="J20" s="61" t="s">
        <v>5</v>
      </c>
    </row>
    <row r="21" spans="1:10" s="21" customFormat="1" ht="15">
      <c r="A21" s="93">
        <v>113761</v>
      </c>
      <c r="B21" s="94" t="s">
        <v>95</v>
      </c>
      <c r="C21" s="95" t="s">
        <v>4</v>
      </c>
      <c r="D21" s="149">
        <v>1611.5</v>
      </c>
      <c r="E21" s="144"/>
      <c r="F21" s="96">
        <f t="shared" si="0"/>
        <v>0</v>
      </c>
      <c r="G21" s="76"/>
      <c r="H21" s="79"/>
      <c r="I21" s="78"/>
      <c r="J21" s="60" t="s">
        <v>5</v>
      </c>
    </row>
    <row r="22" spans="1:10" s="21" customFormat="1" ht="15">
      <c r="A22" s="93">
        <v>931311</v>
      </c>
      <c r="B22" s="94" t="s">
        <v>96</v>
      </c>
      <c r="C22" s="95" t="s">
        <v>4</v>
      </c>
      <c r="D22" s="149">
        <v>1611.5</v>
      </c>
      <c r="E22" s="144"/>
      <c r="F22" s="96">
        <f t="shared" si="0"/>
        <v>0</v>
      </c>
      <c r="G22" s="76"/>
      <c r="H22" s="79"/>
      <c r="I22" s="78"/>
      <c r="J22" s="60" t="s">
        <v>5</v>
      </c>
    </row>
    <row r="23" spans="1:10" s="21" customFormat="1" ht="15">
      <c r="A23" s="93">
        <v>12922</v>
      </c>
      <c r="B23" s="94" t="s">
        <v>97</v>
      </c>
      <c r="C23" s="95" t="s">
        <v>2</v>
      </c>
      <c r="D23" s="149">
        <v>1592</v>
      </c>
      <c r="E23" s="146"/>
      <c r="F23" s="96">
        <f t="shared" si="0"/>
        <v>0</v>
      </c>
      <c r="G23" s="76">
        <v>0.126</v>
      </c>
      <c r="H23" s="77">
        <f>D23*G23</f>
        <v>200.592</v>
      </c>
      <c r="I23" s="78"/>
      <c r="J23" s="60"/>
    </row>
    <row r="24" spans="1:10" s="21" customFormat="1" ht="15">
      <c r="A24" s="93">
        <v>56962</v>
      </c>
      <c r="B24" s="94" t="s">
        <v>98</v>
      </c>
      <c r="C24" s="95" t="s">
        <v>2</v>
      </c>
      <c r="D24" s="149">
        <v>1592</v>
      </c>
      <c r="E24" s="146"/>
      <c r="F24" s="96">
        <f t="shared" si="0"/>
        <v>0</v>
      </c>
      <c r="G24" s="76"/>
      <c r="H24" s="79"/>
      <c r="I24" s="78"/>
      <c r="J24" s="60"/>
    </row>
    <row r="25" spans="1:10" s="21" customFormat="1" ht="15">
      <c r="A25" s="93">
        <v>12932</v>
      </c>
      <c r="B25" s="94" t="s">
        <v>99</v>
      </c>
      <c r="C25" s="95" t="s">
        <v>4</v>
      </c>
      <c r="D25" s="149">
        <v>3184</v>
      </c>
      <c r="E25" s="146"/>
      <c r="F25" s="96">
        <f t="shared" si="0"/>
        <v>0</v>
      </c>
      <c r="G25" s="76">
        <v>0.63</v>
      </c>
      <c r="H25" s="80">
        <f>D25*G25</f>
        <v>2005.92</v>
      </c>
      <c r="I25" s="78"/>
      <c r="J25" s="60"/>
    </row>
    <row r="26" spans="1:10" s="21" customFormat="1" ht="15.75" customHeight="1">
      <c r="A26" s="100" t="s">
        <v>74</v>
      </c>
      <c r="B26" s="94" t="s">
        <v>100</v>
      </c>
      <c r="C26" s="95" t="s">
        <v>3</v>
      </c>
      <c r="D26" s="149">
        <v>1751.2</v>
      </c>
      <c r="E26" s="146"/>
      <c r="F26" s="96">
        <f t="shared" si="0"/>
        <v>0</v>
      </c>
      <c r="G26" s="76"/>
      <c r="H26" s="79"/>
      <c r="I26" s="78"/>
      <c r="J26" s="60"/>
    </row>
    <row r="27" spans="1:10" s="21" customFormat="1" ht="15.75" customHeight="1">
      <c r="A27" s="28">
        <v>91228</v>
      </c>
      <c r="B27" s="29" t="s">
        <v>104</v>
      </c>
      <c r="C27" s="30" t="s">
        <v>61</v>
      </c>
      <c r="D27" s="149">
        <v>60</v>
      </c>
      <c r="E27" s="144"/>
      <c r="F27" s="150">
        <f t="shared" si="0"/>
        <v>0</v>
      </c>
      <c r="G27" s="76"/>
      <c r="H27" s="79"/>
      <c r="I27" s="78"/>
      <c r="J27" s="60"/>
    </row>
    <row r="28" spans="1:10" s="21" customFormat="1" ht="15">
      <c r="A28" s="101">
        <v>915111</v>
      </c>
      <c r="B28" s="102" t="s">
        <v>101</v>
      </c>
      <c r="C28" s="103" t="s">
        <v>2</v>
      </c>
      <c r="D28" s="152">
        <v>398</v>
      </c>
      <c r="E28" s="147"/>
      <c r="F28" s="104">
        <f t="shared" si="0"/>
        <v>0</v>
      </c>
      <c r="G28" s="73"/>
      <c r="H28" s="74"/>
      <c r="I28" s="75"/>
      <c r="J28" s="59"/>
    </row>
    <row r="29" spans="1:10" s="21" customFormat="1" ht="15.75" thickBot="1">
      <c r="A29" s="105">
        <v>915211</v>
      </c>
      <c r="B29" s="106" t="s">
        <v>102</v>
      </c>
      <c r="C29" s="107" t="s">
        <v>2</v>
      </c>
      <c r="D29" s="153">
        <v>398</v>
      </c>
      <c r="E29" s="148"/>
      <c r="F29" s="108">
        <f t="shared" si="0"/>
        <v>0</v>
      </c>
      <c r="G29" s="85"/>
      <c r="H29" s="85"/>
      <c r="I29" s="86"/>
      <c r="J29" s="87" t="s">
        <v>5</v>
      </c>
    </row>
    <row r="30" spans="1:10" s="21" customFormat="1" ht="15">
      <c r="A30" s="109"/>
      <c r="B30" s="110" t="s">
        <v>13</v>
      </c>
      <c r="C30" s="110"/>
      <c r="D30" s="110"/>
      <c r="E30" s="111" t="s">
        <v>5</v>
      </c>
      <c r="F30" s="112">
        <f>SUM(F12:F29)</f>
        <v>0</v>
      </c>
      <c r="G30" s="82"/>
      <c r="H30" s="82"/>
      <c r="I30" s="83"/>
      <c r="J30" s="84"/>
    </row>
    <row r="31" spans="1:10" s="21" customFormat="1" ht="15">
      <c r="A31" s="31"/>
      <c r="B31" s="29" t="s">
        <v>6</v>
      </c>
      <c r="C31" s="29"/>
      <c r="D31" s="29"/>
      <c r="E31" s="32" t="s">
        <v>5</v>
      </c>
      <c r="F31" s="33">
        <f>F30*0.21</f>
        <v>0</v>
      </c>
      <c r="G31" s="82"/>
      <c r="H31" s="82"/>
      <c r="I31" s="83"/>
      <c r="J31" s="84"/>
    </row>
    <row r="32" spans="1:10" s="21" customFormat="1" ht="15.75" thickBot="1">
      <c r="A32" s="34"/>
      <c r="B32" s="35" t="s">
        <v>14</v>
      </c>
      <c r="C32" s="35"/>
      <c r="D32" s="35"/>
      <c r="E32" s="36" t="s">
        <v>5</v>
      </c>
      <c r="F32" s="37">
        <f>F31+F30</f>
        <v>0</v>
      </c>
      <c r="G32" s="82"/>
      <c r="H32" s="82"/>
      <c r="I32" s="83"/>
      <c r="J32" s="84"/>
    </row>
    <row r="33" spans="7:10" ht="24" customHeight="1">
      <c r="G33" s="82"/>
      <c r="H33" s="82"/>
      <c r="I33" s="83"/>
      <c r="J33" s="84"/>
    </row>
    <row r="34" spans="7:10" ht="12" customHeight="1">
      <c r="G34" s="82"/>
      <c r="H34" s="82"/>
      <c r="I34" s="83"/>
      <c r="J34" s="84"/>
    </row>
    <row r="35" spans="7:10" ht="12" customHeight="1">
      <c r="G35" s="82"/>
      <c r="H35" s="82"/>
      <c r="I35" s="83"/>
      <c r="J35" s="84"/>
    </row>
    <row r="36" spans="2:10" ht="12" customHeight="1">
      <c r="B36" s="154"/>
      <c r="G36" s="81"/>
      <c r="H36" s="81"/>
      <c r="I36" s="21"/>
      <c r="J36" s="21"/>
    </row>
    <row r="37" spans="7:10" ht="12" customHeight="1">
      <c r="G37" s="81"/>
      <c r="H37" s="81"/>
      <c r="I37" s="21"/>
      <c r="J37" s="21"/>
    </row>
    <row r="38" spans="7:10" ht="12" customHeight="1">
      <c r="G38" s="81"/>
      <c r="H38" s="81"/>
      <c r="I38" s="21"/>
      <c r="J38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20" sqref="D20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6" t="s">
        <v>5</v>
      </c>
      <c r="B1" s="246"/>
      <c r="C1" s="246"/>
      <c r="D1" s="246"/>
      <c r="E1" s="246"/>
      <c r="F1" s="246"/>
      <c r="G1" s="246"/>
    </row>
    <row r="2" spans="1:7" s="6" customFormat="1" ht="21.75" customHeight="1">
      <c r="A2" s="113" t="s">
        <v>75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13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34" t="s">
        <v>81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76</v>
      </c>
      <c r="C6" s="27" t="s">
        <v>2</v>
      </c>
      <c r="D6" s="114">
        <v>1</v>
      </c>
      <c r="E6" s="140"/>
      <c r="F6" s="119">
        <f aca="true" t="shared" si="0" ref="F6:F11">E6*D6</f>
        <v>0</v>
      </c>
      <c r="I6" s="115"/>
      <c r="K6" s="116"/>
    </row>
    <row r="7" spans="1:11" s="120" customFormat="1" ht="30">
      <c r="A7" s="133" t="s">
        <v>80</v>
      </c>
      <c r="B7" s="117" t="s">
        <v>77</v>
      </c>
      <c r="C7" s="30" t="s">
        <v>3</v>
      </c>
      <c r="D7" s="118">
        <v>0.92</v>
      </c>
      <c r="E7" s="141"/>
      <c r="F7" s="119">
        <f t="shared" si="0"/>
        <v>0</v>
      </c>
      <c r="I7" s="121"/>
      <c r="K7" s="122"/>
    </row>
    <row r="8" spans="1:11" s="21" customFormat="1" ht="15">
      <c r="A8" s="28">
        <v>122938</v>
      </c>
      <c r="B8" s="29" t="s">
        <v>78</v>
      </c>
      <c r="C8" s="30" t="s">
        <v>65</v>
      </c>
      <c r="D8" s="118">
        <v>0.35</v>
      </c>
      <c r="E8" s="141"/>
      <c r="F8" s="119">
        <f t="shared" si="0"/>
        <v>0</v>
      </c>
      <c r="I8" s="115"/>
      <c r="K8" s="116"/>
    </row>
    <row r="9" spans="1:11" s="21" customFormat="1" ht="15">
      <c r="A9" s="28">
        <v>56333</v>
      </c>
      <c r="B9" s="29" t="s">
        <v>79</v>
      </c>
      <c r="C9" s="30" t="s">
        <v>2</v>
      </c>
      <c r="D9" s="118">
        <v>1</v>
      </c>
      <c r="E9" s="141"/>
      <c r="F9" s="119">
        <f t="shared" si="0"/>
        <v>0</v>
      </c>
      <c r="I9" s="115"/>
      <c r="K9" s="116"/>
    </row>
    <row r="10" spans="1:11" s="21" customFormat="1" ht="15">
      <c r="A10" s="28">
        <v>567104</v>
      </c>
      <c r="B10" s="29" t="s">
        <v>91</v>
      </c>
      <c r="C10" s="30" t="s">
        <v>65</v>
      </c>
      <c r="D10" s="123">
        <v>0.13</v>
      </c>
      <c r="E10" s="141"/>
      <c r="F10" s="119">
        <f t="shared" si="0"/>
        <v>0</v>
      </c>
      <c r="I10" s="115"/>
      <c r="K10" s="116"/>
    </row>
    <row r="11" spans="1:11" s="21" customFormat="1" ht="15">
      <c r="A11" s="28">
        <v>572223</v>
      </c>
      <c r="B11" s="29" t="s">
        <v>92</v>
      </c>
      <c r="C11" s="30" t="s">
        <v>2</v>
      </c>
      <c r="D11" s="118">
        <v>1</v>
      </c>
      <c r="E11" s="141"/>
      <c r="F11" s="119">
        <f t="shared" si="0"/>
        <v>0</v>
      </c>
      <c r="I11" s="115"/>
      <c r="K11" s="116"/>
    </row>
    <row r="12" spans="1:11" s="21" customFormat="1" ht="15.75" thickBot="1">
      <c r="A12" s="124" t="s">
        <v>73</v>
      </c>
      <c r="B12" s="38" t="s">
        <v>90</v>
      </c>
      <c r="C12" s="39" t="s">
        <v>65</v>
      </c>
      <c r="D12" s="125">
        <v>0.07</v>
      </c>
      <c r="E12" s="142"/>
      <c r="F12" s="126">
        <f>ROUND(E12*D12,0)</f>
        <v>0</v>
      </c>
      <c r="I12" s="115"/>
      <c r="K12" s="116"/>
    </row>
    <row r="13" spans="1:6" s="132" customFormat="1" ht="16.5" thickBot="1">
      <c r="A13" s="127"/>
      <c r="B13" s="128" t="s">
        <v>82</v>
      </c>
      <c r="C13" s="129" t="s">
        <v>2</v>
      </c>
      <c r="D13" s="135">
        <v>1</v>
      </c>
      <c r="E13" s="130" t="s">
        <v>5</v>
      </c>
      <c r="F13" s="13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2023-08-17T11:23:04Z</dcterms:modified>
  <cp:category/>
  <cp:version/>
  <cp:contentType/>
  <cp:contentStatus/>
</cp:coreProperties>
</file>