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29040" windowHeight="15840" activeTab="0"/>
  </bookViews>
  <sheets>
    <sheet name="Rekapitulace " sheetId="3" r:id="rId1"/>
    <sheet name="EPS" sheetId="5" r:id="rId2"/>
    <sheet name="NZS" sheetId="7" r:id="rId3"/>
    <sheet name="Detekce plynu" sheetId="6" r:id="rId4"/>
    <sheet name="Systém gen.klíče" sheetId="9" r:id="rId5"/>
  </sheets>
  <externalReferences>
    <externalReference r:id="rId8"/>
  </externalReferences>
  <definedNames>
    <definedName name="cisloobjektu">'[1]Krycí list'!$A$5</definedName>
    <definedName name="cislostavby">'[1]Krycí list'!$A$7</definedName>
    <definedName name="Dodavka">'[1]Rekapitulace'!$G$27</definedName>
    <definedName name="Dodavka0" localSheetId="3">#REF!</definedName>
    <definedName name="Dodavka0" localSheetId="1">'EPS'!#REF!</definedName>
    <definedName name="Dodavka0" localSheetId="4">#REF!</definedName>
    <definedName name="Dodavka0">#REF!</definedName>
    <definedName name="HSV">'[1]Rekapitulace'!$E$27</definedName>
    <definedName name="HSV0" localSheetId="3">#REF!</definedName>
    <definedName name="HSV0" localSheetId="1">'EPS'!#REF!</definedName>
    <definedName name="HSV0" localSheetId="4">#REF!</definedName>
    <definedName name="HSV0">#REF!</definedName>
    <definedName name="HZS">'[1]Rekapitulace'!$I$27</definedName>
    <definedName name="HZS0" localSheetId="3">#REF!</definedName>
    <definedName name="HZS0" localSheetId="1">'EPS'!#REF!</definedName>
    <definedName name="HZS0" localSheetId="4">#REF!</definedName>
    <definedName name="HZS0">#REF!</definedName>
    <definedName name="Mont">'[1]Rekapitulace'!$H$27</definedName>
    <definedName name="Montaz0" localSheetId="3">#REF!</definedName>
    <definedName name="Montaz0" localSheetId="1">'EPS'!#REF!</definedName>
    <definedName name="Montaz0" localSheetId="4">#REF!</definedName>
    <definedName name="Montaz0">#REF!</definedName>
    <definedName name="nazevobjektu">'[1]Krycí list'!$C$5</definedName>
    <definedName name="nazevstavby">'[1]Krycí list'!$C$7</definedName>
    <definedName name="_xlnm.Print_Area" localSheetId="3">'Detekce plynu'!$F$9:$F$189</definedName>
    <definedName name="_xlnm.Print_Area" localSheetId="1">'EPS'!$F$10:$F$500</definedName>
    <definedName name="_xlnm.Print_Area" localSheetId="2">'NZS'!$F$9:$F$534</definedName>
    <definedName name="_xlnm.Print_Area" localSheetId="4">'Systém gen.klíče'!$F$10:$F$85</definedName>
    <definedName name="PocetMJ">'[1]Krycí list'!$G$6</definedName>
    <definedName name="Projektant">'[1]Krycí list'!$C$8</definedName>
    <definedName name="PSV">'[1]Rekapitulace'!$F$27</definedName>
    <definedName name="PSV0" localSheetId="3">#REF!</definedName>
    <definedName name="PSV0" localSheetId="1">'EPS'!#REF!</definedName>
    <definedName name="PSV0" localSheetId="4">#REF!</definedName>
    <definedName name="PSV0">#REF!</definedName>
    <definedName name="SazbaDPH1">'[1]Krycí list'!$C$30</definedName>
    <definedName name="SazbaDPH2">'[1]Krycí list'!$C$32</definedName>
    <definedName name="SloupecCC" localSheetId="3">#REF!</definedName>
    <definedName name="SloupecCC" localSheetId="1">'EPS'!#REF!</definedName>
    <definedName name="SloupecCC" localSheetId="4">#REF!</definedName>
    <definedName name="SloupecCC">#REF!</definedName>
    <definedName name="SloupecCisloPol" localSheetId="3">#REF!</definedName>
    <definedName name="SloupecCisloPol" localSheetId="1">'EPS'!#REF!</definedName>
    <definedName name="SloupecCisloPol" localSheetId="4">#REF!</definedName>
    <definedName name="SloupecCisloPol">#REF!</definedName>
    <definedName name="SloupecJC" localSheetId="3">#REF!</definedName>
    <definedName name="SloupecJC" localSheetId="1">'EPS'!#REF!</definedName>
    <definedName name="SloupecJC" localSheetId="4">#REF!</definedName>
    <definedName name="SloupecJC">#REF!</definedName>
    <definedName name="SloupecMJ" localSheetId="3">#REF!</definedName>
    <definedName name="SloupecMJ" localSheetId="1">'EPS'!#REF!</definedName>
    <definedName name="SloupecMJ" localSheetId="4">#REF!</definedName>
    <definedName name="SloupecMJ">#REF!</definedName>
    <definedName name="SloupecMnozstvi" localSheetId="3">#REF!</definedName>
    <definedName name="SloupecMnozstvi" localSheetId="1">'EPS'!#REF!</definedName>
    <definedName name="SloupecMnozstvi" localSheetId="4">#REF!</definedName>
    <definedName name="SloupecMnozstvi">#REF!</definedName>
    <definedName name="SloupecNazPol" localSheetId="3">#REF!</definedName>
    <definedName name="SloupecNazPol" localSheetId="1">'EPS'!#REF!</definedName>
    <definedName name="SloupecNazPol" localSheetId="4">#REF!</definedName>
    <definedName name="SloupecNazPol">#REF!</definedName>
    <definedName name="SloupecPC" localSheetId="3">#REF!</definedName>
    <definedName name="SloupecPC" localSheetId="1">'EPS'!#REF!</definedName>
    <definedName name="SloupecPC" localSheetId="4">#REF!</definedName>
    <definedName name="SloupecPC">#REF!</definedName>
    <definedName name="solver_lin" localSheetId="3" hidden="1">0</definedName>
    <definedName name="solver_lin" localSheetId="1" hidden="1">0</definedName>
    <definedName name="solver_lin" localSheetId="4" hidden="1">0</definedName>
    <definedName name="solver_num" localSheetId="3" hidden="1">0</definedName>
    <definedName name="solver_num" localSheetId="1" hidden="1">0</definedName>
    <definedName name="solver_num" localSheetId="4" hidden="1">0</definedName>
    <definedName name="solver_opt" localSheetId="3" hidden="1">#REF!</definedName>
    <definedName name="solver_opt" localSheetId="1" hidden="1">'EPS'!#REF!</definedName>
    <definedName name="solver_opt" localSheetId="4" hidden="1">#REF!</definedName>
    <definedName name="solver_typ" localSheetId="3" hidden="1">1</definedName>
    <definedName name="solver_typ" localSheetId="1" hidden="1">1</definedName>
    <definedName name="solver_typ" localSheetId="4" hidden="1">1</definedName>
    <definedName name="solver_val" localSheetId="3" hidden="1">0</definedName>
    <definedName name="solver_val" localSheetId="1" hidden="1">0</definedName>
    <definedName name="solver_val" localSheetId="4" hidden="1">0</definedName>
    <definedName name="Typ" localSheetId="3">#REF!</definedName>
    <definedName name="Typ" localSheetId="1">'EPS'!#REF!</definedName>
    <definedName name="Typ" localSheetId="4">#REF!</definedName>
    <definedName name="Typ">#REF!</definedName>
    <definedName name="VRN">'[1]Rekapitulace'!$H$40</definedName>
    <definedName name="VRNKc" localSheetId="3">#REF!</definedName>
    <definedName name="VRNKc" localSheetId="1">#REF!</definedName>
    <definedName name="VRNKc" localSheetId="4">#REF!</definedName>
    <definedName name="VRNKc">#REF!</definedName>
    <definedName name="VRNnazev" localSheetId="3">#REF!</definedName>
    <definedName name="VRNnazev" localSheetId="1">#REF!</definedName>
    <definedName name="VRNnazev" localSheetId="4">#REF!</definedName>
    <definedName name="VRNnazev">#REF!</definedName>
    <definedName name="VRNproc" localSheetId="3">#REF!</definedName>
    <definedName name="VRNproc" localSheetId="1">#REF!</definedName>
    <definedName name="VRNproc" localSheetId="4">#REF!</definedName>
    <definedName name="VRNproc">#REF!</definedName>
    <definedName name="VRNzakl" localSheetId="3">#REF!</definedName>
    <definedName name="VRNzakl" localSheetId="1">#REF!</definedName>
    <definedName name="VRNzakl" localSheetId="4">#REF!</definedName>
    <definedName name="VRNzakl">#REF!</definedName>
    <definedName name="_xlnm.Print_Titles" localSheetId="1">'EPS'!$2:$6</definedName>
    <definedName name="_xlnm.Print_Titles" localSheetId="3">'Detekce plynu'!$2:$6</definedName>
    <definedName name="_xlnm.Print_Titles" localSheetId="4">'Systém gen.klíče'!$2:$6</definedName>
  </definedNames>
  <calcPr calcId="191029"/>
  <extLst/>
</workbook>
</file>

<file path=xl/sharedStrings.xml><?xml version="1.0" encoding="utf-8"?>
<sst xmlns="http://schemas.openxmlformats.org/spreadsheetml/2006/main" count="3060" uniqueCount="535">
  <si>
    <t>Upozornění :</t>
  </si>
  <si>
    <t xml:space="preserve">Nabídkové ceny veškerých jednotlivých položek musí být stanoveny na základě znalosti výčtu požadavků
stanovených ve všeobecných podmínkách dodávky (včetně všech příloh), znalosti veškerých specifikací stanovených
v technické zprávě jednotlivých provoz. souborů, znalosti vztahů mezi jednotlivými prvky dodávky daných výkresovou
dokumentací a znalosti vlastního předmětu dodávky zajištěné prohlídkou rekonstruovaného objektu a navazujícího
okolí stavby. Ve specifikacích jsou jednotl. položky dodávky stanoveny jejich hlavními rysy,  případně nestandardními
součástmi,  nabídkové  ceny všech jednotlivých položek však musí obsahovat rovněž veškeré potřebné doplňky, které
umožní jejich správné a čisté provedení, osazení, ukotvení, napojení a dlouhodobé hladké a bezchybné fungování. </t>
  </si>
  <si>
    <t>Dále musí nabídkové ceny jednotlivých položek obsahovat i veškeré náklady dodavatele na dopravu, na veškerou
potřebnou i opakovanou manipulaci na stavbě až do konečného zabudování, náklady na všechny potřebné pomocné
konstrukce a náklady na všechny ostatní pomocné práce a pomůcky, které dodavatel pro řádné provedení
jednotlivých položek potřebuje.</t>
  </si>
  <si>
    <t>Montáž a kompletační činnost představuje i veškeré úkony nutné pro úspěšné předání dodávky jako například
příprava a vydání veškerých potřebných certifikátů, záručních listů a ostatních dokladů, provedení a zdokladování
všech potřebných zkoušek, zprovoznění, očištění a umytí veškerých prvků dodávky atd.</t>
  </si>
  <si>
    <t>Pozn.: Případné konkrét.příklady výrobků slouží pouze pro stanovení   technických, kvalitativních a estetických parametrů pro určení kvality dodávky systému</t>
  </si>
  <si>
    <t>Pozn.: Nedílnou součástí rozpočtu je i specifikace, technická zpráva a výkresová dokumentace</t>
  </si>
  <si>
    <t>DIL1</t>
  </si>
  <si>
    <t>Celkem bez DPH</t>
  </si>
  <si>
    <t>DPH 21%</t>
  </si>
  <si>
    <t>Celkem vč. DPH 21%</t>
  </si>
  <si>
    <t>Stavba :</t>
  </si>
  <si>
    <t>Rozpočet:</t>
  </si>
  <si>
    <t>EPS</t>
  </si>
  <si>
    <t>Objekt :</t>
  </si>
  <si>
    <t>Díl:</t>
  </si>
  <si>
    <t>1</t>
  </si>
  <si>
    <t>P.č.</t>
  </si>
  <si>
    <t>Referenční typ</t>
  </si>
  <si>
    <t>Název položky</t>
  </si>
  <si>
    <t>MJ</t>
  </si>
  <si>
    <t>množství</t>
  </si>
  <si>
    <t>cena / MJ</t>
  </si>
  <si>
    <t>celkem (Kč)</t>
  </si>
  <si>
    <t>1.1</t>
  </si>
  <si>
    <t>EPS - prvky</t>
  </si>
  <si>
    <t>celkem:</t>
  </si>
  <si>
    <t>ks</t>
  </si>
  <si>
    <t>Multisenzorový hlásič</t>
  </si>
  <si>
    <t>Sokl USB</t>
  </si>
  <si>
    <t xml:space="preserve">Popisný štítek </t>
  </si>
  <si>
    <t>Tlačítkový hlásič</t>
  </si>
  <si>
    <t>V/V modul 3/1 s krabicí pro moduly IP66 / rozměry: 94 x 94 x 57 mm</t>
  </si>
  <si>
    <t>Reléový modul 4xrelé s krabicí pro moduly IP66 / rozměry: 130 x 94 x 57 mm</t>
  </si>
  <si>
    <t>m</t>
  </si>
  <si>
    <t>1.3</t>
  </si>
  <si>
    <t>EPS - kabeláž, nosný materiál</t>
  </si>
  <si>
    <t>Kabel 1x2x0,8  třída reakce na oheň B2(ca)s1d0, funkční odolnost při požáru, E90 - pevně uložen</t>
  </si>
  <si>
    <t>odb.</t>
  </si>
  <si>
    <t>1.4</t>
  </si>
  <si>
    <t>EPS - Montáže</t>
  </si>
  <si>
    <t>Závěr. oživení a odzkoušení zařízení v rozsahu 1. ústředny</t>
  </si>
  <si>
    <t>Měření stavu náhradního zdroje</t>
  </si>
  <si>
    <t>Provedení funkční zkoužky</t>
  </si>
  <si>
    <t>Kontrola stavební připravenosti</t>
  </si>
  <si>
    <t>Podíl přidružených výkonů</t>
  </si>
  <si>
    <t>1.5</t>
  </si>
  <si>
    <t>EPS - Různé</t>
  </si>
  <si>
    <t>Provozní dokumentace</t>
  </si>
  <si>
    <t>PD Skutečné provedení</t>
  </si>
  <si>
    <t>Kniha EPS</t>
  </si>
  <si>
    <t>Příprava, přesun materiálu</t>
  </si>
  <si>
    <t>Celkem za 1</t>
  </si>
  <si>
    <t xml:space="preserve">Pozn. 1:   Případné konkrét.příklady výrobků slouží pouze pro stanovení </t>
  </si>
  <si>
    <t>technických, kvalitativních a estetických parametrů pro určení kvality dodávky systému</t>
  </si>
  <si>
    <t>Pozn. 2:   Nedílnou součástí rozpočtu je i specifikace, technická zpráva a výkresová dokumentace</t>
  </si>
  <si>
    <t>vysvětlivky MJ:</t>
  </si>
  <si>
    <t>*ks           kusy</t>
  </si>
  <si>
    <t>*m.           metry</t>
  </si>
  <si>
    <t>*odb.       odborný odhad</t>
  </si>
  <si>
    <t>KOPOS</t>
  </si>
  <si>
    <t>Elektroinstalační bezhalogenová lišta LHD 40X20_HF_HD</t>
  </si>
  <si>
    <t>Příchytka 1-stranná 10mm - 6710_PO</t>
  </si>
  <si>
    <t>Šroub do betonu - SB6,3x35_POGMT</t>
  </si>
  <si>
    <t>Kovová rozpěrná hmoždinka - KHP 8x38_PO</t>
  </si>
  <si>
    <t>Domov seniorů Sedlčany</t>
  </si>
  <si>
    <t>Záložní aku 12V 18Ah</t>
  </si>
  <si>
    <t>Paralelní indikátor</t>
  </si>
  <si>
    <t>Krabice pro moduly IP66, 130x94x57mm</t>
  </si>
  <si>
    <t>Záslepka Pg16</t>
  </si>
  <si>
    <t>Krabice pro moduly IP66, 94x94x57mm</t>
  </si>
  <si>
    <t xml:space="preserve">Láhev zkušebního plynu 918/5 </t>
  </si>
  <si>
    <t>Popiska se symbolem do tlačítkého hlásiče</t>
  </si>
  <si>
    <t>Náhradní sklíčko pro tlačítkový hlásič</t>
  </si>
  <si>
    <t>EPS - jiné</t>
  </si>
  <si>
    <t>Přepěťová ochrana 230V AC/6A typ 3 s VF filtrem, optická signalizace poruchy</t>
  </si>
  <si>
    <t>Rozvodnice univerzální prázdná IP65, 350x500x190</t>
  </si>
  <si>
    <t>Rozvodnice IP65, 2/4mod., na omítku, průhl. dveře, 171x100x100mm</t>
  </si>
  <si>
    <t>Vodič instalační H07V-U 1x6 mm2 zelenožlutý</t>
  </si>
  <si>
    <t>Kabel 2x1,5  třída reakce na oheň B2(ca)s1d0, funkční odolnost při požáru E90 - pevně uložen</t>
  </si>
  <si>
    <t>Kabel 3x1,5  třída reakce na oheň B2(ca)s1d0, R</t>
  </si>
  <si>
    <t>Kabel 2x2x0,8  třída reakce na oheň B2(ca)s1d0, funkční odolnost při požáru, E90 - pevně uložen</t>
  </si>
  <si>
    <t>bod</t>
  </si>
  <si>
    <t>ND</t>
  </si>
  <si>
    <t>Jistič 6A, vypínací schopnost 6 kA, jmenovitý proud 6 A, vypínací charakteristika B, 1pól, svorky šroubové, jmenovité napětí 230 V, frekvence 50/60 Hz</t>
  </si>
  <si>
    <t>MAP výměnné popisné pole na ovládací panel, český</t>
  </si>
  <si>
    <t>Síťová karta</t>
  </si>
  <si>
    <t>Úkony nezbytné pro úplné zprovoznění systému,  předání a zaškolení obsluhy</t>
  </si>
  <si>
    <t>Kabel U/UTP drát CAT6, LSZH</t>
  </si>
  <si>
    <t>L2 přepínač, 8x port Fast Ethernet 10/100 Mb/s, 2x dual-personality Gigabit Ethernet/ SFP slot, Auto-MDIX, propustnost až 5.6 Gbps a 4.1 mpps, procesor s frekvencí 800 MHz, 256 MB RAM, 128 MB flash</t>
  </si>
  <si>
    <t>Datová zásuvka  Cat.6 2xRJ45 STP vč.ukončení kabelového vedení, lisování vodičů a měření párové shody</t>
  </si>
  <si>
    <t>Montáž Přepěťová ochrana 230V AC/6A typ 3 s VF filtrem</t>
  </si>
  <si>
    <t>Montáž pojovací krabice podle DIN EN 60670 (VDE 0606), 350 x 200 x 115 mm</t>
  </si>
  <si>
    <t>Alvis-vytvoření aplikace, umístění symbolů</t>
  </si>
  <si>
    <t>Zpracování grafických podkladů pro aplikaci</t>
  </si>
  <si>
    <t>Základ ústředny, procesor,zdroj,  Integral CX základní verze, s výřezem vč. interního panelu B8-CII</t>
  </si>
  <si>
    <t>1.2</t>
  </si>
  <si>
    <t>1.6</t>
  </si>
  <si>
    <t>Montáž požární kabelové ucpávky vč. materiálu, do 50mm</t>
  </si>
  <si>
    <t>výměnné popisné pole na ovládací panel - česky</t>
  </si>
  <si>
    <t>karta redundantního propojení ústředen, 2x rozhraní RS-485 pro síťové propojení, 1x rozhraní 10/100 Base TX pro připojení IP aplikací</t>
  </si>
  <si>
    <t>externí plnohodnotný ovládací panel v plastovém krytu, redundantní sběrnice, bez výměnného popisného pole</t>
  </si>
  <si>
    <t>SD karta 4GB</t>
  </si>
  <si>
    <t>krabice pro paralelní optický indikátor</t>
  </si>
  <si>
    <t xml:space="preserve">Identifikační štítek hlásiče </t>
  </si>
  <si>
    <t>Sestavení a zahořní ústředny Intgral EvoxX C</t>
  </si>
  <si>
    <t>Materiál nezbytný pro úplné dokončení dílu 1.1, 1.2. a 1.3.</t>
  </si>
  <si>
    <t>ZDP</t>
  </si>
  <si>
    <t>Konfigurace a kontrola dat na PCO</t>
  </si>
  <si>
    <t>SW úpravy PCO HZS</t>
  </si>
  <si>
    <t>Aktualizace prvotních informací pro zásah</t>
  </si>
  <si>
    <t xml:space="preserve">Konektory, kabelový svazek (JXFE-V 4x2x0,8, kabel datový, kabel 1-CHKE-V-J 3Cx1,5,, vodič CY6 ZZ, koaxiální kabel RLH1000, lišty a příchytky) propojovací včetně nosného materiálu mezi ústřednou EPS - ZDP - 230V AC  </t>
  </si>
  <si>
    <t>Vložka zámku KTPO standard klíče HZS SČK</t>
  </si>
  <si>
    <t>Objektový klíč KTPO HZS SČK</t>
  </si>
  <si>
    <t>PD dodatek projektu EPS pro ZDP</t>
  </si>
  <si>
    <t>Protipožární pěna 325 ml, max. 2,1 l výplně, vč. označení PÚ</t>
  </si>
  <si>
    <t>Úprava BSZ - prostupová spojka (lze odemykat i při zasunutém klíči z druhé strany vložky)</t>
  </si>
  <si>
    <t>Značení trasy</t>
  </si>
  <si>
    <t>Zhotovení kruhových otvorů, jádrové vrtání</t>
  </si>
  <si>
    <t>Převzetí prostor</t>
  </si>
  <si>
    <t>Seznámení s projektem</t>
  </si>
  <si>
    <t>Obslužný panel požární ochrany OPPO</t>
  </si>
  <si>
    <t>Klíčový trezor FAB provedení (bez vložky), 12/24V, bezpečnostní třída Z 2 dle ČSN 91 6012, výroba komplet z nerezu, hmotnost 17 kg</t>
  </si>
  <si>
    <t>nerezový sloupek pro nerezový trezor</t>
  </si>
  <si>
    <t>Sádra, maltová směs, štuk, barva</t>
  </si>
  <si>
    <t>kpl</t>
  </si>
  <si>
    <t>Kompaktní ústředna EvoxX C základní verze včetně čelního ovládacího panelu, 2 kruhové linky, bluetooth servisní rozhraní, LAN port, interní zdroj 24V/4A</t>
  </si>
  <si>
    <t>Zpracování uzamykacího plánu - upřenění s investorem, zaměření všech vložek</t>
  </si>
  <si>
    <t>Cylindrická vložka EVVA FPS Ni, do rozměru max. 46/61 mm, vstupy do objektu, samostatná skupina (3ks vlastních klíčů, 15ks skupinového klíče)</t>
  </si>
  <si>
    <t>Cylindrická vložka EVVA FPS Ni, rozměr 31/36 mm (3ks vlastních klíčů / vložka, 3ks skupinových klíčů / každé PP a NP skupina )</t>
  </si>
  <si>
    <t>Krabice pro paralelní indikátor</t>
  </si>
  <si>
    <t>Klíčový trezor KTPO</t>
  </si>
  <si>
    <t>Sloupek pro KTPO</t>
  </si>
  <si>
    <t>Elektroinst. krabice s PO pro silové kabely, 101x101x63,5 mm, IP66, 2x5 svorek</t>
  </si>
  <si>
    <t xml:space="preserve">Rozvodnice </t>
  </si>
  <si>
    <t xml:space="preserve">Datová zásuvka  Cat.6 2xRJ45 STP </t>
  </si>
  <si>
    <t xml:space="preserve">Držák s plynovým pístem </t>
  </si>
  <si>
    <t>L2 přepínač, 8x port Fast Ethernet 10/100 Mb/s, 2x dual-personality Gigabit Ethernet/ SFP slot</t>
  </si>
  <si>
    <t xml:space="preserve">Kniha provozní </t>
  </si>
  <si>
    <t>Stabilizovaný napájecí zdroj 230 Vac / 24 Vdc, 60 W pro ústředny ASIN ACU</t>
  </si>
  <si>
    <t>GTC basic, Metan, CH4, (CNG) 0-2,5% pro ústřednu ACIN ACU</t>
  </si>
  <si>
    <t>GTT-ACU - alarmový teploměr pro ASIN ACU</t>
  </si>
  <si>
    <t>GTZ - snímač zaplavení</t>
  </si>
  <si>
    <t>Světelná tabule 500x150x100 mm, 230VAC, 20VA (ÚNIK PLYNU)</t>
  </si>
  <si>
    <t>Poseidon2 3468 (4xDI, 2xsilové relé, pro až 8 senzorů 1-Wire UNI), na DIN lištu</t>
  </si>
  <si>
    <t>1-Wire Outdoor Čidlo teploty zapouzdřeno v 60mm dlouhém pouzdře z potravinářské nerez oceli 17240 o průměru 5.7mm. silikon kabel 3m, IP67 vodotěsné provedení, teplotní rozsah: -30°C to +125°C.</t>
  </si>
  <si>
    <t>Silové relé</t>
  </si>
  <si>
    <t>LHD 40X10HF - KRYT SPOJOVACÍ BEZHALOGENOVÝ</t>
  </si>
  <si>
    <t>LHD 40X10HF - KRYT KONCOVÝ BEZHALOGENOVÝ</t>
  </si>
  <si>
    <t>LHD 40X10HF - KRYT OHYBOVÝ BEZHALOGENOVÝ</t>
  </si>
  <si>
    <t>LHD 40X10HF - KRYT ODBOČNÝ BEZHALOGENOVÝ</t>
  </si>
  <si>
    <t>LHD 40X10HF - KRYT ROH VNITŘNÍ BEZHALOGENOVÝ</t>
  </si>
  <si>
    <t>LHD 40X10HF - KRYT ROH VNĚJŠÍ BEZHALOGENOVÝ</t>
  </si>
  <si>
    <t>LHD 40X20HF - KRYT PRŮCHODKOVÝ BEZHALOGENOVÝ</t>
  </si>
  <si>
    <t xml:space="preserve">Zednické přípomoce - výsek pro vedení pod omítku pro část vedení, začištění výseků - omítka, štuk, malba.  </t>
  </si>
  <si>
    <t xml:space="preserve">Zednické přípomoce - výsek pro KTPO pod omítku pro část vedení, začištění výseků - omítka, štuk, malba.  </t>
  </si>
  <si>
    <t xml:space="preserve">Veškerá činost je prováděna za provozu - koordinační činnos, úklid, odvoz a likvidacce suti </t>
  </si>
  <si>
    <t xml:space="preserve">Karta redundantního propojení </t>
  </si>
  <si>
    <t xml:space="preserve">Zámek zadlabací pro vložku, rozteč 90, hloubka 60/80mm </t>
  </si>
  <si>
    <t>Bezpečnostní kování venkovní bez překrytí klika / klika</t>
  </si>
  <si>
    <t>Kování bez překrytí klika / klika, eloxovaný hliník pro vložku</t>
  </si>
  <si>
    <t>Zámek zadlabací pro vložku, rozteč 90, hloubka 60/80mm demontáž a montáž</t>
  </si>
  <si>
    <t>Bezpečnostní kování venkovní bez překrytí klika / klika, demontáž a montáž</t>
  </si>
  <si>
    <t>Kování bez překrytí klika / klika, eloxovaný hliník pro vložku, demontáž a montáž</t>
  </si>
  <si>
    <t>GTE NO2 0-40 - snímač oxidu dusičitého 0-40 ppm pro ústřednu ASIN ACU</t>
  </si>
  <si>
    <t>Ústředna pro 8 snímačů, pevné úrovně</t>
  </si>
  <si>
    <t>Stabilizovaný napájecí zdroj 230 Vac / 24 Vdc, 60 W</t>
  </si>
  <si>
    <t xml:space="preserve">Snímač oxidu dusičitého 0-40 ppm </t>
  </si>
  <si>
    <t xml:space="preserve">Detektor plynu Metan, CH4, (CNG) 0-2,5% </t>
  </si>
  <si>
    <t>Alarmový teploměr</t>
  </si>
  <si>
    <t>Snímač zaplavení</t>
  </si>
  <si>
    <t>Světelná tabule 500x150x100 mm, 230VAC, 20VA</t>
  </si>
  <si>
    <t>Oživení systému a funkční zkoušky</t>
  </si>
  <si>
    <t>Revize</t>
  </si>
  <si>
    <t>Drobný a spojovací materiál</t>
  </si>
  <si>
    <t>Systém generálního klíče</t>
  </si>
  <si>
    <t>Elektriská požární signalizace - EPS</t>
  </si>
  <si>
    <t>Nouzový zvukový sytém - NZS</t>
  </si>
  <si>
    <t>DIL2</t>
  </si>
  <si>
    <t>DIL3</t>
  </si>
  <si>
    <t>DIL4</t>
  </si>
  <si>
    <t>Domov Sedlčany</t>
  </si>
  <si>
    <t>DPVZ</t>
  </si>
  <si>
    <t>NZS</t>
  </si>
  <si>
    <t>Stupeň:</t>
  </si>
  <si>
    <t>NZS - prvky</t>
  </si>
  <si>
    <t xml:space="preserve">19" systémová vana pro systémová funkční moduly </t>
  </si>
  <si>
    <t>19" úchyt modulů 3U</t>
  </si>
  <si>
    <t>karta vstupu externího audio zdroje</t>
  </si>
  <si>
    <t>modul pro připojení digitálních mikrofonních stanic, 2 linky</t>
  </si>
  <si>
    <t>karta hlasových zpráv, max. 30 MP3 souborů</t>
  </si>
  <si>
    <t>karta 8 monitorovaných vstupů pro externí ovládání (EPS)</t>
  </si>
  <si>
    <t xml:space="preserve">karta síťového rozhraní LAN, 1x port  </t>
  </si>
  <si>
    <t>karta procesoru systému, EN54-16</t>
  </si>
  <si>
    <t>karta dohledu systémových prvků a funkcí systému, EN54-16</t>
  </si>
  <si>
    <t>modul směrovače s monitorováním pro 32 reproduktorových linek, 8 vstupů pro zesilovač, architektura 1:4, metoda dohledu bez koncových desek bez přerušení reprodukce, EN54-16</t>
  </si>
  <si>
    <t>digitální koncový zesilovač, třída D, 4x 200W, DSP procesor pro každý zesilovací kanál, ekvalizace signálů, individuální nastavení více úrovní hlasitosti pro jednotlivé kanály, EN54-16</t>
  </si>
  <si>
    <t>digitální koncový zesilovač, třída D, 1x 250W, EN54-16</t>
  </si>
  <si>
    <t>záložní bateriový blok 48VDC/24Ah, 19", bez baterií</t>
  </si>
  <si>
    <t>napájecí kabel 230V, 0,5m</t>
  </si>
  <si>
    <t>sběrnicový kabel 2HU</t>
  </si>
  <si>
    <t>19" úchyt modulů 2U</t>
  </si>
  <si>
    <t>zadní zaslepovací panel systémové modulové vany</t>
  </si>
  <si>
    <t>čelní zaslepovací panel systémové modulové vany</t>
  </si>
  <si>
    <t>digitální mikrofonní stanice se 48 funkčními tlačítky + 3 aktivační tlačítka s krytkou, EN54-16</t>
  </si>
  <si>
    <t xml:space="preserve">programovací kabel RS-232, 3 m </t>
  </si>
  <si>
    <t>Gelový akumulátor 12/24Ah</t>
  </si>
  <si>
    <t>6W nástěnný reproduktor, 100V, 6/3/1,5W, MDF, IP44, keram. svorkovnice, EN54</t>
  </si>
  <si>
    <t>Propojovací kabeláž k aktivním prvkům, která nejsou součástí balení</t>
  </si>
  <si>
    <t>Datovy rozvaděč stojanový 600x600 37U</t>
  </si>
  <si>
    <t>Ventilační jednotka pro datové rozvaděče. Horizontální provedení, 220V / 60W, bimetalový termostat, 4 x ventilátor.</t>
  </si>
  <si>
    <t>Jističová lišta 3U rozebíratelná DIN</t>
  </si>
  <si>
    <t>Vyvazovací panel pro datové rozvaděče</t>
  </si>
  <si>
    <t>vertikální vyvazovací kovové oko 40x40</t>
  </si>
  <si>
    <t>Rozvodný panel pro 19" datové rozvaděče. 8 x zásuvka dle ČSN, maximální zatížení 16A</t>
  </si>
  <si>
    <t>Ukládací police do datového rozvaděče s perforací, výška 1U, hloubka 450mm</t>
  </si>
  <si>
    <t>Modulární panel pro 24 keystonů, 1U, 19"</t>
  </si>
  <si>
    <t>Keystone nestíněný kategorie 6</t>
  </si>
  <si>
    <t>DIN lišta 1m</t>
  </si>
  <si>
    <t>Svorka řadová šedá WIELAND WT6</t>
  </si>
  <si>
    <t>Přepážka koncová šedá WIELAND APWT2,5-10</t>
  </si>
  <si>
    <t>Přepážka koncová šedá WIELAND AP2,5-4</t>
  </si>
  <si>
    <t>Štítek označovací prázdný WIELAND 9705A/8/10</t>
  </si>
  <si>
    <t>NZS - jiné</t>
  </si>
  <si>
    <t>Převodník 10/100 Ethernetu na RS232, 24V</t>
  </si>
  <si>
    <t>NZS - optika</t>
  </si>
  <si>
    <t>Optická kazeta pro organizaci svárů optických vláken. 12 pozic</t>
  </si>
  <si>
    <t>Propojovací optický pigtail s konektorem SC, v provedení SM - 9/125um</t>
  </si>
  <si>
    <t>Teplem smrštitelná ochrana pro optické sváry</t>
  </si>
  <si>
    <t>Optická simplexní spojka SC-SC v provedení SM - singlemode</t>
  </si>
  <si>
    <t>Patch cord SC-Duplex PC, blue - SC-Duplex PC, blue/blue, G.652.D, C/2, F8 2.0x4.1mm, 2 m</t>
  </si>
  <si>
    <t>NZS - kabeláž, nosný materiál</t>
  </si>
  <si>
    <t>PRAKAB</t>
  </si>
  <si>
    <t>Kabel 2x1.5 PH120-R dle ZP-27/2008, B2caS1D0 dle PrEN 50399:07, ohniodolný dle ČSN IEC60331, bezhalogenový dle ČSN 50266</t>
  </si>
  <si>
    <t>Stíněný kabel 1x2x0.8 PH120-R dle ZP-27/2008, B2caS1D0 dle PrEN 50399:07, ohniodolný dle ČSN IEC60331, bezhalogenový dle ČSN 50266</t>
  </si>
  <si>
    <t>Stíněný kabel 4x2x0.8 PH120-R dle ZP-27/2008, B2caS1D0 dle PrEN 50399:07, ohniodolný dle ČSN IEC60331, bezhalogenový dle ČSN 50266</t>
  </si>
  <si>
    <t>Kabel 3x2,5  třída reakce na oheň B2(ca)s1d0, R</t>
  </si>
  <si>
    <t>Kabely včetně příslušenstvý pro propojení akumulátorů s dobíječem</t>
  </si>
  <si>
    <t>Dvojlinka REPRO CYH 2X1,5 transparentní</t>
  </si>
  <si>
    <t>Krabice 165x165x76  IP54 s požární odolností</t>
  </si>
  <si>
    <t>Jistič 16A, vypínací schopnost 10 kA, jmenovitý proud 16 A, vypínací charakteristika C, 1pól, svorky šroubové, jmenovité napětí 230 V, frekvence 50/60 Hz</t>
  </si>
  <si>
    <t>NZS - kabelový žlab</t>
  </si>
  <si>
    <t>Žlab kabelový KZ 60X200X1.50 PO d=3m (požární odolnost)</t>
  </si>
  <si>
    <t>Žlab kabelový KZ 60X150X1.50 PO d=3m (požární odolnost)</t>
  </si>
  <si>
    <t>Příslušenství  kabelového žlabu, ukotvení</t>
  </si>
  <si>
    <t>optický ohnivzdorný kabel univerzální 12 vl. 9/125 OS2, 180 min. při 750 °C, B2ca - s1, d1, a1</t>
  </si>
  <si>
    <t>NZS - Montáže</t>
  </si>
  <si>
    <t>Montáž směrovače systému</t>
  </si>
  <si>
    <t>Montáž zesilovače 4x200W</t>
  </si>
  <si>
    <t>Montáž zesilovače 1x250W</t>
  </si>
  <si>
    <t>Montáž záložného bateriového bloku</t>
  </si>
  <si>
    <t>Montáž napájecího a sběrnicového kabelu</t>
  </si>
  <si>
    <t>Montáž 19" úchyt modulů</t>
  </si>
  <si>
    <t>Montáž zaslepovacích panelů</t>
  </si>
  <si>
    <t>Montáž stanice hlasatele</t>
  </si>
  <si>
    <t>Montáž akumulátoru do 24Ah</t>
  </si>
  <si>
    <t>Montáž skříňkového reproduktoru</t>
  </si>
  <si>
    <t xml:space="preserve">Instalace propojovací kabeláže </t>
  </si>
  <si>
    <t>Montáž datového rozvaděče, stojanový 600x600 37U</t>
  </si>
  <si>
    <t>Montáž ventilační jednotka</t>
  </si>
  <si>
    <t>Montáž jističové lišty 3U rozebíratelná DIN</t>
  </si>
  <si>
    <t>Montáž vyvazovací panelu</t>
  </si>
  <si>
    <t>Montáž vertikálního vyvazovacího kovového oka 40x40</t>
  </si>
  <si>
    <t>Montáž rozvodného panelu 8 x zásuvka</t>
  </si>
  <si>
    <t>Montáž ukládací police do datového rozvaděče s perforací, výška 1U, hloubka 450mm</t>
  </si>
  <si>
    <t>Montáž Modulární panel,  1U, 19"</t>
  </si>
  <si>
    <t>Montáž keystone nestíněný kategorie 6</t>
  </si>
  <si>
    <t>Montáž datové zásuvky 2xRJ45</t>
  </si>
  <si>
    <t>Montáž svorky řadové WIELAND WT6, ukončení zapojení</t>
  </si>
  <si>
    <t>Montáž přepážky koncové WIELAND APWT2,5-10</t>
  </si>
  <si>
    <t>Montáž přepážky koncové WIELAND AP2,5-4</t>
  </si>
  <si>
    <t>Montáž štíteku označovacího prázdný WIELAND 9705A/8/10</t>
  </si>
  <si>
    <t>Montáž optického převodníku</t>
  </si>
  <si>
    <t>Montáž převodníku Ethernetu / RS232</t>
  </si>
  <si>
    <t>Montáž výsubné vany</t>
  </si>
  <si>
    <t>Montáž optické kazety</t>
  </si>
  <si>
    <t>Montáž optické spojky</t>
  </si>
  <si>
    <t xml:space="preserve">Montáž patchcordu optického  </t>
  </si>
  <si>
    <t xml:space="preserve">Montáž vstupně-výstupní jednotky EPS včetně příslušenství </t>
  </si>
  <si>
    <t>Montáž kabelu 2x1.5 PH120-R dle ZP-27/2008, B2caS1D0</t>
  </si>
  <si>
    <t>Montáž kabelu 1x2x0.8 PH120-R dle ZP-27/2008, B2caS1D0</t>
  </si>
  <si>
    <t>Montáž kabelu 4x2x0.8 PH120-R dle ZP-27/2008, B2caS1D0</t>
  </si>
  <si>
    <t>Montáž kabelu 3x2.5</t>
  </si>
  <si>
    <t>Montáž kabelů pro propojení akumulátorů s dobíječem</t>
  </si>
  <si>
    <t>Montáž dvojlinka 2x1,5 transparentní</t>
  </si>
  <si>
    <t>Montáž krabice s požární odolností</t>
  </si>
  <si>
    <t>Montáž elektroinstalační lišty LHD 40X20_HF_HD</t>
  </si>
  <si>
    <t>Montáž příchytky 1-stranná 10mm - 6710_PO</t>
  </si>
  <si>
    <t>Montáž šroubu do betonu - SB6,3x35_POGMT</t>
  </si>
  <si>
    <t>Montáž kovové hmožděnky rozpěrné - KHP 8x38_PO, vč.vrtání</t>
  </si>
  <si>
    <t>Montáž Jistič 16A/C</t>
  </si>
  <si>
    <t>Montáž kabelový žlab KZ 60X200X1.50 PO</t>
  </si>
  <si>
    <t>Montáž kabelový žlab KZ 60X150X1.50 PO</t>
  </si>
  <si>
    <t>Montáž krytu s PO</t>
  </si>
  <si>
    <t>Montáž příslušenství kabelového žlabu, ukotvení</t>
  </si>
  <si>
    <t>Montáž optického kabelu</t>
  </si>
  <si>
    <t xml:space="preserve">Revize celková výchozí zařízení v rozsahu 1. ústředny NZS, zpracování revizní zprávy, 3x stejnopis </t>
  </si>
  <si>
    <t>Napojení zdroje na místní napěťovou soustavu</t>
  </si>
  <si>
    <t>Měření srozumitelnosti v rámci Nouzového zvukového
systému dle normy ČSN EN 60849.</t>
  </si>
  <si>
    <t xml:space="preserve">Vyhotovení protokolu měření srozumitelnosti </t>
  </si>
  <si>
    <t>Práce na ústředně EPS -spojená s instalací vtupně-výstupního prvku</t>
  </si>
  <si>
    <t xml:space="preserve">Revize mimořádná v rozsahu 1. elektrorozvaděče po vložení samostatného jisrtiče, zpracování revizní zprávy, 3x stejnopis </t>
  </si>
  <si>
    <t>Průraz zdivem</t>
  </si>
  <si>
    <t xml:space="preserve">Úkony nezbytné pro úplné zprovoznění systému, předání a zaškolení obsluhy. </t>
  </si>
  <si>
    <t>NZS - Různé</t>
  </si>
  <si>
    <t>Převzetí stavby</t>
  </si>
  <si>
    <t>Revize systému</t>
  </si>
  <si>
    <t>Kniha NZS</t>
  </si>
  <si>
    <t>Pozn. 3:   V celé areálu se jedná o rozšíření stávajících systémů, toto je nutné respektovat</t>
  </si>
  <si>
    <t>Sestavení systémového bloku</t>
  </si>
  <si>
    <r>
      <t>Montáž krytu s PO</t>
    </r>
    <r>
      <rPr>
        <b/>
        <sz val="8"/>
        <rFont val="Arial"/>
        <family val="2"/>
      </rPr>
      <t xml:space="preserve"> </t>
    </r>
  </si>
  <si>
    <t xml:space="preserve">Revize celková mimořádná v rozsahu 1. ústředny , zpracování revizní zprávy, 3x stejnopis </t>
  </si>
  <si>
    <t>kpl.</t>
  </si>
  <si>
    <t>Optika</t>
  </si>
  <si>
    <t>Montáž FO konektoru</t>
  </si>
  <si>
    <t>Odstranění ochrany FO vlákna vlákna</t>
  </si>
  <si>
    <t>Svaření vlákna optic.kabelu,1.vlákno,ochrana sváru</t>
  </si>
  <si>
    <t>Ukončení kabel.FO univerzál.distribuč.v rozvaděči</t>
  </si>
  <si>
    <t>Uchycení rezervy FO kabelu</t>
  </si>
  <si>
    <t>Vyhotovení protokolu o měření optických kabelů</t>
  </si>
  <si>
    <t>hod.</t>
  </si>
  <si>
    <t>Výsuvná optická vana v rozměru 19" a výšce 1U, 24x SC-Simplex konektory</t>
  </si>
  <si>
    <t>Kryt KZ 150 PO d=3m (požární odolnost)</t>
  </si>
  <si>
    <t>Kryt KZ 200 PO d=3m (požární odolnost)</t>
  </si>
  <si>
    <t>Měření optických kabelů OTDR metodou</t>
  </si>
  <si>
    <t>SGHK - položky</t>
  </si>
  <si>
    <t>SGHK - Montáže</t>
  </si>
  <si>
    <t>SGHK - Různé</t>
  </si>
  <si>
    <t>SGHK</t>
  </si>
  <si>
    <t>4</t>
  </si>
  <si>
    <t>4.1</t>
  </si>
  <si>
    <t>4.2</t>
  </si>
  <si>
    <t>4.3</t>
  </si>
  <si>
    <t>Celkem za 4</t>
  </si>
  <si>
    <t>Kniha klíčového hospodářství</t>
  </si>
  <si>
    <t>Seznámení s koncepcí projektu</t>
  </si>
  <si>
    <t>Detekce plynu</t>
  </si>
  <si>
    <t>Detekce plynu - Různé</t>
  </si>
  <si>
    <t>Detekce plynu - Montáže</t>
  </si>
  <si>
    <t>Detekce plynu  - jiné</t>
  </si>
  <si>
    <t>Detekce plynu kotelna</t>
  </si>
  <si>
    <t>Detekce plynu - prvky</t>
  </si>
  <si>
    <t>Detekce plynu - SW Nadstavba</t>
  </si>
  <si>
    <t>Detekce plynu - kabeláž, nosný materiál</t>
  </si>
  <si>
    <t>Kabel sdělovací 4x1 - variabilní uložení</t>
  </si>
  <si>
    <t>3</t>
  </si>
  <si>
    <t>3.1</t>
  </si>
  <si>
    <t>3.2</t>
  </si>
  <si>
    <t>2.2</t>
  </si>
  <si>
    <t>3.3</t>
  </si>
  <si>
    <t>3.4</t>
  </si>
  <si>
    <t>3.5</t>
  </si>
  <si>
    <t>3.6</t>
  </si>
  <si>
    <t>externí zobrazovací panel v plastovém krytu, indikace provozních stavů ústředny</t>
  </si>
  <si>
    <t>Extérní ovládací panel</t>
  </si>
  <si>
    <t>2</t>
  </si>
  <si>
    <t>2.1</t>
  </si>
  <si>
    <t>2.3</t>
  </si>
  <si>
    <t>2.4</t>
  </si>
  <si>
    <t>2.5</t>
  </si>
  <si>
    <t>2.6</t>
  </si>
  <si>
    <t>2.7</t>
  </si>
  <si>
    <t>2.8</t>
  </si>
  <si>
    <t>Celkem za 2</t>
  </si>
  <si>
    <t>Elektroinstalační trubka tuhá hrdlová 20mm</t>
  </si>
  <si>
    <t>Materiál nezbytný pro úplné dokončení dílu 3.1, 3.2. a 3.3.</t>
  </si>
  <si>
    <t>Kabel sdělovací 4x1</t>
  </si>
  <si>
    <t xml:space="preserve">Kabel 3x1,5  </t>
  </si>
  <si>
    <t>Kabel U/UTP drát CAT6</t>
  </si>
  <si>
    <t>Celkem za 3</t>
  </si>
  <si>
    <t>NZS - kabeláž mezi budovami DS1, DS2, DZS(koridor)</t>
  </si>
  <si>
    <t>Akumulátor 12V/18Ah se šroubovými svorkami M6 a životností až 10 let</t>
  </si>
  <si>
    <t>Revize zařízení v rozsahu 1. ústředny / do 250 adres</t>
  </si>
  <si>
    <t xml:space="preserve">EPS - kabeláž mezi ústřednami </t>
  </si>
  <si>
    <t>Materiál nezbytný pro úplné dokončení dílu 2.1, 2.2., 2.3 a 2.4.</t>
  </si>
  <si>
    <t>zábleskový maják KTPO</t>
  </si>
  <si>
    <t>Záblekový maják</t>
  </si>
  <si>
    <t>optický převodník MOXA 405A pro plnohodnotné síťování systému</t>
  </si>
  <si>
    <t>4-úrovňová ústředna ASIN pro 8 snímačů, pevné úrovně</t>
  </si>
  <si>
    <t>Pavilon DZS, DS1 a DS2</t>
  </si>
  <si>
    <t>redundantní modulární ústředna EvoxX M základní verze včetně čelního ovládacího panelu a protokolové tiskárny, bluetooth servisní rozhraní, LAN port, interní zdroj 24V/7A</t>
  </si>
  <si>
    <t>Sestavení a zahořní ústředny Intgral EvoxX M</t>
  </si>
  <si>
    <t>karta dvou kruhových adresných linek, až 250 adres/kruh, až 3500m/kruh, pro modulární ústředny</t>
  </si>
  <si>
    <t>karta 16ti bistabilních relé, 30V/3A, pro modulární ústředny</t>
  </si>
  <si>
    <t>karta pro připojení externích monitorovacích a ovládacích zařízení, rozhraní pro OPPO, 2 monitorované výstupy, 3 monitorované vstupy, 3 releové výstupy, pro modulární ústředny</t>
  </si>
  <si>
    <t>karta 4 seriových rozhraní (RS485, RS422, RS232), pro modulární ústředny</t>
  </si>
  <si>
    <t xml:space="preserve">karta redundantního propojení ústředen, 4x rozhraní RS-485, 2x rozhraní 10/100 Base TX </t>
  </si>
  <si>
    <t>Akumulátor 12V/44Ah se šroubovými svorkami M6 a životností až 10 let</t>
  </si>
  <si>
    <t>Zařízení pro přenos požárního poplachu - ZDP na výstup EPS. Zařízení dle nového SIAŘ HZS ČR, dvoukanálový vysílač</t>
  </si>
  <si>
    <t>Anténa magnet, kanál GPRS</t>
  </si>
  <si>
    <t>Anténa, kanál rádio</t>
  </si>
  <si>
    <t>Anténní stožár s podstavcem</t>
  </si>
  <si>
    <t xml:space="preserve">Držák malý anténní </t>
  </si>
  <si>
    <t>Bezúdržbový akumulátor 12V, 7Ah</t>
  </si>
  <si>
    <t>Přepěťová ochrana koaxiál</t>
  </si>
  <si>
    <t>Tyč jímací 2m bez osazení</t>
  </si>
  <si>
    <t>Tyč izolační pro tyč jímací 1m</t>
  </si>
  <si>
    <t>Držák izolovaného hromosvodu</t>
  </si>
  <si>
    <t>Svorka jímací tyče</t>
  </si>
  <si>
    <t>Konektor N samec</t>
  </si>
  <si>
    <t>GSM brána pro přenos informací uživateli, 9 vstupů</t>
  </si>
  <si>
    <t>EPS - SW Nadstavba</t>
  </si>
  <si>
    <t>Nadstavbový mapový software ALVIS, neomezený počet adres, 10 ústředen, bez DDE serveru</t>
  </si>
  <si>
    <t>DDE server pro EPS Securition přes ISP I</t>
  </si>
  <si>
    <t>hardwarový klíč pro ALVIS, provedení USB</t>
  </si>
  <si>
    <t>Pracovní stanice 6jádrový procesor Intel Core i5-10500 (3.1GHz, TB 4.5GHz, HyperThreading), 8GB operační paměti DDR4, disk 256GB SSD M.2 PCIe, disk SATA 2TB,  mechanika DVD±RW, grafická karta NVIDIA Quadro P620 2GB (4x Mini DisplayPort), GLAN, USB (4x 2.0, 3x 3.0/3.1/3.2 Gen 1, 2x 3.1/3.2 Gen 2 a 1x Type-C 3.1/3.2 Gen 2), 2x DisplayPort, klávesnice a myš, Windows 10</t>
  </si>
  <si>
    <t>Monitor o úhlopříčce 27" nabízí FHD rozlišení 1920 x 1080, IPS panel, poměr stran 16:9, jas 300 cd/m2. Podporuje 16.7 milionu barev, obvyklý kontrastní poměr je 1000:1. Pozorovací úhly činí 178° horizontálně a vertikálně. Doba odezvy je 4 ms v extrémním režimu. Má antireflexní povrch displeje, konektory 2x HDMI 1.4</t>
  </si>
  <si>
    <t>APC Back-UPS 2200VA, 1200W, FR</t>
  </si>
  <si>
    <t>EPS - kabeláž mezi ústřednami DS1,DS2 a DZS(koridor)</t>
  </si>
  <si>
    <t>Držák s plynovým pístem vhodný pro obrazovky s úhlopříčkou 13"-32". Pojistka proti vysazení, maximální zatížení 9 kg, náklon +90°/-45°, rotace o 180°, natáčení +/-90°,montáž na zeď. Kompatibilní s VESA 75x75 a 100x100.</t>
  </si>
  <si>
    <t>Aplikace pro kompletní přístup ke vzdálenému PC</t>
  </si>
  <si>
    <t>VPN router, LAN pro připojení ke cloud platformě, včetně VPN certifikátu</t>
  </si>
  <si>
    <t>základní licence mobilní aplikace pro 1 připojení</t>
  </si>
  <si>
    <t>VPN certifikát pro PC</t>
  </si>
  <si>
    <t xml:space="preserve">Karta 2 kruhových analogových linek </t>
  </si>
  <si>
    <t>Karta relé</t>
  </si>
  <si>
    <t>Ovládací karta</t>
  </si>
  <si>
    <t>Záložní aku 12V 44Ah</t>
  </si>
  <si>
    <t>Montáž ZDP</t>
  </si>
  <si>
    <t>Oživení ZDP</t>
  </si>
  <si>
    <t>Kontrola provozuschopnosti</t>
  </si>
  <si>
    <t>Instalace nadstavbového SW, odladění parametů</t>
  </si>
  <si>
    <t>Instalace DDE serveru</t>
  </si>
  <si>
    <t>PC - pracovní stanice</t>
  </si>
  <si>
    <t>Monitor</t>
  </si>
  <si>
    <t>Záložní zdroj UPS, včetně testu</t>
  </si>
  <si>
    <t>Montáž GSM brána</t>
  </si>
  <si>
    <t>Revize zařízení v rozsahu 1. ústředny / 204 adres</t>
  </si>
  <si>
    <t>1.7</t>
  </si>
  <si>
    <t>Operativní klarta dokumentace zdolávání požáru dle požadavku HZS SČK</t>
  </si>
  <si>
    <t xml:space="preserve">Smlouva PCO HZS SčK / investor </t>
  </si>
  <si>
    <t>EPS - DS1</t>
  </si>
  <si>
    <t>EPS - DZS</t>
  </si>
  <si>
    <t>8631HF_HB</t>
  </si>
  <si>
    <t>8632HF_HB</t>
  </si>
  <si>
    <t>8633HF_HB</t>
  </si>
  <si>
    <t>8634HF_HB</t>
  </si>
  <si>
    <t>8635HF_HB</t>
  </si>
  <si>
    <t>8636HF_HB</t>
  </si>
  <si>
    <t>8639HF_HB</t>
  </si>
  <si>
    <t>CY 6 ZZ</t>
  </si>
  <si>
    <t>DA-275 DF 6</t>
  </si>
  <si>
    <t>ACQUA 3902</t>
  </si>
  <si>
    <t>P-BOX 3550</t>
  </si>
  <si>
    <t>HP 2530-8</t>
  </si>
  <si>
    <t>ALVIS-SYMBOL</t>
  </si>
  <si>
    <t>ALVIS</t>
  </si>
  <si>
    <t>EPS - DS2</t>
  </si>
  <si>
    <t>Nouzový zvukový systém - NZS, pavilon DZS</t>
  </si>
  <si>
    <t>karta datové komunikace se systémem EPS INTEGRAL IP</t>
  </si>
  <si>
    <t>modul přehrávače FM/RDS/DAB/DAB, USB, LAN, WIFI, AUX, UPnP, mob. aplikace, Windows kompatibilní, DMR, dálkový ovladač, 19"</t>
  </si>
  <si>
    <t>Metalický stíněný datový kabel F/UTP, CAT5e, LSZH, Eca</t>
  </si>
  <si>
    <t>Materiál nezbytný pro úplné dokončení dílu 1.1, 1.2., 1.3 a 1.4.</t>
  </si>
  <si>
    <t>Montáž zdroje audiosignálu</t>
  </si>
  <si>
    <t>Montáž kabelu FTP LZSH</t>
  </si>
  <si>
    <t>Nouzový zvukový systém - NZS, pavilon DS1</t>
  </si>
  <si>
    <t>Nouzový zvukový systém - NZS, pavilon DS2</t>
  </si>
  <si>
    <t>Detekce plynu kotelny - DZS, Stravovací pavilon</t>
  </si>
  <si>
    <t>Stabilizovaný napájecí zdroj 230 Vac / 24 Vdc, 60 W pro ústředny</t>
  </si>
  <si>
    <t>DDE server pro jednotky Poseidon / Damocles</t>
  </si>
  <si>
    <t>Detekce plynu kotelna - DS1</t>
  </si>
  <si>
    <t>Detekce plynu kotelna - DS2</t>
  </si>
  <si>
    <t>Pavilon DZS, Stravovací pavilon, DS1 a DS2</t>
  </si>
  <si>
    <t xml:space="preserve">Detekce plynu </t>
  </si>
  <si>
    <t>REKAPITULACE PAVILONU DZS, Stravovací pavilon, DS1 a DS2</t>
  </si>
  <si>
    <t>Systém generálního klíče - DZS</t>
  </si>
  <si>
    <t>Systém generálního klíče - DS1</t>
  </si>
  <si>
    <t>Systém generálního klíče - DS2</t>
  </si>
  <si>
    <t>55.1</t>
  </si>
  <si>
    <t>55.2</t>
  </si>
  <si>
    <t>55.3</t>
  </si>
  <si>
    <t>55.4</t>
  </si>
  <si>
    <t>55.5</t>
  </si>
  <si>
    <t>55.6</t>
  </si>
  <si>
    <t>55.7</t>
  </si>
  <si>
    <t>Montáž LHD 40X10HF - KRYT KONCOVÝ BEZHALOGENOVÝ</t>
  </si>
  <si>
    <t>Montáž LHD 40X10HF - KRYT SPOJOVACÍ BEZHALOGENOVÝ</t>
  </si>
  <si>
    <t>Montáž LHD 40X10HF - KRYT OHYBOVÝ BEZHALOGENOVÝ</t>
  </si>
  <si>
    <t>Montáž LHD 40X10HF - KRYT ODBOČNÝ BEZHALOGENOVÝ</t>
  </si>
  <si>
    <t>Montáž LHD 40X10HF - KRYT ROH VNITŘNÍ BEZHALOGENOVÝ</t>
  </si>
  <si>
    <t>Montáž LHD 40X10HF - KRYT ROH VNĚJŠÍ BEZHALOGENOVÝ</t>
  </si>
  <si>
    <t>Montáž LHD 40X20HF - KRYT PRŮCHODKOVÝ BEZHALOGENOVÝ</t>
  </si>
  <si>
    <t>109.1</t>
  </si>
  <si>
    <t>109.2</t>
  </si>
  <si>
    <t>109.3</t>
  </si>
  <si>
    <t>109.4</t>
  </si>
  <si>
    <t>109.6</t>
  </si>
  <si>
    <t>109.7</t>
  </si>
  <si>
    <t>56.1</t>
  </si>
  <si>
    <t>56.2</t>
  </si>
  <si>
    <t>56.3</t>
  </si>
  <si>
    <t>56.4</t>
  </si>
  <si>
    <t>56.5</t>
  </si>
  <si>
    <t>56.6</t>
  </si>
  <si>
    <t>56.7</t>
  </si>
  <si>
    <t>112.1</t>
  </si>
  <si>
    <t>112.2</t>
  </si>
  <si>
    <t>112.3</t>
  </si>
  <si>
    <t>112.4</t>
  </si>
  <si>
    <t>112.5</t>
  </si>
  <si>
    <t>112.6</t>
  </si>
  <si>
    <t>112.7</t>
  </si>
  <si>
    <t>109.5</t>
  </si>
  <si>
    <t>10.1.</t>
  </si>
  <si>
    <t xml:space="preserve">Pozn. 1: </t>
  </si>
  <si>
    <t xml:space="preserve">Systém je navržen s klíčem chráněným evropským patentem po dobu minimálně 15let – patent </t>
  </si>
  <si>
    <t>chrání výrobu klíče proti nezákonnému kopírování</t>
  </si>
  <si>
    <t xml:space="preserve">Pro možnost servisu, případných úprav a rozšiřování systému je požadavek na provedení min.:  </t>
  </si>
  <si>
    <t>oboustranná cyl. vložka DZ, oboustranná cyl. vložka DZ s prostupovou spojkou BSZ, knoflíková cyl. vložka,</t>
  </si>
  <si>
    <t xml:space="preserve">KDZ knoflíková cyl. vložka KDZ s funkci SOS (ovládání klíčem je nadřazeno ovládání knoflíku),  půlvložka HZ, </t>
  </si>
  <si>
    <t>dále pak i visací zámek.</t>
  </si>
  <si>
    <t xml:space="preserve">Pozn. 2: </t>
  </si>
  <si>
    <t xml:space="preserve">Pozn. 3: </t>
  </si>
  <si>
    <t>Pozn. 4:   Nedílnou součástí rozpočtu je i specifikace, technická zpráva a výkresová dokumentace</t>
  </si>
  <si>
    <t>Demontáž původní vložky, montáž nové cylindrické vložky</t>
  </si>
  <si>
    <t>S ohledem na životnost systému dodejte v případě klíčů z materiálu alpaka</t>
  </si>
  <si>
    <t>Generální klíče EVVA FPS, alpaka</t>
  </si>
  <si>
    <t>Skupinové klíče EVVA FPS, alpaka</t>
  </si>
  <si>
    <t>Vlastní klíče EVVA FPS, alpaka</t>
  </si>
  <si>
    <t>16.8.2023 R02</t>
  </si>
  <si>
    <t>R02</t>
  </si>
  <si>
    <t>51.1</t>
  </si>
  <si>
    <t>57.1</t>
  </si>
  <si>
    <t>57.2</t>
  </si>
  <si>
    <t>75.1</t>
  </si>
  <si>
    <t>86.1</t>
  </si>
  <si>
    <t>86.2</t>
  </si>
  <si>
    <t>Celková demontáž SDK a nosných prvků v koridorech (366m2) včetně odvozu a likvidace suti - tato položka obsahuje 122m2 (do VV je provedeno rozdělení plochy do jednotlivých objektů)</t>
  </si>
  <si>
    <t>51.2</t>
  </si>
  <si>
    <t>Celková dodávka a montáž SDK a nosných prvků v koridorech, požární odolnost 30min (366m2) včetně malby, barva bílá - tato položka obsahuje 122m2 (do VV je provedeno rozdělení plochy do jednotlivých objektů)</t>
  </si>
  <si>
    <t>75.2</t>
  </si>
  <si>
    <t>Plné protipožární dveře 80cm Pyroboard EI/EW 30, lakované PU (RAL 9001, RAL 9003, RAL 9010, RAL 7016 a RAL 7035 bez příplatku), dveře jsou osazeny zámkem PZ (pro FAB) 72/80 mm v setu se zárubní. Položka obsahuje demontáž stávajících dveří, vybourání stávající zárubně, odvoz a likvidace suti se zárubní a dveřmi, dodávku a instalaci nových dveří se zárubní do plného zdiva k vyzdění stěny s novými dveřmi s minimální požární odolností jako jsou dveře se zárubní, povrchová úprava stěny - malba na štuk, barva bílá, povrchová úprava zárubní lak - barva šedá.</t>
  </si>
  <si>
    <t>Protipožární větrací mřížka EW6, průchodnost 39%, rozměr 200x100mm (šířka x výška), zděná. Položka obsahuje dodávku a montáž.</t>
  </si>
  <si>
    <t>h</t>
  </si>
  <si>
    <t>VÝKAZ VÝMĚR</t>
  </si>
  <si>
    <t>VÝKAZ VÝMĚR - SLABOPROUDÁ ELEKTROINSTALACE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</si>
</sst>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numFmt numFmtId="165" formatCode="#,##0.00\ [$EUR]"/>
    <numFmt numFmtId="166" formatCode="0.00E+00_)"/>
  </numFmts>
  <fonts count="58">
    <font>
      <sz val="11"/>
      <color theme="1"/>
      <name val="Calibri"/>
      <family val="2"/>
      <scheme val="minor"/>
    </font>
    <font>
      <sz val="10"/>
      <name val="Arial"/>
      <family val="2"/>
    </font>
    <font>
      <sz val="10"/>
      <name val="Arial CE"/>
      <family val="2"/>
    </font>
    <font>
      <b/>
      <u val="single"/>
      <sz val="10"/>
      <name val="Arial"/>
      <family val="2"/>
    </font>
    <font>
      <u val="single"/>
      <sz val="10"/>
      <name val="Arial"/>
      <family val="2"/>
    </font>
    <font>
      <b/>
      <sz val="10"/>
      <name val="Arial"/>
      <family val="2"/>
    </font>
    <font>
      <sz val="9"/>
      <name val="Arial"/>
      <family val="2"/>
    </font>
    <font>
      <sz val="10"/>
      <color indexed="9"/>
      <name val="Arial CE"/>
      <family val="2"/>
    </font>
    <font>
      <sz val="8"/>
      <name val="Arial"/>
      <family val="2"/>
    </font>
    <font>
      <b/>
      <i/>
      <sz val="10"/>
      <name val="Arial"/>
      <family val="2"/>
    </font>
    <font>
      <sz val="8"/>
      <name val="Arial CE"/>
      <family val="2"/>
    </font>
    <font>
      <sz val="8"/>
      <name val="Calibri"/>
      <family val="2"/>
      <scheme val="minor"/>
    </font>
    <font>
      <i/>
      <sz val="8"/>
      <name val="Arial"/>
      <family val="2"/>
    </font>
    <font>
      <b/>
      <sz val="8"/>
      <name val="Arial CE"/>
      <family val="2"/>
    </font>
    <font>
      <b/>
      <sz val="10"/>
      <name val="Arial CE"/>
      <family val="2"/>
    </font>
    <font>
      <b/>
      <u val="single"/>
      <sz val="10"/>
      <name val="Arial CE"/>
      <family val="2"/>
    </font>
    <font>
      <sz val="8"/>
      <color indexed="53"/>
      <name val="Arial CE"/>
      <family val="2"/>
    </font>
    <font>
      <sz val="10"/>
      <color indexed="53"/>
      <name val="Arial CE"/>
      <family val="2"/>
    </font>
    <font>
      <sz val="12"/>
      <color theme="1"/>
      <name val="Calibri"/>
      <family val="2"/>
      <scheme val="minor"/>
    </font>
    <font>
      <sz val="14"/>
      <color theme="1"/>
      <name val="Calibri"/>
      <family val="2"/>
      <scheme val="minor"/>
    </font>
    <font>
      <b/>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sz val="10"/>
      <color rgb="FFFF0000"/>
      <name val="Arial CE"/>
      <family val="2"/>
    </font>
    <font>
      <b/>
      <i/>
      <sz val="9"/>
      <name val="Arial"/>
      <family val="2"/>
    </font>
    <font>
      <u val="single"/>
      <sz val="11"/>
      <color theme="10"/>
      <name val="Calibri"/>
      <family val="2"/>
      <scheme val="minor"/>
    </font>
    <font>
      <sz val="8"/>
      <color rgb="FF00B050"/>
      <name val="Arial CE"/>
      <family val="2"/>
    </font>
    <font>
      <i/>
      <sz val="8"/>
      <name val="Arial CE"/>
      <family val="2"/>
    </font>
    <font>
      <b/>
      <i/>
      <sz val="8"/>
      <name val="Arial CE"/>
      <family val="2"/>
    </font>
    <font>
      <b/>
      <sz val="8"/>
      <name val="Arial"/>
      <family val="2"/>
    </font>
    <font>
      <sz val="10"/>
      <color rgb="FF00B050"/>
      <name val="Arial CE"/>
      <family val="2"/>
    </font>
    <font>
      <i/>
      <sz val="8"/>
      <color rgb="FFFFC000"/>
      <name val="Arial CE"/>
      <family val="2"/>
    </font>
    <font>
      <sz val="8"/>
      <color rgb="FFFFC000"/>
      <name val="Arial CE"/>
      <family val="2"/>
    </font>
    <font>
      <sz val="8"/>
      <color rgb="FF00B050"/>
      <name val="Arial"/>
      <family val="2"/>
    </font>
    <font>
      <i/>
      <sz val="8"/>
      <color rgb="FF00B050"/>
      <name val="Arial CE"/>
      <family val="2"/>
    </font>
    <font>
      <b/>
      <i/>
      <sz val="8"/>
      <color rgb="FF00B050"/>
      <name val="Arial CE"/>
      <family val="2"/>
    </font>
    <font>
      <b/>
      <sz val="8"/>
      <color rgb="FF00B050"/>
      <name val="Arial"/>
      <family val="2"/>
    </font>
    <font>
      <sz val="8"/>
      <color theme="0" tint="-0.4999699890613556"/>
      <name val="Arial"/>
      <family val="2"/>
    </font>
    <font>
      <b/>
      <sz val="10"/>
      <color rgb="FF00B050"/>
      <name val="Arial CE"/>
      <family val="2"/>
    </font>
    <font>
      <b/>
      <sz val="8"/>
      <color rgb="FF00B050"/>
      <name val="Arial CE"/>
      <family val="2"/>
    </font>
    <font>
      <u val="single"/>
      <sz val="11"/>
      <color rgb="FF00B050"/>
      <name val="Calibri"/>
      <family val="2"/>
      <scheme val="minor"/>
    </font>
    <font>
      <b/>
      <sz val="11"/>
      <color rgb="FF00B050"/>
      <name val="Calibri"/>
      <family val="2"/>
      <scheme val="minor"/>
    </font>
    <font>
      <i/>
      <sz val="8"/>
      <color rgb="FFFF0000"/>
      <name val="Arial CE"/>
      <family val="2"/>
    </font>
    <font>
      <i/>
      <sz val="8"/>
      <color rgb="FF00B0F0"/>
      <name val="Arial CE"/>
      <family val="2"/>
    </font>
    <font>
      <sz val="8"/>
      <color rgb="FF00B0F0"/>
      <name val="Arial CE"/>
      <family val="2"/>
    </font>
    <font>
      <sz val="10"/>
      <color rgb="FF00B0F0"/>
      <name val="Arial CE"/>
      <family val="2"/>
    </font>
    <font>
      <b/>
      <sz val="8"/>
      <color theme="1" tint="0.49998000264167786"/>
      <name val="Arial"/>
      <family val="2"/>
    </font>
    <font>
      <b/>
      <sz val="8"/>
      <color theme="0" tint="-0.4999699890613556"/>
      <name val="Arial"/>
      <family val="2"/>
    </font>
    <font>
      <b/>
      <sz val="10"/>
      <color theme="1" tint="0.49998000264167786"/>
      <name val="Arial"/>
      <family val="2"/>
    </font>
    <font>
      <sz val="10"/>
      <color theme="1" tint="0.49998000264167786"/>
      <name val="Arial CE"/>
      <family val="2"/>
    </font>
    <font>
      <b/>
      <sz val="11"/>
      <color theme="1" tint="0.49998000264167786"/>
      <name val="Calibri"/>
      <family val="2"/>
      <scheme val="minor"/>
    </font>
    <font>
      <b/>
      <sz val="10"/>
      <color theme="1" tint="0.49998000264167786"/>
      <name val="Arial CE"/>
      <family val="2"/>
    </font>
    <font>
      <b/>
      <u val="single"/>
      <sz val="14"/>
      <color rgb="FF7030A0"/>
      <name val="Arial"/>
      <family val="2"/>
    </font>
    <font>
      <b/>
      <sz val="10"/>
      <color rgb="FF7030A0"/>
      <name val="Arial"/>
      <family val="2"/>
    </font>
    <font>
      <sz val="8"/>
      <color rgb="FF7030A0"/>
      <name val="Arial"/>
      <family val="2"/>
    </font>
    <font>
      <b/>
      <sz val="8"/>
      <color rgb="FF7030A0"/>
      <name val="Arial"/>
      <family val="2"/>
    </font>
  </fonts>
  <fills count="4">
    <fill>
      <patternFill/>
    </fill>
    <fill>
      <patternFill patternType="gray125"/>
    </fill>
    <fill>
      <patternFill patternType="solid">
        <fgColor indexed="9"/>
        <bgColor indexed="64"/>
      </patternFill>
    </fill>
    <fill>
      <patternFill patternType="solid">
        <fgColor theme="4" tint="0.7999799847602844"/>
        <bgColor indexed="64"/>
      </patternFill>
    </fill>
  </fills>
  <borders count="32">
    <border>
      <left/>
      <right/>
      <top/>
      <bottom/>
      <diagonal/>
    </border>
    <border>
      <left/>
      <right/>
      <top style="double"/>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thin"/>
      <right style="thin"/>
      <top/>
      <bottom style="thin"/>
    </border>
    <border>
      <left/>
      <right style="thin"/>
      <top/>
      <bottom/>
    </border>
    <border>
      <left style="thin"/>
      <right/>
      <top/>
      <bottom style="thin"/>
    </border>
    <border>
      <left style="thin"/>
      <right/>
      <top/>
      <bottom/>
    </border>
    <border>
      <left style="thin"/>
      <right/>
      <top style="thin"/>
      <bottom/>
    </border>
    <border>
      <left/>
      <right style="double"/>
      <top style="double"/>
      <bottom/>
    </border>
    <border>
      <left/>
      <right style="thin"/>
      <top style="thin"/>
      <bottom/>
    </border>
    <border>
      <left style="thin"/>
      <right/>
      <top style="thin"/>
      <bottom style="thin"/>
    </border>
    <border>
      <left/>
      <right style="thin"/>
      <top style="double"/>
      <bottom/>
    </border>
    <border>
      <left/>
      <right style="thin"/>
      <top/>
      <bottom style="double"/>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medium"/>
      <bottom/>
    </border>
    <border>
      <left/>
      <right/>
      <top style="thin"/>
      <bottom/>
    </border>
    <border>
      <left/>
      <right/>
      <top/>
      <bottom style="double"/>
    </border>
    <border>
      <left style="thin"/>
      <right/>
      <top style="double"/>
      <bottom/>
    </border>
    <border>
      <left/>
      <right style="thin"/>
      <top style="thin"/>
      <bottom style="medium"/>
    </border>
    <border>
      <left/>
      <right style="thin"/>
      <top/>
      <bottom style="thin"/>
    </border>
    <border>
      <left/>
      <right/>
      <top/>
      <bottom style="thin"/>
    </border>
    <border>
      <left style="double"/>
      <right/>
      <top style="double"/>
      <bottom/>
    </border>
    <border>
      <left style="double"/>
      <right/>
      <top/>
      <bottom style="double"/>
    </border>
    <border>
      <left/>
      <right style="double"/>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0" fontId="27" fillId="0" borderId="0" applyNumberFormat="0" applyFill="0" applyBorder="0" applyAlignment="0" applyProtection="0"/>
  </cellStyleXfs>
  <cellXfs count="345">
    <xf numFmtId="0" fontId="0" fillId="0" borderId="0" xfId="0"/>
    <xf numFmtId="0" fontId="2" fillId="0" borderId="0" xfId="20">
      <alignment/>
      <protection/>
    </xf>
    <xf numFmtId="0" fontId="1" fillId="0" borderId="0" xfId="20" applyFont="1">
      <alignment/>
      <protection/>
    </xf>
    <xf numFmtId="0" fontId="3" fillId="0" borderId="0" xfId="20" applyFont="1" applyAlignment="1">
      <alignment horizontal="centerContinuous"/>
      <protection/>
    </xf>
    <xf numFmtId="0" fontId="4" fillId="0" borderId="0" xfId="20" applyFont="1" applyAlignment="1">
      <alignment horizontal="centerContinuous"/>
      <protection/>
    </xf>
    <xf numFmtId="0" fontId="1" fillId="0" borderId="1" xfId="20" applyFont="1" applyBorder="1">
      <alignment/>
      <protection/>
    </xf>
    <xf numFmtId="0" fontId="2" fillId="0" borderId="0" xfId="20" applyAlignment="1">
      <alignment horizontal="right"/>
      <protection/>
    </xf>
    <xf numFmtId="44" fontId="10" fillId="0" borderId="2" xfId="21" applyFont="1" applyFill="1" applyBorder="1" applyAlignment="1">
      <alignment vertical="top"/>
    </xf>
    <xf numFmtId="0" fontId="1" fillId="0" borderId="0" xfId="20" applyFont="1" applyAlignment="1">
      <alignment horizontal="center"/>
      <protection/>
    </xf>
    <xf numFmtId="0" fontId="9" fillId="0" borderId="0" xfId="20" applyFont="1">
      <alignment/>
      <protection/>
    </xf>
    <xf numFmtId="4" fontId="1" fillId="0" borderId="0" xfId="20" applyNumberFormat="1" applyFont="1" applyAlignment="1">
      <alignment horizontal="right"/>
      <protection/>
    </xf>
    <xf numFmtId="0" fontId="8" fillId="0" borderId="3" xfId="0" applyFont="1" applyBorder="1" applyAlignment="1">
      <alignment wrapText="1"/>
    </xf>
    <xf numFmtId="0" fontId="10" fillId="0" borderId="0" xfId="20" applyFont="1">
      <alignment/>
      <protection/>
    </xf>
    <xf numFmtId="49" fontId="1" fillId="0" borderId="0" xfId="20" applyNumberFormat="1" applyFont="1" applyAlignment="1">
      <alignment horizontal="center"/>
      <protection/>
    </xf>
    <xf numFmtId="49" fontId="5" fillId="0" borderId="0" xfId="20" applyNumberFormat="1" applyFont="1">
      <alignment/>
      <protection/>
    </xf>
    <xf numFmtId="0" fontId="1" fillId="0" borderId="0" xfId="20" applyFont="1" applyAlignment="1">
      <alignment horizontal="center" shrinkToFit="1"/>
      <protection/>
    </xf>
    <xf numFmtId="1" fontId="5" fillId="0" borderId="0" xfId="0" applyNumberFormat="1" applyFont="1"/>
    <xf numFmtId="0" fontId="13" fillId="0" borderId="0" xfId="20" applyFont="1" applyAlignment="1">
      <alignment horizontal="center" vertical="center"/>
      <protection/>
    </xf>
    <xf numFmtId="44" fontId="0" fillId="0" borderId="0" xfId="0" applyNumberFormat="1"/>
    <xf numFmtId="0" fontId="14" fillId="0" borderId="0" xfId="0" applyFont="1"/>
    <xf numFmtId="0" fontId="15" fillId="0" borderId="0" xfId="0" applyFont="1"/>
    <xf numFmtId="44" fontId="0" fillId="0" borderId="0" xfId="0" applyNumberFormat="1" applyAlignment="1">
      <alignment horizontal="left"/>
    </xf>
    <xf numFmtId="0" fontId="10" fillId="0" borderId="0" xfId="0" applyFont="1"/>
    <xf numFmtId="44" fontId="10" fillId="0" borderId="0" xfId="0" applyNumberFormat="1"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2" fillId="0" borderId="0" xfId="0" applyFont="1"/>
    <xf numFmtId="44" fontId="24" fillId="0" borderId="0" xfId="0" applyNumberFormat="1" applyFont="1"/>
    <xf numFmtId="44" fontId="22" fillId="0" borderId="4" xfId="0" applyNumberFormat="1" applyFont="1" applyBorder="1"/>
    <xf numFmtId="0" fontId="14" fillId="0" borderId="0" xfId="20" applyFont="1">
      <alignment/>
      <protection/>
    </xf>
    <xf numFmtId="44" fontId="5" fillId="0" borderId="0" xfId="20" applyNumberFormat="1" applyFont="1">
      <alignment/>
      <protection/>
    </xf>
    <xf numFmtId="0" fontId="8" fillId="0" borderId="2" xfId="20" applyFont="1" applyBorder="1" applyAlignment="1">
      <alignment vertical="top" wrapText="1"/>
      <protection/>
    </xf>
    <xf numFmtId="49" fontId="8" fillId="0" borderId="2" xfId="20" applyNumberFormat="1" applyFont="1" applyBorder="1" applyAlignment="1">
      <alignment horizontal="left" vertical="top"/>
      <protection/>
    </xf>
    <xf numFmtId="44" fontId="10" fillId="0" borderId="5" xfId="21" applyFont="1" applyFill="1" applyBorder="1" applyAlignment="1">
      <alignment vertical="top"/>
    </xf>
    <xf numFmtId="0" fontId="7" fillId="0" borderId="0" xfId="20" applyFont="1">
      <alignment/>
      <protection/>
    </xf>
    <xf numFmtId="3" fontId="2" fillId="0" borderId="0" xfId="20" applyNumberFormat="1">
      <alignment/>
      <protection/>
    </xf>
    <xf numFmtId="0" fontId="8" fillId="0" borderId="6" xfId="0" applyFont="1" applyBorder="1" applyAlignment="1">
      <alignment wrapText="1"/>
    </xf>
    <xf numFmtId="49" fontId="12" fillId="0" borderId="5" xfId="20" applyNumberFormat="1" applyFont="1" applyBorder="1">
      <alignment/>
      <protection/>
    </xf>
    <xf numFmtId="0" fontId="12" fillId="0" borderId="7" xfId="20" applyFont="1" applyBorder="1" applyAlignment="1">
      <alignment horizontal="center"/>
      <protection/>
    </xf>
    <xf numFmtId="0" fontId="12" fillId="0" borderId="5" xfId="20" applyFont="1" applyBorder="1" applyAlignment="1">
      <alignment horizontal="center"/>
      <protection/>
    </xf>
    <xf numFmtId="0" fontId="8" fillId="0" borderId="2" xfId="20" applyFont="1" applyBorder="1" applyAlignment="1">
      <alignment horizontal="center" vertical="top"/>
      <protection/>
    </xf>
    <xf numFmtId="49" fontId="8" fillId="0" borderId="2" xfId="20" applyNumberFormat="1" applyFont="1" applyBorder="1" applyAlignment="1">
      <alignment horizontal="center" vertical="top" shrinkToFit="1"/>
      <protection/>
    </xf>
    <xf numFmtId="4" fontId="8" fillId="0" borderId="2" xfId="20" applyNumberFormat="1" applyFont="1" applyBorder="1" applyAlignment="1">
      <alignment horizontal="right" vertical="top"/>
      <protection/>
    </xf>
    <xf numFmtId="44" fontId="10" fillId="0" borderId="6" xfId="21" applyFont="1" applyFill="1" applyBorder="1" applyAlignment="1">
      <alignment vertical="top"/>
    </xf>
    <xf numFmtId="0" fontId="8" fillId="0" borderId="6" xfId="20" applyFont="1" applyBorder="1" applyAlignment="1">
      <alignment horizontal="center" vertical="top"/>
      <protection/>
    </xf>
    <xf numFmtId="49" fontId="8" fillId="0" borderId="8" xfId="20" applyNumberFormat="1" applyFont="1" applyBorder="1" applyAlignment="1">
      <alignment horizontal="left" vertical="top"/>
      <protection/>
    </xf>
    <xf numFmtId="49" fontId="8" fillId="0" borderId="6" xfId="20" applyNumberFormat="1" applyFont="1" applyBorder="1" applyAlignment="1">
      <alignment horizontal="center" vertical="top" shrinkToFit="1"/>
      <protection/>
    </xf>
    <xf numFmtId="0" fontId="8" fillId="0" borderId="3" xfId="20" applyFont="1" applyBorder="1" applyAlignment="1">
      <alignment horizontal="center" vertical="top"/>
      <protection/>
    </xf>
    <xf numFmtId="49" fontId="8" fillId="0" borderId="3" xfId="20" applyNumberFormat="1" applyFont="1" applyBorder="1" applyAlignment="1">
      <alignment horizontal="center" vertical="top" shrinkToFit="1"/>
      <protection/>
    </xf>
    <xf numFmtId="0" fontId="2" fillId="0" borderId="0" xfId="20" applyAlignment="1">
      <alignment vertical="top"/>
      <protection/>
    </xf>
    <xf numFmtId="0" fontId="7" fillId="0" borderId="0" xfId="20" applyFont="1" applyAlignment="1">
      <alignment vertical="top"/>
      <protection/>
    </xf>
    <xf numFmtId="49" fontId="8" fillId="0" borderId="9" xfId="20" applyNumberFormat="1" applyFont="1" applyBorder="1" applyAlignment="1">
      <alignment horizontal="left" vertical="top"/>
      <protection/>
    </xf>
    <xf numFmtId="49" fontId="8" fillId="0" borderId="5" xfId="20" applyNumberFormat="1" applyFont="1" applyBorder="1" applyAlignment="1">
      <alignment horizontal="center" vertical="top" shrinkToFit="1"/>
      <protection/>
    </xf>
    <xf numFmtId="49" fontId="8" fillId="0" borderId="10" xfId="20" applyNumberFormat="1" applyFont="1" applyBorder="1" applyAlignment="1">
      <alignment horizontal="left" vertical="top"/>
      <protection/>
    </xf>
    <xf numFmtId="0" fontId="14" fillId="0" borderId="0" xfId="20" applyFont="1" applyAlignment="1">
      <alignment horizontal="right"/>
      <protection/>
    </xf>
    <xf numFmtId="0" fontId="1" fillId="0" borderId="11" xfId="20" applyFont="1" applyBorder="1" applyAlignment="1">
      <alignment vertical="top"/>
      <protection/>
    </xf>
    <xf numFmtId="49" fontId="8" fillId="0" borderId="3" xfId="20" applyNumberFormat="1" applyFont="1" applyBorder="1" applyAlignment="1">
      <alignment horizontal="left" vertical="top"/>
      <protection/>
    </xf>
    <xf numFmtId="0" fontId="2" fillId="0" borderId="0" xfId="0" applyFont="1"/>
    <xf numFmtId="0" fontId="10" fillId="0" borderId="0" xfId="0" applyFont="1"/>
    <xf numFmtId="0" fontId="10" fillId="0" borderId="0" xfId="0" applyFont="1" applyAlignment="1">
      <alignment vertical="center"/>
    </xf>
    <xf numFmtId="44" fontId="10" fillId="0" borderId="0" xfId="0" applyNumberFormat="1" applyFont="1"/>
    <xf numFmtId="0" fontId="10" fillId="0" borderId="0" xfId="20" applyFont="1">
      <alignment/>
      <protection/>
    </xf>
    <xf numFmtId="44" fontId="10" fillId="0" borderId="0" xfId="20" applyNumberFormat="1" applyFont="1" applyAlignment="1">
      <alignment horizontal="right" vertical="top"/>
      <protection/>
    </xf>
    <xf numFmtId="49" fontId="5" fillId="0" borderId="1" xfId="20" applyNumberFormat="1" applyFont="1" applyBorder="1">
      <alignment/>
      <protection/>
    </xf>
    <xf numFmtId="0" fontId="25" fillId="0" borderId="0" xfId="20" applyFont="1">
      <alignment/>
      <protection/>
    </xf>
    <xf numFmtId="0" fontId="8" fillId="0" borderId="3" xfId="20" applyFont="1" applyBorder="1" applyAlignment="1">
      <alignment vertical="top" wrapText="1"/>
      <protection/>
    </xf>
    <xf numFmtId="44" fontId="10" fillId="0" borderId="3" xfId="21" applyFont="1" applyFill="1" applyBorder="1" applyAlignment="1">
      <alignment horizontal="right" vertical="top"/>
    </xf>
    <xf numFmtId="44" fontId="29" fillId="0" borderId="0" xfId="20" applyNumberFormat="1" applyFont="1">
      <alignment/>
      <protection/>
    </xf>
    <xf numFmtId="44" fontId="29" fillId="0" borderId="0" xfId="20" applyNumberFormat="1" applyFont="1" applyAlignment="1">
      <alignment horizontal="center"/>
      <protection/>
    </xf>
    <xf numFmtId="44" fontId="30" fillId="0" borderId="0" xfId="20" applyNumberFormat="1" applyFont="1">
      <alignment/>
      <protection/>
    </xf>
    <xf numFmtId="44" fontId="29" fillId="0" borderId="0" xfId="20" applyNumberFormat="1" applyFont="1" applyAlignment="1">
      <alignment vertical="top"/>
      <protection/>
    </xf>
    <xf numFmtId="44" fontId="29" fillId="0" borderId="0" xfId="20" applyNumberFormat="1" applyFont="1" applyAlignment="1">
      <alignment horizontal="center" vertical="center"/>
      <protection/>
    </xf>
    <xf numFmtId="0" fontId="8" fillId="0" borderId="6" xfId="0" applyFont="1" applyBorder="1" applyAlignment="1">
      <alignment vertical="top" wrapText="1"/>
    </xf>
    <xf numFmtId="0" fontId="27" fillId="0" borderId="0" xfId="24" applyFill="1" applyAlignment="1">
      <alignment vertical="top"/>
    </xf>
    <xf numFmtId="0" fontId="8" fillId="0" borderId="3" xfId="0" applyFont="1" applyBorder="1" applyAlignment="1">
      <alignment vertical="top" wrapText="1"/>
    </xf>
    <xf numFmtId="44" fontId="10" fillId="0" borderId="3" xfId="21" applyFont="1" applyFill="1" applyBorder="1" applyAlignment="1">
      <alignment vertical="top"/>
    </xf>
    <xf numFmtId="0" fontId="25" fillId="0" borderId="0" xfId="20" applyFont="1" applyAlignment="1">
      <alignment vertical="top"/>
      <protection/>
    </xf>
    <xf numFmtId="0" fontId="32" fillId="0" borderId="0" xfId="20" applyFont="1" applyAlignment="1">
      <alignment vertical="top"/>
      <protection/>
    </xf>
    <xf numFmtId="44" fontId="28" fillId="0" borderId="0" xfId="20" applyNumberFormat="1" applyFont="1" applyAlignment="1">
      <alignment horizontal="right" vertical="top"/>
      <protection/>
    </xf>
    <xf numFmtId="0" fontId="8" fillId="0" borderId="3" xfId="20" applyFont="1" applyBorder="1" applyAlignment="1">
      <alignment horizontal="center" vertical="top" wrapText="1"/>
      <protection/>
    </xf>
    <xf numFmtId="0" fontId="32" fillId="0" borderId="0" xfId="20" applyFont="1" applyAlignment="1">
      <alignment horizontal="right" vertical="top"/>
      <protection/>
    </xf>
    <xf numFmtId="4" fontId="31" fillId="0" borderId="2" xfId="20" applyNumberFormat="1" applyFont="1" applyBorder="1" applyAlignment="1">
      <alignment horizontal="right" vertical="top"/>
      <protection/>
    </xf>
    <xf numFmtId="0" fontId="10" fillId="0" borderId="3" xfId="0" applyFont="1" applyBorder="1" applyAlignment="1">
      <alignment vertical="top"/>
    </xf>
    <xf numFmtId="49" fontId="8" fillId="0" borderId="3" xfId="20" applyNumberFormat="1" applyFont="1" applyBorder="1" applyAlignment="1">
      <alignment vertical="top" wrapText="1"/>
      <protection/>
    </xf>
    <xf numFmtId="4" fontId="31" fillId="0" borderId="3" xfId="20" applyNumberFormat="1" applyFont="1" applyBorder="1" applyAlignment="1">
      <alignment horizontal="right" vertical="top"/>
      <protection/>
    </xf>
    <xf numFmtId="0" fontId="32" fillId="0" borderId="0" xfId="20" applyFont="1">
      <alignment/>
      <protection/>
    </xf>
    <xf numFmtId="164" fontId="10" fillId="0" borderId="3" xfId="0" applyNumberFormat="1" applyFont="1" applyBorder="1" applyAlignment="1" applyProtection="1">
      <alignment horizontal="left" vertical="top" wrapText="1"/>
      <protection locked="0"/>
    </xf>
    <xf numFmtId="164" fontId="10" fillId="0" borderId="3" xfId="0" applyNumberFormat="1" applyFont="1" applyBorder="1" applyAlignment="1" applyProtection="1">
      <alignment horizontal="left"/>
      <protection locked="0"/>
    </xf>
    <xf numFmtId="0" fontId="27" fillId="0" borderId="0" xfId="24" applyAlignment="1">
      <alignment vertical="top"/>
    </xf>
    <xf numFmtId="4" fontId="31" fillId="0" borderId="5" xfId="20" applyNumberFormat="1" applyFont="1" applyBorder="1" applyAlignment="1">
      <alignment horizontal="right" vertical="top"/>
      <protection/>
    </xf>
    <xf numFmtId="165" fontId="10" fillId="0" borderId="0" xfId="20" applyNumberFormat="1" applyFont="1">
      <alignment/>
      <protection/>
    </xf>
    <xf numFmtId="44" fontId="33" fillId="0" borderId="0" xfId="20" applyNumberFormat="1" applyFont="1" applyAlignment="1">
      <alignment horizontal="center" vertical="top"/>
      <protection/>
    </xf>
    <xf numFmtId="165" fontId="34" fillId="0" borderId="0" xfId="20" applyNumberFormat="1" applyFont="1" applyAlignment="1">
      <alignment vertical="top"/>
      <protection/>
    </xf>
    <xf numFmtId="165" fontId="34" fillId="0" borderId="0" xfId="20" applyNumberFormat="1" applyFont="1">
      <alignment/>
      <protection/>
    </xf>
    <xf numFmtId="44" fontId="33" fillId="0" borderId="0" xfId="20" applyNumberFormat="1" applyFont="1" applyAlignment="1">
      <alignment horizontal="center" vertical="center"/>
      <protection/>
    </xf>
    <xf numFmtId="44" fontId="37" fillId="0" borderId="0" xfId="20" applyNumberFormat="1" applyFont="1">
      <alignment/>
      <protection/>
    </xf>
    <xf numFmtId="49" fontId="35" fillId="0" borderId="6" xfId="20" applyNumberFormat="1" applyFont="1" applyBorder="1" applyAlignment="1">
      <alignment horizontal="left" vertical="top"/>
      <protection/>
    </xf>
    <xf numFmtId="44" fontId="36" fillId="0" borderId="0" xfId="20" applyNumberFormat="1" applyFont="1" applyAlignment="1">
      <alignment horizontal="center" vertical="top"/>
      <protection/>
    </xf>
    <xf numFmtId="165" fontId="28" fillId="0" borderId="0" xfId="20" applyNumberFormat="1" applyFont="1" applyAlignment="1">
      <alignment vertical="top"/>
      <protection/>
    </xf>
    <xf numFmtId="44" fontId="36" fillId="0" borderId="0" xfId="20" applyNumberFormat="1" applyFont="1" applyAlignment="1">
      <alignment vertical="top"/>
      <protection/>
    </xf>
    <xf numFmtId="165" fontId="28" fillId="0" borderId="0" xfId="20" applyNumberFormat="1" applyFont="1">
      <alignment/>
      <protection/>
    </xf>
    <xf numFmtId="44" fontId="28" fillId="0" borderId="12" xfId="21" applyFont="1" applyFill="1" applyBorder="1" applyAlignment="1">
      <alignment vertical="top"/>
    </xf>
    <xf numFmtId="4" fontId="31" fillId="0" borderId="6" xfId="20" applyNumberFormat="1" applyFont="1" applyBorder="1" applyAlignment="1">
      <alignment horizontal="right" vertical="top"/>
      <protection/>
    </xf>
    <xf numFmtId="44" fontId="29" fillId="0" borderId="0" xfId="20" applyNumberFormat="1" applyFont="1" applyAlignment="1">
      <alignment horizontal="center" vertical="top"/>
      <protection/>
    </xf>
    <xf numFmtId="0" fontId="40" fillId="0" borderId="0" xfId="20" applyFont="1" applyAlignment="1">
      <alignment vertical="top"/>
      <protection/>
    </xf>
    <xf numFmtId="0" fontId="40" fillId="0" borderId="0" xfId="20" applyFont="1">
      <alignment/>
      <protection/>
    </xf>
    <xf numFmtId="44" fontId="41" fillId="0" borderId="0" xfId="20" applyNumberFormat="1" applyFont="1">
      <alignment/>
      <protection/>
    </xf>
    <xf numFmtId="165" fontId="41" fillId="0" borderId="0" xfId="20" applyNumberFormat="1" applyFont="1" applyAlignment="1">
      <alignment vertical="top"/>
      <protection/>
    </xf>
    <xf numFmtId="0" fontId="8" fillId="0" borderId="13" xfId="0" applyFont="1" applyBorder="1" applyAlignment="1">
      <alignment wrapText="1"/>
    </xf>
    <xf numFmtId="0" fontId="8" fillId="0" borderId="10" xfId="20" applyFont="1" applyBorder="1" applyAlignment="1">
      <alignment vertical="top" wrapText="1"/>
      <protection/>
    </xf>
    <xf numFmtId="49" fontId="8" fillId="0" borderId="6" xfId="20" applyNumberFormat="1" applyFont="1" applyBorder="1" applyAlignment="1">
      <alignment horizontal="left" vertical="top" wrapText="1"/>
      <protection/>
    </xf>
    <xf numFmtId="0" fontId="8" fillId="0" borderId="6" xfId="20" applyFont="1" applyBorder="1" applyAlignment="1">
      <alignment vertical="center" wrapText="1"/>
      <protection/>
    </xf>
    <xf numFmtId="49" fontId="8" fillId="0" borderId="6" xfId="20" applyNumberFormat="1" applyFont="1" applyBorder="1" applyAlignment="1">
      <alignment horizontal="left" vertical="top"/>
      <protection/>
    </xf>
    <xf numFmtId="0" fontId="8" fillId="0" borderId="6" xfId="20" applyFont="1" applyBorder="1" applyAlignment="1">
      <alignment vertical="top" wrapText="1"/>
      <protection/>
    </xf>
    <xf numFmtId="165" fontId="29" fillId="0" borderId="0" xfId="20" applyNumberFormat="1" applyFont="1">
      <alignment/>
      <protection/>
    </xf>
    <xf numFmtId="49" fontId="5" fillId="0" borderId="14" xfId="20" applyNumberFormat="1" applyFont="1" applyBorder="1">
      <alignment/>
      <protection/>
    </xf>
    <xf numFmtId="49" fontId="5" fillId="0" borderId="1" xfId="20" applyNumberFormat="1" applyFont="1" applyBorder="1" applyAlignment="1">
      <alignment horizontal="left"/>
      <protection/>
    </xf>
    <xf numFmtId="0" fontId="5" fillId="0" borderId="11" xfId="20" applyFont="1" applyBorder="1" applyAlignment="1">
      <alignment horizontal="left"/>
      <protection/>
    </xf>
    <xf numFmtId="49" fontId="5" fillId="0" borderId="15" xfId="20" applyNumberFormat="1" applyFont="1" applyBorder="1">
      <alignment/>
      <protection/>
    </xf>
    <xf numFmtId="165" fontId="29" fillId="0" borderId="0" xfId="20" applyNumberFormat="1" applyFont="1" applyAlignment="1">
      <alignment horizontal="center"/>
      <protection/>
    </xf>
    <xf numFmtId="165" fontId="29" fillId="0" borderId="0" xfId="20" applyNumberFormat="1" applyFont="1" applyAlignment="1">
      <alignment vertical="top"/>
      <protection/>
    </xf>
    <xf numFmtId="44" fontId="10" fillId="0" borderId="0" xfId="20" applyNumberFormat="1" applyFont="1" applyAlignment="1">
      <alignment horizontal="right" vertical="center"/>
      <protection/>
    </xf>
    <xf numFmtId="0" fontId="2" fillId="0" borderId="0" xfId="20" applyAlignment="1">
      <alignment vertical="center"/>
      <protection/>
    </xf>
    <xf numFmtId="165" fontId="29" fillId="0" borderId="0" xfId="20" applyNumberFormat="1" applyFont="1" applyAlignment="1">
      <alignment vertical="center"/>
      <protection/>
    </xf>
    <xf numFmtId="49" fontId="8" fillId="0" borderId="3" xfId="20" applyNumberFormat="1" applyFont="1" applyBorder="1" applyAlignment="1">
      <alignment horizontal="left" vertical="center"/>
      <protection/>
    </xf>
    <xf numFmtId="164" fontId="10" fillId="0" borderId="3" xfId="0" applyNumberFormat="1" applyFont="1" applyBorder="1" applyAlignment="1" applyProtection="1">
      <alignment horizontal="left" vertical="center"/>
      <protection locked="0"/>
    </xf>
    <xf numFmtId="49" fontId="8" fillId="0" borderId="3" xfId="20" applyNumberFormat="1" applyFont="1" applyBorder="1" applyAlignment="1">
      <alignment horizontal="center" vertical="center" shrinkToFit="1"/>
      <protection/>
    </xf>
    <xf numFmtId="49" fontId="8" fillId="0" borderId="2" xfId="20" applyNumberFormat="1" applyFont="1" applyBorder="1" applyAlignment="1">
      <alignment horizontal="left" vertical="center"/>
      <protection/>
    </xf>
    <xf numFmtId="0" fontId="8" fillId="0" borderId="2" xfId="20" applyFont="1" applyBorder="1" applyAlignment="1">
      <alignment vertical="center" wrapText="1"/>
      <protection/>
    </xf>
    <xf numFmtId="49" fontId="8" fillId="0" borderId="2" xfId="20" applyNumberFormat="1" applyFont="1" applyBorder="1" applyAlignment="1">
      <alignment horizontal="center" vertical="center" shrinkToFit="1"/>
      <protection/>
    </xf>
    <xf numFmtId="0" fontId="40" fillId="0" borderId="0" xfId="20" applyFont="1" applyAlignment="1">
      <alignment vertical="center"/>
      <protection/>
    </xf>
    <xf numFmtId="49" fontId="8" fillId="0" borderId="13" xfId="20" applyNumberFormat="1" applyFont="1" applyBorder="1" applyAlignment="1">
      <alignment horizontal="left" vertical="top"/>
      <protection/>
    </xf>
    <xf numFmtId="0" fontId="32" fillId="0" borderId="0" xfId="20" applyFont="1" applyAlignment="1">
      <alignment horizontal="center" vertical="top"/>
      <protection/>
    </xf>
    <xf numFmtId="165" fontId="36" fillId="0" borderId="0" xfId="20" applyNumberFormat="1" applyFont="1" applyAlignment="1">
      <alignment vertical="top"/>
      <protection/>
    </xf>
    <xf numFmtId="0" fontId="42" fillId="0" borderId="0" xfId="24" applyFont="1" applyAlignment="1">
      <alignment vertical="top"/>
    </xf>
    <xf numFmtId="0" fontId="8" fillId="0" borderId="3" xfId="20" applyFont="1" applyBorder="1" applyAlignment="1">
      <alignment vertical="center" wrapText="1"/>
      <protection/>
    </xf>
    <xf numFmtId="49" fontId="8" fillId="0" borderId="5" xfId="20" applyNumberFormat="1" applyFont="1" applyBorder="1" applyAlignment="1">
      <alignment horizontal="left" vertical="center"/>
      <protection/>
    </xf>
    <xf numFmtId="0" fontId="8" fillId="0" borderId="5" xfId="20" applyFont="1" applyBorder="1" applyAlignment="1">
      <alignment vertical="center" wrapText="1"/>
      <protection/>
    </xf>
    <xf numFmtId="49" fontId="8" fillId="0" borderId="5" xfId="20" applyNumberFormat="1" applyFont="1" applyBorder="1" applyAlignment="1">
      <alignment horizontal="center" vertical="center" shrinkToFit="1"/>
      <protection/>
    </xf>
    <xf numFmtId="0" fontId="5" fillId="0" borderId="16" xfId="20" applyFont="1" applyBorder="1" applyAlignment="1">
      <alignment horizontal="center"/>
      <protection/>
    </xf>
    <xf numFmtId="49" fontId="5" fillId="0" borderId="17" xfId="20" applyNumberFormat="1" applyFont="1" applyBorder="1" applyAlignment="1">
      <alignment horizontal="left"/>
      <protection/>
    </xf>
    <xf numFmtId="0" fontId="5" fillId="0" borderId="18" xfId="20" applyFont="1" applyBorder="1">
      <alignment/>
      <protection/>
    </xf>
    <xf numFmtId="0" fontId="1" fillId="0" borderId="19" xfId="20" applyFont="1" applyBorder="1" applyAlignment="1">
      <alignment horizontal="center"/>
      <protection/>
    </xf>
    <xf numFmtId="0" fontId="1" fillId="0" borderId="20" xfId="20" applyFont="1" applyBorder="1">
      <alignment/>
      <protection/>
    </xf>
    <xf numFmtId="0" fontId="8" fillId="0" borderId="6" xfId="20" applyFont="1" applyBorder="1" applyAlignment="1">
      <alignment horizontal="left" vertical="top" wrapText="1"/>
      <protection/>
    </xf>
    <xf numFmtId="44" fontId="44" fillId="0" borderId="0" xfId="20" applyNumberFormat="1" applyFont="1" applyAlignment="1">
      <alignment horizontal="center" vertical="top"/>
      <protection/>
    </xf>
    <xf numFmtId="49" fontId="8" fillId="0" borderId="21" xfId="20" applyNumberFormat="1" applyFont="1" applyBorder="1" applyAlignment="1">
      <alignment horizontal="left" vertical="top"/>
      <protection/>
    </xf>
    <xf numFmtId="0" fontId="8" fillId="0" borderId="21" xfId="20" applyFont="1" applyBorder="1" applyAlignment="1">
      <alignment vertical="top" wrapText="1"/>
      <protection/>
    </xf>
    <xf numFmtId="49" fontId="8" fillId="0" borderId="21" xfId="20" applyNumberFormat="1" applyFont="1" applyBorder="1" applyAlignment="1">
      <alignment horizontal="center" vertical="top" shrinkToFit="1"/>
      <protection/>
    </xf>
    <xf numFmtId="49" fontId="8" fillId="0" borderId="22" xfId="20" applyNumberFormat="1" applyFont="1" applyBorder="1" applyAlignment="1">
      <alignment horizontal="left" vertical="top"/>
      <protection/>
    </xf>
    <xf numFmtId="0" fontId="8" fillId="0" borderId="22" xfId="20" applyFont="1" applyBorder="1" applyAlignment="1">
      <alignment vertical="top" wrapText="1"/>
      <protection/>
    </xf>
    <xf numFmtId="49" fontId="8" fillId="0" borderId="22" xfId="20" applyNumberFormat="1" applyFont="1" applyBorder="1" applyAlignment="1">
      <alignment horizontal="center" vertical="top" shrinkToFit="1"/>
      <protection/>
    </xf>
    <xf numFmtId="44" fontId="45" fillId="0" borderId="0" xfId="20" applyNumberFormat="1" applyFont="1" applyAlignment="1">
      <alignment horizontal="center" vertical="top"/>
      <protection/>
    </xf>
    <xf numFmtId="44" fontId="46" fillId="0" borderId="0" xfId="20" applyNumberFormat="1" applyFont="1" applyAlignment="1">
      <alignment horizontal="right" vertical="top"/>
      <protection/>
    </xf>
    <xf numFmtId="4" fontId="8" fillId="0" borderId="0" xfId="20" applyNumberFormat="1" applyFont="1" applyAlignment="1">
      <alignment horizontal="right" vertical="top"/>
      <protection/>
    </xf>
    <xf numFmtId="0" fontId="8" fillId="0" borderId="5" xfId="20" applyFont="1" applyBorder="1" applyAlignment="1">
      <alignment vertical="top" wrapText="1"/>
      <protection/>
    </xf>
    <xf numFmtId="0" fontId="5" fillId="0" borderId="16" xfId="20" applyFont="1" applyBorder="1" applyAlignment="1">
      <alignment horizontal="center" vertical="center"/>
      <protection/>
    </xf>
    <xf numFmtId="49" fontId="5" fillId="0" borderId="17" xfId="20" applyNumberFormat="1" applyFont="1" applyBorder="1" applyAlignment="1">
      <alignment horizontal="left" vertical="center"/>
      <protection/>
    </xf>
    <xf numFmtId="0" fontId="5" fillId="0" borderId="18" xfId="20" applyFont="1" applyBorder="1" applyAlignment="1">
      <alignment vertical="center"/>
      <protection/>
    </xf>
    <xf numFmtId="0" fontId="1" fillId="0" borderId="19" xfId="20" applyFont="1" applyBorder="1" applyAlignment="1">
      <alignment horizontal="center" vertical="center"/>
      <protection/>
    </xf>
    <xf numFmtId="0" fontId="1" fillId="0" borderId="20" xfId="20" applyFont="1" applyBorder="1" applyAlignment="1">
      <alignment vertical="center"/>
      <protection/>
    </xf>
    <xf numFmtId="0" fontId="10" fillId="0" borderId="0" xfId="20" applyFont="1" applyAlignment="1">
      <alignment vertical="center"/>
      <protection/>
    </xf>
    <xf numFmtId="3" fontId="2" fillId="0" borderId="0" xfId="20" applyNumberFormat="1" applyAlignment="1">
      <alignment vertical="center"/>
      <protection/>
    </xf>
    <xf numFmtId="49" fontId="8" fillId="0" borderId="2" xfId="20" applyNumberFormat="1" applyFont="1" applyBorder="1" applyAlignment="1">
      <alignment horizontal="center" shrinkToFit="1"/>
      <protection/>
    </xf>
    <xf numFmtId="0" fontId="47" fillId="0" borderId="0" xfId="20" applyFont="1" applyAlignment="1">
      <alignment vertical="top"/>
      <protection/>
    </xf>
    <xf numFmtId="165" fontId="45" fillId="0" borderId="0" xfId="20" applyNumberFormat="1" applyFont="1" applyAlignment="1">
      <alignment vertical="top"/>
      <protection/>
    </xf>
    <xf numFmtId="164" fontId="10" fillId="0" borderId="2" xfId="0" applyNumberFormat="1" applyFont="1" applyBorder="1" applyAlignment="1" applyProtection="1">
      <alignment horizontal="left" vertical="top"/>
      <protection locked="0"/>
    </xf>
    <xf numFmtId="164" fontId="10" fillId="0" borderId="3" xfId="0" applyNumberFormat="1" applyFont="1" applyBorder="1" applyAlignment="1" applyProtection="1">
      <alignment horizontal="left" vertical="top"/>
      <protection locked="0"/>
    </xf>
    <xf numFmtId="49" fontId="8" fillId="0" borderId="2" xfId="20" applyNumberFormat="1" applyFont="1" applyBorder="1" applyAlignment="1">
      <alignment vertical="top" wrapText="1"/>
      <protection/>
    </xf>
    <xf numFmtId="44" fontId="24" fillId="2" borderId="0" xfId="0" applyNumberFormat="1" applyFont="1" applyFill="1" applyAlignment="1">
      <alignment vertical="top"/>
    </xf>
    <xf numFmtId="49" fontId="8" fillId="0" borderId="5" xfId="20" applyNumberFormat="1" applyFont="1" applyBorder="1" applyAlignment="1">
      <alignment horizontal="left" vertical="top"/>
      <protection/>
    </xf>
    <xf numFmtId="49" fontId="5" fillId="0" borderId="21" xfId="20" applyNumberFormat="1" applyFont="1" applyBorder="1" applyAlignment="1">
      <alignment horizontal="left" vertical="top"/>
      <protection/>
    </xf>
    <xf numFmtId="0" fontId="10" fillId="0" borderId="0" xfId="20" applyFont="1" applyAlignment="1">
      <alignment vertical="top"/>
      <protection/>
    </xf>
    <xf numFmtId="164" fontId="10" fillId="0" borderId="10" xfId="0" applyNumberFormat="1" applyFont="1" applyBorder="1" applyAlignment="1" applyProtection="1">
      <alignment horizontal="left" vertical="top"/>
      <protection locked="0"/>
    </xf>
    <xf numFmtId="49" fontId="8" fillId="0" borderId="23" xfId="20" applyNumberFormat="1" applyFont="1" applyBorder="1" applyAlignment="1">
      <alignment horizontal="center" vertical="top" shrinkToFit="1"/>
      <protection/>
    </xf>
    <xf numFmtId="4" fontId="8" fillId="0" borderId="23" xfId="20" applyNumberFormat="1" applyFont="1" applyBorder="1" applyAlignment="1">
      <alignment horizontal="right" vertical="top"/>
      <protection/>
    </xf>
    <xf numFmtId="0" fontId="8" fillId="0" borderId="3" xfId="20" applyFont="1" applyBorder="1" applyAlignment="1">
      <alignment horizontal="left" vertical="top" wrapText="1"/>
      <protection/>
    </xf>
    <xf numFmtId="0" fontId="31" fillId="0" borderId="3" xfId="0" applyFont="1" applyBorder="1" applyAlignment="1">
      <alignment wrapText="1"/>
    </xf>
    <xf numFmtId="0" fontId="8" fillId="0" borderId="21" xfId="20" applyFont="1" applyBorder="1" applyAlignment="1">
      <alignment horizontal="left" vertical="top" wrapText="1"/>
      <protection/>
    </xf>
    <xf numFmtId="0" fontId="2" fillId="0" borderId="0" xfId="20" applyAlignment="1">
      <alignment horizontal="center" vertical="top"/>
      <protection/>
    </xf>
    <xf numFmtId="166" fontId="10" fillId="0" borderId="3" xfId="0" applyNumberFormat="1" applyFont="1" applyBorder="1" applyAlignment="1">
      <alignment vertical="top" wrapText="1"/>
    </xf>
    <xf numFmtId="49" fontId="5" fillId="0" borderId="24" xfId="20" applyNumberFormat="1" applyFont="1" applyBorder="1">
      <alignment/>
      <protection/>
    </xf>
    <xf numFmtId="49" fontId="5" fillId="0" borderId="1" xfId="20" applyNumberFormat="1" applyFont="1" applyBorder="1" applyAlignment="1">
      <alignment horizontal="left" vertical="top"/>
      <protection/>
    </xf>
    <xf numFmtId="0" fontId="43" fillId="0" borderId="0" xfId="24" applyFont="1" applyAlignment="1">
      <alignment vertical="top"/>
    </xf>
    <xf numFmtId="44" fontId="29" fillId="0" borderId="0" xfId="20" applyNumberFormat="1" applyFont="1" applyAlignment="1">
      <alignment vertical="center"/>
      <protection/>
    </xf>
    <xf numFmtId="0" fontId="7" fillId="0" borderId="0" xfId="20" applyFont="1" applyAlignment="1">
      <alignment vertical="center"/>
      <protection/>
    </xf>
    <xf numFmtId="0" fontId="1" fillId="0" borderId="19" xfId="20" applyFont="1" applyBorder="1" applyAlignment="1">
      <alignment horizontal="right"/>
      <protection/>
    </xf>
    <xf numFmtId="0" fontId="8" fillId="0" borderId="5" xfId="20" applyFont="1" applyBorder="1" applyAlignment="1">
      <alignment horizontal="center" vertical="top"/>
      <protection/>
    </xf>
    <xf numFmtId="49" fontId="8" fillId="0" borderId="10" xfId="20" applyNumberFormat="1" applyFont="1" applyBorder="1" applyAlignment="1">
      <alignment vertical="top" wrapText="1"/>
      <protection/>
    </xf>
    <xf numFmtId="49" fontId="26" fillId="0" borderId="0" xfId="20" applyNumberFormat="1" applyFont="1" applyAlignment="1">
      <alignment horizontal="left"/>
      <protection/>
    </xf>
    <xf numFmtId="49" fontId="39" fillId="0" borderId="10" xfId="20" applyNumberFormat="1" applyFont="1" applyBorder="1" applyAlignment="1">
      <alignment vertical="top" wrapText="1"/>
      <protection/>
    </xf>
    <xf numFmtId="49" fontId="39" fillId="0" borderId="23" xfId="20" applyNumberFormat="1" applyFont="1" applyBorder="1" applyAlignment="1">
      <alignment horizontal="center" vertical="top" shrinkToFit="1"/>
      <protection/>
    </xf>
    <xf numFmtId="0" fontId="8" fillId="0" borderId="2" xfId="20" applyFont="1" applyBorder="1" applyAlignment="1">
      <alignment horizontal="center" vertical="top" wrapText="1"/>
      <protection/>
    </xf>
    <xf numFmtId="0" fontId="8" fillId="0" borderId="2" xfId="0" applyFont="1" applyBorder="1" applyAlignment="1">
      <alignment vertical="top" wrapText="1"/>
    </xf>
    <xf numFmtId="0" fontId="8" fillId="0" borderId="5" xfId="0" applyFont="1" applyBorder="1" applyAlignment="1">
      <alignment vertical="top" wrapText="1"/>
    </xf>
    <xf numFmtId="44" fontId="10" fillId="0" borderId="6" xfId="21" applyFont="1" applyFill="1" applyBorder="1" applyAlignment="1">
      <alignment horizontal="right" vertical="top"/>
    </xf>
    <xf numFmtId="44" fontId="10" fillId="0" borderId="3" xfId="21" applyFont="1" applyFill="1" applyBorder="1" applyAlignment="1">
      <alignment vertical="center"/>
    </xf>
    <xf numFmtId="44" fontId="10" fillId="0" borderId="5" xfId="21" applyFont="1" applyFill="1" applyBorder="1" applyAlignment="1">
      <alignment vertical="center"/>
    </xf>
    <xf numFmtId="44" fontId="10" fillId="0" borderId="2" xfId="21" applyFont="1" applyFill="1" applyBorder="1" applyAlignment="1">
      <alignment vertical="center"/>
    </xf>
    <xf numFmtId="0" fontId="8" fillId="0" borderId="21" xfId="20" applyFont="1" applyBorder="1" applyAlignment="1">
      <alignment horizontal="center" vertical="top"/>
      <protection/>
    </xf>
    <xf numFmtId="44" fontId="10" fillId="0" borderId="21" xfId="21" applyFont="1" applyFill="1" applyBorder="1" applyAlignment="1">
      <alignment vertical="top"/>
    </xf>
    <xf numFmtId="0" fontId="8" fillId="0" borderId="22" xfId="20" applyFont="1" applyBorder="1" applyAlignment="1">
      <alignment horizontal="center" vertical="top"/>
      <protection/>
    </xf>
    <xf numFmtId="44" fontId="10" fillId="0" borderId="22" xfId="21" applyFont="1" applyFill="1" applyBorder="1" applyAlignment="1">
      <alignment vertical="top"/>
    </xf>
    <xf numFmtId="0" fontId="4" fillId="0" borderId="0" xfId="20" applyFont="1" applyAlignment="1">
      <alignment horizontal="right"/>
      <protection/>
    </xf>
    <xf numFmtId="0" fontId="6" fillId="0" borderId="25" xfId="20" applyFont="1" applyBorder="1" applyAlignment="1">
      <alignment horizontal="right" vertical="top"/>
      <protection/>
    </xf>
    <xf numFmtId="4" fontId="31" fillId="0" borderId="3" xfId="20" applyNumberFormat="1" applyFont="1" applyBorder="1" applyAlignment="1">
      <alignment vertical="top"/>
      <protection/>
    </xf>
    <xf numFmtId="4" fontId="31" fillId="0" borderId="23" xfId="20" applyNumberFormat="1" applyFont="1" applyBorder="1" applyAlignment="1">
      <alignment horizontal="right" vertical="top"/>
      <protection/>
    </xf>
    <xf numFmtId="4" fontId="31" fillId="0" borderId="3" xfId="20" applyNumberFormat="1" applyFont="1" applyBorder="1" applyAlignment="1">
      <alignment horizontal="right" vertical="center"/>
      <protection/>
    </xf>
    <xf numFmtId="4" fontId="31" fillId="0" borderId="5" xfId="20" applyNumberFormat="1" applyFont="1" applyBorder="1" applyAlignment="1">
      <alignment horizontal="right" vertical="center"/>
      <protection/>
    </xf>
    <xf numFmtId="4" fontId="31" fillId="0" borderId="2" xfId="20" applyNumberFormat="1" applyFont="1" applyBorder="1" applyAlignment="1">
      <alignment horizontal="right" vertical="center"/>
      <protection/>
    </xf>
    <xf numFmtId="4" fontId="31" fillId="0" borderId="21" xfId="20" applyNumberFormat="1" applyFont="1" applyBorder="1" applyAlignment="1">
      <alignment horizontal="right" vertical="top"/>
      <protection/>
    </xf>
    <xf numFmtId="4" fontId="31" fillId="0" borderId="22" xfId="20" applyNumberFormat="1" applyFont="1" applyBorder="1" applyAlignment="1">
      <alignment horizontal="right" vertical="top"/>
      <protection/>
    </xf>
    <xf numFmtId="4" fontId="31" fillId="0" borderId="2" xfId="20" applyNumberFormat="1" applyFont="1" applyBorder="1" applyAlignment="1">
      <alignment horizontal="right"/>
      <protection/>
    </xf>
    <xf numFmtId="0" fontId="1" fillId="0" borderId="19" xfId="20" applyFont="1" applyBorder="1" applyAlignment="1">
      <alignment horizontal="right" vertical="center"/>
      <protection/>
    </xf>
    <xf numFmtId="4" fontId="38" fillId="0" borderId="23" xfId="20" applyNumberFormat="1" applyFont="1" applyBorder="1" applyAlignment="1">
      <alignment horizontal="right" vertical="top"/>
      <protection/>
    </xf>
    <xf numFmtId="0" fontId="14" fillId="0" borderId="0" xfId="20" applyFont="1" applyAlignment="1">
      <alignment vertical="top"/>
      <protection/>
    </xf>
    <xf numFmtId="0" fontId="8" fillId="0" borderId="2" xfId="0" applyFont="1" applyBorder="1" applyAlignment="1">
      <alignment wrapText="1"/>
    </xf>
    <xf numFmtId="49" fontId="8" fillId="0" borderId="3" xfId="20" applyNumberFormat="1" applyFont="1" applyBorder="1" applyAlignment="1">
      <alignment horizontal="left" vertical="top" wrapText="1"/>
      <protection/>
    </xf>
    <xf numFmtId="0" fontId="8" fillId="0" borderId="7" xfId="20" applyFont="1" applyBorder="1" applyAlignment="1">
      <alignment horizontal="center" vertical="top"/>
      <protection/>
    </xf>
    <xf numFmtId="49" fontId="8" fillId="0" borderId="9" xfId="20" applyNumberFormat="1" applyFont="1" applyBorder="1" applyAlignment="1">
      <alignment vertical="top" wrapText="1"/>
      <protection/>
    </xf>
    <xf numFmtId="49" fontId="8" fillId="0" borderId="0" xfId="20" applyNumberFormat="1" applyFont="1" applyAlignment="1">
      <alignment horizontal="center" vertical="top" shrinkToFit="1"/>
      <protection/>
    </xf>
    <xf numFmtId="4" fontId="31" fillId="0" borderId="0" xfId="20" applyNumberFormat="1" applyFont="1" applyAlignment="1">
      <alignment horizontal="right" vertical="top"/>
      <protection/>
    </xf>
    <xf numFmtId="44" fontId="10" fillId="0" borderId="0" xfId="21" applyFont="1" applyFill="1" applyBorder="1" applyAlignment="1">
      <alignment vertical="top"/>
    </xf>
    <xf numFmtId="49" fontId="8" fillId="0" borderId="2" xfId="20" applyNumberFormat="1" applyFont="1" applyBorder="1" applyAlignment="1">
      <alignment horizontal="left" vertical="top" wrapText="1"/>
      <protection/>
    </xf>
    <xf numFmtId="0" fontId="8" fillId="0" borderId="10" xfId="0" applyFont="1" applyBorder="1" applyAlignment="1">
      <alignment wrapText="1"/>
    </xf>
    <xf numFmtId="49" fontId="8" fillId="0" borderId="9" xfId="20" applyNumberFormat="1" applyFont="1" applyBorder="1" applyAlignment="1">
      <alignment horizontal="left" vertical="top" wrapText="1"/>
      <protection/>
    </xf>
    <xf numFmtId="0" fontId="5" fillId="3" borderId="16" xfId="20" applyFont="1" applyFill="1" applyBorder="1" applyAlignment="1">
      <alignment horizontal="center"/>
      <protection/>
    </xf>
    <xf numFmtId="49" fontId="5" fillId="3" borderId="17" xfId="20" applyNumberFormat="1" applyFont="1" applyFill="1" applyBorder="1" applyAlignment="1">
      <alignment horizontal="left"/>
      <protection/>
    </xf>
    <xf numFmtId="0" fontId="5" fillId="3" borderId="18" xfId="20" applyFont="1" applyFill="1" applyBorder="1">
      <alignment/>
      <protection/>
    </xf>
    <xf numFmtId="0" fontId="1" fillId="3" borderId="19" xfId="20" applyFont="1" applyFill="1" applyBorder="1" applyAlignment="1">
      <alignment horizontal="center"/>
      <protection/>
    </xf>
    <xf numFmtId="0" fontId="1" fillId="3" borderId="19" xfId="20" applyFont="1" applyFill="1" applyBorder="1" applyAlignment="1">
      <alignment horizontal="right"/>
      <protection/>
    </xf>
    <xf numFmtId="44" fontId="1" fillId="3" borderId="19" xfId="20" applyNumberFormat="1" applyFont="1" applyFill="1" applyBorder="1" applyAlignment="1">
      <alignment horizontal="right"/>
      <protection/>
    </xf>
    <xf numFmtId="0" fontId="1" fillId="3" borderId="20" xfId="20" applyFont="1" applyFill="1" applyBorder="1">
      <alignment/>
      <protection/>
    </xf>
    <xf numFmtId="49" fontId="21" fillId="3" borderId="0" xfId="20" applyNumberFormat="1" applyFont="1" applyFill="1" applyAlignment="1">
      <alignment horizontal="left" vertical="center"/>
      <protection/>
    </xf>
    <xf numFmtId="49" fontId="20" fillId="3" borderId="0" xfId="20" applyNumberFormat="1" applyFont="1" applyFill="1">
      <alignment/>
      <protection/>
    </xf>
    <xf numFmtId="44" fontId="23" fillId="3" borderId="3" xfId="23" applyFont="1" applyFill="1" applyBorder="1"/>
    <xf numFmtId="44" fontId="5" fillId="3" borderId="20" xfId="20" applyNumberFormat="1" applyFont="1" applyFill="1" applyBorder="1" applyAlignment="1">
      <alignment vertical="center"/>
      <protection/>
    </xf>
    <xf numFmtId="0" fontId="1" fillId="3" borderId="16" xfId="20" applyFont="1" applyFill="1" applyBorder="1" applyAlignment="1">
      <alignment horizontal="center" vertical="center"/>
      <protection/>
    </xf>
    <xf numFmtId="49" fontId="26" fillId="3" borderId="17" xfId="20" applyNumberFormat="1" applyFont="1" applyFill="1" applyBorder="1" applyAlignment="1">
      <alignment horizontal="left" vertical="center"/>
      <protection/>
    </xf>
    <xf numFmtId="0" fontId="9" fillId="3" borderId="18" xfId="20" applyFont="1" applyFill="1" applyBorder="1" applyAlignment="1">
      <alignment vertical="center"/>
      <protection/>
    </xf>
    <xf numFmtId="0" fontId="1" fillId="3" borderId="19" xfId="20" applyFont="1" applyFill="1" applyBorder="1" applyAlignment="1">
      <alignment horizontal="center" vertical="center"/>
      <protection/>
    </xf>
    <xf numFmtId="4" fontId="1" fillId="3" borderId="19" xfId="20" applyNumberFormat="1" applyFont="1" applyFill="1" applyBorder="1" applyAlignment="1">
      <alignment horizontal="right" vertical="center"/>
      <protection/>
    </xf>
    <xf numFmtId="0" fontId="12" fillId="0" borderId="7" xfId="20" applyFont="1" applyBorder="1" applyAlignment="1" applyProtection="1">
      <alignment horizontal="center"/>
      <protection locked="0"/>
    </xf>
    <xf numFmtId="44" fontId="1" fillId="0" borderId="19" xfId="20" applyNumberFormat="1" applyFont="1" applyBorder="1" applyAlignment="1" applyProtection="1">
      <alignment horizontal="right"/>
      <protection locked="0"/>
    </xf>
    <xf numFmtId="4" fontId="8" fillId="0" borderId="3" xfId="20" applyNumberFormat="1" applyFont="1" applyBorder="1" applyAlignment="1" applyProtection="1">
      <alignment horizontal="right" vertical="top"/>
      <protection locked="0"/>
    </xf>
    <xf numFmtId="4" fontId="8" fillId="0" borderId="6"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vertical="top"/>
      <protection locked="0"/>
    </xf>
    <xf numFmtId="4" fontId="8" fillId="0" borderId="23" xfId="20" applyNumberFormat="1" applyFont="1" applyBorder="1" applyAlignment="1" applyProtection="1">
      <alignment horizontal="right" vertical="top"/>
      <protection locked="0"/>
    </xf>
    <xf numFmtId="44" fontId="1" fillId="3" borderId="19" xfId="20" applyNumberFormat="1" applyFont="1" applyFill="1" applyBorder="1" applyAlignment="1" applyProtection="1">
      <alignment horizontal="right"/>
      <protection locked="0"/>
    </xf>
    <xf numFmtId="4" fontId="8" fillId="0" borderId="0" xfId="20" applyNumberFormat="1" applyFont="1" applyAlignment="1" applyProtection="1">
      <alignment horizontal="right" vertical="top"/>
      <protection locked="0"/>
    </xf>
    <xf numFmtId="164" fontId="10" fillId="0" borderId="9" xfId="0" applyNumberFormat="1" applyFont="1" applyBorder="1" applyAlignment="1" applyProtection="1">
      <alignment horizontal="left" vertical="top"/>
      <protection locked="0"/>
    </xf>
    <xf numFmtId="49" fontId="9" fillId="3" borderId="17" xfId="20" applyNumberFormat="1" applyFont="1" applyFill="1" applyBorder="1" applyAlignment="1">
      <alignment horizontal="left" vertical="center"/>
      <protection/>
    </xf>
    <xf numFmtId="4" fontId="8" fillId="0" borderId="21" xfId="20" applyNumberFormat="1" applyFont="1" applyBorder="1" applyAlignment="1" applyProtection="1">
      <alignment horizontal="right" vertical="top"/>
      <protection locked="0"/>
    </xf>
    <xf numFmtId="44" fontId="1" fillId="0" borderId="19" xfId="20" applyNumberFormat="1" applyFont="1" applyBorder="1" applyAlignment="1" applyProtection="1">
      <alignment horizontal="right" vertical="center"/>
      <protection locked="0"/>
    </xf>
    <xf numFmtId="4" fontId="8" fillId="0" borderId="12" xfId="20" applyNumberFormat="1" applyFont="1" applyBorder="1" applyAlignment="1" applyProtection="1">
      <alignment horizontal="right" vertical="top"/>
      <protection locked="0"/>
    </xf>
    <xf numFmtId="0" fontId="1" fillId="3" borderId="19" xfId="20" applyFont="1" applyFill="1" applyBorder="1" applyAlignment="1" applyProtection="1">
      <alignment horizontal="right"/>
      <protection locked="0"/>
    </xf>
    <xf numFmtId="49" fontId="39" fillId="0" borderId="9" xfId="20" applyNumberFormat="1" applyFont="1" applyBorder="1" applyAlignment="1">
      <alignment vertical="top" wrapText="1"/>
      <protection/>
    </xf>
    <xf numFmtId="49" fontId="39" fillId="0" borderId="0" xfId="20" applyNumberFormat="1" applyFont="1" applyAlignment="1">
      <alignment horizontal="center" vertical="top" shrinkToFit="1"/>
      <protection/>
    </xf>
    <xf numFmtId="4" fontId="38" fillId="0" borderId="0" xfId="20" applyNumberFormat="1" applyFont="1" applyAlignment="1">
      <alignment horizontal="right" vertical="top"/>
      <protection/>
    </xf>
    <xf numFmtId="44" fontId="28" fillId="0" borderId="0" xfId="21" applyFont="1" applyFill="1" applyBorder="1" applyAlignment="1">
      <alignment vertical="top"/>
    </xf>
    <xf numFmtId="4" fontId="35" fillId="0" borderId="23" xfId="20" applyNumberFormat="1" applyFont="1" applyBorder="1" applyAlignment="1" applyProtection="1">
      <alignment horizontal="right" vertical="top"/>
      <protection locked="0"/>
    </xf>
    <xf numFmtId="4" fontId="35" fillId="0" borderId="0" xfId="20" applyNumberFormat="1" applyFont="1" applyAlignment="1" applyProtection="1">
      <alignment horizontal="right" vertical="top"/>
      <protection locked="0"/>
    </xf>
    <xf numFmtId="4" fontId="48" fillId="0" borderId="5" xfId="20" applyNumberFormat="1" applyFont="1" applyBorder="1" applyAlignment="1">
      <alignment horizontal="right" vertical="top"/>
      <protection/>
    </xf>
    <xf numFmtId="4" fontId="48" fillId="0" borderId="2" xfId="20" applyNumberFormat="1" applyFont="1" applyBorder="1" applyAlignment="1">
      <alignment horizontal="right" vertical="top"/>
      <protection/>
    </xf>
    <xf numFmtId="4" fontId="49" fillId="0" borderId="5" xfId="20" applyNumberFormat="1" applyFont="1" applyBorder="1" applyAlignment="1">
      <alignment horizontal="right" vertical="top"/>
      <protection/>
    </xf>
    <xf numFmtId="4" fontId="49" fillId="0" borderId="2" xfId="20" applyNumberFormat="1" applyFont="1" applyBorder="1" applyAlignment="1">
      <alignment horizontal="right" vertical="top"/>
      <protection/>
    </xf>
    <xf numFmtId="4" fontId="49" fillId="0" borderId="3" xfId="20" applyNumberFormat="1" applyFont="1" applyBorder="1" applyAlignment="1">
      <alignment horizontal="right" vertical="top"/>
      <protection/>
    </xf>
    <xf numFmtId="4" fontId="49" fillId="0" borderId="6" xfId="20" applyNumberFormat="1" applyFont="1" applyBorder="1" applyAlignment="1">
      <alignment horizontal="right" vertical="top"/>
      <protection/>
    </xf>
    <xf numFmtId="0" fontId="31" fillId="0" borderId="3" xfId="20" applyFont="1" applyBorder="1" applyAlignment="1">
      <alignment horizontal="right" vertical="top"/>
      <protection/>
    </xf>
    <xf numFmtId="4" fontId="49" fillId="0" borderId="22" xfId="20" applyNumberFormat="1" applyFont="1" applyBorder="1" applyAlignment="1">
      <alignment horizontal="right" vertical="top"/>
      <protection/>
    </xf>
    <xf numFmtId="16" fontId="8" fillId="0" borderId="3" xfId="20" applyNumberFormat="1" applyFont="1" applyBorder="1" applyAlignment="1">
      <alignment horizontal="center" vertical="top"/>
      <protection/>
    </xf>
    <xf numFmtId="1" fontId="50" fillId="0" borderId="0" xfId="0" applyNumberFormat="1" applyFont="1"/>
    <xf numFmtId="0" fontId="51" fillId="0" borderId="0" xfId="20" applyFont="1">
      <alignment/>
      <protection/>
    </xf>
    <xf numFmtId="0" fontId="51" fillId="0" borderId="0" xfId="20" applyFont="1" applyAlignment="1">
      <alignment horizontal="right"/>
      <protection/>
    </xf>
    <xf numFmtId="0" fontId="52" fillId="0" borderId="0" xfId="0" applyFont="1"/>
    <xf numFmtId="0" fontId="53" fillId="0" borderId="0" xfId="20" applyFont="1">
      <alignment/>
      <protection/>
    </xf>
    <xf numFmtId="0" fontId="53" fillId="0" borderId="0" xfId="20" applyFont="1">
      <alignment/>
      <protection/>
    </xf>
    <xf numFmtId="0" fontId="53" fillId="0" borderId="0" xfId="20" applyFont="1" applyAlignment="1">
      <alignment horizontal="right"/>
      <protection/>
    </xf>
    <xf numFmtId="49" fontId="20" fillId="3" borderId="0" xfId="20" applyNumberFormat="1" applyFont="1" applyFill="1" applyAlignment="1">
      <alignment horizontal="right" vertical="center"/>
      <protection/>
    </xf>
    <xf numFmtId="0" fontId="8" fillId="0" borderId="0" xfId="20" applyFont="1" applyAlignment="1">
      <alignment vertical="top" wrapText="1"/>
      <protection/>
    </xf>
    <xf numFmtId="4" fontId="49" fillId="0" borderId="0" xfId="20" applyNumberFormat="1" applyFont="1" applyAlignment="1">
      <alignment horizontal="right" vertical="top"/>
      <protection/>
    </xf>
    <xf numFmtId="0" fontId="8" fillId="0" borderId="0" xfId="20" applyFont="1" applyAlignment="1">
      <alignment vertical="center" wrapText="1"/>
      <protection/>
    </xf>
    <xf numFmtId="44" fontId="1" fillId="0" borderId="0" xfId="20" applyNumberFormat="1" applyFont="1" applyAlignment="1" applyProtection="1">
      <alignment horizontal="right"/>
      <protection locked="0"/>
    </xf>
    <xf numFmtId="44" fontId="10" fillId="0" borderId="26" xfId="21" applyFont="1" applyFill="1" applyBorder="1" applyAlignment="1">
      <alignment vertical="top"/>
    </xf>
    <xf numFmtId="44" fontId="10" fillId="0" borderId="21" xfId="21" applyFont="1" applyFill="1" applyBorder="1" applyAlignment="1">
      <alignment horizontal="right" vertical="top"/>
    </xf>
    <xf numFmtId="14" fontId="54" fillId="0" borderId="24" xfId="20" applyNumberFormat="1" applyFont="1" applyBorder="1" applyAlignment="1">
      <alignment horizontal="centerContinuous"/>
      <protection/>
    </xf>
    <xf numFmtId="0" fontId="55" fillId="3" borderId="19" xfId="20" applyFont="1" applyFill="1" applyBorder="1" applyAlignment="1">
      <alignment horizontal="center" vertical="center"/>
      <protection/>
    </xf>
    <xf numFmtId="49" fontId="56" fillId="0" borderId="3" xfId="20" applyNumberFormat="1" applyFont="1" applyBorder="1" applyAlignment="1">
      <alignment horizontal="left" vertical="top"/>
      <protection/>
    </xf>
    <xf numFmtId="4" fontId="57" fillId="0" borderId="3" xfId="20" applyNumberFormat="1" applyFont="1" applyBorder="1" applyAlignment="1">
      <alignment horizontal="right" vertical="top"/>
      <protection/>
    </xf>
    <xf numFmtId="4" fontId="57" fillId="0" borderId="5" xfId="20" applyNumberFormat="1" applyFont="1" applyBorder="1" applyAlignment="1">
      <alignment horizontal="right" vertical="top"/>
      <protection/>
    </xf>
    <xf numFmtId="4" fontId="8" fillId="0" borderId="5" xfId="20" applyNumberFormat="1" applyFont="1" applyBorder="1" applyAlignment="1" applyProtection="1">
      <alignment horizontal="right" vertical="top"/>
      <protection locked="0"/>
    </xf>
    <xf numFmtId="44" fontId="10" fillId="0" borderId="5" xfId="21" applyFont="1" applyFill="1" applyBorder="1" applyAlignment="1">
      <alignment horizontal="right" vertical="top"/>
    </xf>
    <xf numFmtId="0" fontId="56" fillId="0" borderId="3" xfId="20" applyFont="1" applyBorder="1" applyAlignment="1">
      <alignment horizontal="center" vertical="top" wrapText="1"/>
      <protection/>
    </xf>
    <xf numFmtId="4" fontId="57" fillId="0" borderId="2" xfId="20" applyNumberFormat="1" applyFont="1" applyBorder="1" applyAlignment="1">
      <alignment horizontal="right" vertical="top"/>
      <protection/>
    </xf>
    <xf numFmtId="4" fontId="57" fillId="0" borderId="6" xfId="20" applyNumberFormat="1" applyFont="1" applyBorder="1" applyAlignment="1">
      <alignment horizontal="right" vertical="top"/>
      <protection/>
    </xf>
    <xf numFmtId="0" fontId="22" fillId="2" borderId="13" xfId="0" applyFont="1" applyFill="1" applyBorder="1" applyAlignment="1">
      <alignment vertical="center" wrapText="1"/>
    </xf>
    <xf numFmtId="0" fontId="22" fillId="2" borderId="12" xfId="0" applyFont="1" applyFill="1" applyBorder="1" applyAlignment="1">
      <alignment horizontal="left" vertical="center"/>
    </xf>
    <xf numFmtId="0" fontId="22" fillId="2" borderId="27" xfId="0" applyFont="1" applyFill="1" applyBorder="1" applyAlignment="1">
      <alignment horizontal="left" vertical="center"/>
    </xf>
    <xf numFmtId="44" fontId="22" fillId="2" borderId="2" xfId="0" applyNumberFormat="1" applyFont="1" applyFill="1" applyBorder="1" applyAlignment="1">
      <alignment vertical="center" wrapText="1"/>
    </xf>
    <xf numFmtId="44" fontId="22" fillId="2" borderId="6" xfId="0" applyNumberFormat="1" applyFont="1" applyFill="1" applyBorder="1" applyAlignment="1">
      <alignment vertical="center" wrapText="1"/>
    </xf>
    <xf numFmtId="0" fontId="21" fillId="3" borderId="10" xfId="0" applyFont="1" applyFill="1" applyBorder="1" applyAlignment="1">
      <alignment vertical="center" wrapText="1"/>
    </xf>
    <xf numFmtId="0" fontId="21" fillId="3" borderId="23" xfId="0" applyFont="1" applyFill="1" applyBorder="1" applyAlignment="1">
      <alignment vertical="center" wrapText="1"/>
    </xf>
    <xf numFmtId="0" fontId="21" fillId="3" borderId="12" xfId="0" applyFont="1" applyFill="1" applyBorder="1" applyAlignment="1">
      <alignment vertical="center" wrapText="1"/>
    </xf>
    <xf numFmtId="0" fontId="21" fillId="3" borderId="8" xfId="0" applyFont="1" applyFill="1" applyBorder="1" applyAlignment="1">
      <alignment vertical="center" wrapText="1"/>
    </xf>
    <xf numFmtId="0" fontId="21" fillId="3" borderId="28" xfId="0" applyFont="1" applyFill="1" applyBorder="1" applyAlignment="1">
      <alignment vertical="center" wrapText="1"/>
    </xf>
    <xf numFmtId="0" fontId="21" fillId="3" borderId="27" xfId="0" applyFont="1" applyFill="1" applyBorder="1" applyAlignment="1">
      <alignmen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49" fontId="20" fillId="0" borderId="1" xfId="20" applyNumberFormat="1" applyFont="1" applyBorder="1" applyAlignment="1">
      <alignment horizontal="left" vertical="top" wrapText="1" shrinkToFit="1"/>
      <protection/>
    </xf>
    <xf numFmtId="49" fontId="21" fillId="0" borderId="24" xfId="20" applyNumberFormat="1" applyFont="1" applyBorder="1" applyAlignment="1">
      <alignment horizontal="left" vertical="center"/>
      <protection/>
    </xf>
    <xf numFmtId="0" fontId="11" fillId="0" borderId="0" xfId="0" applyFont="1" applyAlignment="1">
      <alignment vertical="top" wrapText="1"/>
    </xf>
    <xf numFmtId="0" fontId="10" fillId="0" borderId="0" xfId="0" applyFont="1" applyAlignment="1">
      <alignment vertical="top" wrapText="1"/>
    </xf>
    <xf numFmtId="0" fontId="2" fillId="0" borderId="0" xfId="20" applyAlignment="1">
      <alignment horizontal="left" vertical="center"/>
      <protection/>
    </xf>
    <xf numFmtId="0" fontId="3" fillId="0" borderId="0" xfId="20" applyFont="1" applyAlignment="1">
      <alignment horizontal="center"/>
      <protection/>
    </xf>
    <xf numFmtId="0" fontId="1" fillId="0" borderId="29" xfId="20" applyFont="1" applyBorder="1" applyAlignment="1">
      <alignment horizontal="center" vertical="top"/>
      <protection/>
    </xf>
    <xf numFmtId="0" fontId="1" fillId="0" borderId="14" xfId="20" applyFont="1" applyBorder="1" applyAlignment="1">
      <alignment horizontal="center" vertical="top"/>
      <protection/>
    </xf>
    <xf numFmtId="49" fontId="1" fillId="0" borderId="30" xfId="20" applyNumberFormat="1" applyFont="1" applyBorder="1" applyAlignment="1">
      <alignment horizontal="center"/>
      <protection/>
    </xf>
    <xf numFmtId="0" fontId="1" fillId="0" borderId="24" xfId="20" applyFont="1" applyBorder="1" applyAlignment="1">
      <alignment horizontal="center"/>
      <protection/>
    </xf>
    <xf numFmtId="0" fontId="1" fillId="0" borderId="24" xfId="20" applyFont="1" applyBorder="1" applyAlignment="1">
      <alignment horizontal="left" indent="2" shrinkToFit="1"/>
      <protection/>
    </xf>
    <xf numFmtId="0" fontId="5" fillId="0" borderId="24" xfId="20" applyFont="1" applyBorder="1" applyAlignment="1">
      <alignment horizontal="left" shrinkToFit="1"/>
      <protection/>
    </xf>
    <xf numFmtId="0" fontId="5" fillId="0" borderId="31" xfId="20" applyFont="1" applyBorder="1" applyAlignment="1">
      <alignment horizontal="left" shrinkToFit="1"/>
      <protection/>
    </xf>
    <xf numFmtId="44" fontId="5" fillId="3" borderId="19" xfId="20" applyNumberFormat="1" applyFont="1" applyFill="1" applyBorder="1" applyAlignment="1">
      <alignment horizontal="right" vertical="center"/>
      <protection/>
    </xf>
    <xf numFmtId="44" fontId="5" fillId="3" borderId="20" xfId="20" applyNumberFormat="1" applyFont="1" applyFill="1" applyBorder="1" applyAlignment="1">
      <alignment horizontal="right" vertical="center"/>
      <protection/>
    </xf>
    <xf numFmtId="0" fontId="1" fillId="0" borderId="29" xfId="20" applyFont="1" applyBorder="1" applyAlignment="1">
      <alignment horizontal="center"/>
      <protection/>
    </xf>
    <xf numFmtId="0" fontId="1" fillId="0" borderId="1" xfId="20" applyFont="1" applyBorder="1" applyAlignment="1">
      <alignment horizontal="center"/>
      <protection/>
    </xf>
    <xf numFmtId="0" fontId="1" fillId="0" borderId="1" xfId="20" applyFont="1" applyBorder="1" applyAlignment="1">
      <alignment horizontal="left" wrapText="1"/>
      <protection/>
    </xf>
    <xf numFmtId="0" fontId="1" fillId="0" borderId="1" xfId="20" applyFont="1" applyBorder="1" applyAlignment="1">
      <alignment horizontal="left"/>
      <protection/>
    </xf>
    <xf numFmtId="0" fontId="1" fillId="0" borderId="24" xfId="20" applyFont="1" applyBorder="1" applyAlignment="1">
      <alignment horizontal="left" shrinkToFit="1"/>
      <protection/>
    </xf>
    <xf numFmtId="0" fontId="4" fillId="0" borderId="0" xfId="20" applyFont="1" applyAlignment="1" applyProtection="1">
      <alignment horizontal="centerContinuous"/>
      <protection/>
    </xf>
    <xf numFmtId="49" fontId="5" fillId="0" borderId="1" xfId="20" applyNumberFormat="1" applyFont="1" applyBorder="1" applyAlignment="1" applyProtection="1">
      <alignment horizontal="left" vertical="top"/>
      <protection/>
    </xf>
    <xf numFmtId="0" fontId="1" fillId="0" borderId="0" xfId="20" applyFont="1" applyAlignment="1" applyProtection="1">
      <alignment horizontal="center" shrinkToFit="1"/>
      <protection/>
    </xf>
    <xf numFmtId="44" fontId="1" fillId="3" borderId="19" xfId="20" applyNumberFormat="1" applyFont="1" applyFill="1" applyBorder="1" applyAlignment="1" applyProtection="1">
      <alignment horizontal="right"/>
      <protection/>
    </xf>
    <xf numFmtId="4" fontId="1" fillId="3" borderId="19" xfId="20" applyNumberFormat="1" applyFont="1" applyFill="1" applyBorder="1" applyAlignment="1" applyProtection="1">
      <alignment horizontal="right" vertical="center"/>
      <protection/>
    </xf>
    <xf numFmtId="4" fontId="1" fillId="0" borderId="0" xfId="20" applyNumberFormat="1" applyFont="1" applyAlignment="1" applyProtection="1">
      <alignment horizontal="right"/>
      <protection/>
    </xf>
    <xf numFmtId="0" fontId="51" fillId="0" borderId="0" xfId="20" applyFont="1" applyProtection="1">
      <alignment/>
      <protection/>
    </xf>
    <xf numFmtId="0" fontId="53" fillId="0" borderId="0" xfId="20" applyFont="1" applyProtection="1">
      <alignment/>
      <protection/>
    </xf>
    <xf numFmtId="0" fontId="14" fillId="0" borderId="0" xfId="20" applyFont="1" applyProtection="1">
      <alignment/>
      <protection/>
    </xf>
    <xf numFmtId="0" fontId="2" fillId="0" borderId="0" xfId="20" applyProtection="1">
      <alignment/>
      <protection/>
    </xf>
    <xf numFmtId="4" fontId="8" fillId="0" borderId="3" xfId="20" applyNumberFormat="1" applyFont="1" applyBorder="1" applyAlignment="1" applyProtection="1">
      <alignment horizontal="right" vertical="center"/>
      <protection locked="0"/>
    </xf>
    <xf numFmtId="4" fontId="8" fillId="0" borderId="5" xfId="20" applyNumberFormat="1" applyFont="1" applyBorder="1" applyAlignment="1" applyProtection="1">
      <alignment horizontal="right" vertical="center"/>
      <protection locked="0"/>
    </xf>
    <xf numFmtId="4" fontId="8" fillId="0" borderId="2" xfId="20" applyNumberFormat="1" applyFont="1" applyBorder="1" applyAlignment="1" applyProtection="1">
      <alignment horizontal="right" vertical="center"/>
      <protection locked="0"/>
    </xf>
    <xf numFmtId="4" fontId="8" fillId="0" borderId="22"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protection locked="0"/>
    </xf>
  </cellXfs>
  <cellStyles count="11">
    <cellStyle name="Normal" xfId="0"/>
    <cellStyle name="Percent" xfId="15"/>
    <cellStyle name="Currency" xfId="16"/>
    <cellStyle name="Currency [0]" xfId="17"/>
    <cellStyle name="Comma" xfId="18"/>
    <cellStyle name="Comma [0]" xfId="19"/>
    <cellStyle name="normální_POL.XLS" xfId="20"/>
    <cellStyle name="Měna" xfId="21"/>
    <cellStyle name="Normální 2" xfId="22"/>
    <cellStyle name="Měna 2" xfId="23"/>
    <cellStyle name="Hypertextový odkaz"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PH\Fas&#225;da%20objekt%20&#269;.p.49\N&#225;kladov&#225;%20&#269;&#225;st%20komplet%20&#269;.p.49%2025.8.2014\N&#225;kladov&#225;%20&#269;&#225;st%20komplet%20&#269;.p.49\Oprava%20fas&#225;dy%20&#269;p.49%20-%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5">
          <cell r="A5" t="str">
            <v>01</v>
          </cell>
          <cell r="C5" t="str">
            <v>Oprava fasád a  úprava vstup.schodiště</v>
          </cell>
        </row>
        <row r="6">
          <cell r="G6">
            <v>0</v>
          </cell>
        </row>
        <row r="7">
          <cell r="A7" t="str">
            <v>20140049</v>
          </cell>
          <cell r="C7" t="str">
            <v>Pražský hrad  čp.49</v>
          </cell>
        </row>
        <row r="8">
          <cell r="C8" t="str">
            <v>Ing.Michal Janík</v>
          </cell>
        </row>
        <row r="30">
          <cell r="C30">
            <v>21</v>
          </cell>
        </row>
        <row r="32">
          <cell r="C32">
            <v>0</v>
          </cell>
        </row>
      </sheetData>
      <sheetData sheetId="1" refreshError="1">
        <row r="27">
          <cell r="E27">
            <v>1560693.5537508002</v>
          </cell>
          <cell r="F27">
            <v>377581.6288</v>
          </cell>
          <cell r="G27">
            <v>0</v>
          </cell>
          <cell r="H27">
            <v>41000</v>
          </cell>
          <cell r="I27">
            <v>25000</v>
          </cell>
        </row>
        <row r="40">
          <cell r="H40">
            <v>207015.8131436576</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1"/>
  <sheetViews>
    <sheetView tabSelected="1" workbookViewId="0" topLeftCell="A3">
      <selection activeCell="B23" sqref="B23"/>
    </sheetView>
  </sheetViews>
  <sheetFormatPr defaultColWidth="9.140625" defaultRowHeight="15"/>
  <cols>
    <col min="1" max="1" width="4.7109375" style="0" customWidth="1"/>
    <col min="2" max="2" width="52.28125" style="0" customWidth="1"/>
    <col min="3" max="3" width="7.8515625" style="0" customWidth="1"/>
    <col min="4" max="4" width="23.57421875" style="0" customWidth="1"/>
    <col min="5" max="5" width="13.00390625" style="0" hidden="1" customWidth="1"/>
  </cols>
  <sheetData>
    <row r="1" ht="6" customHeight="1" thickBot="1"/>
    <row r="2" spans="2:4" s="27" customFormat="1" ht="37.5" customHeight="1" thickTop="1">
      <c r="B2" s="310" t="s">
        <v>180</v>
      </c>
      <c r="C2" s="310"/>
      <c r="D2" s="310"/>
    </row>
    <row r="3" spans="2:4" s="27" customFormat="1" ht="15" customHeight="1">
      <c r="B3" s="235" t="s">
        <v>461</v>
      </c>
      <c r="C3" s="236"/>
      <c r="D3" s="280" t="s">
        <v>181</v>
      </c>
    </row>
    <row r="4" spans="2:4" s="26" customFormat="1" ht="29.25" customHeight="1" thickBot="1">
      <c r="B4" s="311" t="s">
        <v>533</v>
      </c>
      <c r="C4" s="311"/>
      <c r="D4" s="287" t="s">
        <v>518</v>
      </c>
    </row>
    <row r="5" spans="2:6" ht="14.1" customHeight="1" thickTop="1">
      <c r="B5" s="59"/>
      <c r="C5" s="59"/>
      <c r="D5" s="59"/>
      <c r="F5" s="18"/>
    </row>
    <row r="6" spans="2:12" ht="14.1" customHeight="1">
      <c r="B6" s="19" t="s">
        <v>0</v>
      </c>
      <c r="C6" s="20"/>
      <c r="D6" s="59"/>
      <c r="E6" s="59"/>
      <c r="K6" s="21"/>
      <c r="L6" s="18"/>
    </row>
    <row r="7" spans="2:12" s="22" customFormat="1" ht="87.75" customHeight="1">
      <c r="B7" s="312" t="s">
        <v>1</v>
      </c>
      <c r="C7" s="312"/>
      <c r="D7" s="312"/>
      <c r="E7" s="312"/>
      <c r="F7" s="60"/>
      <c r="G7" s="60"/>
      <c r="H7" s="61"/>
      <c r="I7" s="60"/>
      <c r="J7" s="60"/>
      <c r="K7" s="23"/>
      <c r="L7" s="62"/>
    </row>
    <row r="8" spans="2:12" s="22" customFormat="1" ht="52.5" customHeight="1">
      <c r="B8" s="312" t="s">
        <v>2</v>
      </c>
      <c r="C8" s="313"/>
      <c r="D8" s="313"/>
      <c r="E8" s="313"/>
      <c r="F8" s="60"/>
      <c r="G8" s="60"/>
      <c r="H8" s="60"/>
      <c r="I8" s="60"/>
      <c r="J8" s="60"/>
      <c r="K8" s="23"/>
      <c r="L8" s="62"/>
    </row>
    <row r="9" spans="2:5" ht="42.75" customHeight="1">
      <c r="B9" s="312" t="s">
        <v>3</v>
      </c>
      <c r="C9" s="313"/>
      <c r="D9" s="313"/>
      <c r="E9" s="313"/>
    </row>
    <row r="10" spans="2:12" s="22" customFormat="1" ht="24" customHeight="1">
      <c r="B10" s="308" t="s">
        <v>4</v>
      </c>
      <c r="C10" s="309"/>
      <c r="D10" s="309"/>
      <c r="E10" s="59"/>
      <c r="F10" s="62"/>
      <c r="G10" s="24"/>
      <c r="H10" s="60"/>
      <c r="I10" s="60"/>
      <c r="J10" s="60"/>
      <c r="K10" s="60"/>
      <c r="L10" s="60"/>
    </row>
    <row r="11" spans="2:12" s="22" customFormat="1" ht="14.1" customHeight="1">
      <c r="B11" s="308" t="s">
        <v>5</v>
      </c>
      <c r="C11" s="309"/>
      <c r="D11" s="309"/>
      <c r="E11" s="59"/>
      <c r="F11" s="62"/>
      <c r="G11" s="24"/>
      <c r="H11" s="60"/>
      <c r="I11" s="60"/>
      <c r="J11" s="60"/>
      <c r="K11" s="60"/>
      <c r="L11" s="60"/>
    </row>
    <row r="12" ht="34.5" customHeight="1">
      <c r="G12" s="25"/>
    </row>
    <row r="13" spans="2:7" ht="15" customHeight="1">
      <c r="B13" s="302" t="s">
        <v>463</v>
      </c>
      <c r="C13" s="303"/>
      <c r="D13" s="304"/>
      <c r="G13" s="25"/>
    </row>
    <row r="14" spans="2:7" ht="15" customHeight="1">
      <c r="B14" s="305"/>
      <c r="C14" s="306"/>
      <c r="D14" s="307"/>
      <c r="G14" s="25"/>
    </row>
    <row r="15" spans="2:7" ht="15">
      <c r="B15" s="297" t="s">
        <v>175</v>
      </c>
      <c r="C15" s="298" t="s">
        <v>6</v>
      </c>
      <c r="D15" s="300">
        <f>EPS!$G$501</f>
        <v>0</v>
      </c>
      <c r="G15" s="25"/>
    </row>
    <row r="16" spans="2:7" ht="15">
      <c r="B16" s="297"/>
      <c r="C16" s="299"/>
      <c r="D16" s="301"/>
      <c r="G16" s="25"/>
    </row>
    <row r="17" spans="2:7" ht="15">
      <c r="B17" s="297" t="s">
        <v>176</v>
      </c>
      <c r="C17" s="298" t="s">
        <v>177</v>
      </c>
      <c r="D17" s="300">
        <f>NZS!$F$535</f>
        <v>0</v>
      </c>
      <c r="G17" s="25"/>
    </row>
    <row r="18" spans="2:7" ht="15">
      <c r="B18" s="297"/>
      <c r="C18" s="299"/>
      <c r="D18" s="301"/>
      <c r="G18" s="25"/>
    </row>
    <row r="19" spans="2:7" ht="15">
      <c r="B19" s="297" t="s">
        <v>462</v>
      </c>
      <c r="C19" s="298" t="s">
        <v>178</v>
      </c>
      <c r="D19" s="300">
        <f>'Detekce plynu'!$G$190</f>
        <v>0</v>
      </c>
      <c r="G19" s="25"/>
    </row>
    <row r="20" spans="2:7" ht="15">
      <c r="B20" s="297"/>
      <c r="C20" s="299"/>
      <c r="D20" s="301"/>
      <c r="G20" s="25"/>
    </row>
    <row r="21" spans="2:7" ht="15">
      <c r="B21" s="297" t="s">
        <v>174</v>
      </c>
      <c r="C21" s="298" t="s">
        <v>179</v>
      </c>
      <c r="D21" s="300">
        <f>'Systém gen.klíče'!$G$86</f>
        <v>0</v>
      </c>
      <c r="G21" s="25"/>
    </row>
    <row r="22" spans="2:7" ht="15">
      <c r="B22" s="297"/>
      <c r="C22" s="299"/>
      <c r="D22" s="301"/>
      <c r="G22" s="25"/>
    </row>
    <row r="23" ht="15">
      <c r="G23" s="25"/>
    </row>
    <row r="24" spans="2:12" ht="15">
      <c r="B24" s="28" t="s">
        <v>7</v>
      </c>
      <c r="C24" s="28"/>
      <c r="D24" s="237">
        <f>SUM(D15:D22)</f>
        <v>0</v>
      </c>
      <c r="L24" s="25"/>
    </row>
    <row r="25" spans="2:7" ht="15">
      <c r="B25" s="28"/>
      <c r="C25" s="28"/>
      <c r="D25" s="28"/>
      <c r="G25" s="25"/>
    </row>
    <row r="26" spans="2:7" ht="15">
      <c r="B26" s="28" t="s">
        <v>8</v>
      </c>
      <c r="C26" s="28"/>
      <c r="D26" s="29">
        <f>D24*0.21</f>
        <v>0</v>
      </c>
      <c r="G26" s="25"/>
    </row>
    <row r="27" spans="2:7" ht="15.75" thickBot="1">
      <c r="B27" s="28"/>
      <c r="C27" s="28"/>
      <c r="D27" s="28"/>
      <c r="G27" s="25"/>
    </row>
    <row r="28" spans="2:7" ht="15.75" thickBot="1">
      <c r="B28" s="28" t="s">
        <v>9</v>
      </c>
      <c r="C28" s="28"/>
      <c r="D28" s="30">
        <f>SUM(D24:D26)</f>
        <v>0</v>
      </c>
      <c r="G28" s="25"/>
    </row>
    <row r="29" spans="2:12" s="22" customFormat="1" ht="13.5" customHeight="1">
      <c r="B29" s="60"/>
      <c r="C29" s="60"/>
      <c r="D29" s="60"/>
      <c r="E29" s="60"/>
      <c r="F29" s="60"/>
      <c r="G29" s="60"/>
      <c r="H29" s="60"/>
      <c r="I29" s="60"/>
      <c r="J29" s="23"/>
      <c r="K29" s="62"/>
      <c r="L29" s="60"/>
    </row>
    <row r="31" ht="15">
      <c r="D31" s="18"/>
    </row>
  </sheetData>
  <sheetProtection algorithmName="SHA-512" hashValue="ElhpQkbB7ECQXlngeatkOxODIcjxuUV0DNQtwy+kJPHYoJ0ALbb2+iSZoYoXOcvSbjV92TbO+dhmue1Hyz+R1g==" saltValue="QH2vhMLtU+XlrBDaMZGtFw==" spinCount="100000" sheet="1" objects="1" scenarios="1"/>
  <mergeCells count="20">
    <mergeCell ref="B2:D2"/>
    <mergeCell ref="B4:C4"/>
    <mergeCell ref="B7:E7"/>
    <mergeCell ref="B8:E8"/>
    <mergeCell ref="B9:E9"/>
    <mergeCell ref="B15:B16"/>
    <mergeCell ref="D15:D16"/>
    <mergeCell ref="B13:D14"/>
    <mergeCell ref="C15:C16"/>
    <mergeCell ref="B10:D10"/>
    <mergeCell ref="B11:D11"/>
    <mergeCell ref="B21:B22"/>
    <mergeCell ref="C21:C22"/>
    <mergeCell ref="D21:D22"/>
    <mergeCell ref="B17:B18"/>
    <mergeCell ref="C17:C18"/>
    <mergeCell ref="D17:D18"/>
    <mergeCell ref="B19:B20"/>
    <mergeCell ref="C19:C20"/>
    <mergeCell ref="D19:D20"/>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8902-A88D-49FE-BA97-98EF333A6A16}">
  <dimension ref="A2:CZ510"/>
  <sheetViews>
    <sheetView showZeros="0" zoomScale="130" zoomScaleNormal="130" workbookViewId="0" topLeftCell="A1">
      <selection activeCell="F17" sqref="F17"/>
    </sheetView>
  </sheetViews>
  <sheetFormatPr defaultColWidth="9.140625" defaultRowHeight="15"/>
  <cols>
    <col min="1" max="1" width="4.421875" style="1" customWidth="1"/>
    <col min="2" max="2" width="12.003906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5" t="s">
        <v>534</v>
      </c>
      <c r="B2" s="315"/>
      <c r="C2" s="315"/>
      <c r="D2" s="315"/>
      <c r="E2" s="315"/>
      <c r="F2" s="315"/>
      <c r="G2" s="315"/>
      <c r="H2" s="97"/>
      <c r="I2" s="63"/>
    </row>
    <row r="3" spans="1:9" ht="14.25" customHeight="1" thickBot="1">
      <c r="A3" s="2"/>
      <c r="B3" s="3"/>
      <c r="C3" s="4"/>
      <c r="D3" s="4"/>
      <c r="E3" s="205"/>
      <c r="F3" s="4"/>
      <c r="G3" s="287" t="s">
        <v>518</v>
      </c>
      <c r="I3" s="63"/>
    </row>
    <row r="4" spans="1:9" ht="13.5" thickTop="1">
      <c r="A4" s="316" t="s">
        <v>10</v>
      </c>
      <c r="B4" s="317"/>
      <c r="C4" s="65" t="s">
        <v>64</v>
      </c>
      <c r="D4" s="5"/>
      <c r="E4" s="206" t="s">
        <v>11</v>
      </c>
      <c r="F4" s="184" t="s">
        <v>12</v>
      </c>
      <c r="G4" s="57"/>
      <c r="I4" s="63"/>
    </row>
    <row r="5" spans="1:9" ht="13.5" thickBot="1">
      <c r="A5" s="318" t="s">
        <v>13</v>
      </c>
      <c r="B5" s="319"/>
      <c r="C5" s="183" t="s">
        <v>378</v>
      </c>
      <c r="D5" s="320" t="s">
        <v>183</v>
      </c>
      <c r="E5" s="320"/>
      <c r="F5" s="321" t="s">
        <v>181</v>
      </c>
      <c r="G5" s="322"/>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14</v>
      </c>
      <c r="B8" s="229" t="s">
        <v>15</v>
      </c>
      <c r="C8" s="230" t="s">
        <v>431</v>
      </c>
      <c r="D8" s="231"/>
      <c r="E8" s="288" t="s">
        <v>519</v>
      </c>
      <c r="F8" s="233"/>
      <c r="G8" s="234"/>
      <c r="H8" s="96"/>
      <c r="I8" s="63"/>
      <c r="O8" s="36">
        <v>1</v>
      </c>
    </row>
    <row r="9" spans="1:104" s="12" customFormat="1" ht="12" thickBot="1">
      <c r="A9" s="39" t="s">
        <v>16</v>
      </c>
      <c r="B9" s="40" t="s">
        <v>17</v>
      </c>
      <c r="C9" s="40" t="s">
        <v>18</v>
      </c>
      <c r="D9" s="40" t="s">
        <v>19</v>
      </c>
      <c r="E9" s="40" t="s">
        <v>20</v>
      </c>
      <c r="F9" s="244" t="s">
        <v>21</v>
      </c>
      <c r="G9" s="41" t="s">
        <v>22</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14</v>
      </c>
      <c r="B10" s="142" t="s">
        <v>23</v>
      </c>
      <c r="C10" s="143" t="s">
        <v>24</v>
      </c>
      <c r="D10" s="144"/>
      <c r="E10" s="188" t="s">
        <v>25</v>
      </c>
      <c r="F10" s="245">
        <f>SUM(G11:G39)</f>
        <v>0</v>
      </c>
      <c r="G10" s="145"/>
      <c r="H10" s="71"/>
      <c r="I10" s="63"/>
      <c r="O10" s="36">
        <v>1</v>
      </c>
    </row>
    <row r="11" spans="1:104" s="51" customFormat="1" ht="36.75" customHeight="1">
      <c r="A11" s="46">
        <v>1</v>
      </c>
      <c r="B11" s="47"/>
      <c r="C11" s="74" t="s">
        <v>125</v>
      </c>
      <c r="D11" s="48" t="s">
        <v>26</v>
      </c>
      <c r="E11" s="104">
        <v>1</v>
      </c>
      <c r="F11" s="246">
        <v>0</v>
      </c>
      <c r="G11" s="45">
        <f aca="true" t="shared" si="0" ref="G11:G14">E11*(F11+I11)</f>
        <v>0</v>
      </c>
      <c r="H11" s="93"/>
      <c r="I11" s="64"/>
      <c r="J11" s="94"/>
      <c r="K11" s="79"/>
      <c r="O11" s="52">
        <v>2</v>
      </c>
      <c r="AA11" s="51">
        <v>11</v>
      </c>
      <c r="AB11" s="51">
        <v>3</v>
      </c>
      <c r="AC11" s="51">
        <v>20</v>
      </c>
      <c r="AZ11" s="51">
        <v>1</v>
      </c>
      <c r="BA11" s="51">
        <f aca="true" t="shared" si="1" ref="BA11:BA14">IF(AZ11=1,G11,0)</f>
        <v>0</v>
      </c>
      <c r="BB11" s="51">
        <f aca="true" t="shared" si="2" ref="BB11:BB14">IF(AZ11=2,G11,0)</f>
        <v>0</v>
      </c>
      <c r="BC11" s="51">
        <f aca="true" t="shared" si="3" ref="BC11:BC14">IF(AZ11=3,G11,0)</f>
        <v>0</v>
      </c>
      <c r="BD11" s="51">
        <f aca="true" t="shared" si="4" ref="BD11:BD14">IF(AZ11=4,G11,0)</f>
        <v>0</v>
      </c>
      <c r="BE11" s="51">
        <f aca="true" t="shared" si="5" ref="BE11:BE14">IF(AZ11=5,G11,0)</f>
        <v>0</v>
      </c>
      <c r="CA11" s="52">
        <v>11</v>
      </c>
      <c r="CB11" s="52">
        <v>3</v>
      </c>
      <c r="CZ11" s="51">
        <v>0</v>
      </c>
    </row>
    <row r="12" spans="1:80" s="51" customFormat="1" ht="15">
      <c r="A12" s="46">
        <v>2</v>
      </c>
      <c r="B12" s="47"/>
      <c r="C12" s="74" t="s">
        <v>104</v>
      </c>
      <c r="D12" s="48" t="s">
        <v>26</v>
      </c>
      <c r="E12" s="104">
        <v>1</v>
      </c>
      <c r="F12" s="246"/>
      <c r="G12" s="45">
        <f t="shared" si="0"/>
        <v>0</v>
      </c>
      <c r="H12" s="99"/>
      <c r="I12" s="80"/>
      <c r="J12" s="100"/>
      <c r="K12" s="79"/>
      <c r="O12" s="52"/>
      <c r="CA12" s="52"/>
      <c r="CB12" s="52"/>
    </row>
    <row r="13" spans="1:104" s="51" customFormat="1" ht="15">
      <c r="A13" s="46">
        <v>3</v>
      </c>
      <c r="B13" s="47"/>
      <c r="C13" s="74" t="s">
        <v>98</v>
      </c>
      <c r="D13" s="48" t="s">
        <v>26</v>
      </c>
      <c r="E13" s="104">
        <v>1</v>
      </c>
      <c r="F13" s="246"/>
      <c r="G13" s="45">
        <f t="shared" si="0"/>
        <v>0</v>
      </c>
      <c r="H13" s="93"/>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104" s="51" customFormat="1" ht="33.75">
      <c r="A14" s="46">
        <v>4</v>
      </c>
      <c r="B14" s="47"/>
      <c r="C14" s="74" t="s">
        <v>99</v>
      </c>
      <c r="D14" s="48" t="s">
        <v>26</v>
      </c>
      <c r="E14" s="104">
        <v>1</v>
      </c>
      <c r="F14" s="246"/>
      <c r="G14" s="45">
        <f t="shared" si="0"/>
        <v>0</v>
      </c>
      <c r="H14" s="93"/>
      <c r="I14" s="64"/>
      <c r="J14" s="94"/>
      <c r="O14" s="52">
        <v>2</v>
      </c>
      <c r="AA14" s="51">
        <v>11</v>
      </c>
      <c r="AB14" s="51">
        <v>3</v>
      </c>
      <c r="AC14" s="51">
        <v>20</v>
      </c>
      <c r="AZ14" s="51">
        <v>1</v>
      </c>
      <c r="BA14" s="51">
        <f t="shared" si="1"/>
        <v>0</v>
      </c>
      <c r="BB14" s="51">
        <f t="shared" si="2"/>
        <v>0</v>
      </c>
      <c r="BC14" s="51">
        <f t="shared" si="3"/>
        <v>0</v>
      </c>
      <c r="BD14" s="51">
        <f t="shared" si="4"/>
        <v>0</v>
      </c>
      <c r="BE14" s="51">
        <f t="shared" si="5"/>
        <v>0</v>
      </c>
      <c r="CA14" s="52">
        <v>11</v>
      </c>
      <c r="CB14" s="52">
        <v>3</v>
      </c>
      <c r="CZ14" s="51">
        <v>0</v>
      </c>
    </row>
    <row r="15" spans="1:104" s="51" customFormat="1" ht="27.75" customHeight="1">
      <c r="A15" s="46">
        <v>5</v>
      </c>
      <c r="B15" s="47"/>
      <c r="C15" s="74" t="s">
        <v>100</v>
      </c>
      <c r="D15" s="48" t="s">
        <v>26</v>
      </c>
      <c r="E15" s="104">
        <v>1</v>
      </c>
      <c r="F15" s="246"/>
      <c r="G15" s="45">
        <f aca="true" t="shared" si="6" ref="G15:G39">E15*(F15+I15)</f>
        <v>0</v>
      </c>
      <c r="H15" s="93"/>
      <c r="I15" s="64"/>
      <c r="J15" s="94"/>
      <c r="O15" s="52">
        <v>2</v>
      </c>
      <c r="AA15" s="51">
        <v>11</v>
      </c>
      <c r="AB15" s="51">
        <v>3</v>
      </c>
      <c r="AC15" s="51">
        <v>20</v>
      </c>
      <c r="AZ15" s="51">
        <v>1</v>
      </c>
      <c r="BA15" s="51">
        <f aca="true" t="shared" si="7" ref="BA15:BA17">IF(AZ15=1,G15,0)</f>
        <v>0</v>
      </c>
      <c r="BB15" s="51">
        <f aca="true" t="shared" si="8" ref="BB15:BB17">IF(AZ15=2,G15,0)</f>
        <v>0</v>
      </c>
      <c r="BC15" s="51">
        <f aca="true" t="shared" si="9" ref="BC15:BC17">IF(AZ15=3,G15,0)</f>
        <v>0</v>
      </c>
      <c r="BD15" s="51">
        <f aca="true" t="shared" si="10" ref="BD15:BD17">IF(AZ15=4,G15,0)</f>
        <v>0</v>
      </c>
      <c r="BE15" s="51">
        <f aca="true" t="shared" si="11" ref="BE15:BE17">IF(AZ15=5,G15,0)</f>
        <v>0</v>
      </c>
      <c r="CA15" s="52">
        <v>11</v>
      </c>
      <c r="CB15" s="52">
        <v>3</v>
      </c>
      <c r="CZ15" s="51">
        <v>0</v>
      </c>
    </row>
    <row r="16" spans="1:104" s="51" customFormat="1" ht="22.5">
      <c r="A16" s="46">
        <v>6</v>
      </c>
      <c r="B16" s="47"/>
      <c r="C16" s="74" t="s">
        <v>352</v>
      </c>
      <c r="D16" s="48" t="s">
        <v>26</v>
      </c>
      <c r="E16" s="104">
        <v>1</v>
      </c>
      <c r="F16" s="246">
        <v>0</v>
      </c>
      <c r="G16" s="45">
        <f aca="true" t="shared" si="12" ref="G16">E16*(F16+I16)</f>
        <v>0</v>
      </c>
      <c r="H16" s="93"/>
      <c r="I16" s="64"/>
      <c r="J16" s="94"/>
      <c r="O16" s="52">
        <v>2</v>
      </c>
      <c r="AA16" s="51">
        <v>11</v>
      </c>
      <c r="AB16" s="51">
        <v>3</v>
      </c>
      <c r="AC16" s="51">
        <v>20</v>
      </c>
      <c r="AZ16" s="51">
        <v>1</v>
      </c>
      <c r="BA16" s="51">
        <f aca="true" t="shared" si="13" ref="BA16">IF(AZ16=1,G16,0)</f>
        <v>0</v>
      </c>
      <c r="BB16" s="51">
        <f aca="true" t="shared" si="14" ref="BB16">IF(AZ16=2,G16,0)</f>
        <v>0</v>
      </c>
      <c r="BC16" s="51">
        <f aca="true" t="shared" si="15" ref="BC16">IF(AZ16=3,G16,0)</f>
        <v>0</v>
      </c>
      <c r="BD16" s="51">
        <f aca="true" t="shared" si="16" ref="BD16">IF(AZ16=4,G16,0)</f>
        <v>0</v>
      </c>
      <c r="BE16" s="51">
        <f aca="true" t="shared" si="17" ref="BE16">IF(AZ16=5,G16,0)</f>
        <v>0</v>
      </c>
      <c r="CA16" s="52">
        <v>11</v>
      </c>
      <c r="CB16" s="52">
        <v>3</v>
      </c>
      <c r="CZ16" s="51">
        <v>0</v>
      </c>
    </row>
    <row r="17" spans="1:104" s="51" customFormat="1" ht="15">
      <c r="A17" s="46">
        <v>7</v>
      </c>
      <c r="B17" s="47"/>
      <c r="C17" s="74" t="s">
        <v>98</v>
      </c>
      <c r="D17" s="48" t="s">
        <v>26</v>
      </c>
      <c r="E17" s="104">
        <v>1</v>
      </c>
      <c r="F17" s="246"/>
      <c r="G17" s="45">
        <f t="shared" si="6"/>
        <v>0</v>
      </c>
      <c r="H17" s="93"/>
      <c r="I17" s="64"/>
      <c r="J17" s="94"/>
      <c r="O17" s="52">
        <v>2</v>
      </c>
      <c r="AA17" s="51">
        <v>11</v>
      </c>
      <c r="AB17" s="51">
        <v>3</v>
      </c>
      <c r="AC17" s="51">
        <v>20</v>
      </c>
      <c r="AZ17" s="51">
        <v>1</v>
      </c>
      <c r="BA17" s="51">
        <f t="shared" si="7"/>
        <v>0</v>
      </c>
      <c r="BB17" s="51">
        <f t="shared" si="8"/>
        <v>0</v>
      </c>
      <c r="BC17" s="51">
        <f t="shared" si="9"/>
        <v>0</v>
      </c>
      <c r="BD17" s="51">
        <f t="shared" si="10"/>
        <v>0</v>
      </c>
      <c r="BE17" s="51">
        <f t="shared" si="11"/>
        <v>0</v>
      </c>
      <c r="CA17" s="52">
        <v>11</v>
      </c>
      <c r="CB17" s="52">
        <v>3</v>
      </c>
      <c r="CZ17" s="51">
        <v>0</v>
      </c>
    </row>
    <row r="18" spans="1:80" ht="15">
      <c r="A18" s="46">
        <v>8</v>
      </c>
      <c r="B18" s="58"/>
      <c r="C18" s="11" t="s">
        <v>101</v>
      </c>
      <c r="D18" s="50" t="s">
        <v>26</v>
      </c>
      <c r="E18" s="86">
        <v>1</v>
      </c>
      <c r="F18" s="246"/>
      <c r="G18" s="77">
        <f t="shared" si="6"/>
        <v>0</v>
      </c>
      <c r="H18" s="93"/>
      <c r="I18" s="64"/>
      <c r="J18" s="95"/>
      <c r="O18" s="36"/>
      <c r="CA18" s="36"/>
      <c r="CB18" s="36"/>
    </row>
    <row r="19" spans="1:104" ht="15">
      <c r="A19" s="46">
        <v>9</v>
      </c>
      <c r="B19" s="53"/>
      <c r="C19" s="38" t="s">
        <v>27</v>
      </c>
      <c r="D19" s="54" t="s">
        <v>26</v>
      </c>
      <c r="E19" s="264">
        <v>216</v>
      </c>
      <c r="F19" s="246">
        <v>0</v>
      </c>
      <c r="G19" s="35">
        <f t="shared" si="6"/>
        <v>0</v>
      </c>
      <c r="H19" s="93"/>
      <c r="I19" s="64"/>
      <c r="J19" s="95"/>
      <c r="O19" s="36">
        <v>2</v>
      </c>
      <c r="AA19" s="1">
        <v>11</v>
      </c>
      <c r="AB19" s="1">
        <v>3</v>
      </c>
      <c r="AC19" s="1">
        <v>20</v>
      </c>
      <c r="AZ19" s="1">
        <v>1</v>
      </c>
      <c r="BA19" s="1">
        <f aca="true" t="shared" si="18" ref="BA19:BA31">IF(AZ19=1,G19,0)</f>
        <v>0</v>
      </c>
      <c r="BB19" s="1">
        <f aca="true" t="shared" si="19" ref="BB19:BB31">IF(AZ19=2,G19,0)</f>
        <v>0</v>
      </c>
      <c r="BC19" s="1">
        <f aca="true" t="shared" si="20" ref="BC19:BC31">IF(AZ19=3,G19,0)</f>
        <v>0</v>
      </c>
      <c r="BD19" s="1">
        <f aca="true" t="shared" si="21" ref="BD19:BD31">IF(AZ19=4,G19,0)</f>
        <v>0</v>
      </c>
      <c r="BE19" s="1">
        <f aca="true" t="shared" si="22" ref="BE19:BE31">IF(AZ19=5,G19,0)</f>
        <v>0</v>
      </c>
      <c r="CA19" s="36">
        <v>11</v>
      </c>
      <c r="CB19" s="36">
        <v>3</v>
      </c>
      <c r="CZ19" s="1">
        <v>0</v>
      </c>
    </row>
    <row r="20" spans="1:104" ht="15">
      <c r="A20" s="46">
        <v>10</v>
      </c>
      <c r="B20" s="55"/>
      <c r="C20" s="11" t="s">
        <v>28</v>
      </c>
      <c r="D20" s="43" t="s">
        <v>26</v>
      </c>
      <c r="E20" s="265">
        <v>216</v>
      </c>
      <c r="F20" s="246"/>
      <c r="G20" s="7">
        <f t="shared" si="6"/>
        <v>0</v>
      </c>
      <c r="H20" s="93"/>
      <c r="I20" s="64"/>
      <c r="J20" s="95"/>
      <c r="O20" s="36">
        <v>2</v>
      </c>
      <c r="AA20" s="1">
        <v>11</v>
      </c>
      <c r="AB20" s="1">
        <v>3</v>
      </c>
      <c r="AC20" s="1">
        <v>22</v>
      </c>
      <c r="AZ20" s="1">
        <v>1</v>
      </c>
      <c r="BA20" s="1">
        <f t="shared" si="18"/>
        <v>0</v>
      </c>
      <c r="BB20" s="1">
        <f t="shared" si="19"/>
        <v>0</v>
      </c>
      <c r="BC20" s="1">
        <f t="shared" si="20"/>
        <v>0</v>
      </c>
      <c r="BD20" s="1">
        <f t="shared" si="21"/>
        <v>0</v>
      </c>
      <c r="BE20" s="1">
        <f t="shared" si="22"/>
        <v>0</v>
      </c>
      <c r="CA20" s="36">
        <v>11</v>
      </c>
      <c r="CB20" s="36">
        <v>3</v>
      </c>
      <c r="CZ20" s="1">
        <v>0</v>
      </c>
    </row>
    <row r="21" spans="1:104" s="51" customFormat="1" ht="15">
      <c r="A21" s="46">
        <v>11</v>
      </c>
      <c r="B21" s="34"/>
      <c r="C21" s="33" t="s">
        <v>103</v>
      </c>
      <c r="D21" s="43" t="s">
        <v>26</v>
      </c>
      <c r="E21" s="265">
        <v>216</v>
      </c>
      <c r="F21" s="246"/>
      <c r="G21" s="7">
        <f>E21*(F21+I21)</f>
        <v>0</v>
      </c>
      <c r="H21" s="93"/>
      <c r="I21" s="64"/>
      <c r="J21" s="95"/>
      <c r="O21" s="52">
        <v>2</v>
      </c>
      <c r="AA21" s="51">
        <v>11</v>
      </c>
      <c r="AB21" s="51">
        <v>3</v>
      </c>
      <c r="AC21" s="51">
        <v>18</v>
      </c>
      <c r="AZ21" s="51">
        <v>1</v>
      </c>
      <c r="BA21" s="51">
        <f t="shared" si="18"/>
        <v>0</v>
      </c>
      <c r="BB21" s="51">
        <f t="shared" si="19"/>
        <v>0</v>
      </c>
      <c r="BC21" s="51">
        <f t="shared" si="20"/>
        <v>0</v>
      </c>
      <c r="BD21" s="51">
        <f t="shared" si="21"/>
        <v>0</v>
      </c>
      <c r="BE21" s="51">
        <f t="shared" si="22"/>
        <v>0</v>
      </c>
      <c r="CA21" s="52">
        <v>11</v>
      </c>
      <c r="CB21" s="52">
        <v>3</v>
      </c>
      <c r="CZ21" s="51">
        <v>0</v>
      </c>
    </row>
    <row r="22" spans="1:104" s="51" customFormat="1" ht="15">
      <c r="A22" s="46">
        <v>12</v>
      </c>
      <c r="B22" s="34"/>
      <c r="C22" s="11" t="s">
        <v>30</v>
      </c>
      <c r="D22" s="43" t="s">
        <v>26</v>
      </c>
      <c r="E22" s="83">
        <v>19</v>
      </c>
      <c r="F22" s="246"/>
      <c r="G22" s="7">
        <f>E22*(F22+I22)</f>
        <v>0</v>
      </c>
      <c r="H22" s="93"/>
      <c r="I22" s="64"/>
      <c r="J22" s="95"/>
      <c r="O22" s="52">
        <v>2</v>
      </c>
      <c r="AA22" s="51">
        <v>11</v>
      </c>
      <c r="AB22" s="51">
        <v>3</v>
      </c>
      <c r="AC22" s="51">
        <v>19</v>
      </c>
      <c r="AZ22" s="51">
        <v>1</v>
      </c>
      <c r="BA22" s="51">
        <f t="shared" si="18"/>
        <v>0</v>
      </c>
      <c r="BB22" s="51">
        <f t="shared" si="19"/>
        <v>0</v>
      </c>
      <c r="BC22" s="51">
        <f t="shared" si="20"/>
        <v>0</v>
      </c>
      <c r="BD22" s="51">
        <f t="shared" si="21"/>
        <v>0</v>
      </c>
      <c r="BE22" s="51">
        <f t="shared" si="22"/>
        <v>0</v>
      </c>
      <c r="CA22" s="52">
        <v>11</v>
      </c>
      <c r="CB22" s="52">
        <v>3</v>
      </c>
      <c r="CZ22" s="51">
        <v>0</v>
      </c>
    </row>
    <row r="23" spans="1:80" s="51" customFormat="1" ht="15">
      <c r="A23" s="46">
        <v>13</v>
      </c>
      <c r="B23" s="58"/>
      <c r="C23" s="11" t="s">
        <v>71</v>
      </c>
      <c r="D23" s="50" t="s">
        <v>26</v>
      </c>
      <c r="E23" s="86">
        <v>19</v>
      </c>
      <c r="F23" s="246"/>
      <c r="G23" s="77">
        <f>E23*(F23+I23)</f>
        <v>0</v>
      </c>
      <c r="H23" s="93"/>
      <c r="I23" s="64"/>
      <c r="J23" s="95"/>
      <c r="O23" s="52"/>
      <c r="CA23" s="52"/>
      <c r="CB23" s="52"/>
    </row>
    <row r="24" spans="1:104" s="51" customFormat="1" ht="22.5">
      <c r="A24" s="46">
        <v>14</v>
      </c>
      <c r="B24" s="55"/>
      <c r="C24" s="11" t="s">
        <v>31</v>
      </c>
      <c r="D24" s="43" t="s">
        <v>26</v>
      </c>
      <c r="E24" s="83">
        <v>7</v>
      </c>
      <c r="F24" s="246"/>
      <c r="G24" s="7">
        <f t="shared" si="6"/>
        <v>0</v>
      </c>
      <c r="H24" s="93"/>
      <c r="I24" s="64"/>
      <c r="J24" s="95"/>
      <c r="O24" s="52">
        <v>2</v>
      </c>
      <c r="AA24" s="51">
        <v>11</v>
      </c>
      <c r="AB24" s="51">
        <v>3</v>
      </c>
      <c r="AC24" s="51">
        <v>18</v>
      </c>
      <c r="AZ24" s="51">
        <v>1</v>
      </c>
      <c r="BA24" s="51">
        <f t="shared" si="18"/>
        <v>0</v>
      </c>
      <c r="BB24" s="51">
        <f t="shared" si="19"/>
        <v>0</v>
      </c>
      <c r="BC24" s="51">
        <f t="shared" si="20"/>
        <v>0</v>
      </c>
      <c r="BD24" s="51">
        <f t="shared" si="21"/>
        <v>0</v>
      </c>
      <c r="BE24" s="51">
        <f t="shared" si="22"/>
        <v>0</v>
      </c>
      <c r="CA24" s="52">
        <v>11</v>
      </c>
      <c r="CB24" s="52">
        <v>3</v>
      </c>
      <c r="CZ24" s="51">
        <v>0</v>
      </c>
    </row>
    <row r="25" spans="1:104" s="51" customFormat="1" ht="22.5">
      <c r="A25" s="46">
        <v>15</v>
      </c>
      <c r="B25" s="55"/>
      <c r="C25" s="76" t="s">
        <v>32</v>
      </c>
      <c r="D25" s="43" t="s">
        <v>26</v>
      </c>
      <c r="E25" s="83">
        <v>2</v>
      </c>
      <c r="F25" s="246"/>
      <c r="G25" s="7">
        <f t="shared" si="6"/>
        <v>0</v>
      </c>
      <c r="H25" s="93"/>
      <c r="I25" s="64"/>
      <c r="J25" s="94"/>
      <c r="O25" s="52">
        <v>2</v>
      </c>
      <c r="AA25" s="51">
        <v>11</v>
      </c>
      <c r="AB25" s="51">
        <v>3</v>
      </c>
      <c r="AC25" s="51">
        <v>18</v>
      </c>
      <c r="AZ25" s="51">
        <v>1</v>
      </c>
      <c r="BA25" s="51">
        <f t="shared" si="18"/>
        <v>0</v>
      </c>
      <c r="BB25" s="51">
        <f t="shared" si="19"/>
        <v>0</v>
      </c>
      <c r="BC25" s="51">
        <f t="shared" si="20"/>
        <v>0</v>
      </c>
      <c r="BD25" s="51">
        <f t="shared" si="21"/>
        <v>0</v>
      </c>
      <c r="BE25" s="51">
        <f t="shared" si="22"/>
        <v>0</v>
      </c>
      <c r="CA25" s="52">
        <v>11</v>
      </c>
      <c r="CB25" s="52">
        <v>3</v>
      </c>
      <c r="CZ25" s="51">
        <v>0</v>
      </c>
    </row>
    <row r="26" spans="1:80" s="51" customFormat="1" ht="15">
      <c r="A26" s="46">
        <v>16</v>
      </c>
      <c r="B26" s="58"/>
      <c r="C26" s="11" t="s">
        <v>67</v>
      </c>
      <c r="D26" s="50" t="s">
        <v>26</v>
      </c>
      <c r="E26" s="86">
        <v>2</v>
      </c>
      <c r="F26" s="246"/>
      <c r="G26" s="77">
        <f t="shared" si="6"/>
        <v>0</v>
      </c>
      <c r="H26" s="93"/>
      <c r="I26" s="64"/>
      <c r="J26" s="95"/>
      <c r="O26" s="52"/>
      <c r="CA26" s="52"/>
      <c r="CB26" s="52"/>
    </row>
    <row r="27" spans="1:80" s="51" customFormat="1" ht="15">
      <c r="A27" s="46">
        <v>17</v>
      </c>
      <c r="B27" s="58"/>
      <c r="C27" s="11" t="s">
        <v>68</v>
      </c>
      <c r="D27" s="50" t="s">
        <v>26</v>
      </c>
      <c r="E27" s="86">
        <v>52</v>
      </c>
      <c r="F27" s="246"/>
      <c r="G27" s="77">
        <f t="shared" si="6"/>
        <v>0</v>
      </c>
      <c r="H27" s="93"/>
      <c r="I27" s="64"/>
      <c r="J27" s="95"/>
      <c r="O27" s="52"/>
      <c r="CA27" s="52"/>
      <c r="CB27" s="52"/>
    </row>
    <row r="28" spans="1:80" s="51" customFormat="1" ht="15">
      <c r="A28" s="46">
        <v>18</v>
      </c>
      <c r="B28" s="58"/>
      <c r="C28" s="11" t="s">
        <v>69</v>
      </c>
      <c r="D28" s="50" t="s">
        <v>26</v>
      </c>
      <c r="E28" s="86">
        <v>7</v>
      </c>
      <c r="F28" s="246"/>
      <c r="G28" s="77">
        <f t="shared" si="6"/>
        <v>0</v>
      </c>
      <c r="H28" s="93"/>
      <c r="I28" s="64"/>
      <c r="J28" s="95"/>
      <c r="O28" s="52"/>
      <c r="CA28" s="52"/>
      <c r="CB28" s="52"/>
    </row>
    <row r="29" spans="1:104" s="51" customFormat="1" ht="15">
      <c r="A29" s="46">
        <v>19</v>
      </c>
      <c r="B29" s="55"/>
      <c r="C29" s="11" t="s">
        <v>66</v>
      </c>
      <c r="D29" s="43" t="s">
        <v>26</v>
      </c>
      <c r="E29" s="83">
        <v>3</v>
      </c>
      <c r="F29" s="246"/>
      <c r="G29" s="7">
        <f t="shared" si="6"/>
        <v>0</v>
      </c>
      <c r="H29" s="93"/>
      <c r="I29" s="64"/>
      <c r="J29" s="95"/>
      <c r="O29" s="52">
        <v>2</v>
      </c>
      <c r="AA29" s="51">
        <v>11</v>
      </c>
      <c r="AB29" s="51">
        <v>3</v>
      </c>
      <c r="AC29" s="51">
        <v>18</v>
      </c>
      <c r="AZ29" s="51">
        <v>1</v>
      </c>
      <c r="BA29" s="51">
        <f t="shared" si="18"/>
        <v>0</v>
      </c>
      <c r="BB29" s="51">
        <f t="shared" si="19"/>
        <v>0</v>
      </c>
      <c r="BC29" s="51">
        <f t="shared" si="20"/>
        <v>0</v>
      </c>
      <c r="BD29" s="51">
        <f t="shared" si="21"/>
        <v>0</v>
      </c>
      <c r="BE29" s="51">
        <f t="shared" si="22"/>
        <v>0</v>
      </c>
      <c r="CA29" s="52">
        <v>11</v>
      </c>
      <c r="CB29" s="52">
        <v>3</v>
      </c>
      <c r="CZ29" s="51">
        <v>0</v>
      </c>
    </row>
    <row r="30" spans="1:104" s="51" customFormat="1" ht="15">
      <c r="A30" s="46">
        <v>20</v>
      </c>
      <c r="B30" s="55"/>
      <c r="C30" s="11" t="s">
        <v>102</v>
      </c>
      <c r="D30" s="43" t="s">
        <v>26</v>
      </c>
      <c r="E30" s="83">
        <v>3</v>
      </c>
      <c r="F30" s="246"/>
      <c r="G30" s="7">
        <f t="shared" si="6"/>
        <v>0</v>
      </c>
      <c r="H30" s="93"/>
      <c r="I30" s="64"/>
      <c r="J30" s="95"/>
      <c r="O30" s="52">
        <v>2</v>
      </c>
      <c r="AA30" s="51">
        <v>11</v>
      </c>
      <c r="AB30" s="51">
        <v>3</v>
      </c>
      <c r="AC30" s="51">
        <v>18</v>
      </c>
      <c r="AZ30" s="51">
        <v>1</v>
      </c>
      <c r="BA30" s="51">
        <f t="shared" si="18"/>
        <v>0</v>
      </c>
      <c r="BB30" s="51">
        <f t="shared" si="19"/>
        <v>0</v>
      </c>
      <c r="BC30" s="51">
        <f t="shared" si="20"/>
        <v>0</v>
      </c>
      <c r="BD30" s="51">
        <f t="shared" si="21"/>
        <v>0</v>
      </c>
      <c r="BE30" s="51">
        <f t="shared" si="22"/>
        <v>0</v>
      </c>
      <c r="CA30" s="52">
        <v>11</v>
      </c>
      <c r="CB30" s="52">
        <v>3</v>
      </c>
      <c r="CZ30" s="51">
        <v>0</v>
      </c>
    </row>
    <row r="31" spans="1:104" s="51" customFormat="1" ht="23.25" customHeight="1">
      <c r="A31" s="46">
        <v>21</v>
      </c>
      <c r="B31" s="55"/>
      <c r="C31" s="76" t="s">
        <v>370</v>
      </c>
      <c r="D31" s="43" t="s">
        <v>26</v>
      </c>
      <c r="E31" s="83">
        <v>2</v>
      </c>
      <c r="F31" s="246"/>
      <c r="G31" s="7">
        <f t="shared" si="6"/>
        <v>0</v>
      </c>
      <c r="H31" s="93"/>
      <c r="I31" s="64"/>
      <c r="J31" s="94"/>
      <c r="O31" s="52">
        <v>2</v>
      </c>
      <c r="AA31" s="51">
        <v>11</v>
      </c>
      <c r="AB31" s="51">
        <v>3</v>
      </c>
      <c r="AC31" s="51">
        <v>18</v>
      </c>
      <c r="AZ31" s="51">
        <v>1</v>
      </c>
      <c r="BA31" s="51">
        <f t="shared" si="18"/>
        <v>0</v>
      </c>
      <c r="BB31" s="51">
        <f t="shared" si="19"/>
        <v>0</v>
      </c>
      <c r="BC31" s="51">
        <f t="shared" si="20"/>
        <v>0</v>
      </c>
      <c r="BD31" s="51">
        <f t="shared" si="21"/>
        <v>0</v>
      </c>
      <c r="BE31" s="51">
        <f t="shared" si="22"/>
        <v>0</v>
      </c>
      <c r="CA31" s="52">
        <v>11</v>
      </c>
      <c r="CB31" s="52">
        <v>3</v>
      </c>
      <c r="CZ31" s="51">
        <v>0</v>
      </c>
    </row>
    <row r="32" spans="1:80" s="51" customFormat="1" ht="15">
      <c r="A32" s="46">
        <v>22</v>
      </c>
      <c r="B32" s="58"/>
      <c r="C32" s="11" t="s">
        <v>70</v>
      </c>
      <c r="D32" s="50" t="s">
        <v>26</v>
      </c>
      <c r="E32" s="86">
        <v>1</v>
      </c>
      <c r="F32" s="246"/>
      <c r="G32" s="77">
        <f t="shared" si="6"/>
        <v>0</v>
      </c>
      <c r="H32" s="72"/>
      <c r="I32" s="64"/>
      <c r="J32" s="92"/>
      <c r="K32" s="78"/>
      <c r="O32" s="52"/>
      <c r="CA32" s="52"/>
      <c r="CB32" s="52"/>
    </row>
    <row r="33" spans="1:80" s="51" customFormat="1" ht="15">
      <c r="A33" s="46">
        <v>23</v>
      </c>
      <c r="B33" s="34" t="s">
        <v>106</v>
      </c>
      <c r="C33" s="11" t="s">
        <v>111</v>
      </c>
      <c r="D33" s="43" t="s">
        <v>26</v>
      </c>
      <c r="E33" s="83">
        <v>1</v>
      </c>
      <c r="F33" s="246"/>
      <c r="G33" s="7">
        <f t="shared" si="6"/>
        <v>0</v>
      </c>
      <c r="H33" s="101"/>
      <c r="I33" s="80"/>
      <c r="J33" s="102"/>
      <c r="K33" s="79"/>
      <c r="O33" s="52"/>
      <c r="CA33" s="52"/>
      <c r="CB33" s="52"/>
    </row>
    <row r="34" spans="1:80" s="51" customFormat="1" ht="15">
      <c r="A34" s="46">
        <v>24</v>
      </c>
      <c r="B34" s="34" t="s">
        <v>106</v>
      </c>
      <c r="C34" s="11" t="s">
        <v>112</v>
      </c>
      <c r="D34" s="43" t="s">
        <v>26</v>
      </c>
      <c r="E34" s="83">
        <v>1</v>
      </c>
      <c r="F34" s="246"/>
      <c r="G34" s="7">
        <f t="shared" si="6"/>
        <v>0</v>
      </c>
      <c r="H34" s="101"/>
      <c r="I34" s="80"/>
      <c r="J34" s="102"/>
      <c r="K34" s="79"/>
      <c r="O34" s="52"/>
      <c r="CA34" s="52"/>
      <c r="CB34" s="52"/>
    </row>
    <row r="35" spans="1:80" s="51" customFormat="1" ht="56.25">
      <c r="A35" s="46">
        <v>25</v>
      </c>
      <c r="B35" s="34" t="s">
        <v>106</v>
      </c>
      <c r="C35" s="11" t="s">
        <v>110</v>
      </c>
      <c r="D35" s="43" t="s">
        <v>26</v>
      </c>
      <c r="E35" s="83">
        <v>1</v>
      </c>
      <c r="F35" s="246"/>
      <c r="G35" s="7">
        <f t="shared" si="6"/>
        <v>0</v>
      </c>
      <c r="H35" s="101"/>
      <c r="I35" s="80"/>
      <c r="J35" s="102"/>
      <c r="K35" s="79"/>
      <c r="O35" s="52"/>
      <c r="CA35" s="52"/>
      <c r="CB35" s="52"/>
    </row>
    <row r="36" spans="1:80" s="51" customFormat="1" ht="15">
      <c r="A36" s="46">
        <v>26</v>
      </c>
      <c r="B36" s="34" t="s">
        <v>106</v>
      </c>
      <c r="C36" s="11" t="s">
        <v>120</v>
      </c>
      <c r="D36" s="43" t="s">
        <v>26</v>
      </c>
      <c r="E36" s="83">
        <v>1</v>
      </c>
      <c r="F36" s="246"/>
      <c r="G36" s="7">
        <f t="shared" si="6"/>
        <v>0</v>
      </c>
      <c r="H36" s="101"/>
      <c r="I36" s="80"/>
      <c r="J36" s="102"/>
      <c r="K36" s="79"/>
      <c r="O36" s="52"/>
      <c r="CA36" s="52"/>
      <c r="CB36" s="52"/>
    </row>
    <row r="37" spans="1:80" s="51" customFormat="1" ht="33.75">
      <c r="A37" s="46">
        <v>27</v>
      </c>
      <c r="B37" s="34" t="s">
        <v>106</v>
      </c>
      <c r="C37" s="11" t="s">
        <v>121</v>
      </c>
      <c r="D37" s="43" t="s">
        <v>26</v>
      </c>
      <c r="E37" s="83">
        <v>1</v>
      </c>
      <c r="F37" s="246"/>
      <c r="G37" s="7">
        <f t="shared" si="6"/>
        <v>0</v>
      </c>
      <c r="H37" s="101"/>
      <c r="I37" s="80"/>
      <c r="J37" s="102"/>
      <c r="K37" s="79"/>
      <c r="O37" s="52"/>
      <c r="CA37" s="52"/>
      <c r="CB37" s="52"/>
    </row>
    <row r="38" spans="1:80" s="51" customFormat="1" ht="15">
      <c r="A38" s="46">
        <v>28</v>
      </c>
      <c r="B38" s="34" t="s">
        <v>106</v>
      </c>
      <c r="C38" s="110" t="s">
        <v>374</v>
      </c>
      <c r="D38" s="43" t="s">
        <v>26</v>
      </c>
      <c r="E38" s="83">
        <v>1</v>
      </c>
      <c r="F38" s="246"/>
      <c r="G38" s="7">
        <f t="shared" si="6"/>
        <v>0</v>
      </c>
      <c r="H38" s="101"/>
      <c r="I38" s="80"/>
      <c r="J38" s="102"/>
      <c r="K38" s="79"/>
      <c r="O38" s="52"/>
      <c r="CA38" s="52"/>
      <c r="CB38" s="52"/>
    </row>
    <row r="39" spans="1:80" s="51" customFormat="1" ht="13.5" thickBot="1">
      <c r="A39" s="46">
        <v>29</v>
      </c>
      <c r="B39" s="34" t="s">
        <v>106</v>
      </c>
      <c r="C39" s="110" t="s">
        <v>122</v>
      </c>
      <c r="D39" s="43" t="s">
        <v>26</v>
      </c>
      <c r="E39" s="83">
        <v>1</v>
      </c>
      <c r="F39" s="246"/>
      <c r="G39" s="7">
        <f t="shared" si="6"/>
        <v>0</v>
      </c>
      <c r="H39" s="101"/>
      <c r="I39" s="80"/>
      <c r="J39" s="102"/>
      <c r="K39" s="79"/>
      <c r="O39" s="52"/>
      <c r="CA39" s="52"/>
      <c r="CB39" s="52"/>
    </row>
    <row r="40" spans="1:15" ht="13.5" thickBot="1">
      <c r="A40" s="141" t="s">
        <v>14</v>
      </c>
      <c r="B40" s="142" t="s">
        <v>95</v>
      </c>
      <c r="C40" s="143" t="s">
        <v>35</v>
      </c>
      <c r="D40" s="144"/>
      <c r="E40" s="188" t="s">
        <v>25</v>
      </c>
      <c r="F40" s="245">
        <f>SUM(G41:G61)</f>
        <v>0</v>
      </c>
      <c r="G40" s="145"/>
      <c r="H40" s="71"/>
      <c r="I40" s="63"/>
      <c r="O40" s="36">
        <v>1</v>
      </c>
    </row>
    <row r="41" spans="1:15" s="51" customFormat="1" ht="22.5">
      <c r="A41" s="46">
        <v>30</v>
      </c>
      <c r="B41" s="112"/>
      <c r="C41" s="115" t="s">
        <v>132</v>
      </c>
      <c r="D41" s="48" t="s">
        <v>26</v>
      </c>
      <c r="E41" s="104">
        <v>8</v>
      </c>
      <c r="F41" s="247"/>
      <c r="G41" s="45">
        <f aca="true" t="shared" si="23" ref="G41:G43">E41*(F41+I41)</f>
        <v>0</v>
      </c>
      <c r="H41" s="72"/>
      <c r="I41" s="64"/>
      <c r="K41" s="79"/>
      <c r="O41" s="52"/>
    </row>
    <row r="42" spans="1:104" s="51" customFormat="1" ht="27" customHeight="1">
      <c r="A42" s="49">
        <v>31</v>
      </c>
      <c r="B42" s="34"/>
      <c r="C42" s="67" t="s">
        <v>36</v>
      </c>
      <c r="D42" s="50" t="s">
        <v>33</v>
      </c>
      <c r="E42" s="290">
        <v>2537</v>
      </c>
      <c r="F42" s="246"/>
      <c r="G42" s="68">
        <f t="shared" si="23"/>
        <v>0</v>
      </c>
      <c r="H42" s="72"/>
      <c r="I42" s="64"/>
      <c r="O42" s="51">
        <v>2</v>
      </c>
      <c r="AA42" s="51">
        <v>1</v>
      </c>
      <c r="AB42" s="51">
        <v>0</v>
      </c>
      <c r="AC42" s="51">
        <v>0</v>
      </c>
      <c r="AZ42" s="51">
        <v>1</v>
      </c>
      <c r="BA42" s="51">
        <f>IF(AZ42=1,G42,0)</f>
        <v>0</v>
      </c>
      <c r="BB42" s="51">
        <f>IF(AZ42=2,G42,0)</f>
        <v>0</v>
      </c>
      <c r="BC42" s="51">
        <f>IF(AZ42=3,G42,0)</f>
        <v>0</v>
      </c>
      <c r="BD42" s="51">
        <f>IF(AZ42=4,G42,0)</f>
        <v>0</v>
      </c>
      <c r="BE42" s="51">
        <f>IF(AZ42=5,G42,0)</f>
        <v>0</v>
      </c>
      <c r="CA42" s="51">
        <v>1</v>
      </c>
      <c r="CB42" s="51">
        <v>0</v>
      </c>
      <c r="CZ42" s="51">
        <v>2E-05</v>
      </c>
    </row>
    <row r="43" spans="1:104" s="51" customFormat="1" ht="27" customHeight="1">
      <c r="A43" s="49">
        <v>32</v>
      </c>
      <c r="B43" s="58"/>
      <c r="C43" s="67" t="s">
        <v>80</v>
      </c>
      <c r="D43" s="50" t="s">
        <v>33</v>
      </c>
      <c r="E43" s="86">
        <v>144</v>
      </c>
      <c r="F43" s="246"/>
      <c r="G43" s="68">
        <f t="shared" si="23"/>
        <v>0</v>
      </c>
      <c r="H43" s="72"/>
      <c r="I43" s="64"/>
      <c r="O43" s="51">
        <v>2</v>
      </c>
      <c r="AA43" s="51">
        <v>1</v>
      </c>
      <c r="AB43" s="51">
        <v>0</v>
      </c>
      <c r="AC43" s="51">
        <v>0</v>
      </c>
      <c r="AZ43" s="51">
        <v>1</v>
      </c>
      <c r="BA43" s="51">
        <f>IF(AZ43=1,G43,0)</f>
        <v>0</v>
      </c>
      <c r="BB43" s="51">
        <f>IF(AZ43=2,G43,0)</f>
        <v>0</v>
      </c>
      <c r="BC43" s="51">
        <f>IF(AZ43=3,G43,0)</f>
        <v>0</v>
      </c>
      <c r="BD43" s="51">
        <f>IF(AZ43=4,G43,0)</f>
        <v>0</v>
      </c>
      <c r="BE43" s="51">
        <f>IF(AZ43=5,G43,0)</f>
        <v>0</v>
      </c>
      <c r="CA43" s="51">
        <v>1</v>
      </c>
      <c r="CB43" s="51">
        <v>0</v>
      </c>
      <c r="CZ43" s="51">
        <v>2E-05</v>
      </c>
    </row>
    <row r="44" spans="1:104" s="51" customFormat="1" ht="27" customHeight="1">
      <c r="A44" s="49">
        <v>33</v>
      </c>
      <c r="B44" s="34"/>
      <c r="C44" s="67" t="s">
        <v>78</v>
      </c>
      <c r="D44" s="50" t="s">
        <v>33</v>
      </c>
      <c r="E44" s="86">
        <v>144</v>
      </c>
      <c r="F44" s="246"/>
      <c r="G44" s="68">
        <f>E44*(F44+I44)</f>
        <v>0</v>
      </c>
      <c r="H44" s="72"/>
      <c r="I44" s="64"/>
      <c r="O44" s="51">
        <v>2</v>
      </c>
      <c r="AA44" s="51">
        <v>1</v>
      </c>
      <c r="AB44" s="51">
        <v>0</v>
      </c>
      <c r="AC44" s="51">
        <v>0</v>
      </c>
      <c r="AZ44" s="51">
        <v>1</v>
      </c>
      <c r="BA44" s="51">
        <f>IF(AZ44=1,G44,0)</f>
        <v>0</v>
      </c>
      <c r="BB44" s="51">
        <f>IF(AZ44=2,G44,0)</f>
        <v>0</v>
      </c>
      <c r="BC44" s="51">
        <f>IF(AZ44=3,G44,0)</f>
        <v>0</v>
      </c>
      <c r="BD44" s="51">
        <f>IF(AZ44=4,G44,0)</f>
        <v>0</v>
      </c>
      <c r="BE44" s="51">
        <f>IF(AZ44=5,G44,0)</f>
        <v>0</v>
      </c>
      <c r="CA44" s="51">
        <v>1</v>
      </c>
      <c r="CB44" s="51">
        <v>0</v>
      </c>
      <c r="CZ44" s="51">
        <v>2E-05</v>
      </c>
    </row>
    <row r="45" spans="1:104" s="51" customFormat="1" ht="21.75" customHeight="1">
      <c r="A45" s="49">
        <v>34</v>
      </c>
      <c r="B45" s="58"/>
      <c r="C45" s="67" t="s">
        <v>79</v>
      </c>
      <c r="D45" s="50" t="s">
        <v>33</v>
      </c>
      <c r="E45" s="86">
        <v>48</v>
      </c>
      <c r="F45" s="246"/>
      <c r="G45" s="68">
        <f>E45*(F45+I45)</f>
        <v>0</v>
      </c>
      <c r="H45" s="72"/>
      <c r="I45" s="64"/>
      <c r="O45" s="51">
        <v>2</v>
      </c>
      <c r="AA45" s="51">
        <v>11</v>
      </c>
      <c r="AB45" s="51">
        <v>3</v>
      </c>
      <c r="AC45" s="51">
        <v>19</v>
      </c>
      <c r="AZ45" s="51">
        <v>1</v>
      </c>
      <c r="BA45" s="51">
        <f>IF(AZ45=1,G45,0)</f>
        <v>0</v>
      </c>
      <c r="BB45" s="51">
        <f>IF(AZ45=2,G45,0)</f>
        <v>0</v>
      </c>
      <c r="BC45" s="51">
        <f>IF(AZ45=3,G45,0)</f>
        <v>0</v>
      </c>
      <c r="BD45" s="51">
        <f>IF(AZ45=4,G45,0)</f>
        <v>0</v>
      </c>
      <c r="BE45" s="51">
        <f>IF(AZ45=5,G45,0)</f>
        <v>0</v>
      </c>
      <c r="CA45" s="51">
        <v>11</v>
      </c>
      <c r="CB45" s="51">
        <v>3</v>
      </c>
      <c r="CZ45" s="51">
        <v>0</v>
      </c>
    </row>
    <row r="46" spans="1:104" s="51" customFormat="1" ht="21.75" customHeight="1">
      <c r="A46" s="49">
        <v>35</v>
      </c>
      <c r="B46" s="58"/>
      <c r="C46" s="67" t="s">
        <v>87</v>
      </c>
      <c r="D46" s="50" t="s">
        <v>33</v>
      </c>
      <c r="E46" s="86">
        <v>60</v>
      </c>
      <c r="F46" s="246"/>
      <c r="G46" s="68">
        <f>E46*(F46+I46)</f>
        <v>0</v>
      </c>
      <c r="H46" s="72"/>
      <c r="I46" s="64"/>
      <c r="O46" s="51">
        <v>2</v>
      </c>
      <c r="AA46" s="51">
        <v>11</v>
      </c>
      <c r="AB46" s="51">
        <v>3</v>
      </c>
      <c r="AC46" s="51">
        <v>19</v>
      </c>
      <c r="AZ46" s="51">
        <v>1</v>
      </c>
      <c r="BA46" s="51">
        <f>IF(AZ46=1,G46,0)</f>
        <v>0</v>
      </c>
      <c r="BB46" s="51">
        <f>IF(AZ46=2,G46,0)</f>
        <v>0</v>
      </c>
      <c r="BC46" s="51">
        <f>IF(AZ46=3,G46,0)</f>
        <v>0</v>
      </c>
      <c r="BD46" s="51">
        <f>IF(AZ46=4,G46,0)</f>
        <v>0</v>
      </c>
      <c r="BE46" s="51">
        <f>IF(AZ46=5,G46,0)</f>
        <v>0</v>
      </c>
      <c r="CA46" s="51">
        <v>11</v>
      </c>
      <c r="CB46" s="51">
        <v>3</v>
      </c>
      <c r="CZ46" s="51">
        <v>0</v>
      </c>
    </row>
    <row r="47" spans="1:104" ht="22.5" customHeight="1">
      <c r="A47" s="49">
        <v>36</v>
      </c>
      <c r="B47" s="114" t="s">
        <v>59</v>
      </c>
      <c r="C47" s="115" t="s">
        <v>60</v>
      </c>
      <c r="D47" s="48" t="s">
        <v>33</v>
      </c>
      <c r="E47" s="296">
        <v>2508</v>
      </c>
      <c r="F47" s="247"/>
      <c r="G47" s="45">
        <f aca="true" t="shared" si="24" ref="G47:G61">E47*(F47+I47)</f>
        <v>0</v>
      </c>
      <c r="I47" s="64"/>
      <c r="K47" s="107"/>
      <c r="O47" s="1">
        <v>2</v>
      </c>
      <c r="AA47" s="1">
        <v>1</v>
      </c>
      <c r="AB47" s="1">
        <v>0</v>
      </c>
      <c r="AC47" s="1">
        <v>0</v>
      </c>
      <c r="AZ47" s="1">
        <v>1</v>
      </c>
      <c r="BA47" s="1">
        <f aca="true" t="shared" si="25" ref="BA47:BA55">IF(AZ47=1,G47,0)</f>
        <v>0</v>
      </c>
      <c r="BB47" s="1">
        <f aca="true" t="shared" si="26" ref="BB47:BB55">IF(AZ47=2,G47,0)</f>
        <v>0</v>
      </c>
      <c r="BC47" s="1">
        <f aca="true" t="shared" si="27" ref="BC47:BC55">IF(AZ47=3,G47,0)</f>
        <v>0</v>
      </c>
      <c r="BD47" s="1">
        <f aca="true" t="shared" si="28" ref="BD47:BD55">IF(AZ47=4,G47,0)</f>
        <v>0</v>
      </c>
      <c r="BE47" s="1">
        <f aca="true" t="shared" si="29" ref="BE47:BE55">IF(AZ47=5,G47,0)</f>
        <v>0</v>
      </c>
      <c r="CA47" s="1">
        <v>1</v>
      </c>
      <c r="CB47" s="1">
        <v>0</v>
      </c>
      <c r="CZ47" s="1">
        <v>2E-05</v>
      </c>
    </row>
    <row r="48" spans="1:11" ht="15" customHeight="1">
      <c r="A48" s="49">
        <v>37</v>
      </c>
      <c r="B48" s="112"/>
      <c r="C48" s="113" t="s">
        <v>147</v>
      </c>
      <c r="D48" s="48" t="s">
        <v>26</v>
      </c>
      <c r="E48" s="104">
        <v>43</v>
      </c>
      <c r="F48" s="247"/>
      <c r="G48" s="45">
        <f t="shared" si="24"/>
        <v>0</v>
      </c>
      <c r="I48" s="64"/>
      <c r="K48" s="107"/>
    </row>
    <row r="49" spans="1:11" ht="15" customHeight="1">
      <c r="A49" s="49">
        <v>38</v>
      </c>
      <c r="B49" s="112"/>
      <c r="C49" s="113" t="s">
        <v>146</v>
      </c>
      <c r="D49" s="48" t="s">
        <v>26</v>
      </c>
      <c r="E49" s="269">
        <v>1139</v>
      </c>
      <c r="F49" s="247"/>
      <c r="G49" s="45">
        <f t="shared" si="24"/>
        <v>0</v>
      </c>
      <c r="I49" s="64"/>
      <c r="K49" s="107"/>
    </row>
    <row r="50" spans="1:11" ht="15" customHeight="1">
      <c r="A50" s="49">
        <v>39</v>
      </c>
      <c r="B50" s="112"/>
      <c r="C50" s="113" t="s">
        <v>148</v>
      </c>
      <c r="D50" s="48" t="s">
        <v>26</v>
      </c>
      <c r="E50" s="104">
        <v>178</v>
      </c>
      <c r="F50" s="247"/>
      <c r="G50" s="45">
        <f t="shared" si="24"/>
        <v>0</v>
      </c>
      <c r="I50" s="64"/>
      <c r="K50" s="107"/>
    </row>
    <row r="51" spans="1:11" ht="15" customHeight="1">
      <c r="A51" s="49">
        <v>40</v>
      </c>
      <c r="B51" s="114"/>
      <c r="C51" s="113" t="s">
        <v>149</v>
      </c>
      <c r="D51" s="48" t="s">
        <v>26</v>
      </c>
      <c r="E51" s="104">
        <v>354</v>
      </c>
      <c r="F51" s="247"/>
      <c r="G51" s="45">
        <f t="shared" si="24"/>
        <v>0</v>
      </c>
      <c r="I51" s="64"/>
      <c r="K51" s="107"/>
    </row>
    <row r="52" spans="1:11" ht="22.5" customHeight="1">
      <c r="A52" s="49">
        <v>41</v>
      </c>
      <c r="B52" s="114"/>
      <c r="C52" s="115" t="s">
        <v>150</v>
      </c>
      <c r="D52" s="48" t="s">
        <v>26</v>
      </c>
      <c r="E52" s="269">
        <v>200</v>
      </c>
      <c r="F52" s="247"/>
      <c r="G52" s="45">
        <f t="shared" si="24"/>
        <v>0</v>
      </c>
      <c r="I52" s="64"/>
      <c r="K52" s="107"/>
    </row>
    <row r="53" spans="1:11" ht="15" customHeight="1">
      <c r="A53" s="49">
        <v>42</v>
      </c>
      <c r="B53" s="114"/>
      <c r="C53" s="113" t="s">
        <v>151</v>
      </c>
      <c r="D53" s="48" t="s">
        <v>26</v>
      </c>
      <c r="E53" s="269">
        <v>156</v>
      </c>
      <c r="F53" s="247"/>
      <c r="G53" s="45">
        <f t="shared" si="24"/>
        <v>0</v>
      </c>
      <c r="I53" s="64"/>
      <c r="K53" s="107"/>
    </row>
    <row r="54" spans="1:11" ht="24.75" customHeight="1">
      <c r="A54" s="49">
        <v>43</v>
      </c>
      <c r="B54" s="114"/>
      <c r="C54" s="113" t="s">
        <v>152</v>
      </c>
      <c r="D54" s="48" t="s">
        <v>26</v>
      </c>
      <c r="E54" s="104">
        <v>30</v>
      </c>
      <c r="F54" s="247"/>
      <c r="G54" s="45">
        <f t="shared" si="24"/>
        <v>0</v>
      </c>
      <c r="I54" s="64"/>
      <c r="K54" s="107"/>
    </row>
    <row r="55" spans="1:104" s="51" customFormat="1" ht="15">
      <c r="A55" s="49">
        <v>44</v>
      </c>
      <c r="B55" s="58" t="s">
        <v>59</v>
      </c>
      <c r="C55" s="67" t="s">
        <v>61</v>
      </c>
      <c r="D55" s="50" t="s">
        <v>26</v>
      </c>
      <c r="E55" s="290">
        <v>7628</v>
      </c>
      <c r="F55" s="246"/>
      <c r="G55" s="77">
        <f t="shared" si="24"/>
        <v>0</v>
      </c>
      <c r="H55" s="69"/>
      <c r="I55" s="64"/>
      <c r="K55" s="106"/>
      <c r="O55" s="51">
        <v>2</v>
      </c>
      <c r="AA55" s="51">
        <v>11</v>
      </c>
      <c r="AB55" s="51">
        <v>3</v>
      </c>
      <c r="AC55" s="51">
        <v>19</v>
      </c>
      <c r="AZ55" s="51">
        <v>1</v>
      </c>
      <c r="BA55" s="51">
        <f t="shared" si="25"/>
        <v>0</v>
      </c>
      <c r="BB55" s="51">
        <f t="shared" si="26"/>
        <v>0</v>
      </c>
      <c r="BC55" s="51">
        <f t="shared" si="27"/>
        <v>0</v>
      </c>
      <c r="BD55" s="51">
        <f t="shared" si="28"/>
        <v>0</v>
      </c>
      <c r="BE55" s="51">
        <f t="shared" si="29"/>
        <v>0</v>
      </c>
      <c r="CA55" s="51">
        <v>11</v>
      </c>
      <c r="CB55" s="51">
        <v>3</v>
      </c>
      <c r="CZ55" s="51">
        <v>0</v>
      </c>
    </row>
    <row r="56" spans="1:104" s="51" customFormat="1" ht="15">
      <c r="A56" s="49">
        <v>45</v>
      </c>
      <c r="B56" s="58" t="s">
        <v>59</v>
      </c>
      <c r="C56" s="67" t="s">
        <v>62</v>
      </c>
      <c r="D56" s="50" t="s">
        <v>26</v>
      </c>
      <c r="E56" s="290">
        <v>7628</v>
      </c>
      <c r="F56" s="246"/>
      <c r="G56" s="77">
        <f t="shared" si="24"/>
        <v>0</v>
      </c>
      <c r="H56" s="69"/>
      <c r="I56" s="64"/>
      <c r="K56" s="106"/>
      <c r="O56" s="51">
        <v>2</v>
      </c>
      <c r="AA56" s="51">
        <v>11</v>
      </c>
      <c r="AB56" s="51">
        <v>3</v>
      </c>
      <c r="AC56" s="51">
        <v>19</v>
      </c>
      <c r="AZ56" s="51">
        <v>1</v>
      </c>
      <c r="BA56" s="51">
        <f>IF(AZ56=1,G56,0)</f>
        <v>0</v>
      </c>
      <c r="BB56" s="51">
        <f>IF(AZ56=2,G56,0)</f>
        <v>0</v>
      </c>
      <c r="BC56" s="51">
        <f>IF(AZ56=3,G56,0)</f>
        <v>0</v>
      </c>
      <c r="BD56" s="51">
        <f>IF(AZ56=4,G56,0)</f>
        <v>0</v>
      </c>
      <c r="BE56" s="51">
        <f>IF(AZ56=5,G56,0)</f>
        <v>0</v>
      </c>
      <c r="CA56" s="51">
        <v>11</v>
      </c>
      <c r="CB56" s="51">
        <v>3</v>
      </c>
      <c r="CZ56" s="51">
        <v>0</v>
      </c>
    </row>
    <row r="57" spans="1:104" s="51" customFormat="1" ht="15">
      <c r="A57" s="49">
        <v>46</v>
      </c>
      <c r="B57" s="58" t="s">
        <v>59</v>
      </c>
      <c r="C57" s="67" t="s">
        <v>63</v>
      </c>
      <c r="D57" s="50" t="s">
        <v>26</v>
      </c>
      <c r="E57" s="268">
        <v>0</v>
      </c>
      <c r="F57" s="246"/>
      <c r="G57" s="77">
        <f t="shared" si="24"/>
        <v>0</v>
      </c>
      <c r="H57" s="69"/>
      <c r="I57" s="64"/>
      <c r="K57" s="106"/>
      <c r="O57" s="51">
        <v>2</v>
      </c>
      <c r="AA57" s="51">
        <v>11</v>
      </c>
      <c r="AB57" s="51">
        <v>3</v>
      </c>
      <c r="AC57" s="51">
        <v>19</v>
      </c>
      <c r="AZ57" s="51">
        <v>1</v>
      </c>
      <c r="BA57" s="51">
        <f>IF(AZ57=1,G57,0)</f>
        <v>0</v>
      </c>
      <c r="BB57" s="51">
        <f>IF(AZ57=2,G57,0)</f>
        <v>0</v>
      </c>
      <c r="BC57" s="51">
        <f>IF(AZ57=3,G57,0)</f>
        <v>0</v>
      </c>
      <c r="BD57" s="51">
        <f>IF(AZ57=4,G57,0)</f>
        <v>0</v>
      </c>
      <c r="BE57" s="51">
        <f>IF(AZ57=5,G57,0)</f>
        <v>0</v>
      </c>
      <c r="CA57" s="51">
        <v>11</v>
      </c>
      <c r="CB57" s="51">
        <v>3</v>
      </c>
      <c r="CZ57" s="51">
        <v>0</v>
      </c>
    </row>
    <row r="58" spans="1:104" s="51" customFormat="1" ht="15" customHeight="1">
      <c r="A58" s="49">
        <v>47</v>
      </c>
      <c r="B58" s="58"/>
      <c r="C58" s="76" t="s">
        <v>77</v>
      </c>
      <c r="D58" s="50" t="s">
        <v>33</v>
      </c>
      <c r="E58" s="86">
        <v>60</v>
      </c>
      <c r="F58" s="246"/>
      <c r="G58" s="77">
        <f t="shared" si="24"/>
        <v>0</v>
      </c>
      <c r="H58" s="72"/>
      <c r="I58" s="64"/>
      <c r="K58" s="79"/>
      <c r="L58" s="90"/>
      <c r="O58" s="51">
        <v>2</v>
      </c>
      <c r="AA58" s="51">
        <v>1</v>
      </c>
      <c r="AB58" s="51">
        <v>0</v>
      </c>
      <c r="AC58" s="51">
        <v>0</v>
      </c>
      <c r="AZ58" s="51">
        <v>1</v>
      </c>
      <c r="BA58" s="51">
        <f aca="true" t="shared" si="30" ref="BA58">IF(AZ58=1,G58,0)</f>
        <v>0</v>
      </c>
      <c r="BB58" s="51">
        <f aca="true" t="shared" si="31" ref="BB58">IF(AZ58=2,G58,0)</f>
        <v>0</v>
      </c>
      <c r="BC58" s="51">
        <f aca="true" t="shared" si="32" ref="BC58">IF(AZ58=3,G58,0)</f>
        <v>0</v>
      </c>
      <c r="BD58" s="51">
        <f aca="true" t="shared" si="33" ref="BD58">IF(AZ58=4,G58,0)</f>
        <v>0</v>
      </c>
      <c r="BE58" s="51">
        <f aca="true" t="shared" si="34" ref="BE58">IF(AZ58=5,G58,0)</f>
        <v>0</v>
      </c>
      <c r="CA58" s="51">
        <v>1</v>
      </c>
      <c r="CB58" s="51">
        <v>0</v>
      </c>
      <c r="CZ58" s="51">
        <v>2E-05</v>
      </c>
    </row>
    <row r="59" spans="1:12" s="51" customFormat="1" ht="15" customHeight="1">
      <c r="A59" s="49">
        <v>48</v>
      </c>
      <c r="B59" s="58"/>
      <c r="C59" s="67" t="s">
        <v>123</v>
      </c>
      <c r="D59" s="50" t="s">
        <v>124</v>
      </c>
      <c r="E59" s="86">
        <v>1</v>
      </c>
      <c r="F59" s="246"/>
      <c r="G59" s="68">
        <f t="shared" si="24"/>
        <v>0</v>
      </c>
      <c r="H59" s="69"/>
      <c r="I59" s="64"/>
      <c r="K59" s="79"/>
      <c r="L59" s="90"/>
    </row>
    <row r="60" spans="1:12" s="51" customFormat="1" ht="26.25" customHeight="1">
      <c r="A60" s="49">
        <v>49</v>
      </c>
      <c r="B60" s="58"/>
      <c r="C60" s="67" t="s">
        <v>114</v>
      </c>
      <c r="D60" s="50" t="s">
        <v>26</v>
      </c>
      <c r="E60" s="86">
        <v>7</v>
      </c>
      <c r="F60" s="246"/>
      <c r="G60" s="68">
        <f t="shared" si="24"/>
        <v>0</v>
      </c>
      <c r="H60" s="69"/>
      <c r="I60" s="64"/>
      <c r="K60" s="79"/>
      <c r="L60" s="90"/>
    </row>
    <row r="61" spans="1:104" ht="25.5" customHeight="1" thickBot="1">
      <c r="A61" s="49">
        <v>50</v>
      </c>
      <c r="B61" s="34"/>
      <c r="C61" s="33" t="s">
        <v>105</v>
      </c>
      <c r="D61" s="43" t="s">
        <v>37</v>
      </c>
      <c r="E61" s="83">
        <v>1</v>
      </c>
      <c r="F61" s="248"/>
      <c r="G61" s="7">
        <f t="shared" si="24"/>
        <v>0</v>
      </c>
      <c r="I61" s="64"/>
      <c r="K61" s="79"/>
      <c r="O61" s="1">
        <v>2</v>
      </c>
      <c r="AA61" s="1">
        <v>11</v>
      </c>
      <c r="AB61" s="1">
        <v>3</v>
      </c>
      <c r="AC61" s="1">
        <v>20</v>
      </c>
      <c r="AZ61" s="1">
        <v>1</v>
      </c>
      <c r="BA61" s="1">
        <f aca="true" t="shared" si="35" ref="BA61">IF(AZ61=1,G61,0)</f>
        <v>0</v>
      </c>
      <c r="BB61" s="1">
        <f aca="true" t="shared" si="36" ref="BB61">IF(AZ61=2,G61,0)</f>
        <v>0</v>
      </c>
      <c r="BC61" s="1">
        <f aca="true" t="shared" si="37" ref="BC61">IF(AZ61=3,G61,0)</f>
        <v>0</v>
      </c>
      <c r="BD61" s="1">
        <f aca="true" t="shared" si="38" ref="BD61">IF(AZ61=4,G61,0)</f>
        <v>0</v>
      </c>
      <c r="BE61" s="1">
        <f aca="true" t="shared" si="39" ref="BE61">IF(AZ61=5,G61,0)</f>
        <v>0</v>
      </c>
      <c r="CA61" s="1">
        <v>11</v>
      </c>
      <c r="CB61" s="1">
        <v>3</v>
      </c>
      <c r="CZ61" s="1">
        <v>0</v>
      </c>
    </row>
    <row r="62" spans="1:15" ht="13.5" thickBot="1">
      <c r="A62" s="141" t="s">
        <v>14</v>
      </c>
      <c r="B62" s="142" t="s">
        <v>34</v>
      </c>
      <c r="C62" s="143" t="s">
        <v>372</v>
      </c>
      <c r="D62" s="144"/>
      <c r="E62" s="188" t="s">
        <v>25</v>
      </c>
      <c r="F62" s="245">
        <f>SUM(G63:G64)</f>
        <v>0</v>
      </c>
      <c r="G62" s="145"/>
      <c r="H62" s="71"/>
      <c r="I62" s="63"/>
      <c r="O62" s="36">
        <v>1</v>
      </c>
    </row>
    <row r="63" spans="1:104" s="51" customFormat="1" ht="27" customHeight="1">
      <c r="A63" s="201">
        <v>51</v>
      </c>
      <c r="B63" s="148"/>
      <c r="C63" s="149" t="s">
        <v>80</v>
      </c>
      <c r="D63" s="150" t="s">
        <v>33</v>
      </c>
      <c r="E63" s="212">
        <v>204</v>
      </c>
      <c r="F63" s="254"/>
      <c r="G63" s="286">
        <f aca="true" t="shared" si="40" ref="G63">E63*(F63+I63)</f>
        <v>0</v>
      </c>
      <c r="H63" s="72"/>
      <c r="I63" s="64"/>
      <c r="O63" s="51">
        <v>2</v>
      </c>
      <c r="AA63" s="51">
        <v>1</v>
      </c>
      <c r="AB63" s="51">
        <v>0</v>
      </c>
      <c r="AC63" s="51">
        <v>0</v>
      </c>
      <c r="AZ63" s="51">
        <v>1</v>
      </c>
      <c r="BA63" s="51">
        <f>IF(AZ63=1,G63,0)</f>
        <v>0</v>
      </c>
      <c r="BB63" s="51">
        <f>IF(AZ63=2,G63,0)</f>
        <v>0</v>
      </c>
      <c r="BC63" s="51">
        <f>IF(AZ63=3,G63,0)</f>
        <v>0</v>
      </c>
      <c r="BD63" s="51">
        <f>IF(AZ63=4,G63,0)</f>
        <v>0</v>
      </c>
      <c r="BE63" s="51">
        <f>IF(AZ63=5,G63,0)</f>
        <v>0</v>
      </c>
      <c r="CA63" s="51">
        <v>1</v>
      </c>
      <c r="CB63" s="51">
        <v>0</v>
      </c>
      <c r="CZ63" s="51">
        <v>2E-05</v>
      </c>
    </row>
    <row r="64" spans="1:9" s="51" customFormat="1" ht="51" customHeight="1">
      <c r="A64" s="49" t="s">
        <v>520</v>
      </c>
      <c r="B64" s="58"/>
      <c r="C64" s="67" t="s">
        <v>526</v>
      </c>
      <c r="D64" s="50" t="s">
        <v>124</v>
      </c>
      <c r="E64" s="290">
        <v>1</v>
      </c>
      <c r="F64" s="246"/>
      <c r="G64" s="68">
        <f aca="true" t="shared" si="41" ref="G64">E64*(F64+I64)</f>
        <v>0</v>
      </c>
      <c r="H64" s="72"/>
      <c r="I64" s="64"/>
    </row>
    <row r="65" spans="1:9" s="51" customFormat="1" ht="51" customHeight="1" thickBot="1">
      <c r="A65" s="189" t="s">
        <v>527</v>
      </c>
      <c r="B65" s="172"/>
      <c r="C65" s="157" t="s">
        <v>528</v>
      </c>
      <c r="D65" s="54" t="s">
        <v>124</v>
      </c>
      <c r="E65" s="291">
        <v>1</v>
      </c>
      <c r="F65" s="292"/>
      <c r="G65" s="293">
        <f aca="true" t="shared" si="42" ref="G65">E65*(F65+I65)</f>
        <v>0</v>
      </c>
      <c r="H65" s="72"/>
      <c r="I65" s="64"/>
    </row>
    <row r="66" spans="1:15" ht="13.5" thickBot="1">
      <c r="A66" s="141" t="s">
        <v>14</v>
      </c>
      <c r="B66" s="142" t="s">
        <v>38</v>
      </c>
      <c r="C66" s="143" t="s">
        <v>73</v>
      </c>
      <c r="D66" s="144"/>
      <c r="E66" s="188" t="s">
        <v>25</v>
      </c>
      <c r="F66" s="245">
        <f>SUM(G67:G74)</f>
        <v>0</v>
      </c>
      <c r="G66" s="145"/>
      <c r="H66" s="71"/>
      <c r="I66" s="63"/>
      <c r="O66" s="36">
        <v>1</v>
      </c>
    </row>
    <row r="67" spans="1:9" s="79" customFormat="1" ht="22.5">
      <c r="A67" s="46">
        <v>52</v>
      </c>
      <c r="B67" s="114"/>
      <c r="C67" s="74" t="s">
        <v>74</v>
      </c>
      <c r="D67" s="48" t="s">
        <v>26</v>
      </c>
      <c r="E67" s="104">
        <v>1</v>
      </c>
      <c r="F67" s="247"/>
      <c r="G67" s="45">
        <f aca="true" t="shared" si="43" ref="G67:G69">E67*(F67+I67)</f>
        <v>0</v>
      </c>
      <c r="H67" s="72"/>
      <c r="I67" s="80"/>
    </row>
    <row r="68" spans="1:10" s="79" customFormat="1" ht="24.75" customHeight="1">
      <c r="A68" s="81">
        <v>53</v>
      </c>
      <c r="B68" s="58"/>
      <c r="C68" s="76" t="s">
        <v>76</v>
      </c>
      <c r="D68" s="50" t="s">
        <v>26</v>
      </c>
      <c r="E68" s="86">
        <v>1</v>
      </c>
      <c r="F68" s="246"/>
      <c r="G68" s="77">
        <f t="shared" si="43"/>
        <v>0</v>
      </c>
      <c r="H68" s="72"/>
      <c r="I68" s="80"/>
      <c r="J68" s="82"/>
    </row>
    <row r="69" spans="1:10" s="51" customFormat="1" ht="33.75">
      <c r="A69" s="49">
        <v>54</v>
      </c>
      <c r="B69" s="34"/>
      <c r="C69" s="11" t="s">
        <v>89</v>
      </c>
      <c r="D69" s="50" t="s">
        <v>26</v>
      </c>
      <c r="E69" s="86">
        <v>1</v>
      </c>
      <c r="F69" s="246"/>
      <c r="G69" s="7">
        <f t="shared" si="43"/>
        <v>0</v>
      </c>
      <c r="I69" s="64"/>
      <c r="J69" s="78"/>
    </row>
    <row r="70" spans="1:104" ht="37.5" customHeight="1">
      <c r="A70" s="81">
        <v>55</v>
      </c>
      <c r="B70" s="58"/>
      <c r="C70" s="67" t="s">
        <v>83</v>
      </c>
      <c r="D70" s="50" t="s">
        <v>26</v>
      </c>
      <c r="E70" s="86">
        <v>1</v>
      </c>
      <c r="F70" s="246"/>
      <c r="G70" s="68">
        <f>E70*(F70+I70)</f>
        <v>0</v>
      </c>
      <c r="I70" s="64"/>
      <c r="O70" s="1">
        <v>2</v>
      </c>
      <c r="AA70" s="1">
        <v>11</v>
      </c>
      <c r="AB70" s="1">
        <v>3</v>
      </c>
      <c r="AC70" s="1">
        <v>19</v>
      </c>
      <c r="AZ70" s="1">
        <v>1</v>
      </c>
      <c r="BA70" s="1">
        <f>IF(AZ70=1,G70,0)</f>
        <v>0</v>
      </c>
      <c r="BB70" s="1">
        <f>IF(AZ70=2,G70,0)</f>
        <v>0</v>
      </c>
      <c r="BC70" s="1">
        <f>IF(AZ70=3,G70,0)</f>
        <v>0</v>
      </c>
      <c r="BD70" s="1">
        <f>IF(AZ70=4,G70,0)</f>
        <v>0</v>
      </c>
      <c r="BE70" s="1">
        <f>IF(AZ70=5,G70,0)</f>
        <v>0</v>
      </c>
      <c r="CA70" s="1">
        <v>11</v>
      </c>
      <c r="CB70" s="1">
        <v>3</v>
      </c>
      <c r="CZ70" s="1">
        <v>0</v>
      </c>
    </row>
    <row r="71" spans="1:10" s="79" customFormat="1" ht="16.5" customHeight="1">
      <c r="A71" s="49">
        <v>56</v>
      </c>
      <c r="B71" s="58"/>
      <c r="C71" s="76" t="s">
        <v>75</v>
      </c>
      <c r="D71" s="50" t="s">
        <v>26</v>
      </c>
      <c r="E71" s="86">
        <v>2</v>
      </c>
      <c r="F71" s="246"/>
      <c r="G71" s="77">
        <f aca="true" t="shared" si="44" ref="G71:G72">E71*(F71+I71)</f>
        <v>0</v>
      </c>
      <c r="I71" s="80"/>
      <c r="J71" s="82"/>
    </row>
    <row r="72" spans="1:104" s="51" customFormat="1" ht="47.25" customHeight="1">
      <c r="A72" s="81">
        <v>57</v>
      </c>
      <c r="B72" s="58"/>
      <c r="C72" s="67" t="s">
        <v>88</v>
      </c>
      <c r="D72" s="50" t="s">
        <v>26</v>
      </c>
      <c r="E72" s="86">
        <v>1</v>
      </c>
      <c r="F72" s="246"/>
      <c r="G72" s="77">
        <f t="shared" si="44"/>
        <v>0</v>
      </c>
      <c r="H72" s="72"/>
      <c r="I72" s="64"/>
      <c r="L72" s="90"/>
      <c r="O72" s="51">
        <v>2</v>
      </c>
      <c r="AA72" s="51">
        <v>11</v>
      </c>
      <c r="AB72" s="51">
        <v>3</v>
      </c>
      <c r="AC72" s="51">
        <v>19</v>
      </c>
      <c r="AZ72" s="51">
        <v>1</v>
      </c>
      <c r="BA72" s="51">
        <f aca="true" t="shared" si="45" ref="BA72">IF(AZ72=1,G72,0)</f>
        <v>0</v>
      </c>
      <c r="BB72" s="51">
        <f aca="true" t="shared" si="46" ref="BB72">IF(AZ72=2,G72,0)</f>
        <v>0</v>
      </c>
      <c r="BC72" s="51">
        <f aca="true" t="shared" si="47" ref="BC72">IF(AZ72=3,G72,0)</f>
        <v>0</v>
      </c>
      <c r="BD72" s="51">
        <f aca="true" t="shared" si="48" ref="BD72">IF(AZ72=4,G72,0)</f>
        <v>0</v>
      </c>
      <c r="BE72" s="51">
        <f aca="true" t="shared" si="49" ref="BE72">IF(AZ72=5,G72,0)</f>
        <v>0</v>
      </c>
      <c r="CA72" s="51">
        <v>11</v>
      </c>
      <c r="CB72" s="51">
        <v>3</v>
      </c>
      <c r="CZ72" s="51">
        <v>0</v>
      </c>
    </row>
    <row r="73" spans="1:12" s="51" customFormat="1" ht="131.25" customHeight="1">
      <c r="A73" s="81" t="s">
        <v>521</v>
      </c>
      <c r="B73" s="58"/>
      <c r="C73" s="67" t="s">
        <v>530</v>
      </c>
      <c r="D73" s="50" t="s">
        <v>26</v>
      </c>
      <c r="E73" s="290">
        <v>1</v>
      </c>
      <c r="F73" s="246"/>
      <c r="G73" s="77">
        <f aca="true" t="shared" si="50" ref="G73">E73*(F73+I73)</f>
        <v>0</v>
      </c>
      <c r="H73" s="72"/>
      <c r="I73" s="64"/>
      <c r="L73" s="90"/>
    </row>
    <row r="74" spans="1:12" s="51" customFormat="1" ht="39.75" customHeight="1" thickBot="1">
      <c r="A74" s="81" t="s">
        <v>522</v>
      </c>
      <c r="B74" s="58"/>
      <c r="C74" s="67" t="s">
        <v>531</v>
      </c>
      <c r="D74" s="50" t="s">
        <v>26</v>
      </c>
      <c r="E74" s="290">
        <v>3</v>
      </c>
      <c r="F74" s="246"/>
      <c r="G74" s="77">
        <f aca="true" t="shared" si="51" ref="G74">E74*(F74+I74)</f>
        <v>0</v>
      </c>
      <c r="H74" s="72"/>
      <c r="I74" s="64"/>
      <c r="L74" s="90"/>
    </row>
    <row r="75" spans="1:15" ht="13.5" thickBot="1">
      <c r="A75" s="141" t="s">
        <v>14</v>
      </c>
      <c r="B75" s="142" t="s">
        <v>45</v>
      </c>
      <c r="C75" s="143"/>
      <c r="D75" s="144"/>
      <c r="E75" s="188" t="s">
        <v>25</v>
      </c>
      <c r="F75" s="245">
        <f>SUM(G76:G142)</f>
        <v>0</v>
      </c>
      <c r="G75" s="145"/>
      <c r="I75" s="63"/>
      <c r="O75" s="36">
        <v>1</v>
      </c>
    </row>
    <row r="76" spans="1:104" s="51" customFormat="1" ht="22.5">
      <c r="A76" s="46">
        <v>58</v>
      </c>
      <c r="B76" s="114"/>
      <c r="C76" s="38" t="s">
        <v>94</v>
      </c>
      <c r="D76" s="48" t="s">
        <v>26</v>
      </c>
      <c r="E76" s="104">
        <v>1</v>
      </c>
      <c r="F76" s="247"/>
      <c r="G76" s="45">
        <f aca="true" t="shared" si="52" ref="G76:G141">E76*(F76+I76)</f>
        <v>0</v>
      </c>
      <c r="H76" s="78"/>
      <c r="I76" s="64"/>
      <c r="J76" s="78"/>
      <c r="O76" s="52">
        <v>2</v>
      </c>
      <c r="AA76" s="51">
        <v>11</v>
      </c>
      <c r="AB76" s="51">
        <v>3</v>
      </c>
      <c r="AC76" s="51">
        <v>22</v>
      </c>
      <c r="AZ76" s="51">
        <v>1</v>
      </c>
      <c r="BA76" s="51">
        <f>IF(AZ76=1,G76,0)</f>
        <v>0</v>
      </c>
      <c r="BB76" s="51">
        <f>IF(AZ76=2,G76,0)</f>
        <v>0</v>
      </c>
      <c r="BC76" s="51">
        <f>IF(AZ76=3,G76,0)</f>
        <v>0</v>
      </c>
      <c r="BD76" s="51">
        <f>IF(AZ76=4,G76,0)</f>
        <v>0</v>
      </c>
      <c r="BE76" s="51">
        <f>IF(AZ76=5,G76,0)</f>
        <v>0</v>
      </c>
      <c r="CA76" s="52">
        <v>11</v>
      </c>
      <c r="CB76" s="52">
        <v>3</v>
      </c>
      <c r="CZ76" s="51">
        <v>0</v>
      </c>
    </row>
    <row r="77" spans="1:80" s="51" customFormat="1" ht="15">
      <c r="A77" s="49">
        <v>59</v>
      </c>
      <c r="B77" s="58"/>
      <c r="C77" s="11" t="s">
        <v>84</v>
      </c>
      <c r="D77" s="50" t="s">
        <v>26</v>
      </c>
      <c r="E77" s="86">
        <v>2</v>
      </c>
      <c r="F77" s="246"/>
      <c r="G77" s="77">
        <f t="shared" si="52"/>
        <v>0</v>
      </c>
      <c r="H77" s="78"/>
      <c r="I77" s="64"/>
      <c r="J77" s="78"/>
      <c r="O77" s="52"/>
      <c r="CA77" s="52"/>
      <c r="CB77" s="52"/>
    </row>
    <row r="78" spans="1:80" s="51" customFormat="1" ht="15">
      <c r="A78" s="49">
        <v>60</v>
      </c>
      <c r="B78" s="58"/>
      <c r="C78" s="11" t="s">
        <v>85</v>
      </c>
      <c r="D78" s="50" t="s">
        <v>26</v>
      </c>
      <c r="E78" s="86">
        <v>1</v>
      </c>
      <c r="F78" s="246"/>
      <c r="G78" s="77">
        <f aca="true" t="shared" si="53" ref="G78">E78*(F78+I78)</f>
        <v>0</v>
      </c>
      <c r="H78" s="78"/>
      <c r="I78" s="64"/>
      <c r="J78" s="78"/>
      <c r="K78" s="106"/>
      <c r="O78" s="52"/>
      <c r="CA78" s="52"/>
      <c r="CB78" s="52"/>
    </row>
    <row r="79" spans="1:80" s="51" customFormat="1" ht="15">
      <c r="A79" s="49">
        <v>61</v>
      </c>
      <c r="B79" s="58"/>
      <c r="C79" s="11" t="s">
        <v>156</v>
      </c>
      <c r="D79" s="50" t="s">
        <v>26</v>
      </c>
      <c r="E79" s="86">
        <v>2</v>
      </c>
      <c r="F79" s="246"/>
      <c r="G79" s="77">
        <f aca="true" t="shared" si="54" ref="G79">E79*(F79+I79)</f>
        <v>0</v>
      </c>
      <c r="H79" s="78"/>
      <c r="I79" s="64"/>
      <c r="J79" s="78"/>
      <c r="K79" s="106"/>
      <c r="O79" s="52"/>
      <c r="CA79" s="52"/>
      <c r="CB79" s="52"/>
    </row>
    <row r="80" spans="1:80" s="51" customFormat="1" ht="15">
      <c r="A80" s="49">
        <v>62</v>
      </c>
      <c r="B80" s="58"/>
      <c r="C80" s="11" t="s">
        <v>353</v>
      </c>
      <c r="D80" s="50" t="s">
        <v>26</v>
      </c>
      <c r="E80" s="86">
        <v>2</v>
      </c>
      <c r="F80" s="246"/>
      <c r="G80" s="77">
        <f t="shared" si="52"/>
        <v>0</v>
      </c>
      <c r="H80" s="78"/>
      <c r="I80" s="64"/>
      <c r="J80" s="78"/>
      <c r="K80" s="106"/>
      <c r="O80" s="52"/>
      <c r="CA80" s="52"/>
      <c r="CB80" s="52"/>
    </row>
    <row r="81" spans="1:80" s="51" customFormat="1" ht="15">
      <c r="A81" s="49">
        <v>63</v>
      </c>
      <c r="B81" s="58"/>
      <c r="C81" s="11" t="s">
        <v>101</v>
      </c>
      <c r="D81" s="50" t="s">
        <v>26</v>
      </c>
      <c r="E81" s="86">
        <v>1</v>
      </c>
      <c r="F81" s="246"/>
      <c r="G81" s="77">
        <f t="shared" si="52"/>
        <v>0</v>
      </c>
      <c r="H81" s="78"/>
      <c r="I81" s="64"/>
      <c r="J81" s="78"/>
      <c r="O81" s="52"/>
      <c r="CA81" s="52"/>
      <c r="CB81" s="52"/>
    </row>
    <row r="82" spans="1:80" s="51" customFormat="1" ht="15">
      <c r="A82" s="49">
        <v>64</v>
      </c>
      <c r="B82" s="58"/>
      <c r="C82" s="11" t="s">
        <v>27</v>
      </c>
      <c r="D82" s="50" t="s">
        <v>26</v>
      </c>
      <c r="E82" s="268">
        <v>216</v>
      </c>
      <c r="F82" s="246"/>
      <c r="G82" s="77">
        <f t="shared" si="52"/>
        <v>0</v>
      </c>
      <c r="H82" s="78"/>
      <c r="I82" s="64"/>
      <c r="J82" s="78"/>
      <c r="O82" s="52"/>
      <c r="CA82" s="52"/>
      <c r="CB82" s="52"/>
    </row>
    <row r="83" spans="1:80" s="51" customFormat="1" ht="15">
      <c r="A83" s="49">
        <v>65</v>
      </c>
      <c r="B83" s="58"/>
      <c r="C83" s="11" t="s">
        <v>28</v>
      </c>
      <c r="D83" s="50" t="s">
        <v>26</v>
      </c>
      <c r="E83" s="268">
        <v>216</v>
      </c>
      <c r="F83" s="246"/>
      <c r="G83" s="77">
        <f t="shared" si="52"/>
        <v>0</v>
      </c>
      <c r="H83" s="78"/>
      <c r="I83" s="64"/>
      <c r="J83" s="78"/>
      <c r="O83" s="52"/>
      <c r="CA83" s="52"/>
      <c r="CB83" s="52"/>
    </row>
    <row r="84" spans="1:80" s="51" customFormat="1" ht="15">
      <c r="A84" s="49">
        <v>66</v>
      </c>
      <c r="B84" s="58"/>
      <c r="C84" s="67" t="s">
        <v>29</v>
      </c>
      <c r="D84" s="50" t="s">
        <v>26</v>
      </c>
      <c r="E84" s="268">
        <v>216</v>
      </c>
      <c r="F84" s="246"/>
      <c r="G84" s="77">
        <f t="shared" si="52"/>
        <v>0</v>
      </c>
      <c r="H84" s="78"/>
      <c r="I84" s="64"/>
      <c r="J84" s="78"/>
      <c r="O84" s="52"/>
      <c r="CA84" s="52"/>
      <c r="CB84" s="52"/>
    </row>
    <row r="85" spans="1:80" s="51" customFormat="1" ht="15">
      <c r="A85" s="49">
        <v>67</v>
      </c>
      <c r="B85" s="58"/>
      <c r="C85" s="11" t="s">
        <v>30</v>
      </c>
      <c r="D85" s="50" t="s">
        <v>26</v>
      </c>
      <c r="E85" s="86">
        <v>19</v>
      </c>
      <c r="F85" s="246"/>
      <c r="G85" s="77">
        <f t="shared" si="52"/>
        <v>0</v>
      </c>
      <c r="H85" s="78"/>
      <c r="I85" s="64"/>
      <c r="J85" s="78"/>
      <c r="O85" s="52"/>
      <c r="CA85" s="52"/>
      <c r="CB85" s="52"/>
    </row>
    <row r="86" spans="1:80" s="51" customFormat="1" ht="15">
      <c r="A86" s="49">
        <v>68</v>
      </c>
      <c r="B86" s="58"/>
      <c r="C86" s="11" t="s">
        <v>71</v>
      </c>
      <c r="D86" s="50" t="s">
        <v>26</v>
      </c>
      <c r="E86" s="86">
        <v>19</v>
      </c>
      <c r="F86" s="246"/>
      <c r="G86" s="77">
        <f t="shared" si="52"/>
        <v>0</v>
      </c>
      <c r="H86" s="78"/>
      <c r="I86" s="64"/>
      <c r="J86" s="78"/>
      <c r="O86" s="52"/>
      <c r="CA86" s="52"/>
      <c r="CB86" s="52"/>
    </row>
    <row r="87" spans="1:80" s="51" customFormat="1" ht="22.5">
      <c r="A87" s="49">
        <v>69</v>
      </c>
      <c r="B87" s="58"/>
      <c r="C87" s="11" t="s">
        <v>31</v>
      </c>
      <c r="D87" s="50" t="s">
        <v>26</v>
      </c>
      <c r="E87" s="86">
        <v>7</v>
      </c>
      <c r="F87" s="246"/>
      <c r="G87" s="77">
        <f t="shared" si="52"/>
        <v>0</v>
      </c>
      <c r="H87" s="78"/>
      <c r="I87" s="64"/>
      <c r="J87" s="78"/>
      <c r="O87" s="52"/>
      <c r="CA87" s="52"/>
      <c r="CB87" s="52"/>
    </row>
    <row r="88" spans="1:80" s="51" customFormat="1" ht="22.5">
      <c r="A88" s="49">
        <v>70</v>
      </c>
      <c r="B88" s="58"/>
      <c r="C88" s="11" t="s">
        <v>32</v>
      </c>
      <c r="D88" s="50" t="s">
        <v>26</v>
      </c>
      <c r="E88" s="86">
        <v>2</v>
      </c>
      <c r="F88" s="246"/>
      <c r="G88" s="77">
        <f t="shared" si="52"/>
        <v>0</v>
      </c>
      <c r="H88" s="78"/>
      <c r="I88" s="64"/>
      <c r="J88" s="78"/>
      <c r="O88" s="52"/>
      <c r="CA88" s="52"/>
      <c r="CB88" s="52"/>
    </row>
    <row r="89" spans="1:80" s="51" customFormat="1" ht="15">
      <c r="A89" s="49">
        <v>71</v>
      </c>
      <c r="B89" s="58"/>
      <c r="C89" s="11" t="s">
        <v>67</v>
      </c>
      <c r="D89" s="50" t="s">
        <v>26</v>
      </c>
      <c r="E89" s="86">
        <v>2</v>
      </c>
      <c r="F89" s="246"/>
      <c r="G89" s="77">
        <f t="shared" si="52"/>
        <v>0</v>
      </c>
      <c r="H89" s="78"/>
      <c r="I89" s="64"/>
      <c r="J89" s="78"/>
      <c r="O89" s="52"/>
      <c r="CA89" s="52"/>
      <c r="CB89" s="52"/>
    </row>
    <row r="90" spans="1:80" s="51" customFormat="1" ht="15">
      <c r="A90" s="49">
        <v>72</v>
      </c>
      <c r="B90" s="58"/>
      <c r="C90" s="11" t="s">
        <v>68</v>
      </c>
      <c r="D90" s="50" t="s">
        <v>26</v>
      </c>
      <c r="E90" s="86">
        <v>52</v>
      </c>
      <c r="F90" s="246"/>
      <c r="G90" s="77">
        <f t="shared" si="52"/>
        <v>0</v>
      </c>
      <c r="H90" s="78"/>
      <c r="I90" s="64"/>
      <c r="J90" s="78"/>
      <c r="O90" s="52"/>
      <c r="CA90" s="52"/>
      <c r="CB90" s="52"/>
    </row>
    <row r="91" spans="1:80" s="51" customFormat="1" ht="15">
      <c r="A91" s="49">
        <v>73</v>
      </c>
      <c r="B91" s="58"/>
      <c r="C91" s="11" t="s">
        <v>69</v>
      </c>
      <c r="D91" s="50" t="s">
        <v>26</v>
      </c>
      <c r="E91" s="86">
        <v>7</v>
      </c>
      <c r="F91" s="246"/>
      <c r="G91" s="77">
        <f t="shared" si="52"/>
        <v>0</v>
      </c>
      <c r="H91" s="78"/>
      <c r="I91" s="64"/>
      <c r="J91" s="78"/>
      <c r="O91" s="52"/>
      <c r="CA91" s="52"/>
      <c r="CB91" s="52"/>
    </row>
    <row r="92" spans="1:80" s="51" customFormat="1" ht="15">
      <c r="A92" s="49">
        <v>74</v>
      </c>
      <c r="B92" s="58"/>
      <c r="C92" s="11" t="s">
        <v>66</v>
      </c>
      <c r="D92" s="43" t="s">
        <v>26</v>
      </c>
      <c r="E92" s="83">
        <v>3</v>
      </c>
      <c r="F92" s="246"/>
      <c r="G92" s="7">
        <f t="shared" si="52"/>
        <v>0</v>
      </c>
      <c r="H92" s="101"/>
      <c r="I92" s="80"/>
      <c r="J92" s="102"/>
      <c r="K92" s="79"/>
      <c r="O92" s="52"/>
      <c r="CA92" s="52"/>
      <c r="CB92" s="52"/>
    </row>
    <row r="93" spans="1:80" s="51" customFormat="1" ht="15">
      <c r="A93" s="49">
        <v>75</v>
      </c>
      <c r="B93" s="58"/>
      <c r="C93" s="11" t="s">
        <v>129</v>
      </c>
      <c r="D93" s="43" t="s">
        <v>26</v>
      </c>
      <c r="E93" s="83">
        <v>3</v>
      </c>
      <c r="F93" s="246"/>
      <c r="G93" s="7">
        <f t="shared" si="52"/>
        <v>0</v>
      </c>
      <c r="H93" s="101"/>
      <c r="I93" s="80"/>
      <c r="J93" s="102"/>
      <c r="K93" s="79"/>
      <c r="O93" s="52"/>
      <c r="CA93" s="52"/>
      <c r="CB93" s="52"/>
    </row>
    <row r="94" spans="1:80" s="51" customFormat="1" ht="15">
      <c r="A94" s="49">
        <v>76</v>
      </c>
      <c r="B94" s="58"/>
      <c r="C94" s="11" t="s">
        <v>65</v>
      </c>
      <c r="D94" s="50" t="s">
        <v>26</v>
      </c>
      <c r="E94" s="86">
        <v>2</v>
      </c>
      <c r="F94" s="246"/>
      <c r="G94" s="77">
        <f t="shared" si="52"/>
        <v>0</v>
      </c>
      <c r="H94" s="78"/>
      <c r="I94" s="64"/>
      <c r="J94" s="78"/>
      <c r="K94" s="106"/>
      <c r="O94" s="52"/>
      <c r="CA94" s="52"/>
      <c r="CB94" s="52"/>
    </row>
    <row r="95" spans="1:80" s="51" customFormat="1" ht="15">
      <c r="A95" s="49">
        <v>77</v>
      </c>
      <c r="B95" s="34" t="s">
        <v>106</v>
      </c>
      <c r="C95" s="11" t="s">
        <v>107</v>
      </c>
      <c r="D95" s="43" t="s">
        <v>26</v>
      </c>
      <c r="E95" s="83">
        <v>1</v>
      </c>
      <c r="F95" s="246"/>
      <c r="G95" s="7">
        <f t="shared" si="52"/>
        <v>0</v>
      </c>
      <c r="H95" s="101"/>
      <c r="I95" s="80"/>
      <c r="J95" s="102"/>
      <c r="K95" s="79"/>
      <c r="O95" s="52"/>
      <c r="CA95" s="52"/>
      <c r="CB95" s="52"/>
    </row>
    <row r="96" spans="1:80" s="51" customFormat="1" ht="15">
      <c r="A96" s="49">
        <v>78</v>
      </c>
      <c r="B96" s="34" t="s">
        <v>106</v>
      </c>
      <c r="C96" s="11" t="s">
        <v>108</v>
      </c>
      <c r="D96" s="43" t="s">
        <v>26</v>
      </c>
      <c r="E96" s="83">
        <v>1</v>
      </c>
      <c r="F96" s="246"/>
      <c r="G96" s="7">
        <f t="shared" si="52"/>
        <v>0</v>
      </c>
      <c r="H96" s="101"/>
      <c r="I96" s="80"/>
      <c r="J96" s="102"/>
      <c r="K96" s="79"/>
      <c r="O96" s="52"/>
      <c r="CA96" s="52"/>
      <c r="CB96" s="52"/>
    </row>
    <row r="97" spans="1:80" s="51" customFormat="1" ht="15">
      <c r="A97" s="49">
        <v>79</v>
      </c>
      <c r="B97" s="34" t="s">
        <v>106</v>
      </c>
      <c r="C97" s="11" t="s">
        <v>109</v>
      </c>
      <c r="D97" s="43" t="s">
        <v>26</v>
      </c>
      <c r="E97" s="83">
        <v>1</v>
      </c>
      <c r="F97" s="246"/>
      <c r="G97" s="7">
        <f t="shared" si="52"/>
        <v>0</v>
      </c>
      <c r="H97" s="101"/>
      <c r="I97" s="80"/>
      <c r="J97" s="102"/>
      <c r="K97" s="79"/>
      <c r="O97" s="52"/>
      <c r="CA97" s="52"/>
      <c r="CB97" s="52"/>
    </row>
    <row r="98" spans="1:80" s="51" customFormat="1" ht="15">
      <c r="A98" s="49">
        <v>80</v>
      </c>
      <c r="B98" s="34" t="s">
        <v>106</v>
      </c>
      <c r="C98" s="11" t="s">
        <v>120</v>
      </c>
      <c r="D98" s="43" t="s">
        <v>26</v>
      </c>
      <c r="E98" s="83">
        <v>1</v>
      </c>
      <c r="F98" s="246"/>
      <c r="G98" s="7">
        <f t="shared" si="52"/>
        <v>0</v>
      </c>
      <c r="H98" s="101"/>
      <c r="I98" s="80"/>
      <c r="J98" s="102"/>
      <c r="K98" s="79"/>
      <c r="O98" s="52"/>
      <c r="CA98" s="52"/>
      <c r="CB98" s="52"/>
    </row>
    <row r="99" spans="1:80" s="51" customFormat="1" ht="15">
      <c r="A99" s="49">
        <v>81</v>
      </c>
      <c r="B99" s="34" t="s">
        <v>106</v>
      </c>
      <c r="C99" s="11" t="s">
        <v>130</v>
      </c>
      <c r="D99" s="43" t="s">
        <v>26</v>
      </c>
      <c r="E99" s="83">
        <v>1</v>
      </c>
      <c r="F99" s="246"/>
      <c r="G99" s="7">
        <f t="shared" si="52"/>
        <v>0</v>
      </c>
      <c r="H99" s="101"/>
      <c r="I99" s="80"/>
      <c r="J99" s="102"/>
      <c r="K99" s="79"/>
      <c r="O99" s="52"/>
      <c r="CA99" s="52"/>
      <c r="CB99" s="52"/>
    </row>
    <row r="100" spans="1:80" s="51" customFormat="1" ht="15">
      <c r="A100" s="49">
        <v>82</v>
      </c>
      <c r="B100" s="34" t="s">
        <v>106</v>
      </c>
      <c r="C100" s="11" t="s">
        <v>375</v>
      </c>
      <c r="D100" s="43" t="s">
        <v>26</v>
      </c>
      <c r="E100" s="83">
        <v>1</v>
      </c>
      <c r="F100" s="246"/>
      <c r="G100" s="7">
        <f t="shared" si="52"/>
        <v>0</v>
      </c>
      <c r="H100" s="101"/>
      <c r="I100" s="80"/>
      <c r="J100" s="102"/>
      <c r="K100" s="79"/>
      <c r="O100" s="52"/>
      <c r="CA100" s="52"/>
      <c r="CB100" s="52"/>
    </row>
    <row r="101" spans="1:80" s="51" customFormat="1" ht="15">
      <c r="A101" s="49">
        <v>83</v>
      </c>
      <c r="B101" s="34" t="s">
        <v>106</v>
      </c>
      <c r="C101" s="11" t="s">
        <v>131</v>
      </c>
      <c r="D101" s="43" t="s">
        <v>26</v>
      </c>
      <c r="E101" s="83">
        <v>1</v>
      </c>
      <c r="F101" s="246"/>
      <c r="G101" s="7">
        <f t="shared" si="52"/>
        <v>0</v>
      </c>
      <c r="H101" s="101"/>
      <c r="I101" s="80"/>
      <c r="J101" s="102"/>
      <c r="K101" s="79"/>
      <c r="O101" s="52"/>
      <c r="CA101" s="52"/>
      <c r="CB101" s="52"/>
    </row>
    <row r="102" spans="1:80" s="51" customFormat="1" ht="15">
      <c r="A102" s="49">
        <v>84</v>
      </c>
      <c r="B102" s="34"/>
      <c r="C102" s="111" t="s">
        <v>92</v>
      </c>
      <c r="D102" s="43" t="s">
        <v>81</v>
      </c>
      <c r="E102" s="267">
        <v>244</v>
      </c>
      <c r="F102" s="248"/>
      <c r="G102" s="7">
        <f t="shared" si="52"/>
        <v>0</v>
      </c>
      <c r="H102" s="1"/>
      <c r="I102" s="64"/>
      <c r="J102" s="82"/>
      <c r="K102" s="79"/>
      <c r="O102" s="52"/>
      <c r="CA102" s="52"/>
      <c r="CB102" s="52"/>
    </row>
    <row r="103" spans="1:80" s="51" customFormat="1" ht="15">
      <c r="A103" s="49">
        <v>85</v>
      </c>
      <c r="B103" s="34"/>
      <c r="C103" s="111" t="s">
        <v>93</v>
      </c>
      <c r="D103" s="43" t="s">
        <v>26</v>
      </c>
      <c r="E103" s="83">
        <v>1</v>
      </c>
      <c r="F103" s="248"/>
      <c r="G103" s="7">
        <f t="shared" si="52"/>
        <v>0</v>
      </c>
      <c r="H103" s="1"/>
      <c r="I103" s="64"/>
      <c r="J103" s="82"/>
      <c r="K103" s="79"/>
      <c r="O103" s="52"/>
      <c r="CA103" s="52"/>
      <c r="CB103" s="52"/>
    </row>
    <row r="104" spans="1:80" s="51" customFormat="1" ht="22.5">
      <c r="A104" s="49">
        <v>86</v>
      </c>
      <c r="B104" s="58"/>
      <c r="C104" s="11" t="s">
        <v>91</v>
      </c>
      <c r="D104" s="50" t="s">
        <v>26</v>
      </c>
      <c r="E104" s="86">
        <v>7</v>
      </c>
      <c r="F104" s="246"/>
      <c r="G104" s="77">
        <f t="shared" si="52"/>
        <v>0</v>
      </c>
      <c r="H104" s="79"/>
      <c r="I104" s="80"/>
      <c r="J104" s="82"/>
      <c r="O104" s="52"/>
      <c r="CA104" s="52"/>
      <c r="CB104" s="52"/>
    </row>
    <row r="105" spans="1:80" s="51" customFormat="1" ht="15">
      <c r="A105" s="49">
        <v>87</v>
      </c>
      <c r="B105" s="58"/>
      <c r="C105" s="76" t="s">
        <v>75</v>
      </c>
      <c r="D105" s="50" t="s">
        <v>26</v>
      </c>
      <c r="E105" s="86">
        <v>2</v>
      </c>
      <c r="F105" s="246"/>
      <c r="G105" s="77">
        <f t="shared" si="52"/>
        <v>0</v>
      </c>
      <c r="H105" s="79"/>
      <c r="I105" s="80"/>
      <c r="J105" s="82"/>
      <c r="K105" s="79"/>
      <c r="O105" s="52"/>
      <c r="CA105" s="52"/>
      <c r="CB105" s="52"/>
    </row>
    <row r="106" spans="1:80" s="51" customFormat="1" ht="22.5">
      <c r="A106" s="49">
        <v>88</v>
      </c>
      <c r="B106" s="58"/>
      <c r="C106" s="67" t="s">
        <v>36</v>
      </c>
      <c r="D106" s="50" t="s">
        <v>33</v>
      </c>
      <c r="E106" s="290">
        <v>2537</v>
      </c>
      <c r="F106" s="246"/>
      <c r="G106" s="77">
        <f t="shared" si="52"/>
        <v>0</v>
      </c>
      <c r="H106" s="78"/>
      <c r="I106" s="80"/>
      <c r="J106" s="82"/>
      <c r="O106" s="52"/>
      <c r="CA106" s="52"/>
      <c r="CB106" s="52"/>
    </row>
    <row r="107" spans="1:80" s="51" customFormat="1" ht="22.5">
      <c r="A107" s="49">
        <v>89</v>
      </c>
      <c r="B107" s="58"/>
      <c r="C107" s="67" t="s">
        <v>80</v>
      </c>
      <c r="D107" s="50" t="s">
        <v>33</v>
      </c>
      <c r="E107" s="86">
        <v>348</v>
      </c>
      <c r="F107" s="246"/>
      <c r="G107" s="77">
        <f t="shared" si="52"/>
        <v>0</v>
      </c>
      <c r="H107" s="79"/>
      <c r="I107" s="80"/>
      <c r="J107" s="82"/>
      <c r="K107" s="79"/>
      <c r="O107" s="52"/>
      <c r="CA107" s="52"/>
      <c r="CB107" s="52"/>
    </row>
    <row r="108" spans="1:80" s="51" customFormat="1" ht="22.5">
      <c r="A108" s="49">
        <v>90</v>
      </c>
      <c r="B108" s="58"/>
      <c r="C108" s="67" t="s">
        <v>78</v>
      </c>
      <c r="D108" s="50" t="s">
        <v>33</v>
      </c>
      <c r="E108" s="86">
        <v>144</v>
      </c>
      <c r="F108" s="246"/>
      <c r="G108" s="77">
        <f t="shared" si="52"/>
        <v>0</v>
      </c>
      <c r="H108" s="79"/>
      <c r="I108" s="80"/>
      <c r="J108" s="82"/>
      <c r="O108" s="52"/>
      <c r="CA108" s="52"/>
      <c r="CB108" s="52"/>
    </row>
    <row r="109" spans="1:80" s="51" customFormat="1" ht="15">
      <c r="A109" s="49">
        <v>91</v>
      </c>
      <c r="B109" s="58"/>
      <c r="C109" s="67" t="s">
        <v>79</v>
      </c>
      <c r="D109" s="50" t="s">
        <v>33</v>
      </c>
      <c r="E109" s="86">
        <v>48</v>
      </c>
      <c r="F109" s="246"/>
      <c r="G109" s="77">
        <f t="shared" si="52"/>
        <v>0</v>
      </c>
      <c r="H109" s="79"/>
      <c r="I109" s="80"/>
      <c r="J109" s="82"/>
      <c r="O109" s="52"/>
      <c r="CA109" s="52"/>
      <c r="CB109" s="52"/>
    </row>
    <row r="110" spans="1:80" s="51" customFormat="1" ht="15">
      <c r="A110" s="49">
        <v>92</v>
      </c>
      <c r="B110" s="58"/>
      <c r="C110" s="67" t="s">
        <v>87</v>
      </c>
      <c r="D110" s="50" t="s">
        <v>33</v>
      </c>
      <c r="E110" s="86">
        <v>60</v>
      </c>
      <c r="F110" s="246"/>
      <c r="G110" s="77">
        <f t="shared" si="52"/>
        <v>0</v>
      </c>
      <c r="H110" s="79"/>
      <c r="I110" s="80"/>
      <c r="J110" s="82"/>
      <c r="O110" s="52"/>
      <c r="CA110" s="52"/>
      <c r="CB110" s="52"/>
    </row>
    <row r="111" spans="1:80" s="51" customFormat="1" ht="22.5">
      <c r="A111" s="49">
        <v>93</v>
      </c>
      <c r="B111" s="58"/>
      <c r="C111" s="67" t="s">
        <v>60</v>
      </c>
      <c r="D111" s="50" t="s">
        <v>33</v>
      </c>
      <c r="E111" s="296">
        <v>2508</v>
      </c>
      <c r="F111" s="246"/>
      <c r="G111" s="77">
        <f t="shared" si="52"/>
        <v>0</v>
      </c>
      <c r="H111" s="79"/>
      <c r="I111" s="80"/>
      <c r="J111" s="82"/>
      <c r="O111" s="52"/>
      <c r="CA111" s="52"/>
      <c r="CB111" s="52"/>
    </row>
    <row r="112" spans="1:80" s="51" customFormat="1" ht="15">
      <c r="A112" s="49">
        <v>94</v>
      </c>
      <c r="B112" s="112"/>
      <c r="C112" s="113" t="s">
        <v>147</v>
      </c>
      <c r="D112" s="48" t="s">
        <v>26</v>
      </c>
      <c r="E112" s="104">
        <v>43</v>
      </c>
      <c r="F112" s="247"/>
      <c r="G112" s="77">
        <f t="shared" si="52"/>
        <v>0</v>
      </c>
      <c r="H112" s="69"/>
      <c r="I112" s="64"/>
      <c r="J112" s="1"/>
      <c r="K112" s="87"/>
      <c r="O112" s="52"/>
      <c r="CA112" s="52"/>
      <c r="CB112" s="52"/>
    </row>
    <row r="113" spans="1:80" s="51" customFormat="1" ht="22.5">
      <c r="A113" s="49">
        <v>95</v>
      </c>
      <c r="B113" s="114"/>
      <c r="C113" s="113" t="s">
        <v>146</v>
      </c>
      <c r="D113" s="48" t="s">
        <v>26</v>
      </c>
      <c r="E113" s="269">
        <v>1139</v>
      </c>
      <c r="F113" s="247"/>
      <c r="G113" s="77">
        <f t="shared" si="52"/>
        <v>0</v>
      </c>
      <c r="H113" s="69"/>
      <c r="I113" s="64"/>
      <c r="J113" s="1"/>
      <c r="K113" s="87"/>
      <c r="O113" s="52"/>
      <c r="CA113" s="52"/>
      <c r="CB113" s="52"/>
    </row>
    <row r="114" spans="1:80" s="51" customFormat="1" ht="15">
      <c r="A114" s="49">
        <v>96</v>
      </c>
      <c r="B114" s="112"/>
      <c r="C114" s="113" t="s">
        <v>148</v>
      </c>
      <c r="D114" s="48" t="s">
        <v>26</v>
      </c>
      <c r="E114" s="104">
        <v>178</v>
      </c>
      <c r="F114" s="247"/>
      <c r="G114" s="77">
        <f t="shared" si="52"/>
        <v>0</v>
      </c>
      <c r="H114" s="69"/>
      <c r="I114" s="64"/>
      <c r="J114" s="1"/>
      <c r="K114" s="87"/>
      <c r="O114" s="52"/>
      <c r="CA114" s="52"/>
      <c r="CB114" s="52"/>
    </row>
    <row r="115" spans="1:80" s="51" customFormat="1" ht="15">
      <c r="A115" s="49">
        <v>97</v>
      </c>
      <c r="B115" s="114"/>
      <c r="C115" s="113" t="s">
        <v>149</v>
      </c>
      <c r="D115" s="48" t="s">
        <v>26</v>
      </c>
      <c r="E115" s="104">
        <v>354</v>
      </c>
      <c r="F115" s="247"/>
      <c r="G115" s="77">
        <f t="shared" si="52"/>
        <v>0</v>
      </c>
      <c r="H115" s="69"/>
      <c r="I115" s="64"/>
      <c r="J115" s="1"/>
      <c r="K115" s="87"/>
      <c r="O115" s="52"/>
      <c r="CA115" s="52"/>
      <c r="CB115" s="52"/>
    </row>
    <row r="116" spans="1:80" s="51" customFormat="1" ht="22.5">
      <c r="A116" s="49">
        <v>98</v>
      </c>
      <c r="B116" s="114"/>
      <c r="C116" s="115" t="s">
        <v>150</v>
      </c>
      <c r="D116" s="48" t="s">
        <v>26</v>
      </c>
      <c r="E116" s="269">
        <v>200</v>
      </c>
      <c r="F116" s="247"/>
      <c r="G116" s="77">
        <f t="shared" si="52"/>
        <v>0</v>
      </c>
      <c r="H116" s="69"/>
      <c r="I116" s="64"/>
      <c r="J116" s="1"/>
      <c r="K116" s="87"/>
      <c r="O116" s="52"/>
      <c r="CA116" s="52"/>
      <c r="CB116" s="52"/>
    </row>
    <row r="117" spans="1:80" s="51" customFormat="1" ht="22.5">
      <c r="A117" s="49">
        <v>99</v>
      </c>
      <c r="B117" s="114"/>
      <c r="C117" s="113" t="s">
        <v>151</v>
      </c>
      <c r="D117" s="48" t="s">
        <v>26</v>
      </c>
      <c r="E117" s="269">
        <v>156</v>
      </c>
      <c r="F117" s="247"/>
      <c r="G117" s="77">
        <f t="shared" si="52"/>
        <v>0</v>
      </c>
      <c r="H117" s="69"/>
      <c r="I117" s="64"/>
      <c r="J117" s="1"/>
      <c r="K117" s="87"/>
      <c r="O117" s="52"/>
      <c r="CA117" s="52"/>
      <c r="CB117" s="52"/>
    </row>
    <row r="118" spans="1:80" s="51" customFormat="1" ht="22.5">
      <c r="A118" s="49">
        <v>100</v>
      </c>
      <c r="B118" s="114"/>
      <c r="C118" s="113" t="s">
        <v>152</v>
      </c>
      <c r="D118" s="48" t="s">
        <v>26</v>
      </c>
      <c r="E118" s="104">
        <v>30</v>
      </c>
      <c r="F118" s="247"/>
      <c r="G118" s="77">
        <f aca="true" t="shared" si="55" ref="G118">E118*(F118+I118)</f>
        <v>0</v>
      </c>
      <c r="H118" s="69"/>
      <c r="I118" s="64"/>
      <c r="J118" s="1"/>
      <c r="K118" s="87"/>
      <c r="O118" s="52"/>
      <c r="CA118" s="52"/>
      <c r="CB118" s="52"/>
    </row>
    <row r="119" spans="1:80" s="51" customFormat="1" ht="15">
      <c r="A119" s="49">
        <v>101</v>
      </c>
      <c r="B119" s="58"/>
      <c r="C119" s="67" t="s">
        <v>61</v>
      </c>
      <c r="D119" s="50" t="s">
        <v>26</v>
      </c>
      <c r="E119" s="290">
        <v>7628</v>
      </c>
      <c r="F119" s="246"/>
      <c r="G119" s="77">
        <f t="shared" si="52"/>
        <v>0</v>
      </c>
      <c r="H119" s="78"/>
      <c r="I119" s="64"/>
      <c r="J119" s="78"/>
      <c r="O119" s="52"/>
      <c r="CA119" s="52"/>
      <c r="CB119" s="52"/>
    </row>
    <row r="120" spans="1:80" s="51" customFormat="1" ht="15">
      <c r="A120" s="49">
        <v>102</v>
      </c>
      <c r="B120" s="58"/>
      <c r="C120" s="67" t="s">
        <v>62</v>
      </c>
      <c r="D120" s="50" t="s">
        <v>26</v>
      </c>
      <c r="E120" s="290">
        <v>7628</v>
      </c>
      <c r="F120" s="246"/>
      <c r="G120" s="77">
        <f t="shared" si="52"/>
        <v>0</v>
      </c>
      <c r="H120" s="78"/>
      <c r="I120" s="64"/>
      <c r="J120" s="78"/>
      <c r="O120" s="52"/>
      <c r="CA120" s="52"/>
      <c r="CB120" s="52"/>
    </row>
    <row r="121" spans="1:80" s="51" customFormat="1" ht="15">
      <c r="A121" s="49">
        <v>103</v>
      </c>
      <c r="B121" s="58"/>
      <c r="C121" s="67" t="s">
        <v>63</v>
      </c>
      <c r="D121" s="50" t="s">
        <v>26</v>
      </c>
      <c r="E121" s="270">
        <v>0</v>
      </c>
      <c r="F121" s="246"/>
      <c r="G121" s="77">
        <f t="shared" si="52"/>
        <v>0</v>
      </c>
      <c r="H121" s="78"/>
      <c r="I121" s="64"/>
      <c r="J121" s="78"/>
      <c r="O121" s="52"/>
      <c r="CA121" s="52"/>
      <c r="CB121" s="52"/>
    </row>
    <row r="122" spans="1:80" s="51" customFormat="1" ht="15">
      <c r="A122" s="49">
        <v>104</v>
      </c>
      <c r="B122" s="58"/>
      <c r="C122" s="76" t="s">
        <v>77</v>
      </c>
      <c r="D122" s="50" t="s">
        <v>33</v>
      </c>
      <c r="E122" s="86">
        <v>60</v>
      </c>
      <c r="F122" s="246"/>
      <c r="G122" s="77">
        <f t="shared" si="52"/>
        <v>0</v>
      </c>
      <c r="H122" s="72"/>
      <c r="I122" s="64"/>
      <c r="K122" s="79"/>
      <c r="O122" s="52"/>
      <c r="CA122" s="52"/>
      <c r="CB122" s="52"/>
    </row>
    <row r="123" spans="1:80" s="51" customFormat="1" ht="22.5">
      <c r="A123" s="49">
        <v>105</v>
      </c>
      <c r="B123" s="58"/>
      <c r="C123" s="67" t="s">
        <v>97</v>
      </c>
      <c r="D123" s="50" t="s">
        <v>26</v>
      </c>
      <c r="E123" s="86">
        <v>8</v>
      </c>
      <c r="F123" s="246"/>
      <c r="G123" s="68">
        <f t="shared" si="52"/>
        <v>0</v>
      </c>
      <c r="H123" s="72"/>
      <c r="I123" s="64"/>
      <c r="K123" s="79"/>
      <c r="O123" s="52"/>
      <c r="CA123" s="52"/>
      <c r="CB123" s="52"/>
    </row>
    <row r="124" spans="1:80" s="51" customFormat="1" ht="22.5">
      <c r="A124" s="49">
        <v>106</v>
      </c>
      <c r="B124" s="58"/>
      <c r="C124" s="76" t="s">
        <v>90</v>
      </c>
      <c r="D124" s="50" t="s">
        <v>26</v>
      </c>
      <c r="E124" s="86">
        <v>2</v>
      </c>
      <c r="F124" s="246"/>
      <c r="G124" s="77">
        <f t="shared" si="52"/>
        <v>0</v>
      </c>
      <c r="H124" s="72"/>
      <c r="I124" s="64"/>
      <c r="K124" s="79"/>
      <c r="O124" s="52"/>
      <c r="CA124" s="52"/>
      <c r="CB124" s="52"/>
    </row>
    <row r="125" spans="1:80" s="51" customFormat="1" ht="15">
      <c r="A125" s="49">
        <v>107</v>
      </c>
      <c r="B125" s="34"/>
      <c r="C125" s="11" t="s">
        <v>133</v>
      </c>
      <c r="D125" s="43" t="s">
        <v>26</v>
      </c>
      <c r="E125" s="83">
        <v>1</v>
      </c>
      <c r="F125" s="246"/>
      <c r="G125" s="7">
        <f t="shared" si="52"/>
        <v>0</v>
      </c>
      <c r="H125" s="101"/>
      <c r="I125" s="80"/>
      <c r="J125" s="102"/>
      <c r="K125" s="79"/>
      <c r="O125" s="52"/>
      <c r="CA125" s="52"/>
      <c r="CB125" s="52"/>
    </row>
    <row r="126" spans="1:80" s="51" customFormat="1" ht="15">
      <c r="A126" s="49">
        <v>108</v>
      </c>
      <c r="B126" s="58"/>
      <c r="C126" s="11" t="s">
        <v>134</v>
      </c>
      <c r="D126" s="50" t="s">
        <v>26</v>
      </c>
      <c r="E126" s="86">
        <v>1</v>
      </c>
      <c r="F126" s="246"/>
      <c r="G126" s="77">
        <f t="shared" si="52"/>
        <v>0</v>
      </c>
      <c r="H126" s="72"/>
      <c r="I126" s="64"/>
      <c r="K126" s="79"/>
      <c r="O126" s="52"/>
      <c r="CA126" s="52"/>
      <c r="CB126" s="52"/>
    </row>
    <row r="127" spans="1:80" s="51" customFormat="1" ht="33.75">
      <c r="A127" s="49">
        <v>109</v>
      </c>
      <c r="B127" s="34"/>
      <c r="C127" s="67" t="s">
        <v>83</v>
      </c>
      <c r="D127" s="50" t="s">
        <v>26</v>
      </c>
      <c r="E127" s="86">
        <v>1</v>
      </c>
      <c r="F127" s="246"/>
      <c r="G127" s="68">
        <f>E127*(F127+I127)</f>
        <v>0</v>
      </c>
      <c r="H127" s="72"/>
      <c r="I127" s="64"/>
      <c r="K127" s="79"/>
      <c r="O127" s="52"/>
      <c r="CA127" s="52"/>
      <c r="CB127" s="52"/>
    </row>
    <row r="128" spans="1:80" s="51" customFormat="1" ht="15">
      <c r="A128" s="49">
        <v>110</v>
      </c>
      <c r="B128" s="34"/>
      <c r="C128" s="76" t="s">
        <v>75</v>
      </c>
      <c r="D128" s="50" t="s">
        <v>26</v>
      </c>
      <c r="E128" s="86">
        <v>2</v>
      </c>
      <c r="F128" s="246"/>
      <c r="G128" s="77">
        <f aca="true" t="shared" si="56" ref="G128:G130">E128*(F128+I128)</f>
        <v>0</v>
      </c>
      <c r="H128" s="72"/>
      <c r="I128" s="64"/>
      <c r="K128" s="79"/>
      <c r="O128" s="52"/>
      <c r="CA128" s="52"/>
      <c r="CB128" s="52"/>
    </row>
    <row r="129" spans="1:80" s="51" customFormat="1" ht="15">
      <c r="A129" s="49">
        <v>111</v>
      </c>
      <c r="B129" s="34"/>
      <c r="C129" s="67" t="s">
        <v>135</v>
      </c>
      <c r="D129" s="50" t="s">
        <v>26</v>
      </c>
      <c r="E129" s="86">
        <v>1</v>
      </c>
      <c r="F129" s="246"/>
      <c r="G129" s="77">
        <f t="shared" si="56"/>
        <v>0</v>
      </c>
      <c r="H129" s="72"/>
      <c r="I129" s="64"/>
      <c r="K129" s="79"/>
      <c r="O129" s="52"/>
      <c r="CA129" s="52"/>
      <c r="CB129" s="52"/>
    </row>
    <row r="130" spans="1:80" s="51" customFormat="1" ht="22.5">
      <c r="A130" s="49">
        <v>112</v>
      </c>
      <c r="B130" s="34"/>
      <c r="C130" s="67" t="s">
        <v>136</v>
      </c>
      <c r="D130" s="50" t="s">
        <v>26</v>
      </c>
      <c r="E130" s="86">
        <v>1</v>
      </c>
      <c r="F130" s="246"/>
      <c r="G130" s="77">
        <f t="shared" si="56"/>
        <v>0</v>
      </c>
      <c r="H130" s="72"/>
      <c r="I130" s="64"/>
      <c r="K130" s="79"/>
      <c r="O130" s="52"/>
      <c r="CA130" s="52"/>
      <c r="CB130" s="52"/>
    </row>
    <row r="131" spans="1:80" s="51" customFormat="1" ht="15">
      <c r="A131" s="49">
        <v>113</v>
      </c>
      <c r="B131" s="34"/>
      <c r="C131" s="11" t="s">
        <v>116</v>
      </c>
      <c r="D131" s="43" t="s">
        <v>33</v>
      </c>
      <c r="E131" s="296">
        <v>2508</v>
      </c>
      <c r="F131" s="246"/>
      <c r="G131" s="7">
        <f t="shared" si="52"/>
        <v>0</v>
      </c>
      <c r="H131" s="101"/>
      <c r="I131" s="80"/>
      <c r="J131" s="102"/>
      <c r="K131" s="79"/>
      <c r="O131" s="52"/>
      <c r="CA131" s="52"/>
      <c r="CB131" s="52"/>
    </row>
    <row r="132" spans="1:80" s="51" customFormat="1" ht="15">
      <c r="A132" s="49">
        <v>114</v>
      </c>
      <c r="B132" s="34"/>
      <c r="C132" s="11" t="s">
        <v>117</v>
      </c>
      <c r="D132" s="43" t="s">
        <v>26</v>
      </c>
      <c r="E132" s="83">
        <v>8</v>
      </c>
      <c r="F132" s="246"/>
      <c r="G132" s="7">
        <f>E132*(F132+I132)</f>
        <v>0</v>
      </c>
      <c r="H132" s="101"/>
      <c r="I132" s="80"/>
      <c r="J132" s="102"/>
      <c r="K132" s="79"/>
      <c r="O132" s="52"/>
      <c r="CA132" s="52"/>
      <c r="CB132" s="52"/>
    </row>
    <row r="133" spans="1:80" s="51" customFormat="1" ht="26.25" customHeight="1">
      <c r="A133" s="49">
        <v>115</v>
      </c>
      <c r="B133" s="34"/>
      <c r="C133" s="76" t="s">
        <v>153</v>
      </c>
      <c r="D133" s="43" t="s">
        <v>532</v>
      </c>
      <c r="E133" s="295">
        <v>165</v>
      </c>
      <c r="F133" s="246"/>
      <c r="G133" s="7">
        <f>E133*(F133+I133)</f>
        <v>0</v>
      </c>
      <c r="H133" s="101"/>
      <c r="I133" s="80"/>
      <c r="J133" s="100"/>
      <c r="K133" s="106"/>
      <c r="O133" s="52"/>
      <c r="CA133" s="52"/>
      <c r="CB133" s="52"/>
    </row>
    <row r="134" spans="1:80" s="51" customFormat="1" ht="22.5">
      <c r="A134" s="49">
        <v>116</v>
      </c>
      <c r="B134" s="34"/>
      <c r="C134" s="11" t="s">
        <v>154</v>
      </c>
      <c r="D134" s="43" t="s">
        <v>26</v>
      </c>
      <c r="E134" s="86">
        <v>0</v>
      </c>
      <c r="F134" s="246"/>
      <c r="G134" s="7">
        <f>E134*(F134+I134)</f>
        <v>0</v>
      </c>
      <c r="H134" s="101"/>
      <c r="I134" s="80"/>
      <c r="J134" s="102"/>
      <c r="K134" s="106"/>
      <c r="O134" s="52"/>
      <c r="CA134" s="52"/>
      <c r="CB134" s="52"/>
    </row>
    <row r="135" spans="1:80" s="51" customFormat="1" ht="22.5">
      <c r="A135" s="49">
        <v>117</v>
      </c>
      <c r="B135" s="58"/>
      <c r="C135" s="88" t="s">
        <v>40</v>
      </c>
      <c r="D135" s="50" t="s">
        <v>26</v>
      </c>
      <c r="E135" s="86">
        <v>1</v>
      </c>
      <c r="F135" s="246"/>
      <c r="G135" s="77">
        <f t="shared" si="52"/>
        <v>0</v>
      </c>
      <c r="H135" s="78"/>
      <c r="I135" s="64"/>
      <c r="J135" s="78"/>
      <c r="O135" s="52"/>
      <c r="CA135" s="52"/>
      <c r="CB135" s="52"/>
    </row>
    <row r="136" spans="1:80" s="51" customFormat="1" ht="15">
      <c r="A136" s="49">
        <v>118</v>
      </c>
      <c r="B136" s="58"/>
      <c r="C136" s="89" t="s">
        <v>371</v>
      </c>
      <c r="D136" s="50" t="s">
        <v>26</v>
      </c>
      <c r="E136" s="86">
        <v>1</v>
      </c>
      <c r="F136" s="246"/>
      <c r="G136" s="77">
        <f t="shared" si="52"/>
        <v>0</v>
      </c>
      <c r="H136" s="78"/>
      <c r="I136" s="64"/>
      <c r="J136" s="78"/>
      <c r="O136" s="52"/>
      <c r="CA136" s="52"/>
      <c r="CB136" s="52"/>
    </row>
    <row r="137" spans="1:80" s="51" customFormat="1" ht="15">
      <c r="A137" s="49">
        <v>119</v>
      </c>
      <c r="B137" s="58"/>
      <c r="C137" s="89" t="s">
        <v>41</v>
      </c>
      <c r="D137" s="50" t="s">
        <v>26</v>
      </c>
      <c r="E137" s="207">
        <v>1</v>
      </c>
      <c r="F137" s="246"/>
      <c r="G137" s="77">
        <f t="shared" si="52"/>
        <v>0</v>
      </c>
      <c r="H137" s="78"/>
      <c r="I137" s="64"/>
      <c r="J137" s="78"/>
      <c r="O137" s="52"/>
      <c r="CA137" s="52"/>
      <c r="CB137" s="52"/>
    </row>
    <row r="138" spans="1:80" s="51" customFormat="1" ht="15">
      <c r="A138" s="49">
        <v>120</v>
      </c>
      <c r="B138" s="58"/>
      <c r="C138" s="89" t="s">
        <v>42</v>
      </c>
      <c r="D138" s="50" t="s">
        <v>37</v>
      </c>
      <c r="E138" s="86">
        <v>1</v>
      </c>
      <c r="F138" s="246"/>
      <c r="G138" s="77">
        <f t="shared" si="52"/>
        <v>0</v>
      </c>
      <c r="H138" s="78"/>
      <c r="I138" s="64"/>
      <c r="J138" s="78"/>
      <c r="O138" s="52"/>
      <c r="CA138" s="52"/>
      <c r="CB138" s="52"/>
    </row>
    <row r="139" spans="1:80" s="51" customFormat="1" ht="15">
      <c r="A139" s="49">
        <v>121</v>
      </c>
      <c r="B139" s="58"/>
      <c r="C139" s="67" t="s">
        <v>43</v>
      </c>
      <c r="D139" s="50" t="s">
        <v>37</v>
      </c>
      <c r="E139" s="86">
        <v>1</v>
      </c>
      <c r="F139" s="246"/>
      <c r="G139" s="77">
        <f t="shared" si="52"/>
        <v>0</v>
      </c>
      <c r="H139" s="78"/>
      <c r="I139" s="64"/>
      <c r="J139" s="78"/>
      <c r="O139" s="52"/>
      <c r="CA139" s="52"/>
      <c r="CB139" s="52"/>
    </row>
    <row r="140" spans="1:80" s="51" customFormat="1" ht="15">
      <c r="A140" s="49">
        <v>122</v>
      </c>
      <c r="B140" s="58"/>
      <c r="C140" s="85" t="s">
        <v>44</v>
      </c>
      <c r="D140" s="50" t="s">
        <v>26</v>
      </c>
      <c r="E140" s="86">
        <v>1</v>
      </c>
      <c r="F140" s="246"/>
      <c r="G140" s="77">
        <f t="shared" si="52"/>
        <v>0</v>
      </c>
      <c r="H140" s="78"/>
      <c r="I140" s="64"/>
      <c r="J140" s="78"/>
      <c r="O140" s="52"/>
      <c r="CA140" s="52"/>
      <c r="CB140" s="52"/>
    </row>
    <row r="141" spans="1:80" s="51" customFormat="1" ht="22.5">
      <c r="A141" s="49">
        <v>123</v>
      </c>
      <c r="B141" s="58"/>
      <c r="C141" s="85" t="s">
        <v>86</v>
      </c>
      <c r="D141" s="50" t="s">
        <v>26</v>
      </c>
      <c r="E141" s="86">
        <v>1</v>
      </c>
      <c r="F141" s="246"/>
      <c r="G141" s="77">
        <f t="shared" si="52"/>
        <v>0</v>
      </c>
      <c r="H141" s="78"/>
      <c r="I141" s="64"/>
      <c r="J141" s="78"/>
      <c r="O141" s="52"/>
      <c r="CA141" s="52"/>
      <c r="CB141" s="52"/>
    </row>
    <row r="142" spans="1:80" s="51" customFormat="1" ht="26.25" customHeight="1" thickBot="1">
      <c r="A142" s="49">
        <v>124</v>
      </c>
      <c r="B142" s="34"/>
      <c r="C142" s="195" t="s">
        <v>155</v>
      </c>
      <c r="D142" s="43" t="s">
        <v>26</v>
      </c>
      <c r="E142" s="295">
        <v>1</v>
      </c>
      <c r="F142" s="248"/>
      <c r="G142" s="7">
        <f aca="true" t="shared" si="57" ref="G142">E142*(F142+I142)</f>
        <v>0</v>
      </c>
      <c r="H142" s="72"/>
      <c r="I142" s="64"/>
      <c r="K142" s="106"/>
      <c r="O142" s="52"/>
      <c r="CA142" s="52"/>
      <c r="CB142" s="52"/>
    </row>
    <row r="143" spans="1:15" ht="13.5" thickBot="1">
      <c r="A143" s="141" t="s">
        <v>14</v>
      </c>
      <c r="B143" s="142" t="s">
        <v>96</v>
      </c>
      <c r="C143" s="143" t="s">
        <v>46</v>
      </c>
      <c r="D143" s="144"/>
      <c r="E143" s="188" t="s">
        <v>25</v>
      </c>
      <c r="F143" s="245">
        <f>SUM(G144:G155)</f>
        <v>0</v>
      </c>
      <c r="G143" s="145"/>
      <c r="I143" s="63"/>
      <c r="O143" s="36">
        <v>1</v>
      </c>
    </row>
    <row r="144" spans="1:104" s="51" customFormat="1" ht="15">
      <c r="A144" s="46">
        <v>125</v>
      </c>
      <c r="B144" s="114"/>
      <c r="C144" s="115" t="s">
        <v>118</v>
      </c>
      <c r="D144" s="48" t="s">
        <v>26</v>
      </c>
      <c r="E144" s="104">
        <v>1</v>
      </c>
      <c r="F144" s="247"/>
      <c r="G144" s="45">
        <f aca="true" t="shared" si="58" ref="G144:G149">E144*(F144+I144)</f>
        <v>0</v>
      </c>
      <c r="H144" s="79"/>
      <c r="I144" s="80"/>
      <c r="J144" s="79"/>
      <c r="K144" s="79"/>
      <c r="O144" s="52">
        <v>2</v>
      </c>
      <c r="AA144" s="51">
        <v>1</v>
      </c>
      <c r="AB144" s="51">
        <v>1</v>
      </c>
      <c r="AC144" s="51">
        <v>1</v>
      </c>
      <c r="AZ144" s="51">
        <v>1</v>
      </c>
      <c r="BA144" s="51">
        <f>IF(AZ144=1,G144,0)</f>
        <v>0</v>
      </c>
      <c r="BB144" s="51">
        <f>IF(AZ144=2,G144,0)</f>
        <v>0</v>
      </c>
      <c r="BC144" s="51">
        <f>IF(AZ144=3,G144,0)</f>
        <v>0</v>
      </c>
      <c r="BD144" s="51">
        <f>IF(AZ144=4,G144,0)</f>
        <v>0</v>
      </c>
      <c r="BE144" s="51">
        <f>IF(AZ144=5,G144,0)</f>
        <v>0</v>
      </c>
      <c r="CA144" s="52">
        <v>1</v>
      </c>
      <c r="CB144" s="52">
        <v>1</v>
      </c>
      <c r="CZ144" s="51">
        <v>0</v>
      </c>
    </row>
    <row r="145" spans="1:80" s="51" customFormat="1" ht="15">
      <c r="A145" s="49">
        <v>126</v>
      </c>
      <c r="B145" s="58"/>
      <c r="C145" s="67" t="s">
        <v>119</v>
      </c>
      <c r="D145" s="50" t="s">
        <v>26</v>
      </c>
      <c r="E145" s="86">
        <v>1</v>
      </c>
      <c r="F145" s="246"/>
      <c r="G145" s="77">
        <f t="shared" si="58"/>
        <v>0</v>
      </c>
      <c r="H145" s="79"/>
      <c r="I145" s="80"/>
      <c r="J145" s="79"/>
      <c r="K145" s="79"/>
      <c r="O145" s="52"/>
      <c r="CA145" s="52"/>
      <c r="CB145" s="52"/>
    </row>
    <row r="146" spans="1:80" s="51" customFormat="1" ht="15">
      <c r="A146" s="49">
        <v>127</v>
      </c>
      <c r="B146" s="58"/>
      <c r="C146" s="67" t="s">
        <v>47</v>
      </c>
      <c r="D146" s="50" t="s">
        <v>26</v>
      </c>
      <c r="E146" s="86">
        <v>1</v>
      </c>
      <c r="F146" s="246"/>
      <c r="G146" s="77">
        <f t="shared" si="58"/>
        <v>0</v>
      </c>
      <c r="H146" s="78"/>
      <c r="I146" s="64"/>
      <c r="J146" s="78"/>
      <c r="O146" s="52"/>
      <c r="CA146" s="52"/>
      <c r="CB146" s="52"/>
    </row>
    <row r="147" spans="1:104" s="51" customFormat="1" ht="15">
      <c r="A147" s="49">
        <v>128</v>
      </c>
      <c r="B147" s="58"/>
      <c r="C147" s="67" t="s">
        <v>48</v>
      </c>
      <c r="D147" s="50" t="s">
        <v>26</v>
      </c>
      <c r="E147" s="86">
        <v>1</v>
      </c>
      <c r="F147" s="246"/>
      <c r="G147" s="77">
        <f t="shared" si="58"/>
        <v>0</v>
      </c>
      <c r="H147" s="78"/>
      <c r="I147" s="64"/>
      <c r="J147" s="78"/>
      <c r="O147" s="52">
        <v>2</v>
      </c>
      <c r="AA147" s="51">
        <v>1</v>
      </c>
      <c r="AB147" s="51">
        <v>0</v>
      </c>
      <c r="AC147" s="51">
        <v>0</v>
      </c>
      <c r="AZ147" s="51">
        <v>1</v>
      </c>
      <c r="BA147" s="51">
        <f>IF(AZ147=1,G147,0)</f>
        <v>0</v>
      </c>
      <c r="BB147" s="51">
        <f>IF(AZ147=2,G147,0)</f>
        <v>0</v>
      </c>
      <c r="BC147" s="51">
        <f>IF(AZ147=3,G147,0)</f>
        <v>0</v>
      </c>
      <c r="BD147" s="51">
        <f>IF(AZ147=4,G147,0)</f>
        <v>0</v>
      </c>
      <c r="BE147" s="51">
        <f>IF(AZ147=5,G147,0)</f>
        <v>0</v>
      </c>
      <c r="CA147" s="52">
        <v>1</v>
      </c>
      <c r="CB147" s="52">
        <v>0</v>
      </c>
      <c r="CZ147" s="51">
        <v>0</v>
      </c>
    </row>
    <row r="148" spans="1:80" s="51" customFormat="1" ht="15">
      <c r="A148" s="49">
        <v>129</v>
      </c>
      <c r="B148" s="58" t="s">
        <v>106</v>
      </c>
      <c r="C148" s="67" t="s">
        <v>113</v>
      </c>
      <c r="D148" s="50" t="s">
        <v>26</v>
      </c>
      <c r="E148" s="86">
        <v>1</v>
      </c>
      <c r="F148" s="246"/>
      <c r="G148" s="77">
        <f t="shared" si="58"/>
        <v>0</v>
      </c>
      <c r="H148" s="78"/>
      <c r="I148" s="64"/>
      <c r="J148" s="78"/>
      <c r="K148" s="79"/>
      <c r="O148" s="52"/>
      <c r="CA148" s="52"/>
      <c r="CB148" s="52"/>
    </row>
    <row r="149" spans="1:80" s="51" customFormat="1" ht="15">
      <c r="A149" s="49">
        <v>130</v>
      </c>
      <c r="B149" s="58" t="s">
        <v>82</v>
      </c>
      <c r="C149" s="76" t="s">
        <v>27</v>
      </c>
      <c r="D149" s="50" t="s">
        <v>26</v>
      </c>
      <c r="E149" s="290">
        <v>4</v>
      </c>
      <c r="F149" s="246"/>
      <c r="G149" s="77">
        <f t="shared" si="58"/>
        <v>0</v>
      </c>
      <c r="H149" s="78"/>
      <c r="I149" s="64"/>
      <c r="J149" s="78"/>
      <c r="K149" s="79"/>
      <c r="O149" s="52"/>
      <c r="CA149" s="52"/>
      <c r="CB149" s="52"/>
    </row>
    <row r="150" spans="1:80" s="51" customFormat="1" ht="15">
      <c r="A150" s="49">
        <v>131</v>
      </c>
      <c r="B150" s="58" t="s">
        <v>82</v>
      </c>
      <c r="C150" s="76" t="s">
        <v>30</v>
      </c>
      <c r="D150" s="50" t="s">
        <v>26</v>
      </c>
      <c r="E150" s="86">
        <v>1</v>
      </c>
      <c r="F150" s="246"/>
      <c r="G150" s="77">
        <f>E150*(F150+I150)</f>
        <v>0</v>
      </c>
      <c r="H150" s="78"/>
      <c r="I150" s="64"/>
      <c r="J150" s="78"/>
      <c r="O150" s="52"/>
      <c r="CA150" s="52"/>
      <c r="CB150" s="52"/>
    </row>
    <row r="151" spans="1:104" s="51" customFormat="1" ht="15">
      <c r="A151" s="49">
        <v>132</v>
      </c>
      <c r="B151" s="58" t="s">
        <v>82</v>
      </c>
      <c r="C151" s="11" t="s">
        <v>72</v>
      </c>
      <c r="D151" s="50" t="s">
        <v>26</v>
      </c>
      <c r="E151" s="86">
        <v>10</v>
      </c>
      <c r="F151" s="246"/>
      <c r="G151" s="77">
        <f>E151*(F151+I151)</f>
        <v>0</v>
      </c>
      <c r="H151" s="72"/>
      <c r="I151" s="64"/>
      <c r="J151" s="78"/>
      <c r="O151" s="52">
        <v>2</v>
      </c>
      <c r="AA151" s="51">
        <v>11</v>
      </c>
      <c r="AB151" s="51">
        <v>3</v>
      </c>
      <c r="AC151" s="51">
        <v>19</v>
      </c>
      <c r="AZ151" s="51">
        <v>1</v>
      </c>
      <c r="BA151" s="51">
        <f aca="true" t="shared" si="59" ref="BA151">IF(AZ151=1,G151,0)</f>
        <v>0</v>
      </c>
      <c r="BB151" s="51">
        <f aca="true" t="shared" si="60" ref="BB151">IF(AZ151=2,G151,0)</f>
        <v>0</v>
      </c>
      <c r="BC151" s="51">
        <f aca="true" t="shared" si="61" ref="BC151">IF(AZ151=3,G151,0)</f>
        <v>0</v>
      </c>
      <c r="BD151" s="51">
        <f aca="true" t="shared" si="62" ref="BD151">IF(AZ151=4,G151,0)</f>
        <v>0</v>
      </c>
      <c r="BE151" s="51">
        <f aca="true" t="shared" si="63" ref="BE151">IF(AZ151=5,G151,0)</f>
        <v>0</v>
      </c>
      <c r="CA151" s="52">
        <v>11</v>
      </c>
      <c r="CB151" s="52">
        <v>3</v>
      </c>
      <c r="CZ151" s="51">
        <v>0</v>
      </c>
    </row>
    <row r="152" spans="1:80" s="51" customFormat="1" ht="22.5">
      <c r="A152" s="49">
        <v>133</v>
      </c>
      <c r="B152" s="55" t="s">
        <v>82</v>
      </c>
      <c r="C152" s="11" t="s">
        <v>31</v>
      </c>
      <c r="D152" s="43" t="s">
        <v>26</v>
      </c>
      <c r="E152" s="83">
        <v>1</v>
      </c>
      <c r="F152" s="246"/>
      <c r="G152" s="7">
        <f aca="true" t="shared" si="64" ref="G152:G153">E152*(F152+I152)</f>
        <v>0</v>
      </c>
      <c r="H152" s="99"/>
      <c r="I152" s="80"/>
      <c r="J152" s="102"/>
      <c r="K152" s="79"/>
      <c r="O152" s="52"/>
      <c r="CA152" s="52"/>
      <c r="CB152" s="52"/>
    </row>
    <row r="153" spans="1:80" s="51" customFormat="1" ht="22.5">
      <c r="A153" s="49">
        <v>134</v>
      </c>
      <c r="B153" s="55" t="s">
        <v>82</v>
      </c>
      <c r="C153" s="11" t="s">
        <v>32</v>
      </c>
      <c r="D153" s="43" t="s">
        <v>26</v>
      </c>
      <c r="E153" s="83">
        <v>1</v>
      </c>
      <c r="F153" s="246"/>
      <c r="G153" s="7">
        <f t="shared" si="64"/>
        <v>0</v>
      </c>
      <c r="H153" s="99"/>
      <c r="I153" s="80"/>
      <c r="J153" s="102"/>
      <c r="K153" s="79"/>
      <c r="O153" s="52"/>
      <c r="CA153" s="52"/>
      <c r="CB153" s="52"/>
    </row>
    <row r="154" spans="1:104" s="51" customFormat="1" ht="15">
      <c r="A154" s="49">
        <v>135</v>
      </c>
      <c r="B154" s="58"/>
      <c r="C154" s="84" t="s">
        <v>49</v>
      </c>
      <c r="D154" s="50" t="s">
        <v>26</v>
      </c>
      <c r="E154" s="86">
        <v>1</v>
      </c>
      <c r="F154" s="246"/>
      <c r="G154" s="77">
        <f>E154*(F154+I154)</f>
        <v>0</v>
      </c>
      <c r="H154" s="78"/>
      <c r="I154" s="64"/>
      <c r="J154" s="78"/>
      <c r="K154" s="79"/>
      <c r="O154" s="52">
        <v>2</v>
      </c>
      <c r="AA154" s="51">
        <v>1</v>
      </c>
      <c r="AB154" s="51">
        <v>1</v>
      </c>
      <c r="AC154" s="51">
        <v>1</v>
      </c>
      <c r="AZ154" s="51">
        <v>1</v>
      </c>
      <c r="BA154" s="51">
        <f>IF(AZ154=1,G154,0)</f>
        <v>0</v>
      </c>
      <c r="BB154" s="51">
        <f>IF(AZ154=2,G154,0)</f>
        <v>0</v>
      </c>
      <c r="BC154" s="51">
        <f>IF(AZ154=3,G154,0)</f>
        <v>0</v>
      </c>
      <c r="BD154" s="51">
        <f>IF(AZ154=4,G154,0)</f>
        <v>0</v>
      </c>
      <c r="BE154" s="51">
        <f>IF(AZ154=5,G154,0)</f>
        <v>0</v>
      </c>
      <c r="CA154" s="52">
        <v>1</v>
      </c>
      <c r="CB154" s="52">
        <v>1</v>
      </c>
      <c r="CZ154" s="51">
        <v>0.21252</v>
      </c>
    </row>
    <row r="155" spans="1:80" s="51" customFormat="1" ht="15">
      <c r="A155" s="49">
        <v>136</v>
      </c>
      <c r="B155" s="58"/>
      <c r="C155" s="85" t="s">
        <v>50</v>
      </c>
      <c r="D155" s="50" t="s">
        <v>37</v>
      </c>
      <c r="E155" s="86">
        <v>1</v>
      </c>
      <c r="F155" s="246"/>
      <c r="G155" s="77">
        <f aca="true" t="shared" si="65" ref="G155">E155*(F155+I155)</f>
        <v>0</v>
      </c>
      <c r="H155" s="78"/>
      <c r="I155" s="64"/>
      <c r="J155" s="78"/>
      <c r="K155" s="79"/>
      <c r="O155" s="52"/>
      <c r="CA155" s="52"/>
      <c r="CB155" s="52"/>
    </row>
    <row r="156" spans="1:80" s="51" customFormat="1" ht="13.5" thickBot="1">
      <c r="A156" s="42"/>
      <c r="B156" s="34"/>
      <c r="C156" s="190"/>
      <c r="D156" s="176"/>
      <c r="E156" s="208"/>
      <c r="F156" s="249"/>
      <c r="G156" s="285"/>
      <c r="H156" s="284"/>
      <c r="I156" s="64"/>
      <c r="J156" s="78"/>
      <c r="K156" s="79"/>
      <c r="O156" s="52"/>
      <c r="CA156" s="52"/>
      <c r="CB156" s="52"/>
    </row>
    <row r="157" spans="1:80" s="51" customFormat="1" ht="13.5" thickBot="1">
      <c r="A157" s="228" t="s">
        <v>14</v>
      </c>
      <c r="B157" s="229" t="s">
        <v>15</v>
      </c>
      <c r="C157" s="230" t="s">
        <v>430</v>
      </c>
      <c r="D157" s="231"/>
      <c r="E157" s="232"/>
      <c r="F157" s="250"/>
      <c r="G157" s="234"/>
      <c r="H157" s="78"/>
      <c r="I157" s="64"/>
      <c r="J157" s="78"/>
      <c r="K157" s="79"/>
      <c r="O157" s="52"/>
      <c r="CA157" s="52"/>
      <c r="CB157" s="52"/>
    </row>
    <row r="158" spans="1:80" s="51" customFormat="1" ht="13.5" thickBot="1">
      <c r="A158" s="39" t="s">
        <v>16</v>
      </c>
      <c r="B158" s="40" t="s">
        <v>17</v>
      </c>
      <c r="C158" s="40" t="s">
        <v>18</v>
      </c>
      <c r="D158" s="40" t="s">
        <v>19</v>
      </c>
      <c r="E158" s="40" t="s">
        <v>20</v>
      </c>
      <c r="F158" s="244" t="s">
        <v>21</v>
      </c>
      <c r="G158" s="41" t="s">
        <v>22</v>
      </c>
      <c r="H158" s="78"/>
      <c r="I158" s="64"/>
      <c r="J158" s="78"/>
      <c r="K158" s="79"/>
      <c r="O158" s="52"/>
      <c r="CA158" s="52"/>
      <c r="CB158" s="52"/>
    </row>
    <row r="159" spans="1:80" s="51" customFormat="1" ht="13.5" thickBot="1">
      <c r="A159" s="141" t="s">
        <v>14</v>
      </c>
      <c r="B159" s="142" t="s">
        <v>23</v>
      </c>
      <c r="C159" s="143" t="s">
        <v>24</v>
      </c>
      <c r="D159" s="144"/>
      <c r="E159" s="188" t="s">
        <v>25</v>
      </c>
      <c r="F159" s="245">
        <f>SUM(G160:G206)</f>
        <v>0</v>
      </c>
      <c r="G159" s="145"/>
      <c r="H159" s="78"/>
      <c r="I159" s="64"/>
      <c r="J159" s="78"/>
      <c r="K159" s="79"/>
      <c r="O159" s="52"/>
      <c r="CA159" s="52"/>
      <c r="CB159" s="52"/>
    </row>
    <row r="160" spans="1:80" s="51" customFormat="1" ht="45">
      <c r="A160" s="46">
        <v>1</v>
      </c>
      <c r="B160" s="47"/>
      <c r="C160" s="74" t="s">
        <v>379</v>
      </c>
      <c r="D160" s="48" t="s">
        <v>26</v>
      </c>
      <c r="E160" s="104">
        <v>1</v>
      </c>
      <c r="F160" s="247"/>
      <c r="G160" s="45">
        <f aca="true" t="shared" si="66" ref="G160:G206">E160*(F160+I160)</f>
        <v>0</v>
      </c>
      <c r="H160" s="78"/>
      <c r="I160" s="64"/>
      <c r="J160" s="78"/>
      <c r="K160" s="79"/>
      <c r="O160" s="52"/>
      <c r="CA160" s="52"/>
      <c r="CB160" s="52"/>
    </row>
    <row r="161" spans="1:80" s="51" customFormat="1" ht="15">
      <c r="A161" s="46">
        <v>2</v>
      </c>
      <c r="B161" s="47"/>
      <c r="C161" s="74" t="s">
        <v>380</v>
      </c>
      <c r="D161" s="48" t="s">
        <v>26</v>
      </c>
      <c r="E161" s="104">
        <v>1</v>
      </c>
      <c r="F161" s="246"/>
      <c r="G161" s="45">
        <f t="shared" si="66"/>
        <v>0</v>
      </c>
      <c r="H161" s="78"/>
      <c r="I161" s="64"/>
      <c r="J161" s="78"/>
      <c r="K161" s="79"/>
      <c r="O161" s="52"/>
      <c r="CA161" s="52"/>
      <c r="CB161" s="52"/>
    </row>
    <row r="162" spans="1:80" s="51" customFormat="1" ht="15">
      <c r="A162" s="46">
        <v>3</v>
      </c>
      <c r="B162" s="47"/>
      <c r="C162" s="74" t="s">
        <v>98</v>
      </c>
      <c r="D162" s="48" t="s">
        <v>26</v>
      </c>
      <c r="E162" s="104">
        <v>1</v>
      </c>
      <c r="F162" s="246"/>
      <c r="G162" s="45">
        <f t="shared" si="66"/>
        <v>0</v>
      </c>
      <c r="H162" s="78"/>
      <c r="I162" s="64"/>
      <c r="J162" s="78"/>
      <c r="K162" s="79"/>
      <c r="O162" s="52"/>
      <c r="CA162" s="52"/>
      <c r="CB162" s="52"/>
    </row>
    <row r="163" spans="1:80" s="51" customFormat="1" ht="22.5">
      <c r="A163" s="46">
        <v>4</v>
      </c>
      <c r="B163" s="47"/>
      <c r="C163" s="74" t="s">
        <v>381</v>
      </c>
      <c r="D163" s="48" t="s">
        <v>26</v>
      </c>
      <c r="E163" s="104">
        <v>1</v>
      </c>
      <c r="F163" s="246"/>
      <c r="G163" s="45">
        <f t="shared" si="66"/>
        <v>0</v>
      </c>
      <c r="H163" s="78"/>
      <c r="I163" s="64"/>
      <c r="J163" s="78"/>
      <c r="K163" s="79"/>
      <c r="O163" s="52"/>
      <c r="CA163" s="52"/>
      <c r="CB163" s="52"/>
    </row>
    <row r="164" spans="1:80" s="51" customFormat="1" ht="22.5">
      <c r="A164" s="46">
        <v>5</v>
      </c>
      <c r="B164" s="47"/>
      <c r="C164" s="74" t="s">
        <v>382</v>
      </c>
      <c r="D164" s="48" t="s">
        <v>26</v>
      </c>
      <c r="E164" s="104">
        <v>1</v>
      </c>
      <c r="F164" s="246"/>
      <c r="G164" s="45">
        <f t="shared" si="66"/>
        <v>0</v>
      </c>
      <c r="H164" s="78"/>
      <c r="I164" s="64"/>
      <c r="J164" s="78"/>
      <c r="K164" s="79"/>
      <c r="O164" s="52"/>
      <c r="CA164" s="52"/>
      <c r="CB164" s="52"/>
    </row>
    <row r="165" spans="1:80" s="51" customFormat="1" ht="22.5">
      <c r="A165" s="46">
        <v>6</v>
      </c>
      <c r="B165" s="47"/>
      <c r="C165" s="74" t="s">
        <v>382</v>
      </c>
      <c r="D165" s="48" t="s">
        <v>26</v>
      </c>
      <c r="E165" s="104">
        <v>1</v>
      </c>
      <c r="F165" s="246"/>
      <c r="G165" s="45">
        <f t="shared" si="66"/>
        <v>0</v>
      </c>
      <c r="H165" s="78"/>
      <c r="I165" s="64"/>
      <c r="J165" s="78"/>
      <c r="K165" s="79"/>
      <c r="O165" s="52"/>
      <c r="CA165" s="52"/>
      <c r="CB165" s="52"/>
    </row>
    <row r="166" spans="1:80" s="51" customFormat="1" ht="45">
      <c r="A166" s="46">
        <v>7</v>
      </c>
      <c r="B166" s="47"/>
      <c r="C166" s="74" t="s">
        <v>383</v>
      </c>
      <c r="D166" s="48" t="s">
        <v>26</v>
      </c>
      <c r="E166" s="104">
        <v>1</v>
      </c>
      <c r="F166" s="246"/>
      <c r="G166" s="45">
        <f t="shared" si="66"/>
        <v>0</v>
      </c>
      <c r="H166" s="78"/>
      <c r="I166" s="64"/>
      <c r="J166" s="78"/>
      <c r="K166" s="79"/>
      <c r="O166" s="52"/>
      <c r="CA166" s="52"/>
      <c r="CB166" s="52"/>
    </row>
    <row r="167" spans="1:80" s="51" customFormat="1" ht="22.5">
      <c r="A167" s="46">
        <v>8</v>
      </c>
      <c r="B167" s="47"/>
      <c r="C167" s="74" t="s">
        <v>384</v>
      </c>
      <c r="D167" s="48" t="s">
        <v>26</v>
      </c>
      <c r="E167" s="104">
        <v>1</v>
      </c>
      <c r="F167" s="246"/>
      <c r="G167" s="45">
        <f t="shared" si="66"/>
        <v>0</v>
      </c>
      <c r="H167" s="78"/>
      <c r="I167" s="64"/>
      <c r="J167" s="78"/>
      <c r="K167" s="79"/>
      <c r="O167" s="52"/>
      <c r="CA167" s="52"/>
      <c r="CB167" s="52"/>
    </row>
    <row r="168" spans="1:80" s="51" customFormat="1" ht="22.5">
      <c r="A168" s="46">
        <v>9</v>
      </c>
      <c r="B168" s="47"/>
      <c r="C168" s="74" t="s">
        <v>385</v>
      </c>
      <c r="D168" s="48" t="s">
        <v>26</v>
      </c>
      <c r="E168" s="104">
        <v>1</v>
      </c>
      <c r="F168" s="246"/>
      <c r="G168" s="45">
        <f t="shared" si="66"/>
        <v>0</v>
      </c>
      <c r="H168" s="78"/>
      <c r="I168" s="64"/>
      <c r="J168" s="78"/>
      <c r="K168" s="79"/>
      <c r="O168" s="52"/>
      <c r="CA168" s="52"/>
      <c r="CB168" s="52"/>
    </row>
    <row r="169" spans="1:80" s="51" customFormat="1" ht="33.75">
      <c r="A169" s="46">
        <v>10</v>
      </c>
      <c r="B169" s="47"/>
      <c r="C169" s="74" t="s">
        <v>100</v>
      </c>
      <c r="D169" s="48" t="s">
        <v>26</v>
      </c>
      <c r="E169" s="104">
        <v>1</v>
      </c>
      <c r="F169" s="246"/>
      <c r="G169" s="45">
        <f t="shared" si="66"/>
        <v>0</v>
      </c>
      <c r="H169" s="78"/>
      <c r="I169" s="64"/>
      <c r="J169" s="78"/>
      <c r="K169" s="79"/>
      <c r="O169" s="52"/>
      <c r="CA169" s="52"/>
      <c r="CB169" s="52"/>
    </row>
    <row r="170" spans="1:80" s="51" customFormat="1" ht="22.5">
      <c r="A170" s="46">
        <v>11</v>
      </c>
      <c r="B170" s="47"/>
      <c r="C170" s="74" t="s">
        <v>352</v>
      </c>
      <c r="D170" s="48" t="s">
        <v>26</v>
      </c>
      <c r="E170" s="104">
        <v>1</v>
      </c>
      <c r="F170" s="246"/>
      <c r="G170" s="45">
        <f t="shared" si="66"/>
        <v>0</v>
      </c>
      <c r="H170" s="78"/>
      <c r="I170" s="64"/>
      <c r="J170" s="78"/>
      <c r="K170" s="79"/>
      <c r="O170" s="52"/>
      <c r="CA170" s="52"/>
      <c r="CB170" s="52"/>
    </row>
    <row r="171" spans="1:80" s="51" customFormat="1" ht="15">
      <c r="A171" s="46">
        <v>12</v>
      </c>
      <c r="B171" s="47"/>
      <c r="C171" s="74" t="s">
        <v>98</v>
      </c>
      <c r="D171" s="48" t="s">
        <v>26</v>
      </c>
      <c r="E171" s="104">
        <v>1</v>
      </c>
      <c r="F171" s="246"/>
      <c r="G171" s="45">
        <f t="shared" si="66"/>
        <v>0</v>
      </c>
      <c r="H171" s="78"/>
      <c r="I171" s="64"/>
      <c r="J171" s="78"/>
      <c r="K171" s="79"/>
      <c r="O171" s="52"/>
      <c r="CA171" s="52"/>
      <c r="CB171" s="52"/>
    </row>
    <row r="172" spans="1:80" s="51" customFormat="1" ht="15">
      <c r="A172" s="46">
        <v>13</v>
      </c>
      <c r="B172" s="58"/>
      <c r="C172" s="11" t="s">
        <v>101</v>
      </c>
      <c r="D172" s="50" t="s">
        <v>26</v>
      </c>
      <c r="E172" s="86">
        <v>1</v>
      </c>
      <c r="F172" s="246"/>
      <c r="G172" s="77">
        <f t="shared" si="66"/>
        <v>0</v>
      </c>
      <c r="H172" s="78"/>
      <c r="I172" s="64"/>
      <c r="J172" s="78"/>
      <c r="K172" s="79"/>
      <c r="O172" s="52"/>
      <c r="CA172" s="52"/>
      <c r="CB172" s="52"/>
    </row>
    <row r="173" spans="1:80" s="51" customFormat="1" ht="15">
      <c r="A173" s="46">
        <v>14</v>
      </c>
      <c r="B173" s="53"/>
      <c r="C173" s="38" t="s">
        <v>27</v>
      </c>
      <c r="D173" s="54" t="s">
        <v>26</v>
      </c>
      <c r="E173" s="266">
        <v>233</v>
      </c>
      <c r="F173" s="246"/>
      <c r="G173" s="35">
        <f t="shared" si="66"/>
        <v>0</v>
      </c>
      <c r="H173" s="78"/>
      <c r="I173" s="64"/>
      <c r="J173" s="78"/>
      <c r="K173" s="79"/>
      <c r="O173" s="52"/>
      <c r="CA173" s="52"/>
      <c r="CB173" s="52"/>
    </row>
    <row r="174" spans="1:80" s="51" customFormat="1" ht="15">
      <c r="A174" s="46">
        <v>15</v>
      </c>
      <c r="B174" s="55"/>
      <c r="C174" s="11" t="s">
        <v>28</v>
      </c>
      <c r="D174" s="43" t="s">
        <v>26</v>
      </c>
      <c r="E174" s="267">
        <v>233</v>
      </c>
      <c r="F174" s="246"/>
      <c r="G174" s="7">
        <f t="shared" si="66"/>
        <v>0</v>
      </c>
      <c r="H174" s="78"/>
      <c r="I174" s="64"/>
      <c r="J174" s="78"/>
      <c r="K174" s="79"/>
      <c r="O174" s="52"/>
      <c r="CA174" s="52"/>
      <c r="CB174" s="52"/>
    </row>
    <row r="175" spans="1:80" s="51" customFormat="1" ht="15">
      <c r="A175" s="46">
        <v>16</v>
      </c>
      <c r="B175" s="34"/>
      <c r="C175" s="33" t="s">
        <v>103</v>
      </c>
      <c r="D175" s="43" t="s">
        <v>26</v>
      </c>
      <c r="E175" s="267">
        <v>233</v>
      </c>
      <c r="F175" s="246"/>
      <c r="G175" s="7">
        <f>E175*(F175+I175)</f>
        <v>0</v>
      </c>
      <c r="H175" s="78"/>
      <c r="I175" s="64"/>
      <c r="J175" s="78"/>
      <c r="K175" s="79"/>
      <c r="O175" s="52"/>
      <c r="CA175" s="52"/>
      <c r="CB175" s="52"/>
    </row>
    <row r="176" spans="1:80" s="51" customFormat="1" ht="15">
      <c r="A176" s="46">
        <v>17</v>
      </c>
      <c r="B176" s="34"/>
      <c r="C176" s="11" t="s">
        <v>30</v>
      </c>
      <c r="D176" s="43" t="s">
        <v>26</v>
      </c>
      <c r="E176" s="83">
        <v>19</v>
      </c>
      <c r="F176" s="246"/>
      <c r="G176" s="7">
        <f>E176*(F176+I176)</f>
        <v>0</v>
      </c>
      <c r="H176" s="78"/>
      <c r="I176" s="64"/>
      <c r="J176" s="78"/>
      <c r="K176" s="79"/>
      <c r="O176" s="52"/>
      <c r="CA176" s="52"/>
      <c r="CB176" s="52"/>
    </row>
    <row r="177" spans="1:80" s="51" customFormat="1" ht="15">
      <c r="A177" s="46">
        <v>18</v>
      </c>
      <c r="B177" s="58"/>
      <c r="C177" s="11" t="s">
        <v>71</v>
      </c>
      <c r="D177" s="50" t="s">
        <v>26</v>
      </c>
      <c r="E177" s="86">
        <v>19</v>
      </c>
      <c r="F177" s="246"/>
      <c r="G177" s="77">
        <f>E177*(F177+I177)</f>
        <v>0</v>
      </c>
      <c r="H177" s="78"/>
      <c r="I177" s="64"/>
      <c r="J177" s="78"/>
      <c r="K177" s="79"/>
      <c r="O177" s="52"/>
      <c r="CA177" s="52"/>
      <c r="CB177" s="52"/>
    </row>
    <row r="178" spans="1:80" s="51" customFormat="1" ht="22.5">
      <c r="A178" s="46">
        <v>19</v>
      </c>
      <c r="B178" s="55"/>
      <c r="C178" s="11" t="s">
        <v>31</v>
      </c>
      <c r="D178" s="43" t="s">
        <v>26</v>
      </c>
      <c r="E178" s="83">
        <v>5</v>
      </c>
      <c r="F178" s="246"/>
      <c r="G178" s="7">
        <f t="shared" si="66"/>
        <v>0</v>
      </c>
      <c r="H178" s="78"/>
      <c r="I178" s="64"/>
      <c r="J178" s="78"/>
      <c r="K178" s="79"/>
      <c r="O178" s="52"/>
      <c r="CA178" s="52"/>
      <c r="CB178" s="52"/>
    </row>
    <row r="179" spans="1:80" s="51" customFormat="1" ht="22.5">
      <c r="A179" s="46">
        <v>20</v>
      </c>
      <c r="B179" s="55"/>
      <c r="C179" s="76" t="s">
        <v>32</v>
      </c>
      <c r="D179" s="43" t="s">
        <v>26</v>
      </c>
      <c r="E179" s="83">
        <v>2</v>
      </c>
      <c r="F179" s="246"/>
      <c r="G179" s="7">
        <f t="shared" si="66"/>
        <v>0</v>
      </c>
      <c r="H179" s="78"/>
      <c r="I179" s="64"/>
      <c r="J179" s="78"/>
      <c r="K179" s="79"/>
      <c r="O179" s="52"/>
      <c r="CA179" s="52"/>
      <c r="CB179" s="52"/>
    </row>
    <row r="180" spans="1:80" s="51" customFormat="1" ht="15">
      <c r="A180" s="46">
        <v>21</v>
      </c>
      <c r="B180" s="58"/>
      <c r="C180" s="11" t="s">
        <v>67</v>
      </c>
      <c r="D180" s="50" t="s">
        <v>26</v>
      </c>
      <c r="E180" s="86">
        <v>2</v>
      </c>
      <c r="F180" s="246"/>
      <c r="G180" s="77">
        <f t="shared" si="66"/>
        <v>0</v>
      </c>
      <c r="H180" s="78"/>
      <c r="I180" s="64"/>
      <c r="J180" s="78"/>
      <c r="K180" s="79"/>
      <c r="O180" s="52"/>
      <c r="CA180" s="52"/>
      <c r="CB180" s="52"/>
    </row>
    <row r="181" spans="1:80" s="51" customFormat="1" ht="15">
      <c r="A181" s="46">
        <v>22</v>
      </c>
      <c r="B181" s="58"/>
      <c r="C181" s="11" t="s">
        <v>68</v>
      </c>
      <c r="D181" s="50" t="s">
        <v>26</v>
      </c>
      <c r="E181" s="86">
        <v>40</v>
      </c>
      <c r="F181" s="246"/>
      <c r="G181" s="77">
        <f t="shared" si="66"/>
        <v>0</v>
      </c>
      <c r="H181" s="78"/>
      <c r="I181" s="64"/>
      <c r="J181" s="78"/>
      <c r="K181" s="79"/>
      <c r="O181" s="52"/>
      <c r="CA181" s="52"/>
      <c r="CB181" s="52"/>
    </row>
    <row r="182" spans="1:80" s="51" customFormat="1" ht="15">
      <c r="A182" s="46">
        <v>23</v>
      </c>
      <c r="B182" s="58"/>
      <c r="C182" s="11" t="s">
        <v>69</v>
      </c>
      <c r="D182" s="50" t="s">
        <v>26</v>
      </c>
      <c r="E182" s="86">
        <v>5</v>
      </c>
      <c r="F182" s="246"/>
      <c r="G182" s="77">
        <f t="shared" si="66"/>
        <v>0</v>
      </c>
      <c r="H182" s="78"/>
      <c r="I182" s="64"/>
      <c r="J182" s="78"/>
      <c r="K182" s="79"/>
      <c r="O182" s="52"/>
      <c r="CA182" s="52"/>
      <c r="CB182" s="52"/>
    </row>
    <row r="183" spans="1:80" s="51" customFormat="1" ht="15">
      <c r="A183" s="46">
        <v>24</v>
      </c>
      <c r="B183" s="55"/>
      <c r="C183" s="11" t="s">
        <v>66</v>
      </c>
      <c r="D183" s="43" t="s">
        <v>26</v>
      </c>
      <c r="E183" s="83">
        <v>3</v>
      </c>
      <c r="F183" s="246"/>
      <c r="G183" s="7">
        <f t="shared" si="66"/>
        <v>0</v>
      </c>
      <c r="H183" s="78"/>
      <c r="I183" s="64"/>
      <c r="J183" s="78"/>
      <c r="K183" s="79"/>
      <c r="O183" s="52"/>
      <c r="CA183" s="52"/>
      <c r="CB183" s="52"/>
    </row>
    <row r="184" spans="1:80" s="51" customFormat="1" ht="15">
      <c r="A184" s="46">
        <v>25</v>
      </c>
      <c r="B184" s="55"/>
      <c r="C184" s="11" t="s">
        <v>102</v>
      </c>
      <c r="D184" s="43" t="s">
        <v>26</v>
      </c>
      <c r="E184" s="83">
        <v>3</v>
      </c>
      <c r="F184" s="246"/>
      <c r="G184" s="7">
        <f t="shared" si="66"/>
        <v>0</v>
      </c>
      <c r="H184" s="78"/>
      <c r="I184" s="64"/>
      <c r="J184" s="78"/>
      <c r="K184" s="79"/>
      <c r="O184" s="52"/>
      <c r="CA184" s="52"/>
      <c r="CB184" s="52"/>
    </row>
    <row r="185" spans="1:80" s="51" customFormat="1" ht="22.5">
      <c r="A185" s="46">
        <v>26</v>
      </c>
      <c r="B185" s="55"/>
      <c r="C185" s="76" t="s">
        <v>386</v>
      </c>
      <c r="D185" s="43" t="s">
        <v>26</v>
      </c>
      <c r="E185" s="83">
        <v>2</v>
      </c>
      <c r="F185" s="246"/>
      <c r="G185" s="7">
        <f t="shared" si="66"/>
        <v>0</v>
      </c>
      <c r="H185" s="78"/>
      <c r="I185" s="64"/>
      <c r="J185" s="78"/>
      <c r="K185" s="79"/>
      <c r="O185" s="52"/>
      <c r="CA185" s="52"/>
      <c r="CB185" s="52"/>
    </row>
    <row r="186" spans="1:80" s="51" customFormat="1" ht="15">
      <c r="A186" s="46">
        <v>27</v>
      </c>
      <c r="B186" s="58"/>
      <c r="C186" s="11" t="s">
        <v>70</v>
      </c>
      <c r="D186" s="50" t="s">
        <v>26</v>
      </c>
      <c r="E186" s="86">
        <v>1</v>
      </c>
      <c r="F186" s="246"/>
      <c r="G186" s="77">
        <f t="shared" si="66"/>
        <v>0</v>
      </c>
      <c r="H186" s="78"/>
      <c r="I186" s="64"/>
      <c r="J186" s="78"/>
      <c r="K186" s="79"/>
      <c r="O186" s="52"/>
      <c r="CA186" s="52"/>
      <c r="CB186" s="52"/>
    </row>
    <row r="187" spans="1:80" s="51" customFormat="1" ht="33.75">
      <c r="A187" s="46">
        <v>28</v>
      </c>
      <c r="B187" s="34" t="s">
        <v>106</v>
      </c>
      <c r="C187" s="11" t="s">
        <v>387</v>
      </c>
      <c r="D187" s="43" t="s">
        <v>26</v>
      </c>
      <c r="E187" s="83">
        <v>1</v>
      </c>
      <c r="F187" s="246"/>
      <c r="G187" s="7">
        <f t="shared" si="66"/>
        <v>0</v>
      </c>
      <c r="H187" s="78"/>
      <c r="I187" s="64"/>
      <c r="J187" s="78"/>
      <c r="K187" s="79"/>
      <c r="O187" s="52"/>
      <c r="CA187" s="52"/>
      <c r="CB187" s="52"/>
    </row>
    <row r="188" spans="1:80" s="51" customFormat="1" ht="15">
      <c r="A188" s="46">
        <v>29</v>
      </c>
      <c r="B188" s="34" t="s">
        <v>106</v>
      </c>
      <c r="C188" s="11" t="s">
        <v>388</v>
      </c>
      <c r="D188" s="43" t="s">
        <v>26</v>
      </c>
      <c r="E188" s="83">
        <v>1</v>
      </c>
      <c r="F188" s="246"/>
      <c r="G188" s="7">
        <f t="shared" si="66"/>
        <v>0</v>
      </c>
      <c r="H188" s="78"/>
      <c r="I188" s="64"/>
      <c r="J188" s="78"/>
      <c r="K188" s="79"/>
      <c r="O188" s="52"/>
      <c r="CA188" s="52"/>
      <c r="CB188" s="52"/>
    </row>
    <row r="189" spans="1:80" s="51" customFormat="1" ht="15">
      <c r="A189" s="46">
        <v>30</v>
      </c>
      <c r="B189" s="34" t="s">
        <v>106</v>
      </c>
      <c r="C189" s="11" t="s">
        <v>389</v>
      </c>
      <c r="D189" s="43" t="s">
        <v>26</v>
      </c>
      <c r="E189" s="83">
        <v>1</v>
      </c>
      <c r="F189" s="246"/>
      <c r="G189" s="7">
        <f t="shared" si="66"/>
        <v>0</v>
      </c>
      <c r="H189" s="78"/>
      <c r="I189" s="64"/>
      <c r="J189" s="78"/>
      <c r="K189" s="79"/>
      <c r="O189" s="52"/>
      <c r="CA189" s="52"/>
      <c r="CB189" s="52"/>
    </row>
    <row r="190" spans="1:80" s="51" customFormat="1" ht="15">
      <c r="A190" s="46">
        <v>31</v>
      </c>
      <c r="B190" s="34" t="s">
        <v>106</v>
      </c>
      <c r="C190" s="11" t="s">
        <v>390</v>
      </c>
      <c r="D190" s="43" t="s">
        <v>26</v>
      </c>
      <c r="E190" s="83">
        <v>1</v>
      </c>
      <c r="F190" s="246"/>
      <c r="G190" s="7">
        <f t="shared" si="66"/>
        <v>0</v>
      </c>
      <c r="H190" s="78"/>
      <c r="I190" s="64"/>
      <c r="J190" s="78"/>
      <c r="K190" s="79"/>
      <c r="O190" s="52"/>
      <c r="CA190" s="52"/>
      <c r="CB190" s="52"/>
    </row>
    <row r="191" spans="1:80" s="51" customFormat="1" ht="15">
      <c r="A191" s="46">
        <v>32</v>
      </c>
      <c r="B191" s="34" t="s">
        <v>106</v>
      </c>
      <c r="C191" s="11" t="s">
        <v>391</v>
      </c>
      <c r="D191" s="43" t="s">
        <v>26</v>
      </c>
      <c r="E191" s="83">
        <v>1</v>
      </c>
      <c r="F191" s="246"/>
      <c r="G191" s="7">
        <f t="shared" si="66"/>
        <v>0</v>
      </c>
      <c r="H191" s="78"/>
      <c r="I191" s="64"/>
      <c r="J191" s="78"/>
      <c r="K191" s="79"/>
      <c r="O191" s="52"/>
      <c r="CA191" s="52"/>
      <c r="CB191" s="52"/>
    </row>
    <row r="192" spans="1:80" s="51" customFormat="1" ht="15">
      <c r="A192" s="49">
        <v>33</v>
      </c>
      <c r="B192" s="58" t="s">
        <v>106</v>
      </c>
      <c r="C192" s="11" t="s">
        <v>392</v>
      </c>
      <c r="D192" s="50" t="s">
        <v>26</v>
      </c>
      <c r="E192" s="86">
        <v>1</v>
      </c>
      <c r="F192" s="246"/>
      <c r="G192" s="77">
        <f t="shared" si="66"/>
        <v>0</v>
      </c>
      <c r="H192" s="78"/>
      <c r="I192" s="64"/>
      <c r="J192" s="78"/>
      <c r="K192" s="79"/>
      <c r="O192" s="52"/>
      <c r="CA192" s="52"/>
      <c r="CB192" s="52"/>
    </row>
    <row r="193" spans="1:80" s="51" customFormat="1" ht="15">
      <c r="A193" s="46">
        <v>34</v>
      </c>
      <c r="B193" s="34" t="s">
        <v>106</v>
      </c>
      <c r="C193" s="11" t="s">
        <v>393</v>
      </c>
      <c r="D193" s="43" t="s">
        <v>26</v>
      </c>
      <c r="E193" s="83">
        <v>1</v>
      </c>
      <c r="F193" s="246"/>
      <c r="G193" s="7">
        <f t="shared" si="66"/>
        <v>0</v>
      </c>
      <c r="H193" s="78"/>
      <c r="I193" s="64"/>
      <c r="J193" s="78"/>
      <c r="K193" s="79"/>
      <c r="O193" s="52"/>
      <c r="CA193" s="52"/>
      <c r="CB193" s="52"/>
    </row>
    <row r="194" spans="1:80" s="51" customFormat="1" ht="15">
      <c r="A194" s="46">
        <v>35</v>
      </c>
      <c r="B194" s="34" t="s">
        <v>106</v>
      </c>
      <c r="C194" s="11" t="s">
        <v>394</v>
      </c>
      <c r="D194" s="43" t="s">
        <v>26</v>
      </c>
      <c r="E194" s="83">
        <v>1</v>
      </c>
      <c r="F194" s="246"/>
      <c r="G194" s="7">
        <f t="shared" si="66"/>
        <v>0</v>
      </c>
      <c r="H194" s="78"/>
      <c r="I194" s="64"/>
      <c r="J194" s="78"/>
      <c r="K194" s="79"/>
      <c r="O194" s="52"/>
      <c r="CA194" s="52"/>
      <c r="CB194" s="52"/>
    </row>
    <row r="195" spans="1:80" s="51" customFormat="1" ht="15">
      <c r="A195" s="46">
        <v>36</v>
      </c>
      <c r="B195" s="34" t="s">
        <v>106</v>
      </c>
      <c r="C195" s="11" t="s">
        <v>395</v>
      </c>
      <c r="D195" s="43" t="s">
        <v>26</v>
      </c>
      <c r="E195" s="83">
        <v>2</v>
      </c>
      <c r="F195" s="246"/>
      <c r="G195" s="7">
        <f t="shared" si="66"/>
        <v>0</v>
      </c>
      <c r="H195" s="78"/>
      <c r="I195" s="64"/>
      <c r="J195" s="78"/>
      <c r="K195" s="79"/>
      <c r="O195" s="52"/>
      <c r="CA195" s="52"/>
      <c r="CB195" s="52"/>
    </row>
    <row r="196" spans="1:80" s="51" customFormat="1" ht="15">
      <c r="A196" s="46">
        <v>37</v>
      </c>
      <c r="B196" s="34" t="s">
        <v>106</v>
      </c>
      <c r="C196" s="11" t="s">
        <v>396</v>
      </c>
      <c r="D196" s="43" t="s">
        <v>26</v>
      </c>
      <c r="E196" s="83">
        <v>2</v>
      </c>
      <c r="F196" s="246"/>
      <c r="G196" s="7">
        <f t="shared" si="66"/>
        <v>0</v>
      </c>
      <c r="H196" s="78"/>
      <c r="I196" s="64"/>
      <c r="J196" s="78"/>
      <c r="K196" s="79"/>
      <c r="O196" s="52"/>
      <c r="CA196" s="52"/>
      <c r="CB196" s="52"/>
    </row>
    <row r="197" spans="1:80" s="51" customFormat="1" ht="15">
      <c r="A197" s="46">
        <v>38</v>
      </c>
      <c r="B197" s="34" t="s">
        <v>106</v>
      </c>
      <c r="C197" s="11" t="s">
        <v>397</v>
      </c>
      <c r="D197" s="43" t="s">
        <v>26</v>
      </c>
      <c r="E197" s="83">
        <v>1</v>
      </c>
      <c r="F197" s="246"/>
      <c r="G197" s="7">
        <f t="shared" si="66"/>
        <v>0</v>
      </c>
      <c r="H197" s="78"/>
      <c r="I197" s="64"/>
      <c r="J197" s="78"/>
      <c r="K197" s="79"/>
      <c r="O197" s="52"/>
      <c r="CA197" s="52"/>
      <c r="CB197" s="52"/>
    </row>
    <row r="198" spans="1:80" s="51" customFormat="1" ht="15">
      <c r="A198" s="46">
        <v>39</v>
      </c>
      <c r="B198" s="34" t="s">
        <v>106</v>
      </c>
      <c r="C198" s="11" t="s">
        <v>398</v>
      </c>
      <c r="D198" s="43" t="s">
        <v>26</v>
      </c>
      <c r="E198" s="83">
        <v>4</v>
      </c>
      <c r="F198" s="246"/>
      <c r="G198" s="7">
        <f t="shared" si="66"/>
        <v>0</v>
      </c>
      <c r="H198" s="78"/>
      <c r="I198" s="64"/>
      <c r="J198" s="78"/>
      <c r="K198" s="79"/>
      <c r="O198" s="52"/>
      <c r="CA198" s="52"/>
      <c r="CB198" s="52"/>
    </row>
    <row r="199" spans="1:80" s="51" customFormat="1" ht="15">
      <c r="A199" s="46">
        <v>40</v>
      </c>
      <c r="B199" s="34" t="s">
        <v>106</v>
      </c>
      <c r="C199" s="11" t="s">
        <v>111</v>
      </c>
      <c r="D199" s="43" t="s">
        <v>26</v>
      </c>
      <c r="E199" s="83">
        <v>1</v>
      </c>
      <c r="F199" s="246"/>
      <c r="G199" s="7">
        <f t="shared" si="66"/>
        <v>0</v>
      </c>
      <c r="H199" s="78"/>
      <c r="I199" s="64"/>
      <c r="J199" s="78"/>
      <c r="K199" s="79"/>
      <c r="O199" s="52"/>
      <c r="CA199" s="52"/>
      <c r="CB199" s="52"/>
    </row>
    <row r="200" spans="1:80" s="51" customFormat="1" ht="15">
      <c r="A200" s="46">
        <v>41</v>
      </c>
      <c r="B200" s="34" t="s">
        <v>106</v>
      </c>
      <c r="C200" s="11" t="s">
        <v>112</v>
      </c>
      <c r="D200" s="43" t="s">
        <v>26</v>
      </c>
      <c r="E200" s="83">
        <v>1</v>
      </c>
      <c r="F200" s="246"/>
      <c r="G200" s="7">
        <f t="shared" si="66"/>
        <v>0</v>
      </c>
      <c r="H200" s="78"/>
      <c r="I200" s="64"/>
      <c r="J200" s="78"/>
      <c r="K200" s="79"/>
      <c r="O200" s="52"/>
      <c r="CA200" s="52"/>
      <c r="CB200" s="52"/>
    </row>
    <row r="201" spans="1:80" s="51" customFormat="1" ht="56.25">
      <c r="A201" s="46">
        <v>42</v>
      </c>
      <c r="B201" s="34" t="s">
        <v>106</v>
      </c>
      <c r="C201" s="11" t="s">
        <v>110</v>
      </c>
      <c r="D201" s="43" t="s">
        <v>26</v>
      </c>
      <c r="E201" s="83">
        <v>1</v>
      </c>
      <c r="F201" s="246"/>
      <c r="G201" s="7">
        <f t="shared" si="66"/>
        <v>0</v>
      </c>
      <c r="H201" s="78"/>
      <c r="I201" s="64"/>
      <c r="J201" s="78"/>
      <c r="K201" s="79"/>
      <c r="O201" s="52"/>
      <c r="CA201" s="52"/>
      <c r="CB201" s="52"/>
    </row>
    <row r="202" spans="1:80" s="51" customFormat="1" ht="15">
      <c r="A202" s="46">
        <v>43</v>
      </c>
      <c r="B202" s="34" t="s">
        <v>106</v>
      </c>
      <c r="C202" s="11" t="s">
        <v>120</v>
      </c>
      <c r="D202" s="43" t="s">
        <v>26</v>
      </c>
      <c r="E202" s="83">
        <v>1</v>
      </c>
      <c r="F202" s="246"/>
      <c r="G202" s="7">
        <f t="shared" si="66"/>
        <v>0</v>
      </c>
      <c r="H202" s="78"/>
      <c r="I202" s="64"/>
      <c r="J202" s="78"/>
      <c r="K202" s="79"/>
      <c r="O202" s="52"/>
      <c r="CA202" s="52"/>
      <c r="CB202" s="52"/>
    </row>
    <row r="203" spans="1:80" s="51" customFormat="1" ht="33.75">
      <c r="A203" s="46">
        <v>44</v>
      </c>
      <c r="B203" s="225" t="s">
        <v>106</v>
      </c>
      <c r="C203" s="11" t="s">
        <v>121</v>
      </c>
      <c r="D203" s="43" t="s">
        <v>26</v>
      </c>
      <c r="E203" s="83">
        <v>1</v>
      </c>
      <c r="F203" s="246"/>
      <c r="G203" s="7">
        <f t="shared" si="66"/>
        <v>0</v>
      </c>
      <c r="H203" s="78"/>
      <c r="I203" s="64"/>
      <c r="J203" s="78"/>
      <c r="K203" s="79"/>
      <c r="O203" s="52"/>
      <c r="CA203" s="52"/>
      <c r="CB203" s="52"/>
    </row>
    <row r="204" spans="1:80" s="51" customFormat="1" ht="15">
      <c r="A204" s="46">
        <v>45</v>
      </c>
      <c r="B204" s="34" t="s">
        <v>106</v>
      </c>
      <c r="C204" s="110" t="s">
        <v>122</v>
      </c>
      <c r="D204" s="43" t="s">
        <v>26</v>
      </c>
      <c r="E204" s="83">
        <v>1</v>
      </c>
      <c r="F204" s="246"/>
      <c r="G204" s="7">
        <f t="shared" si="66"/>
        <v>0</v>
      </c>
      <c r="H204" s="78"/>
      <c r="I204" s="64"/>
      <c r="J204" s="78"/>
      <c r="K204" s="79"/>
      <c r="O204" s="52"/>
      <c r="CA204" s="52"/>
      <c r="CB204" s="52"/>
    </row>
    <row r="205" spans="1:80" s="51" customFormat="1" ht="15">
      <c r="A205" s="46">
        <v>46</v>
      </c>
      <c r="B205" s="34" t="s">
        <v>106</v>
      </c>
      <c r="C205" s="110" t="s">
        <v>374</v>
      </c>
      <c r="D205" s="43" t="s">
        <v>26</v>
      </c>
      <c r="E205" s="83">
        <v>1</v>
      </c>
      <c r="F205" s="246"/>
      <c r="G205" s="7">
        <f t="shared" si="66"/>
        <v>0</v>
      </c>
      <c r="H205" s="78"/>
      <c r="I205" s="64"/>
      <c r="J205" s="78"/>
      <c r="K205" s="79"/>
      <c r="O205" s="52"/>
      <c r="CA205" s="52"/>
      <c r="CB205" s="52"/>
    </row>
    <row r="206" spans="1:80" s="51" customFormat="1" ht="13.5" thickBot="1">
      <c r="A206" s="46">
        <v>47</v>
      </c>
      <c r="B206" s="34"/>
      <c r="C206" s="226" t="s">
        <v>399</v>
      </c>
      <c r="D206" s="43" t="s">
        <v>26</v>
      </c>
      <c r="E206" s="83">
        <v>1</v>
      </c>
      <c r="F206" s="248"/>
      <c r="G206" s="7">
        <f t="shared" si="66"/>
        <v>0</v>
      </c>
      <c r="H206" s="78"/>
      <c r="I206" s="64"/>
      <c r="J206" s="78"/>
      <c r="K206" s="79"/>
      <c r="O206" s="52"/>
      <c r="CA206" s="52"/>
      <c r="CB206" s="52"/>
    </row>
    <row r="207" spans="1:80" s="51" customFormat="1" ht="13.5" thickBot="1">
      <c r="A207" s="141" t="s">
        <v>14</v>
      </c>
      <c r="B207" s="142" t="s">
        <v>95</v>
      </c>
      <c r="C207" s="143" t="s">
        <v>400</v>
      </c>
      <c r="D207" s="144"/>
      <c r="E207" s="188" t="s">
        <v>25</v>
      </c>
      <c r="F207" s="245">
        <f>SUM(G208:G213)</f>
        <v>0</v>
      </c>
      <c r="G207" s="145"/>
      <c r="H207" s="78"/>
      <c r="I207" s="64"/>
      <c r="J207" s="78"/>
      <c r="K207" s="79"/>
      <c r="O207" s="52"/>
      <c r="CA207" s="52"/>
      <c r="CB207" s="52"/>
    </row>
    <row r="208" spans="1:80" s="51" customFormat="1" ht="22.5">
      <c r="A208" s="46">
        <v>48</v>
      </c>
      <c r="B208" s="47"/>
      <c r="C208" s="74" t="s">
        <v>401</v>
      </c>
      <c r="D208" s="48" t="s">
        <v>26</v>
      </c>
      <c r="E208" s="104">
        <v>1</v>
      </c>
      <c r="F208" s="247"/>
      <c r="G208" s="45">
        <f aca="true" t="shared" si="67" ref="G208:G212">E208*(F208+I208)</f>
        <v>0</v>
      </c>
      <c r="H208" s="78"/>
      <c r="I208" s="64"/>
      <c r="J208" s="78"/>
      <c r="K208" s="79"/>
      <c r="O208" s="52"/>
      <c r="CA208" s="52"/>
      <c r="CB208" s="52"/>
    </row>
    <row r="209" spans="1:80" s="51" customFormat="1" ht="15">
      <c r="A209" s="46">
        <v>49</v>
      </c>
      <c r="B209" s="47"/>
      <c r="C209" s="38" t="s">
        <v>402</v>
      </c>
      <c r="D209" s="48" t="s">
        <v>26</v>
      </c>
      <c r="E209" s="104">
        <v>1</v>
      </c>
      <c r="F209" s="246"/>
      <c r="G209" s="45">
        <f t="shared" si="67"/>
        <v>0</v>
      </c>
      <c r="H209" s="78"/>
      <c r="I209" s="64"/>
      <c r="J209" s="78"/>
      <c r="K209" s="79"/>
      <c r="O209" s="52"/>
      <c r="CA209" s="52"/>
      <c r="CB209" s="52"/>
    </row>
    <row r="210" spans="1:80" s="51" customFormat="1" ht="15">
      <c r="A210" s="46">
        <v>50</v>
      </c>
      <c r="B210" s="47"/>
      <c r="C210" s="38" t="s">
        <v>403</v>
      </c>
      <c r="D210" s="48" t="s">
        <v>26</v>
      </c>
      <c r="E210" s="104">
        <v>1</v>
      </c>
      <c r="F210" s="246"/>
      <c r="G210" s="45">
        <f t="shared" si="67"/>
        <v>0</v>
      </c>
      <c r="H210" s="78"/>
      <c r="I210" s="64"/>
      <c r="J210" s="78"/>
      <c r="K210" s="79"/>
      <c r="O210" s="52"/>
      <c r="CA210" s="52"/>
      <c r="CB210" s="52"/>
    </row>
    <row r="211" spans="1:80" s="51" customFormat="1" ht="90">
      <c r="A211" s="46">
        <v>51</v>
      </c>
      <c r="B211" s="227"/>
      <c r="C211" s="74" t="s">
        <v>404</v>
      </c>
      <c r="D211" s="54" t="s">
        <v>26</v>
      </c>
      <c r="E211" s="91">
        <v>1</v>
      </c>
      <c r="F211" s="246"/>
      <c r="G211" s="35">
        <f t="shared" si="67"/>
        <v>0</v>
      </c>
      <c r="H211" s="78"/>
      <c r="I211" s="64"/>
      <c r="J211" s="78"/>
      <c r="K211" s="79"/>
      <c r="O211" s="52"/>
      <c r="CA211" s="52"/>
      <c r="CB211" s="52"/>
    </row>
    <row r="212" spans="1:80" s="51" customFormat="1" ht="78.75">
      <c r="A212" s="46">
        <v>52</v>
      </c>
      <c r="B212" s="55"/>
      <c r="C212" s="76" t="s">
        <v>405</v>
      </c>
      <c r="D212" s="43" t="s">
        <v>26</v>
      </c>
      <c r="E212" s="83">
        <v>2</v>
      </c>
      <c r="F212" s="246"/>
      <c r="G212" s="7">
        <f t="shared" si="67"/>
        <v>0</v>
      </c>
      <c r="H212" s="78"/>
      <c r="I212" s="64"/>
      <c r="J212" s="78"/>
      <c r="K212" s="79"/>
      <c r="O212" s="52"/>
      <c r="CA212" s="52"/>
      <c r="CB212" s="52"/>
    </row>
    <row r="213" spans="1:80" s="51" customFormat="1" ht="13.5" thickBot="1">
      <c r="A213" s="46">
        <v>53</v>
      </c>
      <c r="B213" s="34"/>
      <c r="C213" s="33" t="s">
        <v>406</v>
      </c>
      <c r="D213" s="43" t="s">
        <v>26</v>
      </c>
      <c r="E213" s="83">
        <v>1</v>
      </c>
      <c r="F213" s="248"/>
      <c r="G213" s="7">
        <f>E213*(F213+I213)</f>
        <v>0</v>
      </c>
      <c r="H213" s="78"/>
      <c r="I213" s="64"/>
      <c r="J213" s="78"/>
      <c r="K213" s="79"/>
      <c r="O213" s="52"/>
      <c r="CA213" s="52"/>
      <c r="CB213" s="52"/>
    </row>
    <row r="214" spans="1:80" s="51" customFormat="1" ht="13.5" thickBot="1">
      <c r="A214" s="141" t="s">
        <v>14</v>
      </c>
      <c r="B214" s="142" t="s">
        <v>34</v>
      </c>
      <c r="C214" s="143" t="s">
        <v>35</v>
      </c>
      <c r="D214" s="144"/>
      <c r="E214" s="188" t="s">
        <v>25</v>
      </c>
      <c r="F214" s="245">
        <f>SUM(G215:G235)</f>
        <v>0</v>
      </c>
      <c r="G214" s="145"/>
      <c r="H214" s="78"/>
      <c r="I214" s="64"/>
      <c r="J214" s="78"/>
      <c r="K214" s="79"/>
      <c r="O214" s="52"/>
      <c r="CA214" s="52"/>
      <c r="CB214" s="52"/>
    </row>
    <row r="215" spans="1:80" s="51" customFormat="1" ht="22.5">
      <c r="A215" s="46">
        <v>54</v>
      </c>
      <c r="B215" s="112"/>
      <c r="C215" s="115" t="s">
        <v>132</v>
      </c>
      <c r="D215" s="48" t="s">
        <v>26</v>
      </c>
      <c r="E215" s="104">
        <v>8</v>
      </c>
      <c r="F215" s="247"/>
      <c r="G215" s="45">
        <f aca="true" t="shared" si="68" ref="G215:G217">E215*(F215+I215)</f>
        <v>0</v>
      </c>
      <c r="H215" s="78"/>
      <c r="I215" s="64"/>
      <c r="J215" s="78"/>
      <c r="K215" s="79"/>
      <c r="O215" s="52"/>
      <c r="CA215" s="52"/>
      <c r="CB215" s="52"/>
    </row>
    <row r="216" spans="1:80" s="51" customFormat="1" ht="22.5">
      <c r="A216" s="42">
        <v>55</v>
      </c>
      <c r="B216" s="34"/>
      <c r="C216" s="67" t="s">
        <v>36</v>
      </c>
      <c r="D216" s="50" t="s">
        <v>33</v>
      </c>
      <c r="E216" s="290">
        <v>2834</v>
      </c>
      <c r="F216" s="246"/>
      <c r="G216" s="68">
        <f t="shared" si="68"/>
        <v>0</v>
      </c>
      <c r="H216" s="78"/>
      <c r="I216" s="64"/>
      <c r="J216" s="78"/>
      <c r="K216" s="79"/>
      <c r="O216" s="52"/>
      <c r="CA216" s="52"/>
      <c r="CB216" s="52"/>
    </row>
    <row r="217" spans="1:80" s="51" customFormat="1" ht="22.5">
      <c r="A217" s="42">
        <v>56</v>
      </c>
      <c r="B217" s="34"/>
      <c r="C217" s="67" t="s">
        <v>80</v>
      </c>
      <c r="D217" s="50" t="s">
        <v>33</v>
      </c>
      <c r="E217" s="86">
        <v>144</v>
      </c>
      <c r="F217" s="246"/>
      <c r="G217" s="68">
        <f t="shared" si="68"/>
        <v>0</v>
      </c>
      <c r="H217" s="78"/>
      <c r="I217" s="64"/>
      <c r="J217" s="78"/>
      <c r="K217" s="79"/>
      <c r="O217" s="52"/>
      <c r="CA217" s="52"/>
      <c r="CB217" s="52"/>
    </row>
    <row r="218" spans="1:80" s="51" customFormat="1" ht="22.5">
      <c r="A218" s="42">
        <v>57</v>
      </c>
      <c r="B218" s="34"/>
      <c r="C218" s="67" t="s">
        <v>78</v>
      </c>
      <c r="D218" s="50" t="s">
        <v>33</v>
      </c>
      <c r="E218" s="86">
        <v>144</v>
      </c>
      <c r="F218" s="246"/>
      <c r="G218" s="68">
        <f>E218*(F218+I218)</f>
        <v>0</v>
      </c>
      <c r="H218" s="78"/>
      <c r="I218" s="64"/>
      <c r="J218" s="78"/>
      <c r="K218" s="79"/>
      <c r="O218" s="52"/>
      <c r="CA218" s="52"/>
      <c r="CB218" s="52"/>
    </row>
    <row r="219" spans="1:80" s="51" customFormat="1" ht="15">
      <c r="A219" s="42">
        <v>58</v>
      </c>
      <c r="B219" s="58"/>
      <c r="C219" s="67" t="s">
        <v>79</v>
      </c>
      <c r="D219" s="50" t="s">
        <v>33</v>
      </c>
      <c r="E219" s="86">
        <v>18</v>
      </c>
      <c r="F219" s="246"/>
      <c r="G219" s="68">
        <f>E219*(F219+I219)</f>
        <v>0</v>
      </c>
      <c r="H219" s="78"/>
      <c r="I219" s="64"/>
      <c r="J219" s="78"/>
      <c r="K219" s="79"/>
      <c r="O219" s="52"/>
      <c r="CA219" s="52"/>
      <c r="CB219" s="52"/>
    </row>
    <row r="220" spans="1:80" s="51" customFormat="1" ht="15">
      <c r="A220" s="42">
        <v>59</v>
      </c>
      <c r="B220" s="58"/>
      <c r="C220" s="67" t="s">
        <v>87</v>
      </c>
      <c r="D220" s="50" t="s">
        <v>33</v>
      </c>
      <c r="E220" s="86">
        <v>220</v>
      </c>
      <c r="F220" s="246"/>
      <c r="G220" s="68">
        <f>E220*(F220+I220)</f>
        <v>0</v>
      </c>
      <c r="H220" s="78"/>
      <c r="I220" s="64"/>
      <c r="J220" s="78"/>
      <c r="K220" s="79"/>
      <c r="O220" s="52"/>
      <c r="CA220" s="52"/>
      <c r="CB220" s="52"/>
    </row>
    <row r="221" spans="1:80" s="51" customFormat="1" ht="22.5">
      <c r="A221" s="42">
        <v>60</v>
      </c>
      <c r="B221" s="114" t="s">
        <v>59</v>
      </c>
      <c r="C221" s="115" t="s">
        <v>60</v>
      </c>
      <c r="D221" s="48" t="s">
        <v>33</v>
      </c>
      <c r="E221" s="296">
        <v>2348</v>
      </c>
      <c r="F221" s="247"/>
      <c r="G221" s="45">
        <f aca="true" t="shared" si="69" ref="G221:G235">E221*(F221+I221)</f>
        <v>0</v>
      </c>
      <c r="H221" s="78"/>
      <c r="I221" s="64"/>
      <c r="J221" s="78"/>
      <c r="K221" s="79"/>
      <c r="O221" s="52"/>
      <c r="CA221" s="52"/>
      <c r="CB221" s="52"/>
    </row>
    <row r="222" spans="1:80" s="51" customFormat="1" ht="15">
      <c r="A222" s="42">
        <v>61</v>
      </c>
      <c r="B222" s="112"/>
      <c r="C222" s="113" t="s">
        <v>147</v>
      </c>
      <c r="D222" s="48" t="s">
        <v>26</v>
      </c>
      <c r="E222" s="104">
        <v>43</v>
      </c>
      <c r="F222" s="247"/>
      <c r="G222" s="45">
        <f t="shared" si="69"/>
        <v>0</v>
      </c>
      <c r="H222" s="78"/>
      <c r="I222" s="64"/>
      <c r="J222" s="78"/>
      <c r="K222" s="79"/>
      <c r="O222" s="52"/>
      <c r="CA222" s="52"/>
      <c r="CB222" s="52"/>
    </row>
    <row r="223" spans="1:80" s="51" customFormat="1" ht="22.5">
      <c r="A223" s="42">
        <v>62</v>
      </c>
      <c r="B223" s="112"/>
      <c r="C223" s="113" t="s">
        <v>146</v>
      </c>
      <c r="D223" s="48" t="s">
        <v>26</v>
      </c>
      <c r="E223" s="269">
        <v>1138</v>
      </c>
      <c r="F223" s="247"/>
      <c r="G223" s="45">
        <f t="shared" si="69"/>
        <v>0</v>
      </c>
      <c r="H223" s="78"/>
      <c r="I223" s="64"/>
      <c r="J223" s="78"/>
      <c r="K223" s="79"/>
      <c r="O223" s="52"/>
      <c r="CA223" s="52"/>
      <c r="CB223" s="52"/>
    </row>
    <row r="224" spans="1:80" s="51" customFormat="1" ht="15">
      <c r="A224" s="42">
        <v>63</v>
      </c>
      <c r="B224" s="112"/>
      <c r="C224" s="113" t="s">
        <v>148</v>
      </c>
      <c r="D224" s="48" t="s">
        <v>26</v>
      </c>
      <c r="E224" s="104">
        <v>180</v>
      </c>
      <c r="F224" s="247"/>
      <c r="G224" s="45">
        <f t="shared" si="69"/>
        <v>0</v>
      </c>
      <c r="H224" s="78"/>
      <c r="I224" s="64"/>
      <c r="J224" s="78"/>
      <c r="K224" s="79"/>
      <c r="O224" s="52"/>
      <c r="CA224" s="52"/>
      <c r="CB224" s="52"/>
    </row>
    <row r="225" spans="1:80" s="51" customFormat="1" ht="15">
      <c r="A225" s="42">
        <v>64</v>
      </c>
      <c r="B225" s="114"/>
      <c r="C225" s="113" t="s">
        <v>149</v>
      </c>
      <c r="D225" s="48" t="s">
        <v>26</v>
      </c>
      <c r="E225" s="104">
        <v>334</v>
      </c>
      <c r="F225" s="247"/>
      <c r="G225" s="45">
        <f t="shared" si="69"/>
        <v>0</v>
      </c>
      <c r="H225" s="78"/>
      <c r="I225" s="64"/>
      <c r="J225" s="78"/>
      <c r="K225" s="79"/>
      <c r="O225" s="52"/>
      <c r="CA225" s="52"/>
      <c r="CB225" s="52"/>
    </row>
    <row r="226" spans="1:80" s="51" customFormat="1" ht="22.5">
      <c r="A226" s="42">
        <v>65</v>
      </c>
      <c r="B226" s="114"/>
      <c r="C226" s="115" t="s">
        <v>150</v>
      </c>
      <c r="D226" s="48" t="s">
        <v>26</v>
      </c>
      <c r="E226" s="269">
        <v>187</v>
      </c>
      <c r="F226" s="247"/>
      <c r="G226" s="45">
        <f t="shared" si="69"/>
        <v>0</v>
      </c>
      <c r="H226" s="78"/>
      <c r="I226" s="64"/>
      <c r="J226" s="78"/>
      <c r="K226" s="79"/>
      <c r="O226" s="52"/>
      <c r="CA226" s="52"/>
      <c r="CB226" s="52"/>
    </row>
    <row r="227" spans="1:80" s="51" customFormat="1" ht="22.5">
      <c r="A227" s="42">
        <v>66</v>
      </c>
      <c r="B227" s="114"/>
      <c r="C227" s="113" t="s">
        <v>151</v>
      </c>
      <c r="D227" s="48" t="s">
        <v>26</v>
      </c>
      <c r="E227" s="269">
        <v>117</v>
      </c>
      <c r="F227" s="247"/>
      <c r="G227" s="45">
        <f t="shared" si="69"/>
        <v>0</v>
      </c>
      <c r="H227" s="78"/>
      <c r="I227" s="64"/>
      <c r="J227" s="78"/>
      <c r="K227" s="79"/>
      <c r="O227" s="52"/>
      <c r="CA227" s="52"/>
      <c r="CB227" s="52"/>
    </row>
    <row r="228" spans="1:80" s="51" customFormat="1" ht="22.5">
      <c r="A228" s="42">
        <v>67</v>
      </c>
      <c r="B228" s="114"/>
      <c r="C228" s="113" t="s">
        <v>152</v>
      </c>
      <c r="D228" s="48" t="s">
        <v>26</v>
      </c>
      <c r="E228" s="104">
        <v>21</v>
      </c>
      <c r="F228" s="247"/>
      <c r="G228" s="45">
        <f t="shared" si="69"/>
        <v>0</v>
      </c>
      <c r="H228" s="78"/>
      <c r="I228" s="64"/>
      <c r="J228" s="78"/>
      <c r="K228" s="79"/>
      <c r="O228" s="52"/>
      <c r="CA228" s="52"/>
      <c r="CB228" s="52"/>
    </row>
    <row r="229" spans="1:80" s="51" customFormat="1" ht="15">
      <c r="A229" s="42">
        <v>68</v>
      </c>
      <c r="B229" s="58" t="s">
        <v>59</v>
      </c>
      <c r="C229" s="67" t="s">
        <v>61</v>
      </c>
      <c r="D229" s="50" t="s">
        <v>26</v>
      </c>
      <c r="E229" s="290">
        <v>7503</v>
      </c>
      <c r="F229" s="246"/>
      <c r="G229" s="77">
        <f t="shared" si="69"/>
        <v>0</v>
      </c>
      <c r="H229" s="78"/>
      <c r="I229" s="64"/>
      <c r="J229" s="78"/>
      <c r="K229" s="79"/>
      <c r="O229" s="52"/>
      <c r="CA229" s="52"/>
      <c r="CB229" s="52"/>
    </row>
    <row r="230" spans="1:80" s="51" customFormat="1" ht="15">
      <c r="A230" s="42">
        <v>69</v>
      </c>
      <c r="B230" s="58" t="s">
        <v>59</v>
      </c>
      <c r="C230" s="67" t="s">
        <v>62</v>
      </c>
      <c r="D230" s="50" t="s">
        <v>26</v>
      </c>
      <c r="E230" s="290">
        <v>7503</v>
      </c>
      <c r="F230" s="246"/>
      <c r="G230" s="77">
        <f t="shared" si="69"/>
        <v>0</v>
      </c>
      <c r="H230" s="78"/>
      <c r="I230" s="64"/>
      <c r="J230" s="78"/>
      <c r="K230" s="79"/>
      <c r="O230" s="52"/>
      <c r="CA230" s="52"/>
      <c r="CB230" s="52"/>
    </row>
    <row r="231" spans="1:80" s="51" customFormat="1" ht="15">
      <c r="A231" s="42">
        <v>70</v>
      </c>
      <c r="B231" s="58" t="s">
        <v>59</v>
      </c>
      <c r="C231" s="67" t="s">
        <v>63</v>
      </c>
      <c r="D231" s="50" t="s">
        <v>26</v>
      </c>
      <c r="E231" s="86">
        <v>0</v>
      </c>
      <c r="F231" s="246"/>
      <c r="G231" s="77">
        <f t="shared" si="69"/>
        <v>0</v>
      </c>
      <c r="H231" s="78"/>
      <c r="I231" s="64"/>
      <c r="J231" s="78"/>
      <c r="K231" s="79"/>
      <c r="O231" s="52"/>
      <c r="CA231" s="52"/>
      <c r="CB231" s="52"/>
    </row>
    <row r="232" spans="1:80" s="51" customFormat="1" ht="15">
      <c r="A232" s="42">
        <v>71</v>
      </c>
      <c r="B232" s="58"/>
      <c r="C232" s="76" t="s">
        <v>77</v>
      </c>
      <c r="D232" s="50" t="s">
        <v>33</v>
      </c>
      <c r="E232" s="86">
        <v>60</v>
      </c>
      <c r="F232" s="246"/>
      <c r="G232" s="77">
        <f t="shared" si="69"/>
        <v>0</v>
      </c>
      <c r="H232" s="78"/>
      <c r="I232" s="64"/>
      <c r="J232" s="78"/>
      <c r="K232" s="79"/>
      <c r="O232" s="52"/>
      <c r="CA232" s="52"/>
      <c r="CB232" s="52"/>
    </row>
    <row r="233" spans="1:80" s="51" customFormat="1" ht="15">
      <c r="A233" s="42">
        <v>72</v>
      </c>
      <c r="B233" s="58"/>
      <c r="C233" s="67" t="s">
        <v>123</v>
      </c>
      <c r="D233" s="50" t="s">
        <v>124</v>
      </c>
      <c r="E233" s="86">
        <v>1</v>
      </c>
      <c r="F233" s="246"/>
      <c r="G233" s="68">
        <f t="shared" si="69"/>
        <v>0</v>
      </c>
      <c r="H233" s="78"/>
      <c r="I233" s="64"/>
      <c r="J233" s="78"/>
      <c r="K233" s="79"/>
      <c r="O233" s="52"/>
      <c r="CA233" s="52"/>
      <c r="CB233" s="52"/>
    </row>
    <row r="234" spans="1:80" s="51" customFormat="1" ht="22.5">
      <c r="A234" s="42">
        <v>73</v>
      </c>
      <c r="B234" s="58"/>
      <c r="C234" s="67" t="s">
        <v>114</v>
      </c>
      <c r="D234" s="50" t="s">
        <v>26</v>
      </c>
      <c r="E234" s="86">
        <v>8</v>
      </c>
      <c r="F234" s="246"/>
      <c r="G234" s="68">
        <f t="shared" si="69"/>
        <v>0</v>
      </c>
      <c r="H234" s="78"/>
      <c r="I234" s="64"/>
      <c r="J234" s="78"/>
      <c r="K234" s="79"/>
      <c r="O234" s="52"/>
      <c r="CA234" s="52"/>
      <c r="CB234" s="52"/>
    </row>
    <row r="235" spans="1:80" s="51" customFormat="1" ht="23.25" thickBot="1">
      <c r="A235" s="42">
        <v>74</v>
      </c>
      <c r="B235" s="34"/>
      <c r="C235" s="33" t="s">
        <v>105</v>
      </c>
      <c r="D235" s="43" t="s">
        <v>37</v>
      </c>
      <c r="E235" s="83">
        <v>1</v>
      </c>
      <c r="F235" s="248"/>
      <c r="G235" s="7">
        <f t="shared" si="69"/>
        <v>0</v>
      </c>
      <c r="H235" s="78"/>
      <c r="I235" s="64"/>
      <c r="J235" s="78"/>
      <c r="K235" s="79"/>
      <c r="O235" s="52"/>
      <c r="CA235" s="52"/>
      <c r="CB235" s="52"/>
    </row>
    <row r="236" spans="1:80" s="51" customFormat="1" ht="13.5" thickBot="1">
      <c r="A236" s="141" t="s">
        <v>14</v>
      </c>
      <c r="B236" s="142" t="s">
        <v>38</v>
      </c>
      <c r="C236" s="143" t="s">
        <v>407</v>
      </c>
      <c r="D236" s="144"/>
      <c r="E236" s="188" t="s">
        <v>25</v>
      </c>
      <c r="F236" s="245">
        <f>SUM(G237:G238)</f>
        <v>0</v>
      </c>
      <c r="G236" s="145"/>
      <c r="H236" s="78"/>
      <c r="I236" s="64"/>
      <c r="J236" s="78"/>
      <c r="K236" s="79"/>
      <c r="O236" s="52"/>
      <c r="CA236" s="52"/>
      <c r="CB236" s="52"/>
    </row>
    <row r="237" spans="1:80" s="51" customFormat="1" ht="22.5">
      <c r="A237" s="201">
        <v>75</v>
      </c>
      <c r="B237" s="148"/>
      <c r="C237" s="149" t="s">
        <v>80</v>
      </c>
      <c r="D237" s="150" t="s">
        <v>33</v>
      </c>
      <c r="E237" s="212">
        <v>435</v>
      </c>
      <c r="F237" s="254"/>
      <c r="G237" s="286">
        <f aca="true" t="shared" si="70" ref="G237:G239">E237*(F237+I237)</f>
        <v>0</v>
      </c>
      <c r="H237" s="78"/>
      <c r="I237" s="64"/>
      <c r="J237" s="78"/>
      <c r="K237" s="79"/>
      <c r="O237" s="52"/>
      <c r="CA237" s="52"/>
      <c r="CB237" s="52"/>
    </row>
    <row r="238" spans="1:80" s="51" customFormat="1" ht="45">
      <c r="A238" s="49" t="s">
        <v>523</v>
      </c>
      <c r="B238" s="58"/>
      <c r="C238" s="67" t="s">
        <v>526</v>
      </c>
      <c r="D238" s="50" t="s">
        <v>124</v>
      </c>
      <c r="E238" s="290">
        <v>1</v>
      </c>
      <c r="F238" s="246"/>
      <c r="G238" s="68">
        <f t="shared" si="70"/>
        <v>0</v>
      </c>
      <c r="H238" s="78"/>
      <c r="I238" s="64"/>
      <c r="J238" s="78"/>
      <c r="K238" s="79"/>
      <c r="O238" s="52"/>
      <c r="CA238" s="52"/>
      <c r="CB238" s="52"/>
    </row>
    <row r="239" spans="1:80" s="51" customFormat="1" ht="57" thickBot="1">
      <c r="A239" s="189" t="s">
        <v>529</v>
      </c>
      <c r="B239" s="172"/>
      <c r="C239" s="157" t="s">
        <v>528</v>
      </c>
      <c r="D239" s="54" t="s">
        <v>124</v>
      </c>
      <c r="E239" s="291">
        <v>1</v>
      </c>
      <c r="F239" s="292"/>
      <c r="G239" s="293">
        <f t="shared" si="70"/>
        <v>0</v>
      </c>
      <c r="H239" s="78"/>
      <c r="I239" s="64"/>
      <c r="J239" s="78"/>
      <c r="K239" s="79"/>
      <c r="O239" s="52"/>
      <c r="CA239" s="52"/>
      <c r="CB239" s="52"/>
    </row>
    <row r="240" spans="1:80" s="51" customFormat="1" ht="13.5" thickBot="1">
      <c r="A240" s="141" t="s">
        <v>14</v>
      </c>
      <c r="B240" s="142" t="s">
        <v>45</v>
      </c>
      <c r="C240" s="143" t="s">
        <v>73</v>
      </c>
      <c r="D240" s="144"/>
      <c r="E240" s="188" t="s">
        <v>25</v>
      </c>
      <c r="F240" s="245">
        <f>SUM(G241:G253)</f>
        <v>0</v>
      </c>
      <c r="G240" s="145"/>
      <c r="H240" s="78"/>
      <c r="I240" s="64"/>
      <c r="J240" s="78"/>
      <c r="K240" s="79"/>
      <c r="O240" s="52"/>
      <c r="CA240" s="52"/>
      <c r="CB240" s="52"/>
    </row>
    <row r="241" spans="1:80" s="51" customFormat="1" ht="22.5">
      <c r="A241" s="46">
        <v>76</v>
      </c>
      <c r="B241" s="114"/>
      <c r="C241" s="74" t="s">
        <v>74</v>
      </c>
      <c r="D241" s="48" t="s">
        <v>26</v>
      </c>
      <c r="E241" s="104">
        <v>2</v>
      </c>
      <c r="F241" s="247"/>
      <c r="G241" s="45">
        <f aca="true" t="shared" si="71" ref="G241:G243">E241*(F241+I241)</f>
        <v>0</v>
      </c>
      <c r="H241" s="78"/>
      <c r="I241" s="64"/>
      <c r="J241" s="78"/>
      <c r="K241" s="79"/>
      <c r="O241" s="52"/>
      <c r="CA241" s="52"/>
      <c r="CB241" s="52"/>
    </row>
    <row r="242" spans="1:80" s="51" customFormat="1" ht="22.5">
      <c r="A242" s="81">
        <v>77</v>
      </c>
      <c r="B242" s="58"/>
      <c r="C242" s="76" t="s">
        <v>76</v>
      </c>
      <c r="D242" s="50" t="s">
        <v>26</v>
      </c>
      <c r="E242" s="86">
        <v>1</v>
      </c>
      <c r="F242" s="246"/>
      <c r="G242" s="77">
        <f t="shared" si="71"/>
        <v>0</v>
      </c>
      <c r="H242" s="78"/>
      <c r="I242" s="64"/>
      <c r="J242" s="78"/>
      <c r="K242" s="79"/>
      <c r="O242" s="52"/>
      <c r="CA242" s="52"/>
      <c r="CB242" s="52"/>
    </row>
    <row r="243" spans="1:80" s="51" customFormat="1" ht="33.75">
      <c r="A243" s="49">
        <v>78</v>
      </c>
      <c r="B243" s="34"/>
      <c r="C243" s="11" t="s">
        <v>89</v>
      </c>
      <c r="D243" s="50" t="s">
        <v>26</v>
      </c>
      <c r="E243" s="86">
        <v>2</v>
      </c>
      <c r="F243" s="246"/>
      <c r="G243" s="7">
        <f t="shared" si="71"/>
        <v>0</v>
      </c>
      <c r="H243" s="78"/>
      <c r="I243" s="64"/>
      <c r="J243" s="78"/>
      <c r="K243" s="79"/>
      <c r="O243" s="52"/>
      <c r="CA243" s="52"/>
      <c r="CB243" s="52"/>
    </row>
    <row r="244" spans="1:80" s="51" customFormat="1" ht="33.75">
      <c r="A244" s="81">
        <v>79</v>
      </c>
      <c r="B244" s="58"/>
      <c r="C244" s="67" t="s">
        <v>83</v>
      </c>
      <c r="D244" s="50" t="s">
        <v>26</v>
      </c>
      <c r="E244" s="86">
        <v>1</v>
      </c>
      <c r="F244" s="246"/>
      <c r="G244" s="68">
        <f>E244*(F244+I244)</f>
        <v>0</v>
      </c>
      <c r="H244" s="78"/>
      <c r="I244" s="64"/>
      <c r="J244" s="78"/>
      <c r="K244" s="79"/>
      <c r="O244" s="52"/>
      <c r="CA244" s="52"/>
      <c r="CB244" s="52"/>
    </row>
    <row r="245" spans="1:80" s="51" customFormat="1" ht="15">
      <c r="A245" s="49">
        <v>80</v>
      </c>
      <c r="B245" s="58"/>
      <c r="C245" s="76" t="s">
        <v>75</v>
      </c>
      <c r="D245" s="50" t="s">
        <v>26</v>
      </c>
      <c r="E245" s="86">
        <v>2</v>
      </c>
      <c r="F245" s="246"/>
      <c r="G245" s="77">
        <f aca="true" t="shared" si="72" ref="G245:G253">E245*(F245+I245)</f>
        <v>0</v>
      </c>
      <c r="H245" s="78"/>
      <c r="I245" s="64"/>
      <c r="J245" s="78"/>
      <c r="K245" s="79"/>
      <c r="O245" s="52"/>
      <c r="CA245" s="52"/>
      <c r="CB245" s="52"/>
    </row>
    <row r="246" spans="1:80" s="51" customFormat="1" ht="56.25">
      <c r="A246" s="81">
        <v>81</v>
      </c>
      <c r="B246" s="58"/>
      <c r="C246" s="67" t="s">
        <v>408</v>
      </c>
      <c r="D246" s="50" t="s">
        <v>26</v>
      </c>
      <c r="E246" s="86">
        <v>2</v>
      </c>
      <c r="F246" s="246"/>
      <c r="G246" s="77">
        <f t="shared" si="72"/>
        <v>0</v>
      </c>
      <c r="H246" s="78"/>
      <c r="I246" s="64"/>
      <c r="J246" s="78"/>
      <c r="K246" s="79"/>
      <c r="O246" s="52"/>
      <c r="CA246" s="52"/>
      <c r="CB246" s="52"/>
    </row>
    <row r="247" spans="1:80" s="51" customFormat="1" ht="45">
      <c r="A247" s="49">
        <v>82</v>
      </c>
      <c r="B247" s="58"/>
      <c r="C247" s="67" t="s">
        <v>88</v>
      </c>
      <c r="D247" s="50" t="s">
        <v>26</v>
      </c>
      <c r="E247" s="86">
        <v>1</v>
      </c>
      <c r="F247" s="246"/>
      <c r="G247" s="77">
        <f t="shared" si="72"/>
        <v>0</v>
      </c>
      <c r="H247" s="78"/>
      <c r="I247" s="64"/>
      <c r="J247" s="78"/>
      <c r="K247" s="79"/>
      <c r="O247" s="52"/>
      <c r="CA247" s="52"/>
      <c r="CB247" s="52"/>
    </row>
    <row r="248" spans="1:80" s="51" customFormat="1" ht="15">
      <c r="A248" s="81">
        <v>83</v>
      </c>
      <c r="B248" s="58"/>
      <c r="C248" s="67" t="s">
        <v>409</v>
      </c>
      <c r="D248" s="50" t="s">
        <v>26</v>
      </c>
      <c r="E248" s="86">
        <v>1</v>
      </c>
      <c r="F248" s="246"/>
      <c r="G248" s="77">
        <f t="shared" si="72"/>
        <v>0</v>
      </c>
      <c r="H248" s="78"/>
      <c r="I248" s="64"/>
      <c r="J248" s="78"/>
      <c r="K248" s="79"/>
      <c r="O248" s="52"/>
      <c r="CA248" s="52"/>
      <c r="CB248" s="52"/>
    </row>
    <row r="249" spans="1:80" s="51" customFormat="1" ht="22.5">
      <c r="A249" s="49">
        <v>84</v>
      </c>
      <c r="B249" s="219"/>
      <c r="C249" s="67" t="s">
        <v>410</v>
      </c>
      <c r="D249" s="50" t="s">
        <v>26</v>
      </c>
      <c r="E249" s="86">
        <v>1</v>
      </c>
      <c r="F249" s="246"/>
      <c r="G249" s="77">
        <f t="shared" si="72"/>
        <v>0</v>
      </c>
      <c r="H249" s="78"/>
      <c r="I249" s="64"/>
      <c r="J249" s="78"/>
      <c r="K249" s="79"/>
      <c r="O249" s="52"/>
      <c r="CA249" s="52"/>
      <c r="CB249" s="52"/>
    </row>
    <row r="250" spans="1:80" s="51" customFormat="1" ht="15">
      <c r="A250" s="81">
        <v>85</v>
      </c>
      <c r="B250" s="219"/>
      <c r="C250" s="67" t="s">
        <v>411</v>
      </c>
      <c r="D250" s="50" t="s">
        <v>26</v>
      </c>
      <c r="E250" s="86">
        <v>2</v>
      </c>
      <c r="F250" s="246"/>
      <c r="G250" s="77">
        <f t="shared" si="72"/>
        <v>0</v>
      </c>
      <c r="H250" s="78"/>
      <c r="I250" s="64"/>
      <c r="J250" s="78"/>
      <c r="K250" s="79"/>
      <c r="O250" s="52"/>
      <c r="CA250" s="52"/>
      <c r="CB250" s="52"/>
    </row>
    <row r="251" spans="1:80" s="51" customFormat="1" ht="15">
      <c r="A251" s="49">
        <v>86</v>
      </c>
      <c r="B251" s="225"/>
      <c r="C251" s="33" t="s">
        <v>412</v>
      </c>
      <c r="D251" s="43" t="s">
        <v>26</v>
      </c>
      <c r="E251" s="83">
        <v>2</v>
      </c>
      <c r="F251" s="248"/>
      <c r="G251" s="7">
        <f t="shared" si="72"/>
        <v>0</v>
      </c>
      <c r="H251" s="78"/>
      <c r="I251" s="64"/>
      <c r="J251" s="78"/>
      <c r="K251" s="79"/>
      <c r="O251" s="52"/>
      <c r="CA251" s="52"/>
      <c r="CB251" s="52"/>
    </row>
    <row r="252" spans="1:80" s="51" customFormat="1" ht="132" customHeight="1">
      <c r="A252" s="81" t="s">
        <v>524</v>
      </c>
      <c r="B252" s="58"/>
      <c r="C252" s="67" t="s">
        <v>530</v>
      </c>
      <c r="D252" s="50" t="s">
        <v>26</v>
      </c>
      <c r="E252" s="290">
        <v>1</v>
      </c>
      <c r="F252" s="246"/>
      <c r="G252" s="77">
        <f t="shared" si="72"/>
        <v>0</v>
      </c>
      <c r="H252" s="78"/>
      <c r="I252" s="64"/>
      <c r="J252" s="78"/>
      <c r="K252" s="79"/>
      <c r="O252" s="52"/>
      <c r="CA252" s="52"/>
      <c r="CB252" s="52"/>
    </row>
    <row r="253" spans="1:80" s="51" customFormat="1" ht="39" customHeight="1" thickBot="1">
      <c r="A253" s="81" t="s">
        <v>525</v>
      </c>
      <c r="B253" s="58"/>
      <c r="C253" s="67" t="s">
        <v>531</v>
      </c>
      <c r="D253" s="50" t="s">
        <v>26</v>
      </c>
      <c r="E253" s="290">
        <v>3</v>
      </c>
      <c r="F253" s="246"/>
      <c r="G253" s="77">
        <f t="shared" si="72"/>
        <v>0</v>
      </c>
      <c r="H253" s="78"/>
      <c r="I253" s="64"/>
      <c r="J253" s="78"/>
      <c r="K253" s="79"/>
      <c r="O253" s="52"/>
      <c r="CA253" s="52"/>
      <c r="CB253" s="52"/>
    </row>
    <row r="254" spans="1:80" s="51" customFormat="1" ht="13.5" thickBot="1">
      <c r="A254" s="141" t="s">
        <v>14</v>
      </c>
      <c r="B254" s="142" t="s">
        <v>96</v>
      </c>
      <c r="C254" s="143" t="s">
        <v>39</v>
      </c>
      <c r="D254" s="144"/>
      <c r="E254" s="188" t="s">
        <v>25</v>
      </c>
      <c r="F254" s="245">
        <f>SUM(G255:G336)</f>
        <v>0</v>
      </c>
      <c r="G254" s="145"/>
      <c r="H254" s="78"/>
      <c r="I254" s="64"/>
      <c r="J254" s="78"/>
      <c r="K254" s="79"/>
      <c r="O254" s="52"/>
      <c r="CA254" s="52"/>
      <c r="CB254" s="52"/>
    </row>
    <row r="255" spans="1:80" s="51" customFormat="1" ht="22.5">
      <c r="A255" s="46">
        <v>87</v>
      </c>
      <c r="B255" s="114"/>
      <c r="C255" s="38" t="s">
        <v>94</v>
      </c>
      <c r="D255" s="48" t="s">
        <v>26</v>
      </c>
      <c r="E255" s="104">
        <v>1</v>
      </c>
      <c r="F255" s="247"/>
      <c r="G255" s="45">
        <f aca="true" t="shared" si="73" ref="G255:G335">E255*(F255+I255)</f>
        <v>0</v>
      </c>
      <c r="H255" s="78"/>
      <c r="I255" s="64"/>
      <c r="J255" s="78"/>
      <c r="K255" s="79"/>
      <c r="O255" s="52"/>
      <c r="CA255" s="52"/>
      <c r="CB255" s="52"/>
    </row>
    <row r="256" spans="1:80" s="51" customFormat="1" ht="15">
      <c r="A256" s="49">
        <v>88</v>
      </c>
      <c r="B256" s="58"/>
      <c r="C256" s="11" t="s">
        <v>84</v>
      </c>
      <c r="D256" s="50" t="s">
        <v>26</v>
      </c>
      <c r="E256" s="86">
        <v>2</v>
      </c>
      <c r="F256" s="246"/>
      <c r="G256" s="77">
        <f t="shared" si="73"/>
        <v>0</v>
      </c>
      <c r="H256" s="78"/>
      <c r="I256" s="64"/>
      <c r="J256" s="78"/>
      <c r="K256" s="79"/>
      <c r="O256" s="52"/>
      <c r="CA256" s="52"/>
      <c r="CB256" s="52"/>
    </row>
    <row r="257" spans="1:80" s="51" customFormat="1" ht="15">
      <c r="A257" s="49">
        <v>89</v>
      </c>
      <c r="B257" s="58"/>
      <c r="C257" s="11" t="s">
        <v>413</v>
      </c>
      <c r="D257" s="50" t="s">
        <v>26</v>
      </c>
      <c r="E257" s="86">
        <v>1</v>
      </c>
      <c r="F257" s="246"/>
      <c r="G257" s="77">
        <f t="shared" si="73"/>
        <v>0</v>
      </c>
      <c r="H257" s="78"/>
      <c r="I257" s="64"/>
      <c r="J257" s="78"/>
      <c r="K257" s="79"/>
      <c r="O257" s="52"/>
      <c r="CA257" s="52"/>
      <c r="CB257" s="52"/>
    </row>
    <row r="258" spans="1:80" s="51" customFormat="1" ht="15">
      <c r="A258" s="49">
        <v>90</v>
      </c>
      <c r="B258" s="58"/>
      <c r="C258" s="11" t="s">
        <v>414</v>
      </c>
      <c r="D258" s="50" t="s">
        <v>26</v>
      </c>
      <c r="E258" s="86">
        <v>2</v>
      </c>
      <c r="F258" s="246"/>
      <c r="G258" s="77">
        <f t="shared" si="73"/>
        <v>0</v>
      </c>
      <c r="H258" s="78"/>
      <c r="I258" s="64"/>
      <c r="J258" s="78"/>
      <c r="K258" s="79"/>
      <c r="O258" s="52"/>
      <c r="CA258" s="52"/>
      <c r="CB258" s="52"/>
    </row>
    <row r="259" spans="1:80" s="51" customFormat="1" ht="15">
      <c r="A259" s="49">
        <v>91</v>
      </c>
      <c r="B259" s="58"/>
      <c r="C259" s="11" t="s">
        <v>415</v>
      </c>
      <c r="D259" s="50" t="s">
        <v>26</v>
      </c>
      <c r="E259" s="86">
        <v>1</v>
      </c>
      <c r="F259" s="246"/>
      <c r="G259" s="77">
        <f t="shared" si="73"/>
        <v>0</v>
      </c>
      <c r="H259" s="78"/>
      <c r="I259" s="64"/>
      <c r="J259" s="78"/>
      <c r="K259" s="79"/>
      <c r="O259" s="52"/>
      <c r="CA259" s="52"/>
      <c r="CB259" s="52"/>
    </row>
    <row r="260" spans="1:80" s="51" customFormat="1" ht="15">
      <c r="A260" s="49">
        <v>92</v>
      </c>
      <c r="B260" s="58"/>
      <c r="C260" s="11" t="s">
        <v>85</v>
      </c>
      <c r="D260" s="50" t="s">
        <v>26</v>
      </c>
      <c r="E260" s="86">
        <v>1</v>
      </c>
      <c r="F260" s="246"/>
      <c r="G260" s="77">
        <f t="shared" si="73"/>
        <v>0</v>
      </c>
      <c r="H260" s="78"/>
      <c r="I260" s="64"/>
      <c r="J260" s="78"/>
      <c r="K260" s="79"/>
      <c r="O260" s="52"/>
      <c r="CA260" s="52"/>
      <c r="CB260" s="52"/>
    </row>
    <row r="261" spans="1:80" s="51" customFormat="1" ht="15">
      <c r="A261" s="49">
        <v>93</v>
      </c>
      <c r="B261" s="58"/>
      <c r="C261" s="11" t="s">
        <v>156</v>
      </c>
      <c r="D261" s="50" t="s">
        <v>26</v>
      </c>
      <c r="E261" s="86">
        <v>2</v>
      </c>
      <c r="F261" s="246"/>
      <c r="G261" s="77">
        <f t="shared" si="73"/>
        <v>0</v>
      </c>
      <c r="H261" s="78"/>
      <c r="I261" s="64"/>
      <c r="J261" s="78"/>
      <c r="K261" s="79"/>
      <c r="O261" s="52"/>
      <c r="CA261" s="52"/>
      <c r="CB261" s="52"/>
    </row>
    <row r="262" spans="1:80" s="51" customFormat="1" ht="15">
      <c r="A262" s="49">
        <v>94</v>
      </c>
      <c r="B262" s="58"/>
      <c r="C262" s="11" t="s">
        <v>353</v>
      </c>
      <c r="D262" s="50" t="s">
        <v>26</v>
      </c>
      <c r="E262" s="86">
        <v>2</v>
      </c>
      <c r="F262" s="246"/>
      <c r="G262" s="77">
        <f t="shared" si="73"/>
        <v>0</v>
      </c>
      <c r="H262" s="78"/>
      <c r="I262" s="64"/>
      <c r="J262" s="78"/>
      <c r="K262" s="79"/>
      <c r="O262" s="52"/>
      <c r="CA262" s="52"/>
      <c r="CB262" s="52"/>
    </row>
    <row r="263" spans="1:80" s="51" customFormat="1" ht="15">
      <c r="A263" s="49">
        <v>95</v>
      </c>
      <c r="B263" s="58"/>
      <c r="C263" s="11" t="s">
        <v>101</v>
      </c>
      <c r="D263" s="50" t="s">
        <v>26</v>
      </c>
      <c r="E263" s="86">
        <v>1</v>
      </c>
      <c r="F263" s="246"/>
      <c r="G263" s="77">
        <f t="shared" si="73"/>
        <v>0</v>
      </c>
      <c r="H263" s="78"/>
      <c r="I263" s="64"/>
      <c r="J263" s="78"/>
      <c r="K263" s="79"/>
      <c r="O263" s="52"/>
      <c r="CA263" s="52"/>
      <c r="CB263" s="52"/>
    </row>
    <row r="264" spans="1:80" s="51" customFormat="1" ht="15">
      <c r="A264" s="49">
        <v>96</v>
      </c>
      <c r="B264" s="58"/>
      <c r="C264" s="11" t="s">
        <v>27</v>
      </c>
      <c r="D264" s="50" t="s">
        <v>26</v>
      </c>
      <c r="E264" s="268">
        <v>233</v>
      </c>
      <c r="F264" s="246"/>
      <c r="G264" s="77">
        <f t="shared" si="73"/>
        <v>0</v>
      </c>
      <c r="H264" s="78"/>
      <c r="I264" s="64"/>
      <c r="J264" s="78"/>
      <c r="K264" s="79"/>
      <c r="O264" s="52"/>
      <c r="CA264" s="52"/>
      <c r="CB264" s="52"/>
    </row>
    <row r="265" spans="1:80" s="51" customFormat="1" ht="15">
      <c r="A265" s="49">
        <v>97</v>
      </c>
      <c r="B265" s="58"/>
      <c r="C265" s="11" t="s">
        <v>28</v>
      </c>
      <c r="D265" s="50" t="s">
        <v>26</v>
      </c>
      <c r="E265" s="268">
        <v>233</v>
      </c>
      <c r="F265" s="246"/>
      <c r="G265" s="77">
        <f t="shared" si="73"/>
        <v>0</v>
      </c>
      <c r="H265" s="78"/>
      <c r="I265" s="64"/>
      <c r="J265" s="78"/>
      <c r="K265" s="79"/>
      <c r="O265" s="52"/>
      <c r="CA265" s="52"/>
      <c r="CB265" s="52"/>
    </row>
    <row r="266" spans="1:80" s="51" customFormat="1" ht="15">
      <c r="A266" s="49">
        <v>98</v>
      </c>
      <c r="B266" s="58"/>
      <c r="C266" s="67" t="s">
        <v>29</v>
      </c>
      <c r="D266" s="50" t="s">
        <v>26</v>
      </c>
      <c r="E266" s="268">
        <v>233</v>
      </c>
      <c r="F266" s="246"/>
      <c r="G266" s="77">
        <f t="shared" si="73"/>
        <v>0</v>
      </c>
      <c r="H266" s="78"/>
      <c r="I266" s="64"/>
      <c r="J266" s="78"/>
      <c r="K266" s="79"/>
      <c r="O266" s="52"/>
      <c r="CA266" s="52"/>
      <c r="CB266" s="52"/>
    </row>
    <row r="267" spans="1:80" s="51" customFormat="1" ht="15">
      <c r="A267" s="49">
        <v>99</v>
      </c>
      <c r="B267" s="58"/>
      <c r="C267" s="11" t="s">
        <v>30</v>
      </c>
      <c r="D267" s="50" t="s">
        <v>26</v>
      </c>
      <c r="E267" s="86">
        <v>19</v>
      </c>
      <c r="F267" s="246"/>
      <c r="G267" s="77">
        <f t="shared" si="73"/>
        <v>0</v>
      </c>
      <c r="H267" s="78"/>
      <c r="I267" s="64"/>
      <c r="J267" s="78"/>
      <c r="K267" s="79"/>
      <c r="O267" s="52"/>
      <c r="CA267" s="52"/>
      <c r="CB267" s="52"/>
    </row>
    <row r="268" spans="1:80" s="51" customFormat="1" ht="15">
      <c r="A268" s="49">
        <v>100</v>
      </c>
      <c r="B268" s="58"/>
      <c r="C268" s="11" t="s">
        <v>71</v>
      </c>
      <c r="D268" s="50" t="s">
        <v>26</v>
      </c>
      <c r="E268" s="86">
        <v>19</v>
      </c>
      <c r="F268" s="246"/>
      <c r="G268" s="77">
        <f t="shared" si="73"/>
        <v>0</v>
      </c>
      <c r="H268" s="78"/>
      <c r="I268" s="64"/>
      <c r="J268" s="78"/>
      <c r="K268" s="79"/>
      <c r="O268" s="52"/>
      <c r="CA268" s="52"/>
      <c r="CB268" s="52"/>
    </row>
    <row r="269" spans="1:80" s="51" customFormat="1" ht="22.5">
      <c r="A269" s="49">
        <v>101</v>
      </c>
      <c r="B269" s="58"/>
      <c r="C269" s="11" t="s">
        <v>31</v>
      </c>
      <c r="D269" s="50" t="s">
        <v>26</v>
      </c>
      <c r="E269" s="86">
        <v>5</v>
      </c>
      <c r="F269" s="246"/>
      <c r="G269" s="77">
        <f t="shared" si="73"/>
        <v>0</v>
      </c>
      <c r="H269" s="78"/>
      <c r="I269" s="64"/>
      <c r="J269" s="78"/>
      <c r="K269" s="79"/>
      <c r="O269" s="52"/>
      <c r="CA269" s="52"/>
      <c r="CB269" s="52"/>
    </row>
    <row r="270" spans="1:80" s="51" customFormat="1" ht="22.5">
      <c r="A270" s="49">
        <v>102</v>
      </c>
      <c r="B270" s="58"/>
      <c r="C270" s="11" t="s">
        <v>32</v>
      </c>
      <c r="D270" s="50" t="s">
        <v>26</v>
      </c>
      <c r="E270" s="86">
        <v>2</v>
      </c>
      <c r="F270" s="246"/>
      <c r="G270" s="77">
        <f t="shared" si="73"/>
        <v>0</v>
      </c>
      <c r="H270" s="78"/>
      <c r="I270" s="64"/>
      <c r="J270" s="78"/>
      <c r="K270" s="79"/>
      <c r="O270" s="52"/>
      <c r="CA270" s="52"/>
      <c r="CB270" s="52"/>
    </row>
    <row r="271" spans="1:80" s="51" customFormat="1" ht="15">
      <c r="A271" s="49">
        <v>103</v>
      </c>
      <c r="B271" s="58"/>
      <c r="C271" s="11" t="s">
        <v>67</v>
      </c>
      <c r="D271" s="50" t="s">
        <v>26</v>
      </c>
      <c r="E271" s="86">
        <v>2</v>
      </c>
      <c r="F271" s="246"/>
      <c r="G271" s="77">
        <f t="shared" si="73"/>
        <v>0</v>
      </c>
      <c r="H271" s="78"/>
      <c r="I271" s="64"/>
      <c r="J271" s="78"/>
      <c r="K271" s="79"/>
      <c r="O271" s="52"/>
      <c r="CA271" s="52"/>
      <c r="CB271" s="52"/>
    </row>
    <row r="272" spans="1:80" s="51" customFormat="1" ht="15">
      <c r="A272" s="49">
        <v>104</v>
      </c>
      <c r="B272" s="58"/>
      <c r="C272" s="11" t="s">
        <v>68</v>
      </c>
      <c r="D272" s="50" t="s">
        <v>26</v>
      </c>
      <c r="E272" s="86">
        <v>40</v>
      </c>
      <c r="F272" s="246"/>
      <c r="G272" s="77">
        <f t="shared" si="73"/>
        <v>0</v>
      </c>
      <c r="H272" s="78"/>
      <c r="I272" s="64"/>
      <c r="J272" s="78"/>
      <c r="K272" s="79"/>
      <c r="O272" s="52"/>
      <c r="CA272" s="52"/>
      <c r="CB272" s="52"/>
    </row>
    <row r="273" spans="1:80" s="51" customFormat="1" ht="15">
      <c r="A273" s="49">
        <v>105</v>
      </c>
      <c r="B273" s="58"/>
      <c r="C273" s="11" t="s">
        <v>69</v>
      </c>
      <c r="D273" s="50" t="s">
        <v>26</v>
      </c>
      <c r="E273" s="86">
        <v>5</v>
      </c>
      <c r="F273" s="246"/>
      <c r="G273" s="77">
        <f t="shared" si="73"/>
        <v>0</v>
      </c>
      <c r="H273" s="78"/>
      <c r="I273" s="64"/>
      <c r="J273" s="78"/>
      <c r="K273" s="79"/>
      <c r="O273" s="52"/>
      <c r="CA273" s="52"/>
      <c r="CB273" s="52"/>
    </row>
    <row r="274" spans="1:80" s="51" customFormat="1" ht="15">
      <c r="A274" s="49">
        <v>106</v>
      </c>
      <c r="B274" s="58"/>
      <c r="C274" s="11" t="s">
        <v>66</v>
      </c>
      <c r="D274" s="43" t="s">
        <v>26</v>
      </c>
      <c r="E274" s="83">
        <v>3</v>
      </c>
      <c r="F274" s="246"/>
      <c r="G274" s="7">
        <f t="shared" si="73"/>
        <v>0</v>
      </c>
      <c r="H274" s="78"/>
      <c r="I274" s="64"/>
      <c r="J274" s="78"/>
      <c r="K274" s="79"/>
      <c r="O274" s="52"/>
      <c r="CA274" s="52"/>
      <c r="CB274" s="52"/>
    </row>
    <row r="275" spans="1:80" s="51" customFormat="1" ht="15">
      <c r="A275" s="49">
        <v>107</v>
      </c>
      <c r="B275" s="58"/>
      <c r="C275" s="11" t="s">
        <v>129</v>
      </c>
      <c r="D275" s="43" t="s">
        <v>26</v>
      </c>
      <c r="E275" s="83">
        <v>3</v>
      </c>
      <c r="F275" s="246"/>
      <c r="G275" s="7">
        <f t="shared" si="73"/>
        <v>0</v>
      </c>
      <c r="H275" s="78"/>
      <c r="I275" s="64"/>
      <c r="J275" s="78"/>
      <c r="K275" s="79"/>
      <c r="O275" s="52"/>
      <c r="CA275" s="52"/>
      <c r="CB275" s="52"/>
    </row>
    <row r="276" spans="1:80" s="51" customFormat="1" ht="15">
      <c r="A276" s="49">
        <v>108</v>
      </c>
      <c r="B276" s="58"/>
      <c r="C276" s="11" t="s">
        <v>416</v>
      </c>
      <c r="D276" s="50" t="s">
        <v>26</v>
      </c>
      <c r="E276" s="86">
        <v>2</v>
      </c>
      <c r="F276" s="246"/>
      <c r="G276" s="77">
        <f t="shared" si="73"/>
        <v>0</v>
      </c>
      <c r="H276" s="78"/>
      <c r="I276" s="64"/>
      <c r="J276" s="78"/>
      <c r="K276" s="79"/>
      <c r="O276" s="52"/>
      <c r="CA276" s="52"/>
      <c r="CB276" s="52"/>
    </row>
    <row r="277" spans="1:80" s="51" customFormat="1" ht="15">
      <c r="A277" s="49">
        <v>109</v>
      </c>
      <c r="B277" s="34" t="s">
        <v>106</v>
      </c>
      <c r="C277" s="11" t="s">
        <v>107</v>
      </c>
      <c r="D277" s="43" t="s">
        <v>26</v>
      </c>
      <c r="E277" s="83">
        <v>1</v>
      </c>
      <c r="F277" s="246"/>
      <c r="G277" s="7">
        <f t="shared" si="73"/>
        <v>0</v>
      </c>
      <c r="H277" s="78"/>
      <c r="I277" s="64"/>
      <c r="J277" s="78"/>
      <c r="K277" s="79"/>
      <c r="O277" s="52"/>
      <c r="CA277" s="52"/>
      <c r="CB277" s="52"/>
    </row>
    <row r="278" spans="1:80" s="51" customFormat="1" ht="15">
      <c r="A278" s="49">
        <v>110</v>
      </c>
      <c r="B278" s="34" t="s">
        <v>106</v>
      </c>
      <c r="C278" s="11" t="s">
        <v>108</v>
      </c>
      <c r="D278" s="43" t="s">
        <v>26</v>
      </c>
      <c r="E278" s="83">
        <v>1</v>
      </c>
      <c r="F278" s="246"/>
      <c r="G278" s="7">
        <f t="shared" si="73"/>
        <v>0</v>
      </c>
      <c r="H278" s="78"/>
      <c r="I278" s="64"/>
      <c r="J278" s="78"/>
      <c r="K278" s="79"/>
      <c r="O278" s="52"/>
      <c r="CA278" s="52"/>
      <c r="CB278" s="52"/>
    </row>
    <row r="279" spans="1:80" s="51" customFormat="1" ht="15">
      <c r="A279" s="49">
        <v>111</v>
      </c>
      <c r="B279" s="34" t="s">
        <v>106</v>
      </c>
      <c r="C279" s="11" t="s">
        <v>417</v>
      </c>
      <c r="D279" s="43" t="s">
        <v>26</v>
      </c>
      <c r="E279" s="83">
        <v>1</v>
      </c>
      <c r="F279" s="246"/>
      <c r="G279" s="7">
        <f t="shared" si="73"/>
        <v>0</v>
      </c>
      <c r="H279" s="78"/>
      <c r="I279" s="64"/>
      <c r="J279" s="78"/>
      <c r="K279" s="79"/>
      <c r="O279" s="52"/>
      <c r="CA279" s="52"/>
      <c r="CB279" s="52"/>
    </row>
    <row r="280" spans="1:80" s="51" customFormat="1" ht="15">
      <c r="A280" s="49">
        <v>112</v>
      </c>
      <c r="B280" s="34" t="s">
        <v>106</v>
      </c>
      <c r="C280" s="11" t="s">
        <v>418</v>
      </c>
      <c r="D280" s="43" t="s">
        <v>26</v>
      </c>
      <c r="E280" s="83">
        <v>1</v>
      </c>
      <c r="F280" s="246"/>
      <c r="G280" s="7">
        <f t="shared" si="73"/>
        <v>0</v>
      </c>
      <c r="H280" s="78"/>
      <c r="I280" s="64"/>
      <c r="J280" s="78"/>
      <c r="K280" s="79"/>
      <c r="O280" s="52"/>
      <c r="CA280" s="52"/>
      <c r="CB280" s="52"/>
    </row>
    <row r="281" spans="1:80" s="51" customFormat="1" ht="15">
      <c r="A281" s="49">
        <v>113</v>
      </c>
      <c r="B281" s="34" t="s">
        <v>106</v>
      </c>
      <c r="C281" s="11" t="s">
        <v>419</v>
      </c>
      <c r="D281" s="43" t="s">
        <v>26</v>
      </c>
      <c r="E281" s="83">
        <v>1</v>
      </c>
      <c r="F281" s="246"/>
      <c r="G281" s="7">
        <f t="shared" si="73"/>
        <v>0</v>
      </c>
      <c r="H281" s="78"/>
      <c r="I281" s="64"/>
      <c r="J281" s="78"/>
      <c r="K281" s="79"/>
      <c r="O281" s="52"/>
      <c r="CA281" s="52"/>
      <c r="CB281" s="52"/>
    </row>
    <row r="282" spans="1:80" s="51" customFormat="1" ht="15">
      <c r="A282" s="49">
        <v>114</v>
      </c>
      <c r="B282" s="34" t="s">
        <v>106</v>
      </c>
      <c r="C282" s="11" t="s">
        <v>109</v>
      </c>
      <c r="D282" s="43" t="s">
        <v>26</v>
      </c>
      <c r="E282" s="83">
        <v>1</v>
      </c>
      <c r="F282" s="246"/>
      <c r="G282" s="7">
        <f t="shared" si="73"/>
        <v>0</v>
      </c>
      <c r="H282" s="78"/>
      <c r="I282" s="64"/>
      <c r="J282" s="78"/>
      <c r="K282" s="79"/>
      <c r="O282" s="52"/>
      <c r="CA282" s="52"/>
      <c r="CB282" s="52"/>
    </row>
    <row r="283" spans="1:80" s="51" customFormat="1" ht="15">
      <c r="A283" s="49">
        <v>115</v>
      </c>
      <c r="B283" s="34" t="s">
        <v>106</v>
      </c>
      <c r="C283" s="11" t="s">
        <v>120</v>
      </c>
      <c r="D283" s="43" t="s">
        <v>26</v>
      </c>
      <c r="E283" s="83">
        <v>1</v>
      </c>
      <c r="F283" s="246"/>
      <c r="G283" s="7">
        <f t="shared" si="73"/>
        <v>0</v>
      </c>
      <c r="H283" s="78"/>
      <c r="I283" s="64"/>
      <c r="J283" s="78"/>
      <c r="K283" s="79"/>
      <c r="O283" s="52"/>
      <c r="CA283" s="52"/>
      <c r="CB283" s="52"/>
    </row>
    <row r="284" spans="1:80" s="51" customFormat="1" ht="15">
      <c r="A284" s="49">
        <v>116</v>
      </c>
      <c r="B284" s="34" t="s">
        <v>106</v>
      </c>
      <c r="C284" s="11" t="s">
        <v>130</v>
      </c>
      <c r="D284" s="43" t="s">
        <v>26</v>
      </c>
      <c r="E284" s="83">
        <v>1</v>
      </c>
      <c r="F284" s="246"/>
      <c r="G284" s="7">
        <f t="shared" si="73"/>
        <v>0</v>
      </c>
      <c r="H284" s="78"/>
      <c r="I284" s="64"/>
      <c r="J284" s="78"/>
      <c r="K284" s="79"/>
      <c r="O284" s="52"/>
      <c r="CA284" s="52"/>
      <c r="CB284" s="52"/>
    </row>
    <row r="285" spans="1:80" s="51" customFormat="1" ht="15">
      <c r="A285" s="49">
        <v>117</v>
      </c>
      <c r="B285" s="34" t="s">
        <v>106</v>
      </c>
      <c r="C285" s="11" t="s">
        <v>131</v>
      </c>
      <c r="D285" s="43" t="s">
        <v>26</v>
      </c>
      <c r="E285" s="83">
        <v>1</v>
      </c>
      <c r="F285" s="246"/>
      <c r="G285" s="7">
        <f t="shared" si="73"/>
        <v>0</v>
      </c>
      <c r="H285" s="78"/>
      <c r="I285" s="64"/>
      <c r="J285" s="78"/>
      <c r="K285" s="79"/>
      <c r="O285" s="52"/>
      <c r="CA285" s="52"/>
      <c r="CB285" s="52"/>
    </row>
    <row r="286" spans="1:80" s="51" customFormat="1" ht="15">
      <c r="A286" s="49">
        <v>118</v>
      </c>
      <c r="B286" s="34" t="s">
        <v>106</v>
      </c>
      <c r="C286" s="11" t="s">
        <v>375</v>
      </c>
      <c r="D286" s="43" t="s">
        <v>26</v>
      </c>
      <c r="E286" s="83">
        <v>1</v>
      </c>
      <c r="F286" s="246"/>
      <c r="G286" s="7">
        <f t="shared" si="73"/>
        <v>0</v>
      </c>
      <c r="H286" s="78"/>
      <c r="I286" s="64"/>
      <c r="J286" s="78"/>
      <c r="K286" s="79"/>
      <c r="O286" s="52"/>
      <c r="CA286" s="52"/>
      <c r="CB286" s="52"/>
    </row>
    <row r="287" spans="1:80" s="51" customFormat="1" ht="15">
      <c r="A287" s="49">
        <v>119</v>
      </c>
      <c r="B287" s="34"/>
      <c r="C287" s="111" t="s">
        <v>420</v>
      </c>
      <c r="D287" s="43" t="s">
        <v>311</v>
      </c>
      <c r="E287" s="83">
        <v>1</v>
      </c>
      <c r="F287" s="248"/>
      <c r="G287" s="7">
        <f t="shared" si="73"/>
        <v>0</v>
      </c>
      <c r="H287" s="78"/>
      <c r="I287" s="64"/>
      <c r="J287" s="78"/>
      <c r="K287" s="79"/>
      <c r="O287" s="52"/>
      <c r="CA287" s="52"/>
      <c r="CB287" s="52"/>
    </row>
    <row r="288" spans="1:80" s="51" customFormat="1" ht="15">
      <c r="A288" s="49">
        <v>120</v>
      </c>
      <c r="B288" s="34"/>
      <c r="C288" s="111" t="s">
        <v>92</v>
      </c>
      <c r="D288" s="43" t="s">
        <v>81</v>
      </c>
      <c r="E288" s="267">
        <v>259</v>
      </c>
      <c r="F288" s="248"/>
      <c r="G288" s="7">
        <f t="shared" si="73"/>
        <v>0</v>
      </c>
      <c r="H288" s="78"/>
      <c r="I288" s="64"/>
      <c r="J288" s="78"/>
      <c r="K288" s="79"/>
      <c r="O288" s="52"/>
      <c r="CA288" s="52"/>
      <c r="CB288" s="52"/>
    </row>
    <row r="289" spans="1:80" s="51" customFormat="1" ht="15">
      <c r="A289" s="49">
        <v>121</v>
      </c>
      <c r="B289" s="34"/>
      <c r="C289" s="111" t="s">
        <v>421</v>
      </c>
      <c r="D289" s="43" t="s">
        <v>26</v>
      </c>
      <c r="E289" s="83">
        <v>1</v>
      </c>
      <c r="F289" s="248"/>
      <c r="G289" s="7">
        <f t="shared" si="73"/>
        <v>0</v>
      </c>
      <c r="H289" s="78"/>
      <c r="I289" s="64"/>
      <c r="J289" s="78"/>
      <c r="K289" s="79"/>
      <c r="O289" s="52"/>
      <c r="CA289" s="52"/>
      <c r="CB289" s="52"/>
    </row>
    <row r="290" spans="1:80" s="51" customFormat="1" ht="15">
      <c r="A290" s="49">
        <v>122</v>
      </c>
      <c r="B290" s="34"/>
      <c r="C290" s="111" t="s">
        <v>93</v>
      </c>
      <c r="D290" s="43" t="s">
        <v>26</v>
      </c>
      <c r="E290" s="83">
        <v>1</v>
      </c>
      <c r="F290" s="248"/>
      <c r="G290" s="7">
        <f t="shared" si="73"/>
        <v>0</v>
      </c>
      <c r="H290" s="78"/>
      <c r="I290" s="64"/>
      <c r="J290" s="78"/>
      <c r="K290" s="79"/>
      <c r="O290" s="52"/>
      <c r="CA290" s="52"/>
      <c r="CB290" s="52"/>
    </row>
    <row r="291" spans="1:80" s="51" customFormat="1" ht="15">
      <c r="A291" s="49">
        <v>123</v>
      </c>
      <c r="B291" s="58"/>
      <c r="C291" s="218" t="s">
        <v>422</v>
      </c>
      <c r="D291" s="43" t="s">
        <v>26</v>
      </c>
      <c r="E291" s="83">
        <v>1</v>
      </c>
      <c r="F291" s="248"/>
      <c r="G291" s="77">
        <f t="shared" si="73"/>
        <v>0</v>
      </c>
      <c r="H291" s="78"/>
      <c r="I291" s="64"/>
      <c r="J291" s="78"/>
      <c r="K291" s="79"/>
      <c r="O291" s="52"/>
      <c r="CA291" s="52"/>
      <c r="CB291" s="52"/>
    </row>
    <row r="292" spans="1:80" s="51" customFormat="1" ht="15">
      <c r="A292" s="49">
        <v>124</v>
      </c>
      <c r="B292" s="58"/>
      <c r="C292" s="33" t="s">
        <v>423</v>
      </c>
      <c r="D292" s="43" t="s">
        <v>26</v>
      </c>
      <c r="E292" s="83">
        <v>2</v>
      </c>
      <c r="F292" s="248"/>
      <c r="G292" s="77">
        <f t="shared" si="73"/>
        <v>0</v>
      </c>
      <c r="H292" s="78"/>
      <c r="I292" s="64"/>
      <c r="J292" s="78"/>
      <c r="K292" s="79"/>
      <c r="O292" s="52"/>
      <c r="CA292" s="52"/>
      <c r="CB292" s="52"/>
    </row>
    <row r="293" spans="1:80" s="51" customFormat="1" ht="15">
      <c r="A293" s="49">
        <v>125</v>
      </c>
      <c r="B293" s="58"/>
      <c r="C293" s="33" t="s">
        <v>424</v>
      </c>
      <c r="D293" s="43" t="s">
        <v>26</v>
      </c>
      <c r="E293" s="83">
        <v>1</v>
      </c>
      <c r="F293" s="248"/>
      <c r="G293" s="77">
        <f t="shared" si="73"/>
        <v>0</v>
      </c>
      <c r="H293" s="78"/>
      <c r="I293" s="64"/>
      <c r="J293" s="78"/>
      <c r="K293" s="79"/>
      <c r="O293" s="52"/>
      <c r="CA293" s="52"/>
      <c r="CB293" s="52"/>
    </row>
    <row r="294" spans="1:80" s="51" customFormat="1" ht="15">
      <c r="A294" s="49">
        <v>126</v>
      </c>
      <c r="B294" s="58"/>
      <c r="C294" s="33" t="s">
        <v>425</v>
      </c>
      <c r="D294" s="43" t="s">
        <v>26</v>
      </c>
      <c r="E294" s="83">
        <v>1</v>
      </c>
      <c r="F294" s="248"/>
      <c r="G294" s="77">
        <f t="shared" si="73"/>
        <v>0</v>
      </c>
      <c r="H294" s="78"/>
      <c r="I294" s="64"/>
      <c r="J294" s="78"/>
      <c r="K294" s="79"/>
      <c r="O294" s="52"/>
      <c r="CA294" s="52"/>
      <c r="CB294" s="52"/>
    </row>
    <row r="295" spans="1:80" s="51" customFormat="1" ht="22.5">
      <c r="A295" s="49">
        <v>127</v>
      </c>
      <c r="B295" s="58"/>
      <c r="C295" s="11" t="s">
        <v>91</v>
      </c>
      <c r="D295" s="50" t="s">
        <v>26</v>
      </c>
      <c r="E295" s="86">
        <v>7</v>
      </c>
      <c r="F295" s="246"/>
      <c r="G295" s="77">
        <f t="shared" si="73"/>
        <v>0</v>
      </c>
      <c r="H295" s="78"/>
      <c r="I295" s="64"/>
      <c r="J295" s="78"/>
      <c r="K295" s="79"/>
      <c r="O295" s="52"/>
      <c r="CA295" s="52"/>
      <c r="CB295" s="52"/>
    </row>
    <row r="296" spans="1:80" s="51" customFormat="1" ht="15">
      <c r="A296" s="49">
        <v>128</v>
      </c>
      <c r="B296" s="58"/>
      <c r="C296" s="76" t="s">
        <v>75</v>
      </c>
      <c r="D296" s="50" t="s">
        <v>26</v>
      </c>
      <c r="E296" s="86">
        <v>2</v>
      </c>
      <c r="F296" s="246"/>
      <c r="G296" s="77">
        <f t="shared" si="73"/>
        <v>0</v>
      </c>
      <c r="H296" s="78"/>
      <c r="I296" s="64"/>
      <c r="J296" s="78"/>
      <c r="K296" s="79"/>
      <c r="O296" s="52"/>
      <c r="CA296" s="52"/>
      <c r="CB296" s="52"/>
    </row>
    <row r="297" spans="1:80" s="51" customFormat="1" ht="22.5">
      <c r="A297" s="49">
        <v>129</v>
      </c>
      <c r="B297" s="58"/>
      <c r="C297" s="67" t="s">
        <v>36</v>
      </c>
      <c r="D297" s="50" t="s">
        <v>33</v>
      </c>
      <c r="E297" s="290">
        <v>2834</v>
      </c>
      <c r="F297" s="246"/>
      <c r="G297" s="77">
        <f t="shared" si="73"/>
        <v>0</v>
      </c>
      <c r="H297" s="78"/>
      <c r="I297" s="64"/>
      <c r="J297" s="78"/>
      <c r="K297" s="79"/>
      <c r="O297" s="52"/>
      <c r="CA297" s="52"/>
      <c r="CB297" s="52"/>
    </row>
    <row r="298" spans="1:80" s="51" customFormat="1" ht="22.5">
      <c r="A298" s="49">
        <v>130</v>
      </c>
      <c r="B298" s="58"/>
      <c r="C298" s="67" t="s">
        <v>80</v>
      </c>
      <c r="D298" s="50" t="s">
        <v>33</v>
      </c>
      <c r="E298" s="86">
        <v>666</v>
      </c>
      <c r="F298" s="246"/>
      <c r="G298" s="77">
        <f t="shared" si="73"/>
        <v>0</v>
      </c>
      <c r="H298" s="78"/>
      <c r="I298" s="64"/>
      <c r="J298" s="78"/>
      <c r="K298" s="79"/>
      <c r="O298" s="52"/>
      <c r="CA298" s="52"/>
      <c r="CB298" s="52"/>
    </row>
    <row r="299" spans="1:80" s="51" customFormat="1" ht="22.5">
      <c r="A299" s="49">
        <v>131</v>
      </c>
      <c r="B299" s="58"/>
      <c r="C299" s="67" t="s">
        <v>78</v>
      </c>
      <c r="D299" s="50" t="s">
        <v>33</v>
      </c>
      <c r="E299" s="86">
        <v>144</v>
      </c>
      <c r="F299" s="246"/>
      <c r="G299" s="77">
        <f t="shared" si="73"/>
        <v>0</v>
      </c>
      <c r="H299" s="78"/>
      <c r="I299" s="64"/>
      <c r="J299" s="78"/>
      <c r="K299" s="79"/>
      <c r="O299" s="52"/>
      <c r="CA299" s="52"/>
      <c r="CB299" s="52"/>
    </row>
    <row r="300" spans="1:80" s="51" customFormat="1" ht="15">
      <c r="A300" s="49">
        <v>132</v>
      </c>
      <c r="B300" s="58"/>
      <c r="C300" s="67" t="s">
        <v>79</v>
      </c>
      <c r="D300" s="50" t="s">
        <v>33</v>
      </c>
      <c r="E300" s="86">
        <v>48</v>
      </c>
      <c r="F300" s="246"/>
      <c r="G300" s="77">
        <f t="shared" si="73"/>
        <v>0</v>
      </c>
      <c r="H300" s="78"/>
      <c r="I300" s="64"/>
      <c r="J300" s="78"/>
      <c r="K300" s="79"/>
      <c r="O300" s="52"/>
      <c r="CA300" s="52"/>
      <c r="CB300" s="52"/>
    </row>
    <row r="301" spans="1:80" s="51" customFormat="1" ht="15">
      <c r="A301" s="49">
        <v>133</v>
      </c>
      <c r="B301" s="58"/>
      <c r="C301" s="67" t="s">
        <v>87</v>
      </c>
      <c r="D301" s="50" t="s">
        <v>33</v>
      </c>
      <c r="E301" s="86">
        <v>240</v>
      </c>
      <c r="F301" s="246"/>
      <c r="G301" s="77">
        <f t="shared" si="73"/>
        <v>0</v>
      </c>
      <c r="H301" s="78"/>
      <c r="I301" s="64"/>
      <c r="J301" s="78"/>
      <c r="K301" s="79"/>
      <c r="O301" s="52"/>
      <c r="CA301" s="52"/>
      <c r="CB301" s="52"/>
    </row>
    <row r="302" spans="1:80" s="51" customFormat="1" ht="22.5">
      <c r="A302" s="49">
        <v>134</v>
      </c>
      <c r="B302" s="58"/>
      <c r="C302" s="67" t="s">
        <v>60</v>
      </c>
      <c r="D302" s="50" t="s">
        <v>33</v>
      </c>
      <c r="E302" s="296">
        <v>2348</v>
      </c>
      <c r="F302" s="246"/>
      <c r="G302" s="77">
        <f t="shared" si="73"/>
        <v>0</v>
      </c>
      <c r="H302" s="78"/>
      <c r="I302" s="64"/>
      <c r="J302" s="78"/>
      <c r="K302" s="79"/>
      <c r="O302" s="52"/>
      <c r="CA302" s="52"/>
      <c r="CB302" s="52"/>
    </row>
    <row r="303" spans="1:80" s="51" customFormat="1" ht="15">
      <c r="A303" s="49">
        <v>135</v>
      </c>
      <c r="B303" s="112"/>
      <c r="C303" s="113" t="s">
        <v>147</v>
      </c>
      <c r="D303" s="48" t="s">
        <v>26</v>
      </c>
      <c r="E303" s="104">
        <v>43</v>
      </c>
      <c r="F303" s="247"/>
      <c r="G303" s="77">
        <f t="shared" si="73"/>
        <v>0</v>
      </c>
      <c r="H303" s="78"/>
      <c r="I303" s="64"/>
      <c r="J303" s="78"/>
      <c r="K303" s="79"/>
      <c r="O303" s="52"/>
      <c r="CA303" s="52"/>
      <c r="CB303" s="52"/>
    </row>
    <row r="304" spans="1:80" s="51" customFormat="1" ht="22.5">
      <c r="A304" s="49">
        <v>136</v>
      </c>
      <c r="B304" s="114"/>
      <c r="C304" s="113" t="s">
        <v>146</v>
      </c>
      <c r="D304" s="48" t="s">
        <v>26</v>
      </c>
      <c r="E304" s="104">
        <v>1090</v>
      </c>
      <c r="F304" s="247"/>
      <c r="G304" s="77">
        <f t="shared" si="73"/>
        <v>0</v>
      </c>
      <c r="H304" s="78"/>
      <c r="I304" s="64"/>
      <c r="J304" s="78"/>
      <c r="K304" s="79"/>
      <c r="O304" s="52"/>
      <c r="CA304" s="52"/>
      <c r="CB304" s="52"/>
    </row>
    <row r="305" spans="1:80" s="51" customFormat="1" ht="15">
      <c r="A305" s="49">
        <v>137</v>
      </c>
      <c r="B305" s="112"/>
      <c r="C305" s="113" t="s">
        <v>148</v>
      </c>
      <c r="D305" s="48" t="s">
        <v>26</v>
      </c>
      <c r="E305" s="104">
        <v>181</v>
      </c>
      <c r="F305" s="247"/>
      <c r="G305" s="77">
        <f t="shared" si="73"/>
        <v>0</v>
      </c>
      <c r="H305" s="78"/>
      <c r="I305" s="64"/>
      <c r="J305" s="78"/>
      <c r="K305" s="79"/>
      <c r="O305" s="52"/>
      <c r="CA305" s="52"/>
      <c r="CB305" s="52"/>
    </row>
    <row r="306" spans="1:80" s="51" customFormat="1" ht="15">
      <c r="A306" s="49">
        <v>138</v>
      </c>
      <c r="B306" s="114"/>
      <c r="C306" s="113" t="s">
        <v>149</v>
      </c>
      <c r="D306" s="48" t="s">
        <v>26</v>
      </c>
      <c r="E306" s="104">
        <v>364</v>
      </c>
      <c r="F306" s="247"/>
      <c r="G306" s="77">
        <f t="shared" si="73"/>
        <v>0</v>
      </c>
      <c r="H306" s="78"/>
      <c r="I306" s="64"/>
      <c r="J306" s="78"/>
      <c r="K306" s="79"/>
      <c r="O306" s="52"/>
      <c r="CA306" s="52"/>
      <c r="CB306" s="52"/>
    </row>
    <row r="307" spans="1:80" s="51" customFormat="1" ht="22.5">
      <c r="A307" s="49">
        <v>139</v>
      </c>
      <c r="B307" s="58"/>
      <c r="C307" s="67" t="s">
        <v>150</v>
      </c>
      <c r="D307" s="50" t="s">
        <v>26</v>
      </c>
      <c r="E307" s="268">
        <v>187</v>
      </c>
      <c r="F307" s="247"/>
      <c r="G307" s="77">
        <f t="shared" si="73"/>
        <v>0</v>
      </c>
      <c r="H307" s="78"/>
      <c r="I307" s="64"/>
      <c r="J307" s="78"/>
      <c r="K307" s="79"/>
      <c r="O307" s="52"/>
      <c r="CA307" s="52"/>
      <c r="CB307" s="52"/>
    </row>
    <row r="308" spans="1:80" s="51" customFormat="1" ht="22.5">
      <c r="A308" s="49">
        <v>140</v>
      </c>
      <c r="B308" s="114"/>
      <c r="C308" s="113" t="s">
        <v>151</v>
      </c>
      <c r="D308" s="48" t="s">
        <v>26</v>
      </c>
      <c r="E308" s="269">
        <v>142</v>
      </c>
      <c r="F308" s="247"/>
      <c r="G308" s="77">
        <f t="shared" si="73"/>
        <v>0</v>
      </c>
      <c r="H308" s="78"/>
      <c r="I308" s="64"/>
      <c r="J308" s="78"/>
      <c r="K308" s="79"/>
      <c r="O308" s="52"/>
      <c r="CA308" s="52"/>
      <c r="CB308" s="52"/>
    </row>
    <row r="309" spans="1:80" s="51" customFormat="1" ht="22.5">
      <c r="A309" s="49">
        <v>141</v>
      </c>
      <c r="B309" s="114"/>
      <c r="C309" s="113" t="s">
        <v>152</v>
      </c>
      <c r="D309" s="48" t="s">
        <v>26</v>
      </c>
      <c r="E309" s="104">
        <v>21</v>
      </c>
      <c r="F309" s="247"/>
      <c r="G309" s="77">
        <f t="shared" si="73"/>
        <v>0</v>
      </c>
      <c r="H309" s="78"/>
      <c r="I309" s="64"/>
      <c r="J309" s="78"/>
      <c r="K309" s="79"/>
      <c r="O309" s="52"/>
      <c r="CA309" s="52"/>
      <c r="CB309" s="52"/>
    </row>
    <row r="310" spans="1:80" s="51" customFormat="1" ht="15">
      <c r="A310" s="49">
        <v>142</v>
      </c>
      <c r="B310" s="58"/>
      <c r="C310" s="67" t="s">
        <v>61</v>
      </c>
      <c r="D310" s="50" t="s">
        <v>26</v>
      </c>
      <c r="E310" s="290">
        <v>7503</v>
      </c>
      <c r="F310" s="246"/>
      <c r="G310" s="77">
        <f t="shared" si="73"/>
        <v>0</v>
      </c>
      <c r="H310" s="78"/>
      <c r="I310" s="64"/>
      <c r="J310" s="78"/>
      <c r="K310" s="79"/>
      <c r="O310" s="52"/>
      <c r="CA310" s="52"/>
      <c r="CB310" s="52"/>
    </row>
    <row r="311" spans="1:80" s="51" customFormat="1" ht="15">
      <c r="A311" s="49">
        <v>143</v>
      </c>
      <c r="B311" s="58"/>
      <c r="C311" s="67" t="s">
        <v>62</v>
      </c>
      <c r="D311" s="50" t="s">
        <v>26</v>
      </c>
      <c r="E311" s="290">
        <v>7503</v>
      </c>
      <c r="F311" s="246"/>
      <c r="G311" s="77">
        <f t="shared" si="73"/>
        <v>0</v>
      </c>
      <c r="H311" s="78"/>
      <c r="I311" s="64"/>
      <c r="J311" s="78"/>
      <c r="K311" s="79"/>
      <c r="O311" s="52"/>
      <c r="CA311" s="52"/>
      <c r="CB311" s="52"/>
    </row>
    <row r="312" spans="1:80" s="51" customFormat="1" ht="15">
      <c r="A312" s="49">
        <v>144</v>
      </c>
      <c r="B312" s="58"/>
      <c r="C312" s="67" t="s">
        <v>63</v>
      </c>
      <c r="D312" s="50" t="s">
        <v>26</v>
      </c>
      <c r="E312" s="86">
        <v>0</v>
      </c>
      <c r="F312" s="246"/>
      <c r="G312" s="77">
        <f t="shared" si="73"/>
        <v>0</v>
      </c>
      <c r="H312" s="78"/>
      <c r="I312" s="64"/>
      <c r="J312" s="78"/>
      <c r="K312" s="79"/>
      <c r="O312" s="52"/>
      <c r="CA312" s="52"/>
      <c r="CB312" s="52"/>
    </row>
    <row r="313" spans="1:80" s="51" customFormat="1" ht="15">
      <c r="A313" s="49">
        <v>145</v>
      </c>
      <c r="B313" s="58"/>
      <c r="C313" s="76" t="s">
        <v>77</v>
      </c>
      <c r="D313" s="50" t="s">
        <v>33</v>
      </c>
      <c r="E313" s="86">
        <v>60</v>
      </c>
      <c r="F313" s="246"/>
      <c r="G313" s="77">
        <f t="shared" si="73"/>
        <v>0</v>
      </c>
      <c r="H313" s="78"/>
      <c r="I313" s="64"/>
      <c r="J313" s="78"/>
      <c r="K313" s="79"/>
      <c r="O313" s="52"/>
      <c r="CA313" s="52"/>
      <c r="CB313" s="52"/>
    </row>
    <row r="314" spans="1:80" s="51" customFormat="1" ht="22.5">
      <c r="A314" s="49">
        <v>146</v>
      </c>
      <c r="B314" s="58"/>
      <c r="C314" s="67" t="s">
        <v>97</v>
      </c>
      <c r="D314" s="50" t="s">
        <v>26</v>
      </c>
      <c r="E314" s="86">
        <v>8</v>
      </c>
      <c r="F314" s="246"/>
      <c r="G314" s="68">
        <f t="shared" si="73"/>
        <v>0</v>
      </c>
      <c r="H314" s="78"/>
      <c r="I314" s="64"/>
      <c r="J314" s="78"/>
      <c r="K314" s="79"/>
      <c r="O314" s="52"/>
      <c r="CA314" s="52"/>
      <c r="CB314" s="52"/>
    </row>
    <row r="315" spans="1:80" s="51" customFormat="1" ht="22.5">
      <c r="A315" s="49">
        <v>147</v>
      </c>
      <c r="B315" s="58"/>
      <c r="C315" s="76" t="s">
        <v>90</v>
      </c>
      <c r="D315" s="50" t="s">
        <v>26</v>
      </c>
      <c r="E315" s="86">
        <v>2</v>
      </c>
      <c r="F315" s="246"/>
      <c r="G315" s="77">
        <f t="shared" si="73"/>
        <v>0</v>
      </c>
      <c r="H315" s="78"/>
      <c r="I315" s="64"/>
      <c r="J315" s="78"/>
      <c r="K315" s="79"/>
      <c r="O315" s="52"/>
      <c r="CA315" s="52"/>
      <c r="CB315" s="52"/>
    </row>
    <row r="316" spans="1:80" s="51" customFormat="1" ht="15">
      <c r="A316" s="49">
        <v>148</v>
      </c>
      <c r="B316" s="34"/>
      <c r="C316" s="11" t="s">
        <v>133</v>
      </c>
      <c r="D316" s="43" t="s">
        <v>26</v>
      </c>
      <c r="E316" s="83">
        <v>1</v>
      </c>
      <c r="F316" s="246"/>
      <c r="G316" s="7">
        <f t="shared" si="73"/>
        <v>0</v>
      </c>
      <c r="H316" s="78"/>
      <c r="I316" s="64"/>
      <c r="J316" s="78"/>
      <c r="K316" s="79"/>
      <c r="O316" s="52"/>
      <c r="CA316" s="52"/>
      <c r="CB316" s="52"/>
    </row>
    <row r="317" spans="1:80" s="51" customFormat="1" ht="15">
      <c r="A317" s="49">
        <v>149</v>
      </c>
      <c r="B317" s="34"/>
      <c r="C317" s="11" t="s">
        <v>134</v>
      </c>
      <c r="D317" s="50" t="s">
        <v>26</v>
      </c>
      <c r="E317" s="86">
        <v>2</v>
      </c>
      <c r="F317" s="246"/>
      <c r="G317" s="7">
        <f t="shared" si="73"/>
        <v>0</v>
      </c>
      <c r="H317" s="78"/>
      <c r="I317" s="64"/>
      <c r="J317" s="78"/>
      <c r="K317" s="79"/>
      <c r="O317" s="52"/>
      <c r="CA317" s="52"/>
      <c r="CB317" s="52"/>
    </row>
    <row r="318" spans="1:80" s="51" customFormat="1" ht="33.75">
      <c r="A318" s="49">
        <v>150</v>
      </c>
      <c r="B318" s="34"/>
      <c r="C318" s="67" t="s">
        <v>83</v>
      </c>
      <c r="D318" s="50" t="s">
        <v>26</v>
      </c>
      <c r="E318" s="86">
        <v>1</v>
      </c>
      <c r="F318" s="246"/>
      <c r="G318" s="68">
        <f>E318*(F318+I318)</f>
        <v>0</v>
      </c>
      <c r="H318" s="78"/>
      <c r="I318" s="64"/>
      <c r="J318" s="78"/>
      <c r="K318" s="79"/>
      <c r="O318" s="52"/>
      <c r="CA318" s="52"/>
      <c r="CB318" s="52"/>
    </row>
    <row r="319" spans="1:80" s="51" customFormat="1" ht="15">
      <c r="A319" s="49">
        <v>151</v>
      </c>
      <c r="B319" s="34"/>
      <c r="C319" s="76" t="s">
        <v>75</v>
      </c>
      <c r="D319" s="50" t="s">
        <v>26</v>
      </c>
      <c r="E319" s="86">
        <v>2</v>
      </c>
      <c r="F319" s="246"/>
      <c r="G319" s="77">
        <f aca="true" t="shared" si="74" ref="G319:G324">E319*(F319+I319)</f>
        <v>0</v>
      </c>
      <c r="H319" s="78"/>
      <c r="I319" s="64"/>
      <c r="J319" s="78"/>
      <c r="K319" s="79"/>
      <c r="O319" s="52"/>
      <c r="CA319" s="52"/>
      <c r="CB319" s="52"/>
    </row>
    <row r="320" spans="1:80" s="51" customFormat="1" ht="15">
      <c r="A320" s="49">
        <v>152</v>
      </c>
      <c r="B320" s="34"/>
      <c r="C320" s="67" t="s">
        <v>135</v>
      </c>
      <c r="D320" s="50" t="s">
        <v>26</v>
      </c>
      <c r="E320" s="86">
        <v>1</v>
      </c>
      <c r="F320" s="246"/>
      <c r="G320" s="77">
        <f t="shared" si="74"/>
        <v>0</v>
      </c>
      <c r="H320" s="78"/>
      <c r="I320" s="64"/>
      <c r="J320" s="78"/>
      <c r="K320" s="79"/>
      <c r="O320" s="52"/>
      <c r="CA320" s="52"/>
      <c r="CB320" s="52"/>
    </row>
    <row r="321" spans="1:80" s="51" customFormat="1" ht="22.5">
      <c r="A321" s="49">
        <v>153</v>
      </c>
      <c r="B321" s="34"/>
      <c r="C321" s="67" t="s">
        <v>136</v>
      </c>
      <c r="D321" s="50" t="s">
        <v>26</v>
      </c>
      <c r="E321" s="86">
        <v>1</v>
      </c>
      <c r="F321" s="246"/>
      <c r="G321" s="77">
        <f t="shared" si="74"/>
        <v>0</v>
      </c>
      <c r="H321" s="78"/>
      <c r="I321" s="64"/>
      <c r="J321" s="78"/>
      <c r="K321" s="79"/>
      <c r="O321" s="52"/>
      <c r="CA321" s="52"/>
      <c r="CB321" s="52"/>
    </row>
    <row r="322" spans="1:80" s="51" customFormat="1" ht="15">
      <c r="A322" s="49">
        <v>154</v>
      </c>
      <c r="B322" s="34"/>
      <c r="C322" s="67" t="s">
        <v>409</v>
      </c>
      <c r="D322" s="50" t="s">
        <v>26</v>
      </c>
      <c r="E322" s="86">
        <v>1</v>
      </c>
      <c r="F322" s="246"/>
      <c r="G322" s="77">
        <f t="shared" si="74"/>
        <v>0</v>
      </c>
      <c r="H322" s="78"/>
      <c r="I322" s="64"/>
      <c r="J322" s="78"/>
      <c r="K322" s="79"/>
      <c r="O322" s="52"/>
      <c r="CA322" s="52"/>
      <c r="CB322" s="52"/>
    </row>
    <row r="323" spans="1:80" s="51" customFormat="1" ht="22.5">
      <c r="A323" s="49">
        <v>155</v>
      </c>
      <c r="B323" s="34"/>
      <c r="C323" s="67" t="s">
        <v>410</v>
      </c>
      <c r="D323" s="50" t="s">
        <v>26</v>
      </c>
      <c r="E323" s="86">
        <v>1</v>
      </c>
      <c r="F323" s="246"/>
      <c r="G323" s="77">
        <f t="shared" si="74"/>
        <v>0</v>
      </c>
      <c r="H323" s="78"/>
      <c r="I323" s="64"/>
      <c r="J323" s="78"/>
      <c r="K323" s="79"/>
      <c r="O323" s="52"/>
      <c r="CA323" s="52"/>
      <c r="CB323" s="52"/>
    </row>
    <row r="324" spans="1:80" s="51" customFormat="1" ht="15">
      <c r="A324" s="49">
        <v>156</v>
      </c>
      <c r="B324" s="34"/>
      <c r="C324" s="67" t="s">
        <v>411</v>
      </c>
      <c r="D324" s="50" t="s">
        <v>26</v>
      </c>
      <c r="E324" s="86">
        <v>2</v>
      </c>
      <c r="F324" s="246"/>
      <c r="G324" s="77">
        <f t="shared" si="74"/>
        <v>0</v>
      </c>
      <c r="H324" s="78"/>
      <c r="I324" s="64"/>
      <c r="J324" s="78"/>
      <c r="K324" s="79"/>
      <c r="O324" s="52"/>
      <c r="CA324" s="52"/>
      <c r="CB324" s="52"/>
    </row>
    <row r="325" spans="1:80" s="51" customFormat="1" ht="15">
      <c r="A325" s="49">
        <v>157</v>
      </c>
      <c r="B325" s="34"/>
      <c r="C325" s="11" t="s">
        <v>116</v>
      </c>
      <c r="D325" s="43" t="s">
        <v>33</v>
      </c>
      <c r="E325" s="296">
        <v>2348</v>
      </c>
      <c r="F325" s="246"/>
      <c r="G325" s="7">
        <f t="shared" si="73"/>
        <v>0</v>
      </c>
      <c r="H325" s="78"/>
      <c r="I325" s="64"/>
      <c r="J325" s="78"/>
      <c r="K325" s="79"/>
      <c r="O325" s="52"/>
      <c r="CA325" s="52"/>
      <c r="CB325" s="52"/>
    </row>
    <row r="326" spans="1:80" s="51" customFormat="1" ht="15">
      <c r="A326" s="49">
        <v>158</v>
      </c>
      <c r="B326" s="34"/>
      <c r="C326" s="11" t="s">
        <v>117</v>
      </c>
      <c r="D326" s="43" t="s">
        <v>26</v>
      </c>
      <c r="E326" s="83">
        <v>8</v>
      </c>
      <c r="F326" s="246"/>
      <c r="G326" s="7">
        <f>E326*(F326+I326)</f>
        <v>0</v>
      </c>
      <c r="H326" s="78"/>
      <c r="I326" s="64"/>
      <c r="J326" s="78"/>
      <c r="K326" s="79"/>
      <c r="O326" s="52"/>
      <c r="CA326" s="52"/>
      <c r="CB326" s="52"/>
    </row>
    <row r="327" spans="1:80" s="51" customFormat="1" ht="33.75">
      <c r="A327" s="49">
        <v>159</v>
      </c>
      <c r="B327" s="34"/>
      <c r="C327" s="76" t="s">
        <v>153</v>
      </c>
      <c r="D327" s="43" t="s">
        <v>532</v>
      </c>
      <c r="E327" s="295">
        <v>176</v>
      </c>
      <c r="F327" s="246"/>
      <c r="G327" s="7">
        <f>E327*(F327+I327)</f>
        <v>0</v>
      </c>
      <c r="H327" s="78"/>
      <c r="I327" s="64"/>
      <c r="J327" s="78"/>
      <c r="K327" s="79"/>
      <c r="O327" s="52"/>
      <c r="CA327" s="52"/>
      <c r="CB327" s="52"/>
    </row>
    <row r="328" spans="1:80" s="51" customFormat="1" ht="22.5">
      <c r="A328" s="49">
        <v>160</v>
      </c>
      <c r="B328" s="34"/>
      <c r="C328" s="11" t="s">
        <v>154</v>
      </c>
      <c r="D328" s="43" t="s">
        <v>26</v>
      </c>
      <c r="E328" s="86">
        <v>0</v>
      </c>
      <c r="F328" s="246"/>
      <c r="G328" s="7">
        <f>E328*(F328+I328)</f>
        <v>0</v>
      </c>
      <c r="H328" s="78"/>
      <c r="I328" s="64"/>
      <c r="J328" s="78"/>
      <c r="K328" s="79"/>
      <c r="O328" s="52"/>
      <c r="CA328" s="52"/>
      <c r="CB328" s="52"/>
    </row>
    <row r="329" spans="1:80" s="51" customFormat="1" ht="22.5">
      <c r="A329" s="49">
        <v>161</v>
      </c>
      <c r="B329" s="58"/>
      <c r="C329" s="88" t="s">
        <v>40</v>
      </c>
      <c r="D329" s="50" t="s">
        <v>26</v>
      </c>
      <c r="E329" s="86">
        <v>1</v>
      </c>
      <c r="F329" s="246"/>
      <c r="G329" s="77">
        <f t="shared" si="73"/>
        <v>0</v>
      </c>
      <c r="H329" s="78"/>
      <c r="I329" s="64"/>
      <c r="J329" s="78"/>
      <c r="K329" s="79"/>
      <c r="O329" s="52"/>
      <c r="CA329" s="52"/>
      <c r="CB329" s="52"/>
    </row>
    <row r="330" spans="1:80" s="51" customFormat="1" ht="15">
      <c r="A330" s="49">
        <v>162</v>
      </c>
      <c r="B330" s="58"/>
      <c r="C330" s="89" t="s">
        <v>426</v>
      </c>
      <c r="D330" s="50" t="s">
        <v>26</v>
      </c>
      <c r="E330" s="86">
        <v>1</v>
      </c>
      <c r="F330" s="246"/>
      <c r="G330" s="77">
        <f t="shared" si="73"/>
        <v>0</v>
      </c>
      <c r="H330" s="78"/>
      <c r="I330" s="64"/>
      <c r="J330" s="78"/>
      <c r="K330" s="79"/>
      <c r="O330" s="52"/>
      <c r="CA330" s="52"/>
      <c r="CB330" s="52"/>
    </row>
    <row r="331" spans="1:80" s="51" customFormat="1" ht="15">
      <c r="A331" s="49">
        <v>163</v>
      </c>
      <c r="B331" s="58"/>
      <c r="C331" s="89" t="s">
        <v>41</v>
      </c>
      <c r="D331" s="50" t="s">
        <v>26</v>
      </c>
      <c r="E331" s="207">
        <v>1</v>
      </c>
      <c r="F331" s="246"/>
      <c r="G331" s="77">
        <f t="shared" si="73"/>
        <v>0</v>
      </c>
      <c r="H331" s="78"/>
      <c r="I331" s="64"/>
      <c r="J331" s="78"/>
      <c r="K331" s="79"/>
      <c r="O331" s="52"/>
      <c r="CA331" s="52"/>
      <c r="CB331" s="52"/>
    </row>
    <row r="332" spans="1:80" s="51" customFormat="1" ht="15">
      <c r="A332" s="49">
        <v>164</v>
      </c>
      <c r="B332" s="58"/>
      <c r="C332" s="89" t="s">
        <v>42</v>
      </c>
      <c r="D332" s="50" t="s">
        <v>37</v>
      </c>
      <c r="E332" s="86">
        <v>1</v>
      </c>
      <c r="F332" s="246"/>
      <c r="G332" s="77">
        <f t="shared" si="73"/>
        <v>0</v>
      </c>
      <c r="H332" s="78"/>
      <c r="I332" s="64"/>
      <c r="J332" s="78"/>
      <c r="K332" s="79"/>
      <c r="O332" s="52"/>
      <c r="CA332" s="52"/>
      <c r="CB332" s="52"/>
    </row>
    <row r="333" spans="1:80" s="51" customFormat="1" ht="15">
      <c r="A333" s="49">
        <v>165</v>
      </c>
      <c r="B333" s="58"/>
      <c r="C333" s="67" t="s">
        <v>43</v>
      </c>
      <c r="D333" s="50" t="s">
        <v>37</v>
      </c>
      <c r="E333" s="86">
        <v>1</v>
      </c>
      <c r="F333" s="246"/>
      <c r="G333" s="77">
        <f t="shared" si="73"/>
        <v>0</v>
      </c>
      <c r="H333" s="78"/>
      <c r="I333" s="64"/>
      <c r="J333" s="78"/>
      <c r="K333" s="79"/>
      <c r="O333" s="52"/>
      <c r="CA333" s="52"/>
      <c r="CB333" s="52"/>
    </row>
    <row r="334" spans="1:80" s="51" customFormat="1" ht="15">
      <c r="A334" s="49">
        <v>166</v>
      </c>
      <c r="B334" s="58"/>
      <c r="C334" s="85" t="s">
        <v>44</v>
      </c>
      <c r="D334" s="50" t="s">
        <v>26</v>
      </c>
      <c r="E334" s="86">
        <v>1</v>
      </c>
      <c r="F334" s="246"/>
      <c r="G334" s="77">
        <f t="shared" si="73"/>
        <v>0</v>
      </c>
      <c r="H334" s="78"/>
      <c r="I334" s="64"/>
      <c r="J334" s="78"/>
      <c r="K334" s="79"/>
      <c r="O334" s="52"/>
      <c r="CA334" s="52"/>
      <c r="CB334" s="52"/>
    </row>
    <row r="335" spans="1:80" s="51" customFormat="1" ht="22.5">
      <c r="A335" s="49">
        <v>167</v>
      </c>
      <c r="B335" s="58"/>
      <c r="C335" s="85" t="s">
        <v>86</v>
      </c>
      <c r="D335" s="50" t="s">
        <v>26</v>
      </c>
      <c r="E335" s="86">
        <v>1</v>
      </c>
      <c r="F335" s="246"/>
      <c r="G335" s="77">
        <f t="shared" si="73"/>
        <v>0</v>
      </c>
      <c r="H335" s="78"/>
      <c r="I335" s="64"/>
      <c r="J335" s="78"/>
      <c r="K335" s="79"/>
      <c r="O335" s="52"/>
      <c r="CA335" s="52"/>
      <c r="CB335" s="52"/>
    </row>
    <row r="336" spans="1:80" s="51" customFormat="1" ht="24.75" customHeight="1" thickBot="1">
      <c r="A336" s="49">
        <v>168</v>
      </c>
      <c r="B336" s="34"/>
      <c r="C336" s="195" t="s">
        <v>155</v>
      </c>
      <c r="D336" s="43" t="s">
        <v>26</v>
      </c>
      <c r="E336" s="295">
        <v>1</v>
      </c>
      <c r="F336" s="248"/>
      <c r="G336" s="7">
        <f aca="true" t="shared" si="75" ref="G336">E336*(F336+I336)</f>
        <v>0</v>
      </c>
      <c r="H336" s="78"/>
      <c r="I336" s="64"/>
      <c r="J336" s="78"/>
      <c r="K336" s="79"/>
      <c r="O336" s="52"/>
      <c r="CA336" s="52"/>
      <c r="CB336" s="52"/>
    </row>
    <row r="337" spans="1:80" s="51" customFormat="1" ht="13.5" thickBot="1">
      <c r="A337" s="141" t="s">
        <v>14</v>
      </c>
      <c r="B337" s="142" t="s">
        <v>427</v>
      </c>
      <c r="C337" s="143" t="s">
        <v>46</v>
      </c>
      <c r="D337" s="144"/>
      <c r="E337" s="188" t="s">
        <v>25</v>
      </c>
      <c r="F337" s="245">
        <f>SUM(G338:G351)</f>
        <v>0</v>
      </c>
      <c r="G337" s="145"/>
      <c r="H337" s="78"/>
      <c r="I337" s="64"/>
      <c r="J337" s="78"/>
      <c r="K337" s="79"/>
      <c r="O337" s="52"/>
      <c r="CA337" s="52"/>
      <c r="CB337" s="52"/>
    </row>
    <row r="338" spans="1:80" s="51" customFormat="1" ht="15">
      <c r="A338" s="46">
        <v>169</v>
      </c>
      <c r="B338" s="114"/>
      <c r="C338" s="115" t="s">
        <v>118</v>
      </c>
      <c r="D338" s="48" t="s">
        <v>26</v>
      </c>
      <c r="E338" s="104">
        <v>1</v>
      </c>
      <c r="F338" s="247"/>
      <c r="G338" s="45">
        <f aca="true" t="shared" si="76" ref="G338:G345">E338*(F338+I338)</f>
        <v>0</v>
      </c>
      <c r="H338" s="78"/>
      <c r="I338" s="64"/>
      <c r="J338" s="78"/>
      <c r="K338" s="79"/>
      <c r="O338" s="52"/>
      <c r="CA338" s="52"/>
      <c r="CB338" s="52"/>
    </row>
    <row r="339" spans="1:80" s="51" customFormat="1" ht="15">
      <c r="A339" s="49">
        <v>170</v>
      </c>
      <c r="B339" s="58"/>
      <c r="C339" s="67" t="s">
        <v>119</v>
      </c>
      <c r="D339" s="50" t="s">
        <v>26</v>
      </c>
      <c r="E339" s="86">
        <v>1</v>
      </c>
      <c r="F339" s="246"/>
      <c r="G339" s="77">
        <f t="shared" si="76"/>
        <v>0</v>
      </c>
      <c r="H339" s="78"/>
      <c r="I339" s="64"/>
      <c r="J339" s="78"/>
      <c r="K339" s="79"/>
      <c r="O339" s="52"/>
      <c r="CA339" s="52"/>
      <c r="CB339" s="52"/>
    </row>
    <row r="340" spans="1:80" s="51" customFormat="1" ht="15">
      <c r="A340" s="49">
        <v>171</v>
      </c>
      <c r="B340" s="58"/>
      <c r="C340" s="67" t="s">
        <v>47</v>
      </c>
      <c r="D340" s="50" t="s">
        <v>26</v>
      </c>
      <c r="E340" s="86">
        <v>1</v>
      </c>
      <c r="F340" s="246"/>
      <c r="G340" s="77">
        <f t="shared" si="76"/>
        <v>0</v>
      </c>
      <c r="H340" s="78"/>
      <c r="I340" s="64"/>
      <c r="J340" s="78"/>
      <c r="K340" s="79"/>
      <c r="O340" s="52"/>
      <c r="CA340" s="52"/>
      <c r="CB340" s="52"/>
    </row>
    <row r="341" spans="1:80" s="51" customFormat="1" ht="15">
      <c r="A341" s="49">
        <v>172</v>
      </c>
      <c r="B341" s="58"/>
      <c r="C341" s="67" t="s">
        <v>48</v>
      </c>
      <c r="D341" s="50" t="s">
        <v>26</v>
      </c>
      <c r="E341" s="86">
        <v>1</v>
      </c>
      <c r="F341" s="246"/>
      <c r="G341" s="77">
        <f t="shared" si="76"/>
        <v>0</v>
      </c>
      <c r="H341" s="78"/>
      <c r="I341" s="64"/>
      <c r="J341" s="78"/>
      <c r="K341" s="79"/>
      <c r="O341" s="52"/>
      <c r="CA341" s="52"/>
      <c r="CB341" s="52"/>
    </row>
    <row r="342" spans="1:80" s="51" customFormat="1" ht="15">
      <c r="A342" s="49">
        <v>173</v>
      </c>
      <c r="B342" s="58" t="s">
        <v>106</v>
      </c>
      <c r="C342" s="67" t="s">
        <v>113</v>
      </c>
      <c r="D342" s="50" t="s">
        <v>26</v>
      </c>
      <c r="E342" s="86">
        <v>1</v>
      </c>
      <c r="F342" s="246"/>
      <c r="G342" s="77">
        <f t="shared" si="76"/>
        <v>0</v>
      </c>
      <c r="H342" s="78"/>
      <c r="I342" s="64"/>
      <c r="J342" s="78"/>
      <c r="K342" s="79"/>
      <c r="O342" s="52"/>
      <c r="CA342" s="52"/>
      <c r="CB342" s="52"/>
    </row>
    <row r="343" spans="1:80" s="51" customFormat="1" ht="22.5">
      <c r="A343" s="49">
        <v>174</v>
      </c>
      <c r="B343" s="58" t="s">
        <v>106</v>
      </c>
      <c r="C343" s="67" t="s">
        <v>428</v>
      </c>
      <c r="D343" s="50" t="s">
        <v>26</v>
      </c>
      <c r="E343" s="86">
        <v>1</v>
      </c>
      <c r="F343" s="246"/>
      <c r="G343" s="77">
        <f t="shared" si="76"/>
        <v>0</v>
      </c>
      <c r="H343" s="78"/>
      <c r="I343" s="64"/>
      <c r="J343" s="78"/>
      <c r="K343" s="79"/>
      <c r="O343" s="52"/>
      <c r="CA343" s="52"/>
      <c r="CB343" s="52"/>
    </row>
    <row r="344" spans="1:80" s="51" customFormat="1" ht="15">
      <c r="A344" s="49">
        <v>175</v>
      </c>
      <c r="B344" s="58" t="s">
        <v>106</v>
      </c>
      <c r="C344" s="67" t="s">
        <v>429</v>
      </c>
      <c r="D344" s="50" t="s">
        <v>26</v>
      </c>
      <c r="E344" s="86">
        <v>1</v>
      </c>
      <c r="F344" s="246"/>
      <c r="G344" s="77">
        <f t="shared" si="76"/>
        <v>0</v>
      </c>
      <c r="H344" s="78"/>
      <c r="I344" s="64"/>
      <c r="J344" s="78"/>
      <c r="K344" s="79"/>
      <c r="O344" s="52"/>
      <c r="CA344" s="52"/>
      <c r="CB344" s="52"/>
    </row>
    <row r="345" spans="1:80" s="51" customFormat="1" ht="15">
      <c r="A345" s="49">
        <v>176</v>
      </c>
      <c r="B345" s="58" t="s">
        <v>82</v>
      </c>
      <c r="C345" s="76" t="s">
        <v>27</v>
      </c>
      <c r="D345" s="50" t="s">
        <v>26</v>
      </c>
      <c r="E345" s="290">
        <v>4</v>
      </c>
      <c r="F345" s="246"/>
      <c r="G345" s="77">
        <f t="shared" si="76"/>
        <v>0</v>
      </c>
      <c r="H345" s="78"/>
      <c r="I345" s="64"/>
      <c r="J345" s="78"/>
      <c r="K345" s="79"/>
      <c r="O345" s="52"/>
      <c r="CA345" s="52"/>
      <c r="CB345" s="52"/>
    </row>
    <row r="346" spans="1:80" s="51" customFormat="1" ht="15">
      <c r="A346" s="49">
        <v>177</v>
      </c>
      <c r="B346" s="58" t="s">
        <v>82</v>
      </c>
      <c r="C346" s="76" t="s">
        <v>30</v>
      </c>
      <c r="D346" s="50" t="s">
        <v>26</v>
      </c>
      <c r="E346" s="86">
        <v>1</v>
      </c>
      <c r="F346" s="246"/>
      <c r="G346" s="77">
        <f>E346*(F346+I346)</f>
        <v>0</v>
      </c>
      <c r="H346" s="78"/>
      <c r="I346" s="64"/>
      <c r="J346" s="78"/>
      <c r="K346" s="79"/>
      <c r="O346" s="52"/>
      <c r="CA346" s="52"/>
      <c r="CB346" s="52"/>
    </row>
    <row r="347" spans="1:80" s="51" customFormat="1" ht="15">
      <c r="A347" s="49">
        <v>178</v>
      </c>
      <c r="B347" s="58" t="s">
        <v>82</v>
      </c>
      <c r="C347" s="11" t="s">
        <v>72</v>
      </c>
      <c r="D347" s="50" t="s">
        <v>26</v>
      </c>
      <c r="E347" s="86">
        <v>10</v>
      </c>
      <c r="F347" s="246"/>
      <c r="G347" s="77">
        <f>E347*(F347+I347)</f>
        <v>0</v>
      </c>
      <c r="H347" s="78"/>
      <c r="I347" s="64"/>
      <c r="J347" s="78"/>
      <c r="K347" s="79"/>
      <c r="O347" s="52"/>
      <c r="CA347" s="52"/>
      <c r="CB347" s="52"/>
    </row>
    <row r="348" spans="1:80" s="51" customFormat="1" ht="22.5">
      <c r="A348" s="49">
        <v>179</v>
      </c>
      <c r="B348" s="133" t="s">
        <v>82</v>
      </c>
      <c r="C348" s="11" t="s">
        <v>31</v>
      </c>
      <c r="D348" s="50" t="s">
        <v>26</v>
      </c>
      <c r="E348" s="86">
        <v>1</v>
      </c>
      <c r="F348" s="246"/>
      <c r="G348" s="77">
        <f aca="true" t="shared" si="77" ref="G348:G349">E348*(F348+I348)</f>
        <v>0</v>
      </c>
      <c r="H348" s="78"/>
      <c r="I348" s="64"/>
      <c r="J348" s="78"/>
      <c r="K348" s="79"/>
      <c r="O348" s="52"/>
      <c r="CA348" s="52"/>
      <c r="CB348" s="52"/>
    </row>
    <row r="349" spans="1:80" s="51" customFormat="1" ht="22.5">
      <c r="A349" s="49">
        <v>180</v>
      </c>
      <c r="B349" s="55" t="s">
        <v>82</v>
      </c>
      <c r="C349" s="11" t="s">
        <v>32</v>
      </c>
      <c r="D349" s="43" t="s">
        <v>26</v>
      </c>
      <c r="E349" s="83">
        <v>1</v>
      </c>
      <c r="F349" s="246"/>
      <c r="G349" s="7">
        <f t="shared" si="77"/>
        <v>0</v>
      </c>
      <c r="H349" s="78"/>
      <c r="I349" s="64"/>
      <c r="J349" s="78"/>
      <c r="K349" s="79"/>
      <c r="O349" s="52"/>
      <c r="CA349" s="52"/>
      <c r="CB349" s="52"/>
    </row>
    <row r="350" spans="1:80" s="51" customFormat="1" ht="15">
      <c r="A350" s="49">
        <v>181</v>
      </c>
      <c r="B350" s="58"/>
      <c r="C350" s="84" t="s">
        <v>49</v>
      </c>
      <c r="D350" s="50" t="s">
        <v>26</v>
      </c>
      <c r="E350" s="86">
        <v>1</v>
      </c>
      <c r="F350" s="246"/>
      <c r="G350" s="77">
        <f>E350*(F350+I350)</f>
        <v>0</v>
      </c>
      <c r="H350" s="78"/>
      <c r="I350" s="64"/>
      <c r="J350" s="78"/>
      <c r="K350" s="79"/>
      <c r="O350" s="52"/>
      <c r="CA350" s="52"/>
      <c r="CB350" s="52"/>
    </row>
    <row r="351" spans="1:80" s="51" customFormat="1" ht="15">
      <c r="A351" s="49">
        <v>182</v>
      </c>
      <c r="B351" s="58"/>
      <c r="C351" s="85" t="s">
        <v>50</v>
      </c>
      <c r="D351" s="50" t="s">
        <v>37</v>
      </c>
      <c r="E351" s="86">
        <v>1</v>
      </c>
      <c r="F351" s="246"/>
      <c r="G351" s="77">
        <f aca="true" t="shared" si="78" ref="G351">E351*(F351+I351)</f>
        <v>0</v>
      </c>
      <c r="H351" s="78"/>
      <c r="I351" s="64"/>
      <c r="J351" s="78"/>
      <c r="K351" s="79"/>
      <c r="O351" s="52"/>
      <c r="CA351" s="52"/>
      <c r="CB351" s="52"/>
    </row>
    <row r="352" spans="1:80" s="51" customFormat="1" ht="13.5" thickBot="1">
      <c r="A352" s="220"/>
      <c r="B352" s="172"/>
      <c r="C352" s="221"/>
      <c r="D352" s="222"/>
      <c r="E352" s="223"/>
      <c r="F352" s="251"/>
      <c r="G352" s="224"/>
      <c r="H352" s="78"/>
      <c r="I352" s="64"/>
      <c r="J352" s="78"/>
      <c r="K352" s="79"/>
      <c r="O352" s="52"/>
      <c r="CA352" s="52"/>
      <c r="CB352" s="52"/>
    </row>
    <row r="353" spans="1:80" s="51" customFormat="1" ht="13.5" thickBot="1">
      <c r="A353" s="228" t="s">
        <v>14</v>
      </c>
      <c r="B353" s="229" t="s">
        <v>15</v>
      </c>
      <c r="C353" s="230" t="s">
        <v>446</v>
      </c>
      <c r="D353" s="231"/>
      <c r="E353" s="232"/>
      <c r="F353" s="250"/>
      <c r="G353" s="234"/>
      <c r="H353" s="78"/>
      <c r="I353" s="64"/>
      <c r="J353" s="78"/>
      <c r="K353" s="79"/>
      <c r="O353" s="52"/>
      <c r="CA353" s="52"/>
      <c r="CB353" s="52"/>
    </row>
    <row r="354" spans="1:80" s="51" customFormat="1" ht="13.5" thickBot="1">
      <c r="A354" s="39" t="s">
        <v>16</v>
      </c>
      <c r="B354" s="40" t="s">
        <v>17</v>
      </c>
      <c r="C354" s="40" t="s">
        <v>18</v>
      </c>
      <c r="D354" s="40" t="s">
        <v>19</v>
      </c>
      <c r="E354" s="40" t="s">
        <v>20</v>
      </c>
      <c r="F354" s="244" t="s">
        <v>21</v>
      </c>
      <c r="G354" s="41" t="s">
        <v>22</v>
      </c>
      <c r="H354" s="78"/>
      <c r="I354" s="64"/>
      <c r="J354" s="78"/>
      <c r="K354" s="79"/>
      <c r="O354" s="52"/>
      <c r="CA354" s="52"/>
      <c r="CB354" s="52"/>
    </row>
    <row r="355" spans="1:80" s="51" customFormat="1" ht="13.5" thickBot="1">
      <c r="A355" s="141" t="s">
        <v>14</v>
      </c>
      <c r="B355" s="142" t="s">
        <v>23</v>
      </c>
      <c r="C355" s="143" t="s">
        <v>24</v>
      </c>
      <c r="D355" s="144"/>
      <c r="E355" s="188" t="s">
        <v>25</v>
      </c>
      <c r="F355" s="245">
        <f>SUM(G356:G384)</f>
        <v>0</v>
      </c>
      <c r="G355" s="145"/>
      <c r="H355" s="78"/>
      <c r="I355" s="64"/>
      <c r="J355" s="78"/>
      <c r="K355" s="79"/>
      <c r="O355" s="52"/>
      <c r="CA355" s="52"/>
      <c r="CB355" s="52"/>
    </row>
    <row r="356" spans="1:80" s="51" customFormat="1" ht="33.75">
      <c r="A356" s="46">
        <v>1</v>
      </c>
      <c r="B356" s="47"/>
      <c r="C356" s="74" t="s">
        <v>125</v>
      </c>
      <c r="D356" s="48" t="s">
        <v>26</v>
      </c>
      <c r="E356" s="104">
        <v>1</v>
      </c>
      <c r="F356" s="246"/>
      <c r="G356" s="45">
        <f aca="true" t="shared" si="79" ref="G356:G384">E356*(F356+I356)</f>
        <v>0</v>
      </c>
      <c r="H356" s="78"/>
      <c r="I356" s="64"/>
      <c r="J356" s="78"/>
      <c r="K356" s="79"/>
      <c r="O356" s="52"/>
      <c r="CA356" s="52"/>
      <c r="CB356" s="52"/>
    </row>
    <row r="357" spans="1:80" s="51" customFormat="1" ht="15">
      <c r="A357" s="46">
        <v>2</v>
      </c>
      <c r="B357" s="47"/>
      <c r="C357" s="74" t="s">
        <v>104</v>
      </c>
      <c r="D357" s="48" t="s">
        <v>26</v>
      </c>
      <c r="E357" s="104">
        <v>1</v>
      </c>
      <c r="F357" s="246"/>
      <c r="G357" s="45">
        <f t="shared" si="79"/>
        <v>0</v>
      </c>
      <c r="H357" s="78"/>
      <c r="I357" s="64"/>
      <c r="J357" s="78"/>
      <c r="K357" s="79"/>
      <c r="O357" s="52"/>
      <c r="CA357" s="52"/>
      <c r="CB357" s="52"/>
    </row>
    <row r="358" spans="1:80" s="51" customFormat="1" ht="15">
      <c r="A358" s="46">
        <v>3</v>
      </c>
      <c r="B358" s="47"/>
      <c r="C358" s="74" t="s">
        <v>98</v>
      </c>
      <c r="D358" s="48" t="s">
        <v>26</v>
      </c>
      <c r="E358" s="104">
        <v>1</v>
      </c>
      <c r="F358" s="246"/>
      <c r="G358" s="45">
        <f t="shared" si="79"/>
        <v>0</v>
      </c>
      <c r="H358" s="78"/>
      <c r="I358" s="64"/>
      <c r="J358" s="78"/>
      <c r="K358" s="79"/>
      <c r="O358" s="52"/>
      <c r="CA358" s="52"/>
      <c r="CB358" s="52"/>
    </row>
    <row r="359" spans="1:80" s="51" customFormat="1" ht="33.75">
      <c r="A359" s="46">
        <v>4</v>
      </c>
      <c r="B359" s="47"/>
      <c r="C359" s="74" t="s">
        <v>99</v>
      </c>
      <c r="D359" s="48" t="s">
        <v>26</v>
      </c>
      <c r="E359" s="104">
        <v>1</v>
      </c>
      <c r="F359" s="246"/>
      <c r="G359" s="45">
        <f t="shared" si="79"/>
        <v>0</v>
      </c>
      <c r="H359" s="78"/>
      <c r="I359" s="64"/>
      <c r="J359" s="78"/>
      <c r="K359" s="79"/>
      <c r="O359" s="52"/>
      <c r="CA359" s="52"/>
      <c r="CB359" s="52"/>
    </row>
    <row r="360" spans="1:80" s="51" customFormat="1" ht="33.75">
      <c r="A360" s="46">
        <v>5</v>
      </c>
      <c r="B360" s="47"/>
      <c r="C360" s="74" t="s">
        <v>100</v>
      </c>
      <c r="D360" s="48" t="s">
        <v>26</v>
      </c>
      <c r="E360" s="104">
        <v>1</v>
      </c>
      <c r="F360" s="246"/>
      <c r="G360" s="45">
        <f t="shared" si="79"/>
        <v>0</v>
      </c>
      <c r="H360" s="78"/>
      <c r="I360" s="64"/>
      <c r="J360" s="78"/>
      <c r="K360" s="79"/>
      <c r="O360" s="52"/>
      <c r="CA360" s="52"/>
      <c r="CB360" s="52"/>
    </row>
    <row r="361" spans="1:80" s="51" customFormat="1" ht="22.5">
      <c r="A361" s="46">
        <v>6</v>
      </c>
      <c r="B361" s="47"/>
      <c r="C361" s="74" t="s">
        <v>352</v>
      </c>
      <c r="D361" s="48" t="s">
        <v>26</v>
      </c>
      <c r="E361" s="104">
        <v>1</v>
      </c>
      <c r="F361" s="246"/>
      <c r="G361" s="45">
        <f t="shared" si="79"/>
        <v>0</v>
      </c>
      <c r="H361" s="78"/>
      <c r="I361" s="64"/>
      <c r="J361" s="78"/>
      <c r="K361" s="79"/>
      <c r="O361" s="52"/>
      <c r="CA361" s="52"/>
      <c r="CB361" s="52"/>
    </row>
    <row r="362" spans="1:80" s="51" customFormat="1" ht="15">
      <c r="A362" s="46">
        <v>7</v>
      </c>
      <c r="B362" s="47"/>
      <c r="C362" s="74" t="s">
        <v>98</v>
      </c>
      <c r="D362" s="48" t="s">
        <v>26</v>
      </c>
      <c r="E362" s="104">
        <v>1</v>
      </c>
      <c r="F362" s="246"/>
      <c r="G362" s="45">
        <f t="shared" si="79"/>
        <v>0</v>
      </c>
      <c r="H362" s="78"/>
      <c r="I362" s="64"/>
      <c r="J362" s="78"/>
      <c r="K362" s="79"/>
      <c r="O362" s="52"/>
      <c r="CA362" s="52"/>
      <c r="CB362" s="52"/>
    </row>
    <row r="363" spans="1:80" s="51" customFormat="1" ht="15">
      <c r="A363" s="46">
        <v>8</v>
      </c>
      <c r="B363" s="58"/>
      <c r="C363" s="11" t="s">
        <v>101</v>
      </c>
      <c r="D363" s="50" t="s">
        <v>26</v>
      </c>
      <c r="E363" s="86">
        <v>1</v>
      </c>
      <c r="F363" s="246"/>
      <c r="G363" s="77">
        <f t="shared" si="79"/>
        <v>0</v>
      </c>
      <c r="H363" s="78"/>
      <c r="I363" s="64"/>
      <c r="J363" s="78"/>
      <c r="K363" s="79"/>
      <c r="O363" s="52"/>
      <c r="CA363" s="52"/>
      <c r="CB363" s="52"/>
    </row>
    <row r="364" spans="1:80" s="51" customFormat="1" ht="15">
      <c r="A364" s="46">
        <v>9</v>
      </c>
      <c r="B364" s="53"/>
      <c r="C364" s="38" t="s">
        <v>27</v>
      </c>
      <c r="D364" s="54" t="s">
        <v>26</v>
      </c>
      <c r="E364" s="266">
        <v>232</v>
      </c>
      <c r="F364" s="246"/>
      <c r="G364" s="35">
        <f t="shared" si="79"/>
        <v>0</v>
      </c>
      <c r="H364" s="78"/>
      <c r="I364" s="64"/>
      <c r="J364" s="78"/>
      <c r="K364" s="79"/>
      <c r="O364" s="52"/>
      <c r="CA364" s="52"/>
      <c r="CB364" s="52"/>
    </row>
    <row r="365" spans="1:80" s="51" customFormat="1" ht="15">
      <c r="A365" s="46">
        <v>10</v>
      </c>
      <c r="B365" s="55"/>
      <c r="C365" s="11" t="s">
        <v>28</v>
      </c>
      <c r="D365" s="43" t="s">
        <v>26</v>
      </c>
      <c r="E365" s="267">
        <v>232</v>
      </c>
      <c r="F365" s="246"/>
      <c r="G365" s="7">
        <f t="shared" si="79"/>
        <v>0</v>
      </c>
      <c r="H365" s="78"/>
      <c r="I365" s="64"/>
      <c r="J365" s="78"/>
      <c r="K365" s="79"/>
      <c r="O365" s="52"/>
      <c r="CA365" s="52"/>
      <c r="CB365" s="52"/>
    </row>
    <row r="366" spans="1:80" s="51" customFormat="1" ht="15">
      <c r="A366" s="46">
        <v>11</v>
      </c>
      <c r="B366" s="34"/>
      <c r="C366" s="33" t="s">
        <v>103</v>
      </c>
      <c r="D366" s="43" t="s">
        <v>26</v>
      </c>
      <c r="E366" s="267">
        <v>232</v>
      </c>
      <c r="F366" s="246"/>
      <c r="G366" s="7">
        <f>E366*(F366+I366)</f>
        <v>0</v>
      </c>
      <c r="H366" s="78"/>
      <c r="I366" s="64"/>
      <c r="J366" s="78"/>
      <c r="K366" s="79"/>
      <c r="O366" s="52"/>
      <c r="CA366" s="52"/>
      <c r="CB366" s="52"/>
    </row>
    <row r="367" spans="1:80" s="51" customFormat="1" ht="15">
      <c r="A367" s="46">
        <v>12</v>
      </c>
      <c r="B367" s="34"/>
      <c r="C367" s="11" t="s">
        <v>30</v>
      </c>
      <c r="D367" s="43" t="s">
        <v>26</v>
      </c>
      <c r="E367" s="83">
        <v>18</v>
      </c>
      <c r="F367" s="246"/>
      <c r="G367" s="7">
        <f>E367*(F367+I367)</f>
        <v>0</v>
      </c>
      <c r="H367" s="78"/>
      <c r="I367" s="64"/>
      <c r="J367" s="78"/>
      <c r="K367" s="79"/>
      <c r="O367" s="52"/>
      <c r="CA367" s="52"/>
      <c r="CB367" s="52"/>
    </row>
    <row r="368" spans="1:80" s="51" customFormat="1" ht="15">
      <c r="A368" s="46">
        <v>13</v>
      </c>
      <c r="B368" s="58"/>
      <c r="C368" s="11" t="s">
        <v>71</v>
      </c>
      <c r="D368" s="50" t="s">
        <v>26</v>
      </c>
      <c r="E368" s="86">
        <v>18</v>
      </c>
      <c r="F368" s="246"/>
      <c r="G368" s="77">
        <f>E368*(F368+I368)</f>
        <v>0</v>
      </c>
      <c r="H368" s="78"/>
      <c r="I368" s="64"/>
      <c r="J368" s="78"/>
      <c r="K368" s="79"/>
      <c r="O368" s="52"/>
      <c r="CA368" s="52"/>
      <c r="CB368" s="52"/>
    </row>
    <row r="369" spans="1:80" s="51" customFormat="1" ht="22.5">
      <c r="A369" s="46">
        <v>14</v>
      </c>
      <c r="B369" s="55"/>
      <c r="C369" s="11" t="s">
        <v>31</v>
      </c>
      <c r="D369" s="43" t="s">
        <v>26</v>
      </c>
      <c r="E369" s="83">
        <v>5</v>
      </c>
      <c r="F369" s="246"/>
      <c r="G369" s="7">
        <f t="shared" si="79"/>
        <v>0</v>
      </c>
      <c r="H369" s="78"/>
      <c r="I369" s="64"/>
      <c r="J369" s="78"/>
      <c r="K369" s="79"/>
      <c r="O369" s="52"/>
      <c r="CA369" s="52"/>
      <c r="CB369" s="52"/>
    </row>
    <row r="370" spans="1:80" s="51" customFormat="1" ht="22.5">
      <c r="A370" s="46">
        <v>15</v>
      </c>
      <c r="B370" s="55"/>
      <c r="C370" s="76" t="s">
        <v>32</v>
      </c>
      <c r="D370" s="43" t="s">
        <v>26</v>
      </c>
      <c r="E370" s="83">
        <v>2</v>
      </c>
      <c r="F370" s="246"/>
      <c r="G370" s="7">
        <f t="shared" si="79"/>
        <v>0</v>
      </c>
      <c r="H370" s="78"/>
      <c r="I370" s="64"/>
      <c r="J370" s="78"/>
      <c r="K370" s="79"/>
      <c r="O370" s="52"/>
      <c r="CA370" s="52"/>
      <c r="CB370" s="52"/>
    </row>
    <row r="371" spans="1:80" s="51" customFormat="1" ht="15">
      <c r="A371" s="46">
        <v>16</v>
      </c>
      <c r="B371" s="58"/>
      <c r="C371" s="11" t="s">
        <v>67</v>
      </c>
      <c r="D371" s="50" t="s">
        <v>26</v>
      </c>
      <c r="E371" s="86">
        <v>2</v>
      </c>
      <c r="F371" s="246"/>
      <c r="G371" s="77">
        <f t="shared" si="79"/>
        <v>0</v>
      </c>
      <c r="H371" s="78"/>
      <c r="I371" s="64"/>
      <c r="J371" s="78"/>
      <c r="K371" s="79"/>
      <c r="O371" s="52"/>
      <c r="CA371" s="52"/>
      <c r="CB371" s="52"/>
    </row>
    <row r="372" spans="1:80" s="51" customFormat="1" ht="15">
      <c r="A372" s="46">
        <v>17</v>
      </c>
      <c r="B372" s="58"/>
      <c r="C372" s="11" t="s">
        <v>68</v>
      </c>
      <c r="D372" s="50" t="s">
        <v>26</v>
      </c>
      <c r="E372" s="86">
        <v>40</v>
      </c>
      <c r="F372" s="246"/>
      <c r="G372" s="77">
        <f t="shared" si="79"/>
        <v>0</v>
      </c>
      <c r="H372" s="78"/>
      <c r="I372" s="64"/>
      <c r="J372" s="78"/>
      <c r="K372" s="79"/>
      <c r="O372" s="52"/>
      <c r="CA372" s="52"/>
      <c r="CB372" s="52"/>
    </row>
    <row r="373" spans="1:80" s="51" customFormat="1" ht="15">
      <c r="A373" s="46">
        <v>18</v>
      </c>
      <c r="B373" s="58"/>
      <c r="C373" s="11" t="s">
        <v>69</v>
      </c>
      <c r="D373" s="50" t="s">
        <v>26</v>
      </c>
      <c r="E373" s="86">
        <v>5</v>
      </c>
      <c r="F373" s="246"/>
      <c r="G373" s="77">
        <f t="shared" si="79"/>
        <v>0</v>
      </c>
      <c r="H373" s="78"/>
      <c r="I373" s="64"/>
      <c r="J373" s="78"/>
      <c r="K373" s="79"/>
      <c r="O373" s="52"/>
      <c r="CA373" s="52"/>
      <c r="CB373" s="52"/>
    </row>
    <row r="374" spans="1:80" s="51" customFormat="1" ht="15">
      <c r="A374" s="46">
        <v>19</v>
      </c>
      <c r="B374" s="55"/>
      <c r="C374" s="11" t="s">
        <v>66</v>
      </c>
      <c r="D374" s="43" t="s">
        <v>26</v>
      </c>
      <c r="E374" s="83">
        <v>3</v>
      </c>
      <c r="F374" s="246"/>
      <c r="G374" s="7">
        <f t="shared" si="79"/>
        <v>0</v>
      </c>
      <c r="H374" s="78"/>
      <c r="I374" s="64"/>
      <c r="J374" s="78"/>
      <c r="K374" s="79"/>
      <c r="O374" s="52"/>
      <c r="CA374" s="52"/>
      <c r="CB374" s="52"/>
    </row>
    <row r="375" spans="1:80" s="51" customFormat="1" ht="15">
      <c r="A375" s="46">
        <v>20</v>
      </c>
      <c r="B375" s="55"/>
      <c r="C375" s="11" t="s">
        <v>102</v>
      </c>
      <c r="D375" s="43" t="s">
        <v>26</v>
      </c>
      <c r="E375" s="83">
        <v>3</v>
      </c>
      <c r="F375" s="246"/>
      <c r="G375" s="7">
        <f t="shared" si="79"/>
        <v>0</v>
      </c>
      <c r="H375" s="78"/>
      <c r="I375" s="64"/>
      <c r="J375" s="78"/>
      <c r="K375" s="79"/>
      <c r="O375" s="52"/>
      <c r="CA375" s="52"/>
      <c r="CB375" s="52"/>
    </row>
    <row r="376" spans="1:80" s="51" customFormat="1" ht="22.5">
      <c r="A376" s="46">
        <v>21</v>
      </c>
      <c r="B376" s="55"/>
      <c r="C376" s="76" t="s">
        <v>370</v>
      </c>
      <c r="D376" s="43" t="s">
        <v>26</v>
      </c>
      <c r="E376" s="83">
        <v>2</v>
      </c>
      <c r="F376" s="246"/>
      <c r="G376" s="7">
        <f t="shared" si="79"/>
        <v>0</v>
      </c>
      <c r="H376" s="78"/>
      <c r="I376" s="64"/>
      <c r="J376" s="78"/>
      <c r="K376" s="79"/>
      <c r="O376" s="52"/>
      <c r="CA376" s="52"/>
      <c r="CB376" s="52"/>
    </row>
    <row r="377" spans="1:80" s="51" customFormat="1" ht="15">
      <c r="A377" s="46">
        <v>22</v>
      </c>
      <c r="B377" s="58"/>
      <c r="C377" s="11" t="s">
        <v>70</v>
      </c>
      <c r="D377" s="50" t="s">
        <v>26</v>
      </c>
      <c r="E377" s="86">
        <v>1</v>
      </c>
      <c r="F377" s="246"/>
      <c r="G377" s="77">
        <f t="shared" si="79"/>
        <v>0</v>
      </c>
      <c r="H377" s="78"/>
      <c r="I377" s="64"/>
      <c r="J377" s="78"/>
      <c r="K377" s="79"/>
      <c r="O377" s="52"/>
      <c r="CA377" s="52"/>
      <c r="CB377" s="52"/>
    </row>
    <row r="378" spans="1:80" s="51" customFormat="1" ht="15">
      <c r="A378" s="46">
        <v>23</v>
      </c>
      <c r="B378" s="34" t="s">
        <v>106</v>
      </c>
      <c r="C378" s="11" t="s">
        <v>111</v>
      </c>
      <c r="D378" s="43" t="s">
        <v>26</v>
      </c>
      <c r="E378" s="83">
        <v>1</v>
      </c>
      <c r="F378" s="246"/>
      <c r="G378" s="7">
        <f t="shared" si="79"/>
        <v>0</v>
      </c>
      <c r="H378" s="78"/>
      <c r="I378" s="64"/>
      <c r="J378" s="78"/>
      <c r="K378" s="79"/>
      <c r="O378" s="52"/>
      <c r="CA378" s="52"/>
      <c r="CB378" s="52"/>
    </row>
    <row r="379" spans="1:80" s="51" customFormat="1" ht="15">
      <c r="A379" s="46">
        <v>24</v>
      </c>
      <c r="B379" s="34" t="s">
        <v>106</v>
      </c>
      <c r="C379" s="11" t="s">
        <v>112</v>
      </c>
      <c r="D379" s="43" t="s">
        <v>26</v>
      </c>
      <c r="E379" s="83">
        <v>1</v>
      </c>
      <c r="F379" s="246"/>
      <c r="G379" s="7">
        <f t="shared" si="79"/>
        <v>0</v>
      </c>
      <c r="H379" s="78"/>
      <c r="I379" s="64"/>
      <c r="J379" s="78"/>
      <c r="K379" s="79"/>
      <c r="O379" s="52"/>
      <c r="CA379" s="52"/>
      <c r="CB379" s="52"/>
    </row>
    <row r="380" spans="1:80" s="51" customFormat="1" ht="56.25">
      <c r="A380" s="46">
        <v>25</v>
      </c>
      <c r="B380" s="34" t="s">
        <v>106</v>
      </c>
      <c r="C380" s="11" t="s">
        <v>110</v>
      </c>
      <c r="D380" s="43" t="s">
        <v>26</v>
      </c>
      <c r="E380" s="83">
        <v>1</v>
      </c>
      <c r="F380" s="246"/>
      <c r="G380" s="7">
        <f t="shared" si="79"/>
        <v>0</v>
      </c>
      <c r="H380" s="78"/>
      <c r="I380" s="64"/>
      <c r="J380" s="78"/>
      <c r="K380" s="79"/>
      <c r="O380" s="52"/>
      <c r="CA380" s="52"/>
      <c r="CB380" s="52"/>
    </row>
    <row r="381" spans="1:80" s="51" customFormat="1" ht="15">
      <c r="A381" s="46">
        <v>26</v>
      </c>
      <c r="B381" s="34" t="s">
        <v>106</v>
      </c>
      <c r="C381" s="11" t="s">
        <v>120</v>
      </c>
      <c r="D381" s="43" t="s">
        <v>26</v>
      </c>
      <c r="E381" s="83">
        <v>1</v>
      </c>
      <c r="F381" s="246"/>
      <c r="G381" s="7">
        <f t="shared" si="79"/>
        <v>0</v>
      </c>
      <c r="H381" s="78"/>
      <c r="I381" s="64"/>
      <c r="J381" s="78"/>
      <c r="K381" s="79"/>
      <c r="O381" s="52"/>
      <c r="CA381" s="52"/>
      <c r="CB381" s="52"/>
    </row>
    <row r="382" spans="1:80" s="51" customFormat="1" ht="33.75">
      <c r="A382" s="46">
        <v>27</v>
      </c>
      <c r="B382" s="34" t="s">
        <v>106</v>
      </c>
      <c r="C382" s="11" t="s">
        <v>121</v>
      </c>
      <c r="D382" s="43" t="s">
        <v>26</v>
      </c>
      <c r="E382" s="83">
        <v>1</v>
      </c>
      <c r="F382" s="246"/>
      <c r="G382" s="7">
        <f t="shared" si="79"/>
        <v>0</v>
      </c>
      <c r="H382" s="78"/>
      <c r="I382" s="64"/>
      <c r="J382" s="78"/>
      <c r="K382" s="79"/>
      <c r="O382" s="52"/>
      <c r="CA382" s="52"/>
      <c r="CB382" s="52"/>
    </row>
    <row r="383" spans="1:80" s="51" customFormat="1" ht="15">
      <c r="A383" s="46">
        <v>28</v>
      </c>
      <c r="B383" s="34" t="s">
        <v>106</v>
      </c>
      <c r="C383" s="110" t="s">
        <v>374</v>
      </c>
      <c r="D383" s="43" t="s">
        <v>26</v>
      </c>
      <c r="E383" s="83">
        <v>1</v>
      </c>
      <c r="F383" s="246"/>
      <c r="G383" s="7">
        <f t="shared" si="79"/>
        <v>0</v>
      </c>
      <c r="H383" s="78"/>
      <c r="I383" s="64"/>
      <c r="J383" s="78"/>
      <c r="K383" s="79"/>
      <c r="O383" s="52"/>
      <c r="CA383" s="52"/>
      <c r="CB383" s="52"/>
    </row>
    <row r="384" spans="1:80" s="51" customFormat="1" ht="13.5" thickBot="1">
      <c r="A384" s="46">
        <v>29</v>
      </c>
      <c r="B384" s="34" t="s">
        <v>106</v>
      </c>
      <c r="C384" s="110" t="s">
        <v>122</v>
      </c>
      <c r="D384" s="43" t="s">
        <v>26</v>
      </c>
      <c r="E384" s="83">
        <v>1</v>
      </c>
      <c r="F384" s="246"/>
      <c r="G384" s="7">
        <f t="shared" si="79"/>
        <v>0</v>
      </c>
      <c r="H384" s="78"/>
      <c r="I384" s="64"/>
      <c r="J384" s="78"/>
      <c r="K384" s="79"/>
      <c r="O384" s="52"/>
      <c r="CA384" s="52"/>
      <c r="CB384" s="52"/>
    </row>
    <row r="385" spans="1:80" s="51" customFormat="1" ht="13.5" thickBot="1">
      <c r="A385" s="141" t="s">
        <v>14</v>
      </c>
      <c r="B385" s="142" t="s">
        <v>95</v>
      </c>
      <c r="C385" s="143" t="s">
        <v>35</v>
      </c>
      <c r="D385" s="144"/>
      <c r="E385" s="188" t="s">
        <v>25</v>
      </c>
      <c r="F385" s="245">
        <f>SUM(G386:G406)</f>
        <v>0</v>
      </c>
      <c r="G385" s="145"/>
      <c r="H385" s="78"/>
      <c r="I385" s="64"/>
      <c r="J385" s="78"/>
      <c r="K385" s="79"/>
      <c r="O385" s="52"/>
      <c r="CA385" s="52"/>
      <c r="CB385" s="52"/>
    </row>
    <row r="386" spans="1:80" s="51" customFormat="1" ht="22.5">
      <c r="A386" s="46">
        <v>30</v>
      </c>
      <c r="B386" s="112"/>
      <c r="C386" s="115" t="s">
        <v>132</v>
      </c>
      <c r="D386" s="48" t="s">
        <v>26</v>
      </c>
      <c r="E386" s="104">
        <v>8</v>
      </c>
      <c r="F386" s="247"/>
      <c r="G386" s="45">
        <f aca="true" t="shared" si="80" ref="G386:G388">E386*(F386+I386)</f>
        <v>0</v>
      </c>
      <c r="H386" s="78"/>
      <c r="I386" s="64"/>
      <c r="J386" s="78"/>
      <c r="K386" s="79"/>
      <c r="O386" s="52"/>
      <c r="CA386" s="52"/>
      <c r="CB386" s="52"/>
    </row>
    <row r="387" spans="1:80" s="51" customFormat="1" ht="22.5">
      <c r="A387" s="49">
        <v>31</v>
      </c>
      <c r="B387" s="34"/>
      <c r="C387" s="67" t="s">
        <v>36</v>
      </c>
      <c r="D387" s="50" t="s">
        <v>33</v>
      </c>
      <c r="E387" s="290">
        <v>2687</v>
      </c>
      <c r="F387" s="246"/>
      <c r="G387" s="68">
        <f t="shared" si="80"/>
        <v>0</v>
      </c>
      <c r="H387" s="78"/>
      <c r="I387" s="64"/>
      <c r="J387" s="78"/>
      <c r="K387" s="79"/>
      <c r="O387" s="52"/>
      <c r="CA387" s="52"/>
      <c r="CB387" s="52"/>
    </row>
    <row r="388" spans="1:80" s="51" customFormat="1" ht="22.5">
      <c r="A388" s="49">
        <v>32</v>
      </c>
      <c r="B388" s="58"/>
      <c r="C388" s="67" t="s">
        <v>80</v>
      </c>
      <c r="D388" s="50" t="s">
        <v>33</v>
      </c>
      <c r="E388" s="86">
        <v>144</v>
      </c>
      <c r="F388" s="246"/>
      <c r="G388" s="68">
        <f t="shared" si="80"/>
        <v>0</v>
      </c>
      <c r="H388" s="78"/>
      <c r="I388" s="64"/>
      <c r="J388" s="78"/>
      <c r="K388" s="79"/>
      <c r="O388" s="52"/>
      <c r="CA388" s="52"/>
      <c r="CB388" s="52"/>
    </row>
    <row r="389" spans="1:80" s="51" customFormat="1" ht="22.5">
      <c r="A389" s="49">
        <v>33</v>
      </c>
      <c r="B389" s="34"/>
      <c r="C389" s="67" t="s">
        <v>78</v>
      </c>
      <c r="D389" s="50" t="s">
        <v>33</v>
      </c>
      <c r="E389" s="86">
        <v>144</v>
      </c>
      <c r="F389" s="246"/>
      <c r="G389" s="68">
        <f>E389*(F389+I389)</f>
        <v>0</v>
      </c>
      <c r="H389" s="78"/>
      <c r="I389" s="64"/>
      <c r="J389" s="78"/>
      <c r="K389" s="79"/>
      <c r="O389" s="52"/>
      <c r="CA389" s="52"/>
      <c r="CB389" s="52"/>
    </row>
    <row r="390" spans="1:80" s="51" customFormat="1" ht="15">
      <c r="A390" s="49">
        <v>34</v>
      </c>
      <c r="B390" s="58"/>
      <c r="C390" s="67" t="s">
        <v>79</v>
      </c>
      <c r="D390" s="50" t="s">
        <v>33</v>
      </c>
      <c r="E390" s="86">
        <v>48</v>
      </c>
      <c r="F390" s="246"/>
      <c r="G390" s="68">
        <f>E390*(F390+I390)</f>
        <v>0</v>
      </c>
      <c r="H390" s="78"/>
      <c r="I390" s="64"/>
      <c r="J390" s="78"/>
      <c r="K390" s="79"/>
      <c r="O390" s="52"/>
      <c r="CA390" s="52"/>
      <c r="CB390" s="52"/>
    </row>
    <row r="391" spans="1:80" s="51" customFormat="1" ht="15">
      <c r="A391" s="49">
        <v>35</v>
      </c>
      <c r="B391" s="58"/>
      <c r="C391" s="67" t="s">
        <v>87</v>
      </c>
      <c r="D391" s="50" t="s">
        <v>33</v>
      </c>
      <c r="E391" s="86">
        <v>60</v>
      </c>
      <c r="F391" s="246"/>
      <c r="G391" s="68">
        <f>E391*(F391+I391)</f>
        <v>0</v>
      </c>
      <c r="H391" s="78"/>
      <c r="I391" s="64"/>
      <c r="J391" s="78"/>
      <c r="K391" s="79"/>
      <c r="O391" s="52"/>
      <c r="CA391" s="52"/>
      <c r="CB391" s="52"/>
    </row>
    <row r="392" spans="1:80" s="51" customFormat="1" ht="22.5">
      <c r="A392" s="49">
        <v>36</v>
      </c>
      <c r="B392" s="114" t="s">
        <v>59</v>
      </c>
      <c r="C392" s="115" t="s">
        <v>60</v>
      </c>
      <c r="D392" s="48" t="s">
        <v>33</v>
      </c>
      <c r="E392" s="296">
        <v>2338.5</v>
      </c>
      <c r="F392" s="247"/>
      <c r="G392" s="45">
        <f aca="true" t="shared" si="81" ref="G392:G406">E392*(F392+I392)</f>
        <v>0</v>
      </c>
      <c r="H392" s="78"/>
      <c r="I392" s="64"/>
      <c r="J392" s="78"/>
      <c r="K392" s="79"/>
      <c r="O392" s="52"/>
      <c r="CA392" s="52"/>
      <c r="CB392" s="52"/>
    </row>
    <row r="393" spans="1:80" s="51" customFormat="1" ht="15">
      <c r="A393" s="49">
        <v>37</v>
      </c>
      <c r="B393" s="112" t="s">
        <v>432</v>
      </c>
      <c r="C393" s="113" t="s">
        <v>147</v>
      </c>
      <c r="D393" s="48" t="s">
        <v>26</v>
      </c>
      <c r="E393" s="104">
        <v>43</v>
      </c>
      <c r="F393" s="247"/>
      <c r="G393" s="45">
        <f t="shared" si="81"/>
        <v>0</v>
      </c>
      <c r="H393" s="78"/>
      <c r="I393" s="64"/>
      <c r="J393" s="78"/>
      <c r="K393" s="79"/>
      <c r="O393" s="52"/>
      <c r="CA393" s="52"/>
      <c r="CB393" s="52"/>
    </row>
    <row r="394" spans="1:80" s="51" customFormat="1" ht="22.5">
      <c r="A394" s="49">
        <v>38</v>
      </c>
      <c r="B394" s="112" t="s">
        <v>433</v>
      </c>
      <c r="C394" s="113" t="s">
        <v>146</v>
      </c>
      <c r="D394" s="48" t="s">
        <v>26</v>
      </c>
      <c r="E394" s="104">
        <v>1082</v>
      </c>
      <c r="F394" s="247"/>
      <c r="G394" s="45">
        <f t="shared" si="81"/>
        <v>0</v>
      </c>
      <c r="H394" s="78"/>
      <c r="I394" s="64"/>
      <c r="J394" s="78"/>
      <c r="K394" s="79"/>
      <c r="O394" s="52"/>
      <c r="CA394" s="52"/>
      <c r="CB394" s="52"/>
    </row>
    <row r="395" spans="1:80" s="51" customFormat="1" ht="15">
      <c r="A395" s="49">
        <v>39</v>
      </c>
      <c r="B395" s="112" t="s">
        <v>434</v>
      </c>
      <c r="C395" s="113" t="s">
        <v>148</v>
      </c>
      <c r="D395" s="48" t="s">
        <v>26</v>
      </c>
      <c r="E395" s="104">
        <v>178</v>
      </c>
      <c r="F395" s="247"/>
      <c r="G395" s="45">
        <f t="shared" si="81"/>
        <v>0</v>
      </c>
      <c r="H395" s="78"/>
      <c r="I395" s="64"/>
      <c r="J395" s="78"/>
      <c r="K395" s="79"/>
      <c r="O395" s="52"/>
      <c r="CA395" s="52"/>
      <c r="CB395" s="52"/>
    </row>
    <row r="396" spans="1:80" s="51" customFormat="1" ht="15">
      <c r="A396" s="49">
        <v>40</v>
      </c>
      <c r="B396" s="114" t="s">
        <v>435</v>
      </c>
      <c r="C396" s="113" t="s">
        <v>149</v>
      </c>
      <c r="D396" s="48" t="s">
        <v>26</v>
      </c>
      <c r="E396" s="104">
        <v>354</v>
      </c>
      <c r="F396" s="247"/>
      <c r="G396" s="45">
        <f t="shared" si="81"/>
        <v>0</v>
      </c>
      <c r="H396" s="78"/>
      <c r="I396" s="64"/>
      <c r="J396" s="78"/>
      <c r="K396" s="79"/>
      <c r="O396" s="52"/>
      <c r="CA396" s="52"/>
      <c r="CB396" s="52"/>
    </row>
    <row r="397" spans="1:80" s="51" customFormat="1" ht="22.5">
      <c r="A397" s="49">
        <v>41</v>
      </c>
      <c r="B397" s="114" t="s">
        <v>436</v>
      </c>
      <c r="C397" s="115" t="s">
        <v>150</v>
      </c>
      <c r="D397" s="48" t="s">
        <v>26</v>
      </c>
      <c r="E397" s="269">
        <v>188</v>
      </c>
      <c r="F397" s="247"/>
      <c r="G397" s="45">
        <f t="shared" si="81"/>
        <v>0</v>
      </c>
      <c r="H397" s="78"/>
      <c r="I397" s="64"/>
      <c r="J397" s="78"/>
      <c r="K397" s="79"/>
      <c r="O397" s="52"/>
      <c r="CA397" s="52"/>
      <c r="CB397" s="52"/>
    </row>
    <row r="398" spans="1:80" s="51" customFormat="1" ht="22.5">
      <c r="A398" s="49">
        <v>42</v>
      </c>
      <c r="B398" s="114" t="s">
        <v>437</v>
      </c>
      <c r="C398" s="113" t="s">
        <v>151</v>
      </c>
      <c r="D398" s="48" t="s">
        <v>26</v>
      </c>
      <c r="E398" s="269">
        <v>144</v>
      </c>
      <c r="F398" s="247"/>
      <c r="G398" s="45">
        <f t="shared" si="81"/>
        <v>0</v>
      </c>
      <c r="H398" s="78"/>
      <c r="I398" s="64"/>
      <c r="J398" s="78"/>
      <c r="K398" s="79"/>
      <c r="O398" s="52"/>
      <c r="CA398" s="52"/>
      <c r="CB398" s="52"/>
    </row>
    <row r="399" spans="1:80" s="51" customFormat="1" ht="22.5">
      <c r="A399" s="49">
        <v>43</v>
      </c>
      <c r="B399" s="114" t="s">
        <v>438</v>
      </c>
      <c r="C399" s="113" t="s">
        <v>152</v>
      </c>
      <c r="D399" s="48" t="s">
        <v>26</v>
      </c>
      <c r="E399" s="104">
        <v>30</v>
      </c>
      <c r="F399" s="247"/>
      <c r="G399" s="45">
        <f t="shared" si="81"/>
        <v>0</v>
      </c>
      <c r="H399" s="78"/>
      <c r="I399" s="64"/>
      <c r="J399" s="78"/>
      <c r="K399" s="79"/>
      <c r="O399" s="52"/>
      <c r="CA399" s="52"/>
      <c r="CB399" s="52"/>
    </row>
    <row r="400" spans="1:80" s="51" customFormat="1" ht="15">
      <c r="A400" s="49">
        <v>44</v>
      </c>
      <c r="B400" s="58" t="s">
        <v>59</v>
      </c>
      <c r="C400" s="67" t="s">
        <v>61</v>
      </c>
      <c r="D400" s="50" t="s">
        <v>26</v>
      </c>
      <c r="E400" s="290">
        <v>7598</v>
      </c>
      <c r="F400" s="246"/>
      <c r="G400" s="77">
        <f t="shared" si="81"/>
        <v>0</v>
      </c>
      <c r="H400" s="78"/>
      <c r="I400" s="64"/>
      <c r="J400" s="78"/>
      <c r="K400" s="79"/>
      <c r="O400" s="52"/>
      <c r="CA400" s="52"/>
      <c r="CB400" s="52"/>
    </row>
    <row r="401" spans="1:80" s="51" customFormat="1" ht="15">
      <c r="A401" s="49">
        <v>45</v>
      </c>
      <c r="B401" s="58" t="s">
        <v>59</v>
      </c>
      <c r="C401" s="67" t="s">
        <v>62</v>
      </c>
      <c r="D401" s="50" t="s">
        <v>26</v>
      </c>
      <c r="E401" s="290">
        <v>7598</v>
      </c>
      <c r="F401" s="246"/>
      <c r="G401" s="77">
        <f t="shared" si="81"/>
        <v>0</v>
      </c>
      <c r="H401" s="78"/>
      <c r="I401" s="64"/>
      <c r="J401" s="78"/>
      <c r="K401" s="79"/>
      <c r="O401" s="52"/>
      <c r="CA401" s="52"/>
      <c r="CB401" s="52"/>
    </row>
    <row r="402" spans="1:80" s="51" customFormat="1" ht="15">
      <c r="A402" s="49">
        <v>46</v>
      </c>
      <c r="B402" s="58" t="s">
        <v>59</v>
      </c>
      <c r="C402" s="67" t="s">
        <v>63</v>
      </c>
      <c r="D402" s="50" t="s">
        <v>26</v>
      </c>
      <c r="E402" s="86">
        <v>0</v>
      </c>
      <c r="F402" s="246"/>
      <c r="G402" s="77">
        <f t="shared" si="81"/>
        <v>0</v>
      </c>
      <c r="H402" s="78"/>
      <c r="I402" s="64"/>
      <c r="J402" s="78"/>
      <c r="K402" s="79"/>
      <c r="O402" s="52"/>
      <c r="CA402" s="52"/>
      <c r="CB402" s="52"/>
    </row>
    <row r="403" spans="1:80" s="51" customFormat="1" ht="15">
      <c r="A403" s="49">
        <v>47</v>
      </c>
      <c r="B403" s="58" t="s">
        <v>439</v>
      </c>
      <c r="C403" s="76" t="s">
        <v>77</v>
      </c>
      <c r="D403" s="50" t="s">
        <v>33</v>
      </c>
      <c r="E403" s="86">
        <v>60</v>
      </c>
      <c r="F403" s="246"/>
      <c r="G403" s="77">
        <f t="shared" si="81"/>
        <v>0</v>
      </c>
      <c r="H403" s="78"/>
      <c r="I403" s="64"/>
      <c r="J403" s="78"/>
      <c r="K403" s="79"/>
      <c r="O403" s="52"/>
      <c r="CA403" s="52"/>
      <c r="CB403" s="52"/>
    </row>
    <row r="404" spans="1:80" s="51" customFormat="1" ht="15">
      <c r="A404" s="49">
        <v>48</v>
      </c>
      <c r="B404" s="58"/>
      <c r="C404" s="67" t="s">
        <v>123</v>
      </c>
      <c r="D404" s="50" t="s">
        <v>124</v>
      </c>
      <c r="E404" s="86">
        <v>1</v>
      </c>
      <c r="F404" s="246"/>
      <c r="G404" s="68">
        <f t="shared" si="81"/>
        <v>0</v>
      </c>
      <c r="H404" s="78"/>
      <c r="I404" s="64"/>
      <c r="J404" s="78"/>
      <c r="K404" s="79"/>
      <c r="O404" s="52"/>
      <c r="CA404" s="52"/>
      <c r="CB404" s="52"/>
    </row>
    <row r="405" spans="1:80" s="51" customFormat="1" ht="22.5">
      <c r="A405" s="49">
        <v>49</v>
      </c>
      <c r="B405" s="58"/>
      <c r="C405" s="67" t="s">
        <v>114</v>
      </c>
      <c r="D405" s="50" t="s">
        <v>26</v>
      </c>
      <c r="E405" s="86">
        <v>7</v>
      </c>
      <c r="F405" s="246"/>
      <c r="G405" s="68">
        <f t="shared" si="81"/>
        <v>0</v>
      </c>
      <c r="H405" s="78"/>
      <c r="I405" s="64"/>
      <c r="J405" s="78"/>
      <c r="K405" s="79"/>
      <c r="O405" s="52"/>
      <c r="CA405" s="52"/>
      <c r="CB405" s="52"/>
    </row>
    <row r="406" spans="1:80" s="51" customFormat="1" ht="23.25" thickBot="1">
      <c r="A406" s="49">
        <v>50</v>
      </c>
      <c r="B406" s="34"/>
      <c r="C406" s="33" t="s">
        <v>105</v>
      </c>
      <c r="D406" s="43" t="s">
        <v>37</v>
      </c>
      <c r="E406" s="83">
        <v>1</v>
      </c>
      <c r="F406" s="248"/>
      <c r="G406" s="7">
        <f t="shared" si="81"/>
        <v>0</v>
      </c>
      <c r="H406" s="78"/>
      <c r="I406" s="64"/>
      <c r="J406" s="78"/>
      <c r="K406" s="79"/>
      <c r="O406" s="52"/>
      <c r="CA406" s="52"/>
      <c r="CB406" s="52"/>
    </row>
    <row r="407" spans="1:80" s="51" customFormat="1" ht="13.5" thickBot="1">
      <c r="A407" s="141" t="s">
        <v>14</v>
      </c>
      <c r="B407" s="142" t="s">
        <v>34</v>
      </c>
      <c r="C407" s="143" t="s">
        <v>372</v>
      </c>
      <c r="D407" s="144"/>
      <c r="E407" s="188" t="s">
        <v>25</v>
      </c>
      <c r="F407" s="245">
        <f>SUM(G408:G409)</f>
        <v>0</v>
      </c>
      <c r="G407" s="145"/>
      <c r="H407" s="78"/>
      <c r="I407" s="64"/>
      <c r="J407" s="78"/>
      <c r="K407" s="79"/>
      <c r="O407" s="52"/>
      <c r="CA407" s="52"/>
      <c r="CB407" s="52"/>
    </row>
    <row r="408" spans="1:80" s="51" customFormat="1" ht="22.5">
      <c r="A408" s="201">
        <v>51</v>
      </c>
      <c r="B408" s="148"/>
      <c r="C408" s="149" t="s">
        <v>80</v>
      </c>
      <c r="D408" s="150" t="s">
        <v>33</v>
      </c>
      <c r="E408" s="212">
        <v>186</v>
      </c>
      <c r="F408" s="254"/>
      <c r="G408" s="286">
        <f aca="true" t="shared" si="82" ref="G408:G410">E408*(F408+I408)</f>
        <v>0</v>
      </c>
      <c r="H408" s="78"/>
      <c r="I408" s="64"/>
      <c r="J408" s="78"/>
      <c r="K408" s="79"/>
      <c r="O408" s="52"/>
      <c r="CA408" s="52"/>
      <c r="CB408" s="52"/>
    </row>
    <row r="409" spans="1:80" s="51" customFormat="1" ht="45">
      <c r="A409" s="49" t="s">
        <v>520</v>
      </c>
      <c r="B409" s="58"/>
      <c r="C409" s="67" t="s">
        <v>526</v>
      </c>
      <c r="D409" s="50" t="s">
        <v>124</v>
      </c>
      <c r="E409" s="290">
        <v>1</v>
      </c>
      <c r="F409" s="246"/>
      <c r="G409" s="68">
        <f t="shared" si="82"/>
        <v>0</v>
      </c>
      <c r="H409" s="78"/>
      <c r="I409" s="64"/>
      <c r="J409" s="78"/>
      <c r="K409" s="79"/>
      <c r="O409" s="52"/>
      <c r="CA409" s="52"/>
      <c r="CB409" s="52"/>
    </row>
    <row r="410" spans="1:80" s="51" customFormat="1" ht="57" thickBot="1">
      <c r="A410" s="189" t="s">
        <v>527</v>
      </c>
      <c r="B410" s="172"/>
      <c r="C410" s="157" t="s">
        <v>528</v>
      </c>
      <c r="D410" s="54" t="s">
        <v>124</v>
      </c>
      <c r="E410" s="291">
        <v>1</v>
      </c>
      <c r="F410" s="292"/>
      <c r="G410" s="293">
        <f t="shared" si="82"/>
        <v>0</v>
      </c>
      <c r="H410" s="78"/>
      <c r="I410" s="64"/>
      <c r="J410" s="78"/>
      <c r="K410" s="79"/>
      <c r="O410" s="52"/>
      <c r="CA410" s="52"/>
      <c r="CB410" s="52"/>
    </row>
    <row r="411" spans="1:80" s="51" customFormat="1" ht="13.5" thickBot="1">
      <c r="A411" s="141" t="s">
        <v>14</v>
      </c>
      <c r="B411" s="142" t="s">
        <v>38</v>
      </c>
      <c r="C411" s="143" t="s">
        <v>73</v>
      </c>
      <c r="D411" s="144"/>
      <c r="E411" s="188" t="s">
        <v>25</v>
      </c>
      <c r="F411" s="245">
        <f>SUM(G412:G419)</f>
        <v>0</v>
      </c>
      <c r="G411" s="145"/>
      <c r="H411" s="78"/>
      <c r="I411" s="64"/>
      <c r="J411" s="78"/>
      <c r="K411" s="79"/>
      <c r="O411" s="52"/>
      <c r="CA411" s="52"/>
      <c r="CB411" s="52"/>
    </row>
    <row r="412" spans="1:80" s="51" customFormat="1" ht="22.5">
      <c r="A412" s="46">
        <v>52</v>
      </c>
      <c r="B412" s="114" t="s">
        <v>440</v>
      </c>
      <c r="C412" s="74" t="s">
        <v>74</v>
      </c>
      <c r="D412" s="48" t="s">
        <v>26</v>
      </c>
      <c r="E412" s="104">
        <v>1</v>
      </c>
      <c r="F412" s="247"/>
      <c r="G412" s="45">
        <f aca="true" t="shared" si="83" ref="G412:G414">E412*(F412+I412)</f>
        <v>0</v>
      </c>
      <c r="H412" s="78"/>
      <c r="I412" s="64"/>
      <c r="J412" s="78"/>
      <c r="K412" s="79"/>
      <c r="O412" s="52"/>
      <c r="CA412" s="52"/>
      <c r="CB412" s="52"/>
    </row>
    <row r="413" spans="1:80" s="51" customFormat="1" ht="22.5">
      <c r="A413" s="81">
        <v>53</v>
      </c>
      <c r="B413" s="58" t="s">
        <v>441</v>
      </c>
      <c r="C413" s="76" t="s">
        <v>76</v>
      </c>
      <c r="D413" s="50" t="s">
        <v>26</v>
      </c>
      <c r="E413" s="86">
        <v>1</v>
      </c>
      <c r="F413" s="246"/>
      <c r="G413" s="77">
        <f t="shared" si="83"/>
        <v>0</v>
      </c>
      <c r="H413" s="78"/>
      <c r="I413" s="64"/>
      <c r="J413" s="78"/>
      <c r="K413" s="79"/>
      <c r="O413" s="52"/>
      <c r="CA413" s="52"/>
      <c r="CB413" s="52"/>
    </row>
    <row r="414" spans="1:80" s="51" customFormat="1" ht="33.75">
      <c r="A414" s="49">
        <v>54</v>
      </c>
      <c r="B414" s="34"/>
      <c r="C414" s="11" t="s">
        <v>89</v>
      </c>
      <c r="D414" s="50" t="s">
        <v>26</v>
      </c>
      <c r="E414" s="86">
        <v>1</v>
      </c>
      <c r="F414" s="246"/>
      <c r="G414" s="7">
        <f t="shared" si="83"/>
        <v>0</v>
      </c>
      <c r="H414" s="78"/>
      <c r="I414" s="64"/>
      <c r="J414" s="78"/>
      <c r="K414" s="79"/>
      <c r="O414" s="52"/>
      <c r="CA414" s="52"/>
      <c r="CB414" s="52"/>
    </row>
    <row r="415" spans="1:80" s="51" customFormat="1" ht="33.75">
      <c r="A415" s="81">
        <v>55</v>
      </c>
      <c r="B415" s="58"/>
      <c r="C415" s="67" t="s">
        <v>83</v>
      </c>
      <c r="D415" s="50" t="s">
        <v>26</v>
      </c>
      <c r="E415" s="86">
        <v>1</v>
      </c>
      <c r="F415" s="246"/>
      <c r="G415" s="68">
        <f>E415*(F415+I415)</f>
        <v>0</v>
      </c>
      <c r="H415" s="78"/>
      <c r="I415" s="64"/>
      <c r="J415" s="78"/>
      <c r="K415" s="79"/>
      <c r="O415" s="52"/>
      <c r="CA415" s="52"/>
      <c r="CB415" s="52"/>
    </row>
    <row r="416" spans="1:80" s="51" customFormat="1" ht="15">
      <c r="A416" s="49">
        <v>56</v>
      </c>
      <c r="B416" s="58" t="s">
        <v>442</v>
      </c>
      <c r="C416" s="76" t="s">
        <v>75</v>
      </c>
      <c r="D416" s="50" t="s">
        <v>26</v>
      </c>
      <c r="E416" s="86">
        <v>2</v>
      </c>
      <c r="F416" s="246"/>
      <c r="G416" s="77">
        <f aca="true" t="shared" si="84" ref="G416:G419">E416*(F416+I416)</f>
        <v>0</v>
      </c>
      <c r="H416" s="78"/>
      <c r="I416" s="64"/>
      <c r="J416" s="78"/>
      <c r="K416" s="79"/>
      <c r="O416" s="52"/>
      <c r="CA416" s="52"/>
      <c r="CB416" s="52"/>
    </row>
    <row r="417" spans="1:80" s="51" customFormat="1" ht="45">
      <c r="A417" s="81">
        <v>57</v>
      </c>
      <c r="B417" s="58" t="s">
        <v>443</v>
      </c>
      <c r="C417" s="67" t="s">
        <v>88</v>
      </c>
      <c r="D417" s="50" t="s">
        <v>26</v>
      </c>
      <c r="E417" s="86">
        <v>1</v>
      </c>
      <c r="F417" s="246"/>
      <c r="G417" s="77">
        <f t="shared" si="84"/>
        <v>0</v>
      </c>
      <c r="H417" s="78"/>
      <c r="I417" s="64"/>
      <c r="J417" s="78"/>
      <c r="K417" s="79"/>
      <c r="O417" s="52"/>
      <c r="CA417" s="52"/>
      <c r="CB417" s="52"/>
    </row>
    <row r="418" spans="1:80" s="51" customFormat="1" ht="132" customHeight="1">
      <c r="A418" s="294" t="s">
        <v>521</v>
      </c>
      <c r="B418" s="289"/>
      <c r="C418" s="67" t="s">
        <v>530</v>
      </c>
      <c r="D418" s="50" t="s">
        <v>26</v>
      </c>
      <c r="E418" s="290">
        <v>1</v>
      </c>
      <c r="F418" s="246"/>
      <c r="G418" s="77">
        <f t="shared" si="84"/>
        <v>0</v>
      </c>
      <c r="H418" s="78"/>
      <c r="I418" s="64"/>
      <c r="J418" s="78"/>
      <c r="K418" s="79"/>
      <c r="O418" s="52"/>
      <c r="CA418" s="52"/>
      <c r="CB418" s="52"/>
    </row>
    <row r="419" spans="1:80" s="51" customFormat="1" ht="42" customHeight="1" thickBot="1">
      <c r="A419" s="294" t="s">
        <v>522</v>
      </c>
      <c r="B419" s="289"/>
      <c r="C419" s="67" t="s">
        <v>531</v>
      </c>
      <c r="D419" s="50" t="s">
        <v>26</v>
      </c>
      <c r="E419" s="290">
        <v>3</v>
      </c>
      <c r="F419" s="246"/>
      <c r="G419" s="77">
        <f t="shared" si="84"/>
        <v>0</v>
      </c>
      <c r="H419" s="78"/>
      <c r="I419" s="64"/>
      <c r="J419" s="78"/>
      <c r="K419" s="79"/>
      <c r="O419" s="52"/>
      <c r="CA419" s="52"/>
      <c r="CB419" s="52"/>
    </row>
    <row r="420" spans="1:80" s="51" customFormat="1" ht="13.5" thickBot="1">
      <c r="A420" s="141" t="s">
        <v>14</v>
      </c>
      <c r="B420" s="142" t="s">
        <v>45</v>
      </c>
      <c r="C420" s="143" t="s">
        <v>39</v>
      </c>
      <c r="D420" s="144"/>
      <c r="E420" s="188" t="s">
        <v>25</v>
      </c>
      <c r="F420" s="245">
        <f>SUM(G421:G487)</f>
        <v>0</v>
      </c>
      <c r="G420" s="145"/>
      <c r="H420" s="78"/>
      <c r="I420" s="64"/>
      <c r="J420" s="78"/>
      <c r="K420" s="79"/>
      <c r="O420" s="52"/>
      <c r="CA420" s="52"/>
      <c r="CB420" s="52"/>
    </row>
    <row r="421" spans="1:80" s="51" customFormat="1" ht="22.5">
      <c r="A421" s="46">
        <v>58</v>
      </c>
      <c r="B421" s="114"/>
      <c r="C421" s="38" t="s">
        <v>94</v>
      </c>
      <c r="D421" s="48" t="s">
        <v>26</v>
      </c>
      <c r="E421" s="104">
        <v>1</v>
      </c>
      <c r="F421" s="247"/>
      <c r="G421" s="45">
        <f aca="true" t="shared" si="85" ref="G421:G486">E421*(F421+I421)</f>
        <v>0</v>
      </c>
      <c r="H421" s="78"/>
      <c r="I421" s="64"/>
      <c r="J421" s="78"/>
      <c r="K421" s="79"/>
      <c r="O421" s="52"/>
      <c r="CA421" s="52"/>
      <c r="CB421" s="52"/>
    </row>
    <row r="422" spans="1:80" s="51" customFormat="1" ht="15">
      <c r="A422" s="49">
        <v>59</v>
      </c>
      <c r="B422" s="58"/>
      <c r="C422" s="11" t="s">
        <v>84</v>
      </c>
      <c r="D422" s="50" t="s">
        <v>26</v>
      </c>
      <c r="E422" s="86">
        <v>2</v>
      </c>
      <c r="F422" s="246"/>
      <c r="G422" s="77">
        <f t="shared" si="85"/>
        <v>0</v>
      </c>
      <c r="H422" s="78"/>
      <c r="I422" s="64"/>
      <c r="J422" s="78"/>
      <c r="K422" s="79"/>
      <c r="O422" s="52"/>
      <c r="CA422" s="52"/>
      <c r="CB422" s="52"/>
    </row>
    <row r="423" spans="1:80" s="51" customFormat="1" ht="15">
      <c r="A423" s="49">
        <v>60</v>
      </c>
      <c r="B423" s="58"/>
      <c r="C423" s="11" t="s">
        <v>85</v>
      </c>
      <c r="D423" s="50" t="s">
        <v>26</v>
      </c>
      <c r="E423" s="86">
        <v>1</v>
      </c>
      <c r="F423" s="246"/>
      <c r="G423" s="77">
        <f t="shared" si="85"/>
        <v>0</v>
      </c>
      <c r="H423" s="78"/>
      <c r="I423" s="64"/>
      <c r="J423" s="78"/>
      <c r="K423" s="79"/>
      <c r="O423" s="52"/>
      <c r="CA423" s="52"/>
      <c r="CB423" s="52"/>
    </row>
    <row r="424" spans="1:80" s="51" customFormat="1" ht="15">
      <c r="A424" s="49">
        <v>61</v>
      </c>
      <c r="B424" s="58"/>
      <c r="C424" s="11" t="s">
        <v>156</v>
      </c>
      <c r="D424" s="50" t="s">
        <v>26</v>
      </c>
      <c r="E424" s="86">
        <v>2</v>
      </c>
      <c r="F424" s="246"/>
      <c r="G424" s="77">
        <f t="shared" si="85"/>
        <v>0</v>
      </c>
      <c r="H424" s="78"/>
      <c r="I424" s="64"/>
      <c r="J424" s="78"/>
      <c r="K424" s="79"/>
      <c r="O424" s="52"/>
      <c r="CA424" s="52"/>
      <c r="CB424" s="52"/>
    </row>
    <row r="425" spans="1:80" s="51" customFormat="1" ht="15">
      <c r="A425" s="49">
        <v>62</v>
      </c>
      <c r="B425" s="58"/>
      <c r="C425" s="11" t="s">
        <v>353</v>
      </c>
      <c r="D425" s="50" t="s">
        <v>26</v>
      </c>
      <c r="E425" s="86">
        <v>2</v>
      </c>
      <c r="F425" s="246"/>
      <c r="G425" s="77">
        <f t="shared" si="85"/>
        <v>0</v>
      </c>
      <c r="H425" s="78"/>
      <c r="I425" s="64"/>
      <c r="J425" s="78"/>
      <c r="K425" s="79"/>
      <c r="O425" s="52"/>
      <c r="CA425" s="52"/>
      <c r="CB425" s="52"/>
    </row>
    <row r="426" spans="1:80" s="51" customFormat="1" ht="15">
      <c r="A426" s="49">
        <v>63</v>
      </c>
      <c r="B426" s="58"/>
      <c r="C426" s="11" t="s">
        <v>101</v>
      </c>
      <c r="D426" s="50" t="s">
        <v>26</v>
      </c>
      <c r="E426" s="86">
        <v>1</v>
      </c>
      <c r="F426" s="246"/>
      <c r="G426" s="77">
        <f t="shared" si="85"/>
        <v>0</v>
      </c>
      <c r="H426" s="78"/>
      <c r="I426" s="64"/>
      <c r="J426" s="78"/>
      <c r="K426" s="79"/>
      <c r="O426" s="52"/>
      <c r="CA426" s="52"/>
      <c r="CB426" s="52"/>
    </row>
    <row r="427" spans="1:80" s="51" customFormat="1" ht="15">
      <c r="A427" s="49">
        <v>64</v>
      </c>
      <c r="B427" s="58"/>
      <c r="C427" s="11" t="s">
        <v>27</v>
      </c>
      <c r="D427" s="50" t="s">
        <v>26</v>
      </c>
      <c r="E427" s="268">
        <v>232</v>
      </c>
      <c r="F427" s="246"/>
      <c r="G427" s="77">
        <f t="shared" si="85"/>
        <v>0</v>
      </c>
      <c r="H427" s="78"/>
      <c r="I427" s="64"/>
      <c r="J427" s="78"/>
      <c r="K427" s="79"/>
      <c r="O427" s="52"/>
      <c r="CA427" s="52"/>
      <c r="CB427" s="52"/>
    </row>
    <row r="428" spans="1:80" s="51" customFormat="1" ht="15">
      <c r="A428" s="49">
        <v>65</v>
      </c>
      <c r="B428" s="58"/>
      <c r="C428" s="11" t="s">
        <v>28</v>
      </c>
      <c r="D428" s="50" t="s">
        <v>26</v>
      </c>
      <c r="E428" s="268">
        <v>232</v>
      </c>
      <c r="F428" s="246"/>
      <c r="G428" s="77">
        <f t="shared" si="85"/>
        <v>0</v>
      </c>
      <c r="H428" s="78"/>
      <c r="I428" s="64"/>
      <c r="J428" s="78"/>
      <c r="K428" s="79"/>
      <c r="O428" s="52"/>
      <c r="CA428" s="52"/>
      <c r="CB428" s="52"/>
    </row>
    <row r="429" spans="1:80" s="51" customFormat="1" ht="15">
      <c r="A429" s="49">
        <v>66</v>
      </c>
      <c r="B429" s="58"/>
      <c r="C429" s="67" t="s">
        <v>29</v>
      </c>
      <c r="D429" s="50" t="s">
        <v>26</v>
      </c>
      <c r="E429" s="268">
        <v>232</v>
      </c>
      <c r="F429" s="246"/>
      <c r="G429" s="77">
        <f t="shared" si="85"/>
        <v>0</v>
      </c>
      <c r="H429" s="78"/>
      <c r="I429" s="64"/>
      <c r="J429" s="78"/>
      <c r="K429" s="79"/>
      <c r="O429" s="52"/>
      <c r="CA429" s="52"/>
      <c r="CB429" s="52"/>
    </row>
    <row r="430" spans="1:80" s="51" customFormat="1" ht="15">
      <c r="A430" s="49">
        <v>67</v>
      </c>
      <c r="B430" s="58"/>
      <c r="C430" s="11" t="s">
        <v>30</v>
      </c>
      <c r="D430" s="50" t="s">
        <v>26</v>
      </c>
      <c r="E430" s="86">
        <v>18</v>
      </c>
      <c r="F430" s="246"/>
      <c r="G430" s="77">
        <f t="shared" si="85"/>
        <v>0</v>
      </c>
      <c r="H430" s="78"/>
      <c r="I430" s="64"/>
      <c r="J430" s="78"/>
      <c r="K430" s="79"/>
      <c r="O430" s="52"/>
      <c r="CA430" s="52"/>
      <c r="CB430" s="52"/>
    </row>
    <row r="431" spans="1:80" s="51" customFormat="1" ht="15">
      <c r="A431" s="49">
        <v>68</v>
      </c>
      <c r="B431" s="58"/>
      <c r="C431" s="11" t="s">
        <v>71</v>
      </c>
      <c r="D431" s="50" t="s">
        <v>26</v>
      </c>
      <c r="E431" s="86">
        <v>18</v>
      </c>
      <c r="F431" s="246"/>
      <c r="G431" s="77">
        <f t="shared" si="85"/>
        <v>0</v>
      </c>
      <c r="H431" s="78"/>
      <c r="I431" s="64"/>
      <c r="J431" s="78"/>
      <c r="K431" s="79"/>
      <c r="O431" s="52"/>
      <c r="CA431" s="52"/>
      <c r="CB431" s="52"/>
    </row>
    <row r="432" spans="1:80" s="51" customFormat="1" ht="22.5">
      <c r="A432" s="49">
        <v>69</v>
      </c>
      <c r="B432" s="58"/>
      <c r="C432" s="11" t="s">
        <v>31</v>
      </c>
      <c r="D432" s="50" t="s">
        <v>26</v>
      </c>
      <c r="E432" s="86">
        <v>5</v>
      </c>
      <c r="F432" s="246"/>
      <c r="G432" s="77">
        <f t="shared" si="85"/>
        <v>0</v>
      </c>
      <c r="H432" s="78"/>
      <c r="I432" s="64"/>
      <c r="J432" s="78"/>
      <c r="K432" s="79"/>
      <c r="O432" s="52"/>
      <c r="CA432" s="52"/>
      <c r="CB432" s="52"/>
    </row>
    <row r="433" spans="1:80" s="51" customFormat="1" ht="22.5">
      <c r="A433" s="49">
        <v>70</v>
      </c>
      <c r="B433" s="58"/>
      <c r="C433" s="11" t="s">
        <v>32</v>
      </c>
      <c r="D433" s="50" t="s">
        <v>26</v>
      </c>
      <c r="E433" s="86">
        <v>2</v>
      </c>
      <c r="F433" s="246"/>
      <c r="G433" s="77">
        <f t="shared" si="85"/>
        <v>0</v>
      </c>
      <c r="H433" s="78"/>
      <c r="I433" s="64"/>
      <c r="J433" s="78"/>
      <c r="K433" s="79"/>
      <c r="O433" s="52"/>
      <c r="CA433" s="52"/>
      <c r="CB433" s="52"/>
    </row>
    <row r="434" spans="1:80" s="51" customFormat="1" ht="15">
      <c r="A434" s="49">
        <v>71</v>
      </c>
      <c r="B434" s="58"/>
      <c r="C434" s="11" t="s">
        <v>67</v>
      </c>
      <c r="D434" s="50" t="s">
        <v>26</v>
      </c>
      <c r="E434" s="86">
        <v>2</v>
      </c>
      <c r="F434" s="246"/>
      <c r="G434" s="77">
        <f t="shared" si="85"/>
        <v>0</v>
      </c>
      <c r="H434" s="78"/>
      <c r="I434" s="64"/>
      <c r="J434" s="78"/>
      <c r="K434" s="79"/>
      <c r="O434" s="52"/>
      <c r="CA434" s="52"/>
      <c r="CB434" s="52"/>
    </row>
    <row r="435" spans="1:80" s="51" customFormat="1" ht="15">
      <c r="A435" s="49">
        <v>72</v>
      </c>
      <c r="B435" s="58"/>
      <c r="C435" s="11" t="s">
        <v>68</v>
      </c>
      <c r="D435" s="50" t="s">
        <v>26</v>
      </c>
      <c r="E435" s="86">
        <v>40</v>
      </c>
      <c r="F435" s="246"/>
      <c r="G435" s="77">
        <f t="shared" si="85"/>
        <v>0</v>
      </c>
      <c r="H435" s="78"/>
      <c r="I435" s="64"/>
      <c r="J435" s="78"/>
      <c r="K435" s="79"/>
      <c r="O435" s="52"/>
      <c r="CA435" s="52"/>
      <c r="CB435" s="52"/>
    </row>
    <row r="436" spans="1:80" s="51" customFormat="1" ht="15">
      <c r="A436" s="49">
        <v>73</v>
      </c>
      <c r="B436" s="58"/>
      <c r="C436" s="11" t="s">
        <v>69</v>
      </c>
      <c r="D436" s="50" t="s">
        <v>26</v>
      </c>
      <c r="E436" s="86">
        <v>5</v>
      </c>
      <c r="F436" s="246"/>
      <c r="G436" s="77">
        <f t="shared" si="85"/>
        <v>0</v>
      </c>
      <c r="H436" s="78"/>
      <c r="I436" s="64"/>
      <c r="J436" s="78"/>
      <c r="K436" s="79"/>
      <c r="O436" s="52"/>
      <c r="CA436" s="52"/>
      <c r="CB436" s="52"/>
    </row>
    <row r="437" spans="1:80" s="51" customFormat="1" ht="15">
      <c r="A437" s="49">
        <v>74</v>
      </c>
      <c r="B437" s="58"/>
      <c r="C437" s="11" t="s">
        <v>66</v>
      </c>
      <c r="D437" s="43" t="s">
        <v>26</v>
      </c>
      <c r="E437" s="83">
        <v>3</v>
      </c>
      <c r="F437" s="246"/>
      <c r="G437" s="7">
        <f t="shared" si="85"/>
        <v>0</v>
      </c>
      <c r="H437" s="78"/>
      <c r="I437" s="64"/>
      <c r="J437" s="78"/>
      <c r="K437" s="79"/>
      <c r="O437" s="52"/>
      <c r="CA437" s="52"/>
      <c r="CB437" s="52"/>
    </row>
    <row r="438" spans="1:80" s="51" customFormat="1" ht="15">
      <c r="A438" s="49">
        <v>75</v>
      </c>
      <c r="B438" s="58"/>
      <c r="C438" s="11" t="s">
        <v>129</v>
      </c>
      <c r="D438" s="43" t="s">
        <v>26</v>
      </c>
      <c r="E438" s="83">
        <v>3</v>
      </c>
      <c r="F438" s="246"/>
      <c r="G438" s="7">
        <f t="shared" si="85"/>
        <v>0</v>
      </c>
      <c r="H438" s="78"/>
      <c r="I438" s="64"/>
      <c r="J438" s="78"/>
      <c r="K438" s="79"/>
      <c r="O438" s="52"/>
      <c r="CA438" s="52"/>
      <c r="CB438" s="52"/>
    </row>
    <row r="439" spans="1:80" s="51" customFormat="1" ht="15">
      <c r="A439" s="49">
        <v>76</v>
      </c>
      <c r="B439" s="58"/>
      <c r="C439" s="11" t="s">
        <v>65</v>
      </c>
      <c r="D439" s="50" t="s">
        <v>26</v>
      </c>
      <c r="E439" s="86">
        <v>2</v>
      </c>
      <c r="F439" s="246"/>
      <c r="G439" s="77">
        <f t="shared" si="85"/>
        <v>0</v>
      </c>
      <c r="H439" s="78"/>
      <c r="I439" s="64"/>
      <c r="J439" s="78"/>
      <c r="K439" s="79"/>
      <c r="O439" s="52"/>
      <c r="CA439" s="52"/>
      <c r="CB439" s="52"/>
    </row>
    <row r="440" spans="1:80" s="51" customFormat="1" ht="15">
      <c r="A440" s="49">
        <v>77</v>
      </c>
      <c r="B440" s="34" t="s">
        <v>106</v>
      </c>
      <c r="C440" s="11" t="s">
        <v>107</v>
      </c>
      <c r="D440" s="43" t="s">
        <v>26</v>
      </c>
      <c r="E440" s="83">
        <v>1</v>
      </c>
      <c r="F440" s="246"/>
      <c r="G440" s="7">
        <f t="shared" si="85"/>
        <v>0</v>
      </c>
      <c r="H440" s="78"/>
      <c r="I440" s="64"/>
      <c r="J440" s="78"/>
      <c r="K440" s="79"/>
      <c r="O440" s="52"/>
      <c r="CA440" s="52"/>
      <c r="CB440" s="52"/>
    </row>
    <row r="441" spans="1:80" s="51" customFormat="1" ht="15">
      <c r="A441" s="49">
        <v>78</v>
      </c>
      <c r="B441" s="34" t="s">
        <v>106</v>
      </c>
      <c r="C441" s="11" t="s">
        <v>108</v>
      </c>
      <c r="D441" s="43" t="s">
        <v>26</v>
      </c>
      <c r="E441" s="83">
        <v>1</v>
      </c>
      <c r="F441" s="246"/>
      <c r="G441" s="7">
        <f t="shared" si="85"/>
        <v>0</v>
      </c>
      <c r="H441" s="78"/>
      <c r="I441" s="64"/>
      <c r="J441" s="78"/>
      <c r="K441" s="79"/>
      <c r="O441" s="52"/>
      <c r="CA441" s="52"/>
      <c r="CB441" s="52"/>
    </row>
    <row r="442" spans="1:80" s="51" customFormat="1" ht="15">
      <c r="A442" s="49">
        <v>79</v>
      </c>
      <c r="B442" s="34" t="s">
        <v>106</v>
      </c>
      <c r="C442" s="11" t="s">
        <v>109</v>
      </c>
      <c r="D442" s="43" t="s">
        <v>26</v>
      </c>
      <c r="E442" s="83">
        <v>1</v>
      </c>
      <c r="F442" s="246"/>
      <c r="G442" s="7">
        <f t="shared" si="85"/>
        <v>0</v>
      </c>
      <c r="H442" s="78"/>
      <c r="I442" s="64"/>
      <c r="J442" s="78"/>
      <c r="K442" s="79"/>
      <c r="O442" s="52"/>
      <c r="CA442" s="52"/>
      <c r="CB442" s="52"/>
    </row>
    <row r="443" spans="1:80" s="51" customFormat="1" ht="15">
      <c r="A443" s="49">
        <v>80</v>
      </c>
      <c r="B443" s="34" t="s">
        <v>106</v>
      </c>
      <c r="C443" s="11" t="s">
        <v>120</v>
      </c>
      <c r="D443" s="43" t="s">
        <v>26</v>
      </c>
      <c r="E443" s="83">
        <v>1</v>
      </c>
      <c r="F443" s="246"/>
      <c r="G443" s="7">
        <f t="shared" si="85"/>
        <v>0</v>
      </c>
      <c r="H443" s="78"/>
      <c r="I443" s="64"/>
      <c r="J443" s="78"/>
      <c r="K443" s="79"/>
      <c r="O443" s="52"/>
      <c r="CA443" s="52"/>
      <c r="CB443" s="52"/>
    </row>
    <row r="444" spans="1:80" s="51" customFormat="1" ht="15">
      <c r="A444" s="49">
        <v>81</v>
      </c>
      <c r="B444" s="34" t="s">
        <v>106</v>
      </c>
      <c r="C444" s="11" t="s">
        <v>130</v>
      </c>
      <c r="D444" s="43" t="s">
        <v>26</v>
      </c>
      <c r="E444" s="83">
        <v>1</v>
      </c>
      <c r="F444" s="246"/>
      <c r="G444" s="7">
        <f t="shared" si="85"/>
        <v>0</v>
      </c>
      <c r="H444" s="78"/>
      <c r="I444" s="64"/>
      <c r="J444" s="78"/>
      <c r="K444" s="79"/>
      <c r="O444" s="52"/>
      <c r="CA444" s="52"/>
      <c r="CB444" s="52"/>
    </row>
    <row r="445" spans="1:80" s="51" customFormat="1" ht="15">
      <c r="A445" s="49">
        <v>82</v>
      </c>
      <c r="B445" s="34" t="s">
        <v>106</v>
      </c>
      <c r="C445" s="11" t="s">
        <v>375</v>
      </c>
      <c r="D445" s="43" t="s">
        <v>26</v>
      </c>
      <c r="E445" s="83">
        <v>1</v>
      </c>
      <c r="F445" s="246"/>
      <c r="G445" s="7">
        <f t="shared" si="85"/>
        <v>0</v>
      </c>
      <c r="H445" s="78"/>
      <c r="I445" s="64"/>
      <c r="J445" s="78"/>
      <c r="K445" s="79"/>
      <c r="O445" s="52"/>
      <c r="CA445" s="52"/>
      <c r="CB445" s="52"/>
    </row>
    <row r="446" spans="1:80" s="51" customFormat="1" ht="15">
      <c r="A446" s="49">
        <v>83</v>
      </c>
      <c r="B446" s="34" t="s">
        <v>106</v>
      </c>
      <c r="C446" s="11" t="s">
        <v>131</v>
      </c>
      <c r="D446" s="43" t="s">
        <v>26</v>
      </c>
      <c r="E446" s="83">
        <v>1</v>
      </c>
      <c r="F446" s="246"/>
      <c r="G446" s="7">
        <f t="shared" si="85"/>
        <v>0</v>
      </c>
      <c r="H446" s="78"/>
      <c r="I446" s="64"/>
      <c r="J446" s="78"/>
      <c r="K446" s="79"/>
      <c r="O446" s="52"/>
      <c r="CA446" s="52"/>
      <c r="CB446" s="52"/>
    </row>
    <row r="447" spans="1:80" s="51" customFormat="1" ht="15">
      <c r="A447" s="49">
        <v>84</v>
      </c>
      <c r="B447" s="34" t="s">
        <v>444</v>
      </c>
      <c r="C447" s="111" t="s">
        <v>92</v>
      </c>
      <c r="D447" s="43" t="s">
        <v>81</v>
      </c>
      <c r="E447" s="267">
        <v>257</v>
      </c>
      <c r="F447" s="248"/>
      <c r="G447" s="7">
        <f t="shared" si="85"/>
        <v>0</v>
      </c>
      <c r="H447" s="78"/>
      <c r="I447" s="64"/>
      <c r="J447" s="78"/>
      <c r="K447" s="79"/>
      <c r="O447" s="52"/>
      <c r="CA447" s="52"/>
      <c r="CB447" s="52"/>
    </row>
    <row r="448" spans="1:80" s="51" customFormat="1" ht="15">
      <c r="A448" s="49">
        <v>85</v>
      </c>
      <c r="B448" s="34" t="s">
        <v>445</v>
      </c>
      <c r="C448" s="111" t="s">
        <v>93</v>
      </c>
      <c r="D448" s="43" t="s">
        <v>26</v>
      </c>
      <c r="E448" s="83">
        <v>1</v>
      </c>
      <c r="F448" s="248"/>
      <c r="G448" s="7">
        <f t="shared" si="85"/>
        <v>0</v>
      </c>
      <c r="H448" s="78"/>
      <c r="I448" s="64"/>
      <c r="J448" s="78"/>
      <c r="K448" s="79"/>
      <c r="O448" s="52"/>
      <c r="CA448" s="52"/>
      <c r="CB448" s="52"/>
    </row>
    <row r="449" spans="1:80" s="51" customFormat="1" ht="22.5">
      <c r="A449" s="49">
        <v>86</v>
      </c>
      <c r="B449" s="58"/>
      <c r="C449" s="11" t="s">
        <v>91</v>
      </c>
      <c r="D449" s="50" t="s">
        <v>26</v>
      </c>
      <c r="E449" s="86">
        <v>7</v>
      </c>
      <c r="F449" s="246"/>
      <c r="G449" s="77">
        <f t="shared" si="85"/>
        <v>0</v>
      </c>
      <c r="H449" s="78"/>
      <c r="I449" s="64"/>
      <c r="J449" s="78"/>
      <c r="K449" s="79"/>
      <c r="O449" s="52"/>
      <c r="CA449" s="52"/>
      <c r="CB449" s="52"/>
    </row>
    <row r="450" spans="1:80" s="51" customFormat="1" ht="15">
      <c r="A450" s="49">
        <v>87</v>
      </c>
      <c r="B450" s="58"/>
      <c r="C450" s="76" t="s">
        <v>75</v>
      </c>
      <c r="D450" s="50" t="s">
        <v>26</v>
      </c>
      <c r="E450" s="86">
        <v>2</v>
      </c>
      <c r="F450" s="246"/>
      <c r="G450" s="77">
        <f t="shared" si="85"/>
        <v>0</v>
      </c>
      <c r="H450" s="78"/>
      <c r="I450" s="64"/>
      <c r="J450" s="78"/>
      <c r="K450" s="79"/>
      <c r="O450" s="52"/>
      <c r="CA450" s="52"/>
      <c r="CB450" s="52"/>
    </row>
    <row r="451" spans="1:80" s="51" customFormat="1" ht="22.5">
      <c r="A451" s="49">
        <v>88</v>
      </c>
      <c r="B451" s="58"/>
      <c r="C451" s="67" t="s">
        <v>36</v>
      </c>
      <c r="D451" s="50" t="s">
        <v>33</v>
      </c>
      <c r="E451" s="290">
        <v>2687</v>
      </c>
      <c r="F451" s="246"/>
      <c r="G451" s="77">
        <f t="shared" si="85"/>
        <v>0</v>
      </c>
      <c r="H451" s="78"/>
      <c r="I451" s="64"/>
      <c r="J451" s="78"/>
      <c r="K451" s="79"/>
      <c r="O451" s="52"/>
      <c r="CA451" s="52"/>
      <c r="CB451" s="52"/>
    </row>
    <row r="452" spans="1:80" s="51" customFormat="1" ht="22.5">
      <c r="A452" s="49">
        <v>89</v>
      </c>
      <c r="B452" s="58"/>
      <c r="C452" s="67" t="s">
        <v>80</v>
      </c>
      <c r="D452" s="50" t="s">
        <v>33</v>
      </c>
      <c r="E452" s="86">
        <v>330</v>
      </c>
      <c r="F452" s="246"/>
      <c r="G452" s="77">
        <f t="shared" si="85"/>
        <v>0</v>
      </c>
      <c r="H452" s="78"/>
      <c r="I452" s="64"/>
      <c r="J452" s="78"/>
      <c r="K452" s="79"/>
      <c r="O452" s="52"/>
      <c r="CA452" s="52"/>
      <c r="CB452" s="52"/>
    </row>
    <row r="453" spans="1:80" s="51" customFormat="1" ht="22.5">
      <c r="A453" s="49">
        <v>90</v>
      </c>
      <c r="B453" s="58"/>
      <c r="C453" s="67" t="s">
        <v>78</v>
      </c>
      <c r="D453" s="50" t="s">
        <v>33</v>
      </c>
      <c r="E453" s="86">
        <v>144</v>
      </c>
      <c r="F453" s="246"/>
      <c r="G453" s="77">
        <f t="shared" si="85"/>
        <v>0</v>
      </c>
      <c r="H453" s="78"/>
      <c r="I453" s="64"/>
      <c r="J453" s="78"/>
      <c r="K453" s="79"/>
      <c r="O453" s="52"/>
      <c r="CA453" s="52"/>
      <c r="CB453" s="52"/>
    </row>
    <row r="454" spans="1:80" s="51" customFormat="1" ht="15">
      <c r="A454" s="49">
        <v>91</v>
      </c>
      <c r="B454" s="58"/>
      <c r="C454" s="67" t="s">
        <v>79</v>
      </c>
      <c r="D454" s="50" t="s">
        <v>33</v>
      </c>
      <c r="E454" s="86">
        <v>48</v>
      </c>
      <c r="F454" s="246"/>
      <c r="G454" s="77">
        <f t="shared" si="85"/>
        <v>0</v>
      </c>
      <c r="H454" s="78"/>
      <c r="I454" s="64"/>
      <c r="J454" s="78"/>
      <c r="K454" s="79"/>
      <c r="O454" s="52"/>
      <c r="CA454" s="52"/>
      <c r="CB454" s="52"/>
    </row>
    <row r="455" spans="1:80" s="51" customFormat="1" ht="15">
      <c r="A455" s="49">
        <v>92</v>
      </c>
      <c r="B455" s="58"/>
      <c r="C455" s="67" t="s">
        <v>87</v>
      </c>
      <c r="D455" s="50" t="s">
        <v>33</v>
      </c>
      <c r="E455" s="86">
        <v>60</v>
      </c>
      <c r="F455" s="246"/>
      <c r="G455" s="77">
        <f t="shared" si="85"/>
        <v>0</v>
      </c>
      <c r="H455" s="78"/>
      <c r="I455" s="64"/>
      <c r="J455" s="78"/>
      <c r="K455" s="79"/>
      <c r="O455" s="52"/>
      <c r="CA455" s="52"/>
      <c r="CB455" s="52"/>
    </row>
    <row r="456" spans="1:80" s="51" customFormat="1" ht="22.5">
      <c r="A456" s="49">
        <v>93</v>
      </c>
      <c r="B456" s="58"/>
      <c r="C456" s="67" t="s">
        <v>60</v>
      </c>
      <c r="D456" s="50" t="s">
        <v>33</v>
      </c>
      <c r="E456" s="296">
        <v>2338.5</v>
      </c>
      <c r="F456" s="246"/>
      <c r="G456" s="77">
        <f t="shared" si="85"/>
        <v>0</v>
      </c>
      <c r="H456" s="78"/>
      <c r="I456" s="64"/>
      <c r="J456" s="78"/>
      <c r="K456" s="79"/>
      <c r="O456" s="52"/>
      <c r="CA456" s="52"/>
      <c r="CB456" s="52"/>
    </row>
    <row r="457" spans="1:80" s="51" customFormat="1" ht="15">
      <c r="A457" s="49">
        <v>94</v>
      </c>
      <c r="B457" s="112"/>
      <c r="C457" s="113" t="s">
        <v>147</v>
      </c>
      <c r="D457" s="48" t="s">
        <v>26</v>
      </c>
      <c r="E457" s="104">
        <v>43</v>
      </c>
      <c r="F457" s="247"/>
      <c r="G457" s="77">
        <f t="shared" si="85"/>
        <v>0</v>
      </c>
      <c r="H457" s="78"/>
      <c r="I457" s="64"/>
      <c r="J457" s="78"/>
      <c r="K457" s="79"/>
      <c r="O457" s="52"/>
      <c r="CA457" s="52"/>
      <c r="CB457" s="52"/>
    </row>
    <row r="458" spans="1:80" s="51" customFormat="1" ht="22.5">
      <c r="A458" s="49">
        <v>95</v>
      </c>
      <c r="B458" s="114"/>
      <c r="C458" s="113" t="s">
        <v>146</v>
      </c>
      <c r="D458" s="48" t="s">
        <v>26</v>
      </c>
      <c r="E458" s="104">
        <v>1082</v>
      </c>
      <c r="F458" s="247"/>
      <c r="G458" s="77">
        <f t="shared" si="85"/>
        <v>0</v>
      </c>
      <c r="H458" s="78"/>
      <c r="I458" s="64"/>
      <c r="J458" s="78"/>
      <c r="K458" s="79"/>
      <c r="O458" s="52"/>
      <c r="CA458" s="52"/>
      <c r="CB458" s="52"/>
    </row>
    <row r="459" spans="1:80" s="51" customFormat="1" ht="15">
      <c r="A459" s="49">
        <v>96</v>
      </c>
      <c r="B459" s="112"/>
      <c r="C459" s="113" t="s">
        <v>148</v>
      </c>
      <c r="D459" s="48" t="s">
        <v>26</v>
      </c>
      <c r="E459" s="104">
        <v>178</v>
      </c>
      <c r="F459" s="247"/>
      <c r="G459" s="77">
        <f t="shared" si="85"/>
        <v>0</v>
      </c>
      <c r="H459" s="78"/>
      <c r="I459" s="64"/>
      <c r="J459" s="78"/>
      <c r="K459" s="79"/>
      <c r="O459" s="52"/>
      <c r="CA459" s="52"/>
      <c r="CB459" s="52"/>
    </row>
    <row r="460" spans="1:80" s="51" customFormat="1" ht="15">
      <c r="A460" s="49">
        <v>97</v>
      </c>
      <c r="B460" s="114"/>
      <c r="C460" s="113" t="s">
        <v>149</v>
      </c>
      <c r="D460" s="48" t="s">
        <v>26</v>
      </c>
      <c r="E460" s="104">
        <v>354</v>
      </c>
      <c r="F460" s="247"/>
      <c r="G460" s="77">
        <f t="shared" si="85"/>
        <v>0</v>
      </c>
      <c r="H460" s="78"/>
      <c r="I460" s="64"/>
      <c r="J460" s="78"/>
      <c r="K460" s="79"/>
      <c r="O460" s="52"/>
      <c r="CA460" s="52"/>
      <c r="CB460" s="52"/>
    </row>
    <row r="461" spans="1:80" s="51" customFormat="1" ht="22.5">
      <c r="A461" s="49">
        <v>98</v>
      </c>
      <c r="B461" s="114"/>
      <c r="C461" s="115" t="s">
        <v>150</v>
      </c>
      <c r="D461" s="48" t="s">
        <v>26</v>
      </c>
      <c r="E461" s="269">
        <v>188</v>
      </c>
      <c r="F461" s="247"/>
      <c r="G461" s="77">
        <f t="shared" si="85"/>
        <v>0</v>
      </c>
      <c r="H461" s="78"/>
      <c r="I461" s="64"/>
      <c r="J461" s="78"/>
      <c r="K461" s="79"/>
      <c r="O461" s="52"/>
      <c r="CA461" s="52"/>
      <c r="CB461" s="52"/>
    </row>
    <row r="462" spans="1:80" s="51" customFormat="1" ht="22.5">
      <c r="A462" s="49">
        <v>99</v>
      </c>
      <c r="B462" s="114"/>
      <c r="C462" s="113" t="s">
        <v>151</v>
      </c>
      <c r="D462" s="48" t="s">
        <v>26</v>
      </c>
      <c r="E462" s="269">
        <v>144</v>
      </c>
      <c r="F462" s="247"/>
      <c r="G462" s="77">
        <f t="shared" si="85"/>
        <v>0</v>
      </c>
      <c r="H462" s="78"/>
      <c r="I462" s="64"/>
      <c r="J462" s="78"/>
      <c r="K462" s="79"/>
      <c r="O462" s="52"/>
      <c r="CA462" s="52"/>
      <c r="CB462" s="52"/>
    </row>
    <row r="463" spans="1:80" s="51" customFormat="1" ht="22.5">
      <c r="A463" s="49">
        <v>100</v>
      </c>
      <c r="B463" s="114"/>
      <c r="C463" s="113" t="s">
        <v>152</v>
      </c>
      <c r="D463" s="48" t="s">
        <v>26</v>
      </c>
      <c r="E463" s="104">
        <v>30</v>
      </c>
      <c r="F463" s="247"/>
      <c r="G463" s="77">
        <f t="shared" si="85"/>
        <v>0</v>
      </c>
      <c r="H463" s="78"/>
      <c r="I463" s="64"/>
      <c r="J463" s="78"/>
      <c r="K463" s="79"/>
      <c r="O463" s="52"/>
      <c r="CA463" s="52"/>
      <c r="CB463" s="52"/>
    </row>
    <row r="464" spans="1:80" s="51" customFormat="1" ht="15">
      <c r="A464" s="49">
        <v>101</v>
      </c>
      <c r="B464" s="58"/>
      <c r="C464" s="67" t="s">
        <v>61</v>
      </c>
      <c r="D464" s="50" t="s">
        <v>26</v>
      </c>
      <c r="E464" s="290">
        <v>7598</v>
      </c>
      <c r="F464" s="246"/>
      <c r="G464" s="77">
        <f t="shared" si="85"/>
        <v>0</v>
      </c>
      <c r="H464" s="78"/>
      <c r="I464" s="64"/>
      <c r="J464" s="78"/>
      <c r="K464" s="79"/>
      <c r="O464" s="52"/>
      <c r="CA464" s="52"/>
      <c r="CB464" s="52"/>
    </row>
    <row r="465" spans="1:80" s="51" customFormat="1" ht="15">
      <c r="A465" s="49">
        <v>102</v>
      </c>
      <c r="B465" s="58"/>
      <c r="C465" s="67" t="s">
        <v>62</v>
      </c>
      <c r="D465" s="50" t="s">
        <v>26</v>
      </c>
      <c r="E465" s="290">
        <v>7598</v>
      </c>
      <c r="F465" s="246"/>
      <c r="G465" s="77">
        <f t="shared" si="85"/>
        <v>0</v>
      </c>
      <c r="H465" s="78"/>
      <c r="I465" s="64"/>
      <c r="J465" s="78"/>
      <c r="K465" s="79"/>
      <c r="O465" s="52"/>
      <c r="CA465" s="52"/>
      <c r="CB465" s="52"/>
    </row>
    <row r="466" spans="1:80" s="51" customFormat="1" ht="15">
      <c r="A466" s="49">
        <v>103</v>
      </c>
      <c r="B466" s="58"/>
      <c r="C466" s="67" t="s">
        <v>63</v>
      </c>
      <c r="D466" s="50" t="s">
        <v>26</v>
      </c>
      <c r="E466" s="86">
        <v>0</v>
      </c>
      <c r="F466" s="246"/>
      <c r="G466" s="77">
        <f t="shared" si="85"/>
        <v>0</v>
      </c>
      <c r="H466" s="78"/>
      <c r="I466" s="64"/>
      <c r="J466" s="78"/>
      <c r="K466" s="79"/>
      <c r="O466" s="52"/>
      <c r="CA466" s="52"/>
      <c r="CB466" s="52"/>
    </row>
    <row r="467" spans="1:80" s="51" customFormat="1" ht="15">
      <c r="A467" s="49">
        <v>104</v>
      </c>
      <c r="B467" s="58"/>
      <c r="C467" s="76" t="s">
        <v>77</v>
      </c>
      <c r="D467" s="50" t="s">
        <v>33</v>
      </c>
      <c r="E467" s="86">
        <v>60</v>
      </c>
      <c r="F467" s="246"/>
      <c r="G467" s="77">
        <f t="shared" si="85"/>
        <v>0</v>
      </c>
      <c r="H467" s="78"/>
      <c r="I467" s="64"/>
      <c r="J467" s="78"/>
      <c r="K467" s="79"/>
      <c r="O467" s="52"/>
      <c r="CA467" s="52"/>
      <c r="CB467" s="52"/>
    </row>
    <row r="468" spans="1:80" s="51" customFormat="1" ht="22.5">
      <c r="A468" s="49">
        <v>105</v>
      </c>
      <c r="B468" s="58"/>
      <c r="C468" s="67" t="s">
        <v>97</v>
      </c>
      <c r="D468" s="50" t="s">
        <v>26</v>
      </c>
      <c r="E468" s="86">
        <v>8</v>
      </c>
      <c r="F468" s="246"/>
      <c r="G468" s="68">
        <f t="shared" si="85"/>
        <v>0</v>
      </c>
      <c r="H468" s="78"/>
      <c r="I468" s="64"/>
      <c r="J468" s="78"/>
      <c r="K468" s="79"/>
      <c r="O468" s="52"/>
      <c r="CA468" s="52"/>
      <c r="CB468" s="52"/>
    </row>
    <row r="469" spans="1:80" s="51" customFormat="1" ht="22.5">
      <c r="A469" s="49">
        <v>106</v>
      </c>
      <c r="B469" s="58"/>
      <c r="C469" s="76" t="s">
        <v>90</v>
      </c>
      <c r="D469" s="50" t="s">
        <v>26</v>
      </c>
      <c r="E469" s="86">
        <v>2</v>
      </c>
      <c r="F469" s="246"/>
      <c r="G469" s="77">
        <f t="shared" si="85"/>
        <v>0</v>
      </c>
      <c r="H469" s="78"/>
      <c r="I469" s="64"/>
      <c r="J469" s="78"/>
      <c r="K469" s="79"/>
      <c r="O469" s="52"/>
      <c r="CA469" s="52"/>
      <c r="CB469" s="52"/>
    </row>
    <row r="470" spans="1:80" s="51" customFormat="1" ht="15">
      <c r="A470" s="49">
        <v>107</v>
      </c>
      <c r="B470" s="34"/>
      <c r="C470" s="11" t="s">
        <v>133</v>
      </c>
      <c r="D470" s="43" t="s">
        <v>26</v>
      </c>
      <c r="E470" s="83">
        <v>1</v>
      </c>
      <c r="F470" s="246"/>
      <c r="G470" s="7">
        <f t="shared" si="85"/>
        <v>0</v>
      </c>
      <c r="H470" s="78"/>
      <c r="I470" s="64"/>
      <c r="J470" s="78"/>
      <c r="K470" s="79"/>
      <c r="O470" s="52"/>
      <c r="CA470" s="52"/>
      <c r="CB470" s="52"/>
    </row>
    <row r="471" spans="1:80" s="51" customFormat="1" ht="15">
      <c r="A471" s="49">
        <v>108</v>
      </c>
      <c r="B471" s="58"/>
      <c r="C471" s="11" t="s">
        <v>134</v>
      </c>
      <c r="D471" s="50" t="s">
        <v>26</v>
      </c>
      <c r="E471" s="86">
        <v>1</v>
      </c>
      <c r="F471" s="246"/>
      <c r="G471" s="77">
        <f t="shared" si="85"/>
        <v>0</v>
      </c>
      <c r="H471" s="78"/>
      <c r="I471" s="64"/>
      <c r="J471" s="78"/>
      <c r="K471" s="79"/>
      <c r="O471" s="52"/>
      <c r="CA471" s="52"/>
      <c r="CB471" s="52"/>
    </row>
    <row r="472" spans="1:80" s="51" customFormat="1" ht="33.75">
      <c r="A472" s="49">
        <v>109</v>
      </c>
      <c r="B472" s="34"/>
      <c r="C472" s="67" t="s">
        <v>83</v>
      </c>
      <c r="D472" s="50" t="s">
        <v>26</v>
      </c>
      <c r="E472" s="86">
        <v>1</v>
      </c>
      <c r="F472" s="246"/>
      <c r="G472" s="68">
        <f>E472*(F472+I472)</f>
        <v>0</v>
      </c>
      <c r="H472" s="78"/>
      <c r="I472" s="64"/>
      <c r="J472" s="78"/>
      <c r="K472" s="79"/>
      <c r="O472" s="52"/>
      <c r="CA472" s="52"/>
      <c r="CB472" s="52"/>
    </row>
    <row r="473" spans="1:80" s="51" customFormat="1" ht="15">
      <c r="A473" s="49">
        <v>110</v>
      </c>
      <c r="B473" s="34"/>
      <c r="C473" s="76" t="s">
        <v>75</v>
      </c>
      <c r="D473" s="50" t="s">
        <v>26</v>
      </c>
      <c r="E473" s="86">
        <v>2</v>
      </c>
      <c r="F473" s="246"/>
      <c r="G473" s="77">
        <f aca="true" t="shared" si="86" ref="G473:G475">E473*(F473+I473)</f>
        <v>0</v>
      </c>
      <c r="H473" s="78"/>
      <c r="I473" s="64"/>
      <c r="J473" s="78"/>
      <c r="K473" s="79"/>
      <c r="O473" s="52"/>
      <c r="CA473" s="52"/>
      <c r="CB473" s="52"/>
    </row>
    <row r="474" spans="1:80" s="51" customFormat="1" ht="15">
      <c r="A474" s="49">
        <v>111</v>
      </c>
      <c r="B474" s="34"/>
      <c r="C474" s="67" t="s">
        <v>135</v>
      </c>
      <c r="D474" s="50" t="s">
        <v>26</v>
      </c>
      <c r="E474" s="86">
        <v>1</v>
      </c>
      <c r="F474" s="246"/>
      <c r="G474" s="77">
        <f t="shared" si="86"/>
        <v>0</v>
      </c>
      <c r="H474" s="78"/>
      <c r="I474" s="64"/>
      <c r="J474" s="78"/>
      <c r="K474" s="79"/>
      <c r="O474" s="52"/>
      <c r="CA474" s="52"/>
      <c r="CB474" s="52"/>
    </row>
    <row r="475" spans="1:80" s="51" customFormat="1" ht="22.5">
      <c r="A475" s="49">
        <v>112</v>
      </c>
      <c r="B475" s="34"/>
      <c r="C475" s="67" t="s">
        <v>136</v>
      </c>
      <c r="D475" s="50" t="s">
        <v>26</v>
      </c>
      <c r="E475" s="86">
        <v>1</v>
      </c>
      <c r="F475" s="246"/>
      <c r="G475" s="77">
        <f t="shared" si="86"/>
        <v>0</v>
      </c>
      <c r="H475" s="78"/>
      <c r="I475" s="64"/>
      <c r="J475" s="78"/>
      <c r="K475" s="79"/>
      <c r="O475" s="52"/>
      <c r="CA475" s="52"/>
      <c r="CB475" s="52"/>
    </row>
    <row r="476" spans="1:80" s="51" customFormat="1" ht="15">
      <c r="A476" s="49">
        <v>113</v>
      </c>
      <c r="B476" s="34"/>
      <c r="C476" s="11" t="s">
        <v>116</v>
      </c>
      <c r="D476" s="43" t="s">
        <v>33</v>
      </c>
      <c r="E476" s="296">
        <v>2338.5</v>
      </c>
      <c r="F476" s="246"/>
      <c r="G476" s="7">
        <f t="shared" si="85"/>
        <v>0</v>
      </c>
      <c r="H476" s="78"/>
      <c r="I476" s="64"/>
      <c r="J476" s="78"/>
      <c r="K476" s="79"/>
      <c r="O476" s="52"/>
      <c r="CA476" s="52"/>
      <c r="CB476" s="52"/>
    </row>
    <row r="477" spans="1:80" s="51" customFormat="1" ht="15">
      <c r="A477" s="49">
        <v>114</v>
      </c>
      <c r="B477" s="34"/>
      <c r="C477" s="11" t="s">
        <v>117</v>
      </c>
      <c r="D477" s="43" t="s">
        <v>26</v>
      </c>
      <c r="E477" s="83">
        <v>7</v>
      </c>
      <c r="F477" s="246"/>
      <c r="G477" s="7">
        <f>E477*(F477+I477)</f>
        <v>0</v>
      </c>
      <c r="H477" s="78"/>
      <c r="I477" s="64"/>
      <c r="J477" s="78"/>
      <c r="K477" s="79"/>
      <c r="O477" s="52"/>
      <c r="CA477" s="52"/>
      <c r="CB477" s="52"/>
    </row>
    <row r="478" spans="1:80" s="51" customFormat="1" ht="33.75">
      <c r="A478" s="49">
        <v>115</v>
      </c>
      <c r="B478" s="34"/>
      <c r="C478" s="76" t="s">
        <v>153</v>
      </c>
      <c r="D478" s="43" t="s">
        <v>532</v>
      </c>
      <c r="E478" s="295">
        <v>176</v>
      </c>
      <c r="F478" s="246"/>
      <c r="G478" s="7">
        <f>E478*(F478+I478)</f>
        <v>0</v>
      </c>
      <c r="H478" s="78"/>
      <c r="I478" s="64"/>
      <c r="J478" s="78"/>
      <c r="K478" s="79"/>
      <c r="O478" s="52"/>
      <c r="CA478" s="52"/>
      <c r="CB478" s="52"/>
    </row>
    <row r="479" spans="1:80" s="51" customFormat="1" ht="22.5">
      <c r="A479" s="49">
        <v>116</v>
      </c>
      <c r="B479" s="34"/>
      <c r="C479" s="11" t="s">
        <v>154</v>
      </c>
      <c r="D479" s="43" t="s">
        <v>26</v>
      </c>
      <c r="E479" s="86">
        <v>0</v>
      </c>
      <c r="F479" s="246"/>
      <c r="G479" s="7">
        <f>E479*(F479+I479)</f>
        <v>0</v>
      </c>
      <c r="H479" s="78"/>
      <c r="I479" s="64"/>
      <c r="J479" s="78"/>
      <c r="K479" s="79"/>
      <c r="O479" s="52"/>
      <c r="CA479" s="52"/>
      <c r="CB479" s="52"/>
    </row>
    <row r="480" spans="1:80" s="51" customFormat="1" ht="22.5">
      <c r="A480" s="49">
        <v>117</v>
      </c>
      <c r="B480" s="58"/>
      <c r="C480" s="88" t="s">
        <v>40</v>
      </c>
      <c r="D480" s="50" t="s">
        <v>26</v>
      </c>
      <c r="E480" s="86">
        <v>1</v>
      </c>
      <c r="F480" s="246"/>
      <c r="G480" s="77">
        <f t="shared" si="85"/>
        <v>0</v>
      </c>
      <c r="H480" s="78"/>
      <c r="I480" s="64"/>
      <c r="J480" s="78"/>
      <c r="K480" s="79"/>
      <c r="O480" s="52"/>
      <c r="CA480" s="52"/>
      <c r="CB480" s="52"/>
    </row>
    <row r="481" spans="1:80" s="51" customFormat="1" ht="15">
      <c r="A481" s="49">
        <v>118</v>
      </c>
      <c r="B481" s="58"/>
      <c r="C481" s="89" t="s">
        <v>371</v>
      </c>
      <c r="D481" s="50" t="s">
        <v>26</v>
      </c>
      <c r="E481" s="86">
        <v>1</v>
      </c>
      <c r="F481" s="246"/>
      <c r="G481" s="77">
        <f t="shared" si="85"/>
        <v>0</v>
      </c>
      <c r="H481" s="78"/>
      <c r="I481" s="64"/>
      <c r="J481" s="78"/>
      <c r="K481" s="79"/>
      <c r="O481" s="52"/>
      <c r="CA481" s="52"/>
      <c r="CB481" s="52"/>
    </row>
    <row r="482" spans="1:80" s="51" customFormat="1" ht="15">
      <c r="A482" s="49">
        <v>119</v>
      </c>
      <c r="B482" s="58"/>
      <c r="C482" s="89" t="s">
        <v>41</v>
      </c>
      <c r="D482" s="50" t="s">
        <v>26</v>
      </c>
      <c r="E482" s="207">
        <v>1</v>
      </c>
      <c r="F482" s="246"/>
      <c r="G482" s="77">
        <f t="shared" si="85"/>
        <v>0</v>
      </c>
      <c r="H482" s="78"/>
      <c r="I482" s="64"/>
      <c r="J482" s="78"/>
      <c r="K482" s="79"/>
      <c r="O482" s="52"/>
      <c r="CA482" s="52"/>
      <c r="CB482" s="52"/>
    </row>
    <row r="483" spans="1:80" s="51" customFormat="1" ht="15">
      <c r="A483" s="49">
        <v>120</v>
      </c>
      <c r="B483" s="58"/>
      <c r="C483" s="89" t="s">
        <v>42</v>
      </c>
      <c r="D483" s="50" t="s">
        <v>37</v>
      </c>
      <c r="E483" s="86">
        <v>1</v>
      </c>
      <c r="F483" s="246"/>
      <c r="G483" s="77">
        <f t="shared" si="85"/>
        <v>0</v>
      </c>
      <c r="H483" s="78"/>
      <c r="I483" s="64"/>
      <c r="J483" s="78"/>
      <c r="K483" s="79"/>
      <c r="O483" s="52"/>
      <c r="CA483" s="52"/>
      <c r="CB483" s="52"/>
    </row>
    <row r="484" spans="1:80" s="51" customFormat="1" ht="15">
      <c r="A484" s="49">
        <v>121</v>
      </c>
      <c r="B484" s="58"/>
      <c r="C484" s="67" t="s">
        <v>43</v>
      </c>
      <c r="D484" s="50" t="s">
        <v>37</v>
      </c>
      <c r="E484" s="86">
        <v>1</v>
      </c>
      <c r="F484" s="246"/>
      <c r="G484" s="77">
        <f t="shared" si="85"/>
        <v>0</v>
      </c>
      <c r="H484" s="78"/>
      <c r="I484" s="64"/>
      <c r="J484" s="78"/>
      <c r="K484" s="79"/>
      <c r="O484" s="52"/>
      <c r="CA484" s="52"/>
      <c r="CB484" s="52"/>
    </row>
    <row r="485" spans="1:80" s="51" customFormat="1" ht="15">
      <c r="A485" s="49">
        <v>122</v>
      </c>
      <c r="B485" s="58"/>
      <c r="C485" s="85" t="s">
        <v>44</v>
      </c>
      <c r="D485" s="50" t="s">
        <v>26</v>
      </c>
      <c r="E485" s="86">
        <v>1</v>
      </c>
      <c r="F485" s="246"/>
      <c r="G485" s="77">
        <f t="shared" si="85"/>
        <v>0</v>
      </c>
      <c r="H485" s="78"/>
      <c r="I485" s="64"/>
      <c r="J485" s="78"/>
      <c r="K485" s="79"/>
      <c r="O485" s="52"/>
      <c r="CA485" s="52"/>
      <c r="CB485" s="52"/>
    </row>
    <row r="486" spans="1:80" s="51" customFormat="1" ht="22.5">
      <c r="A486" s="49">
        <v>123</v>
      </c>
      <c r="B486" s="58"/>
      <c r="C486" s="85" t="s">
        <v>86</v>
      </c>
      <c r="D486" s="50" t="s">
        <v>26</v>
      </c>
      <c r="E486" s="86">
        <v>1</v>
      </c>
      <c r="F486" s="246"/>
      <c r="G486" s="77">
        <f t="shared" si="85"/>
        <v>0</v>
      </c>
      <c r="H486" s="78"/>
      <c r="I486" s="64"/>
      <c r="J486" s="78"/>
      <c r="K486" s="79"/>
      <c r="O486" s="52"/>
      <c r="CA486" s="52"/>
      <c r="CB486" s="52"/>
    </row>
    <row r="487" spans="1:80" s="51" customFormat="1" ht="26.25" customHeight="1" thickBot="1">
      <c r="A487" s="49">
        <v>124</v>
      </c>
      <c r="B487" s="34"/>
      <c r="C487" s="195" t="s">
        <v>155</v>
      </c>
      <c r="D487" s="43" t="s">
        <v>26</v>
      </c>
      <c r="E487" s="295">
        <v>1</v>
      </c>
      <c r="F487" s="248"/>
      <c r="G487" s="7">
        <f aca="true" t="shared" si="87" ref="G487">E487*(F487+I487)</f>
        <v>0</v>
      </c>
      <c r="H487" s="78"/>
      <c r="I487" s="64"/>
      <c r="J487" s="78"/>
      <c r="K487" s="79"/>
      <c r="O487" s="52"/>
      <c r="CA487" s="52"/>
      <c r="CB487" s="52"/>
    </row>
    <row r="488" spans="1:80" s="51" customFormat="1" ht="13.5" thickBot="1">
      <c r="A488" s="141" t="s">
        <v>14</v>
      </c>
      <c r="B488" s="142" t="s">
        <v>96</v>
      </c>
      <c r="C488" s="143" t="s">
        <v>46</v>
      </c>
      <c r="D488" s="144"/>
      <c r="E488" s="188" t="s">
        <v>25</v>
      </c>
      <c r="F488" s="245">
        <f>SUM(G489:G500)</f>
        <v>0</v>
      </c>
      <c r="G488" s="145"/>
      <c r="H488" s="78"/>
      <c r="I488" s="64"/>
      <c r="J488" s="78"/>
      <c r="K488" s="79"/>
      <c r="O488" s="52"/>
      <c r="CA488" s="52"/>
      <c r="CB488" s="52"/>
    </row>
    <row r="489" spans="1:80" s="51" customFormat="1" ht="15">
      <c r="A489" s="46">
        <v>125</v>
      </c>
      <c r="B489" s="114"/>
      <c r="C489" s="115" t="s">
        <v>118</v>
      </c>
      <c r="D489" s="48" t="s">
        <v>26</v>
      </c>
      <c r="E489" s="104">
        <v>1</v>
      </c>
      <c r="F489" s="247"/>
      <c r="G489" s="45">
        <f aca="true" t="shared" si="88" ref="G489:G494">E489*(F489+I489)</f>
        <v>0</v>
      </c>
      <c r="H489" s="78"/>
      <c r="I489" s="64"/>
      <c r="J489" s="78"/>
      <c r="K489" s="79"/>
      <c r="O489" s="52"/>
      <c r="CA489" s="52"/>
      <c r="CB489" s="52"/>
    </row>
    <row r="490" spans="1:80" s="51" customFormat="1" ht="15">
      <c r="A490" s="49">
        <v>126</v>
      </c>
      <c r="B490" s="58"/>
      <c r="C490" s="67" t="s">
        <v>119</v>
      </c>
      <c r="D490" s="50" t="s">
        <v>26</v>
      </c>
      <c r="E490" s="86">
        <v>1</v>
      </c>
      <c r="F490" s="246"/>
      <c r="G490" s="77">
        <f t="shared" si="88"/>
        <v>0</v>
      </c>
      <c r="H490" s="78"/>
      <c r="I490" s="64"/>
      <c r="J490" s="78"/>
      <c r="K490" s="79"/>
      <c r="O490" s="52"/>
      <c r="CA490" s="52"/>
      <c r="CB490" s="52"/>
    </row>
    <row r="491" spans="1:80" s="51" customFormat="1" ht="15">
      <c r="A491" s="49">
        <v>127</v>
      </c>
      <c r="B491" s="58"/>
      <c r="C491" s="67" t="s">
        <v>47</v>
      </c>
      <c r="D491" s="50" t="s">
        <v>26</v>
      </c>
      <c r="E491" s="86">
        <v>1</v>
      </c>
      <c r="F491" s="246"/>
      <c r="G491" s="77">
        <f t="shared" si="88"/>
        <v>0</v>
      </c>
      <c r="H491" s="78"/>
      <c r="I491" s="64"/>
      <c r="J491" s="78"/>
      <c r="K491" s="79"/>
      <c r="O491" s="52"/>
      <c r="CA491" s="52"/>
      <c r="CB491" s="52"/>
    </row>
    <row r="492" spans="1:80" s="51" customFormat="1" ht="15">
      <c r="A492" s="49">
        <v>128</v>
      </c>
      <c r="B492" s="58"/>
      <c r="C492" s="67" t="s">
        <v>48</v>
      </c>
      <c r="D492" s="50" t="s">
        <v>26</v>
      </c>
      <c r="E492" s="86">
        <v>1</v>
      </c>
      <c r="F492" s="246"/>
      <c r="G492" s="77">
        <f t="shared" si="88"/>
        <v>0</v>
      </c>
      <c r="H492" s="78"/>
      <c r="I492" s="64"/>
      <c r="J492" s="78"/>
      <c r="K492" s="79"/>
      <c r="O492" s="52"/>
      <c r="CA492" s="52"/>
      <c r="CB492" s="52"/>
    </row>
    <row r="493" spans="1:80" s="51" customFormat="1" ht="15">
      <c r="A493" s="49">
        <v>129</v>
      </c>
      <c r="B493" s="58" t="s">
        <v>106</v>
      </c>
      <c r="C493" s="67" t="s">
        <v>113</v>
      </c>
      <c r="D493" s="50" t="s">
        <v>26</v>
      </c>
      <c r="E493" s="86">
        <v>1</v>
      </c>
      <c r="F493" s="246"/>
      <c r="G493" s="77">
        <f t="shared" si="88"/>
        <v>0</v>
      </c>
      <c r="H493" s="78"/>
      <c r="I493" s="64"/>
      <c r="J493" s="78"/>
      <c r="K493" s="79"/>
      <c r="O493" s="52"/>
      <c r="CA493" s="52"/>
      <c r="CB493" s="52"/>
    </row>
    <row r="494" spans="1:80" s="51" customFormat="1" ht="15">
      <c r="A494" s="49">
        <v>130</v>
      </c>
      <c r="B494" s="58" t="s">
        <v>82</v>
      </c>
      <c r="C494" s="76" t="s">
        <v>27</v>
      </c>
      <c r="D494" s="50" t="s">
        <v>26</v>
      </c>
      <c r="E494" s="290">
        <v>4</v>
      </c>
      <c r="F494" s="246"/>
      <c r="G494" s="77">
        <f t="shared" si="88"/>
        <v>0</v>
      </c>
      <c r="H494" s="78"/>
      <c r="I494" s="64"/>
      <c r="J494" s="78"/>
      <c r="K494" s="79"/>
      <c r="O494" s="52"/>
      <c r="CA494" s="52"/>
      <c r="CB494" s="52"/>
    </row>
    <row r="495" spans="1:80" s="51" customFormat="1" ht="15">
      <c r="A495" s="49">
        <v>131</v>
      </c>
      <c r="B495" s="58" t="s">
        <v>82</v>
      </c>
      <c r="C495" s="76" t="s">
        <v>30</v>
      </c>
      <c r="D495" s="50" t="s">
        <v>26</v>
      </c>
      <c r="E495" s="86">
        <v>1</v>
      </c>
      <c r="F495" s="246"/>
      <c r="G495" s="77">
        <f>E495*(F495+I495)</f>
        <v>0</v>
      </c>
      <c r="H495" s="78"/>
      <c r="I495" s="64"/>
      <c r="J495" s="78"/>
      <c r="K495" s="79"/>
      <c r="O495" s="52"/>
      <c r="CA495" s="52"/>
      <c r="CB495" s="52"/>
    </row>
    <row r="496" spans="1:80" s="51" customFormat="1" ht="15">
      <c r="A496" s="49">
        <v>132</v>
      </c>
      <c r="B496" s="58" t="s">
        <v>82</v>
      </c>
      <c r="C496" s="11" t="s">
        <v>72</v>
      </c>
      <c r="D496" s="50" t="s">
        <v>26</v>
      </c>
      <c r="E496" s="86">
        <v>10</v>
      </c>
      <c r="F496" s="246"/>
      <c r="G496" s="77">
        <f>E496*(F496+I496)</f>
        <v>0</v>
      </c>
      <c r="H496" s="78"/>
      <c r="I496" s="64"/>
      <c r="J496" s="78"/>
      <c r="K496" s="79"/>
      <c r="O496" s="52"/>
      <c r="CA496" s="52"/>
      <c r="CB496" s="52"/>
    </row>
    <row r="497" spans="1:80" s="51" customFormat="1" ht="22.5">
      <c r="A497" s="49">
        <v>133</v>
      </c>
      <c r="B497" s="55" t="s">
        <v>82</v>
      </c>
      <c r="C497" s="11" t="s">
        <v>31</v>
      </c>
      <c r="D497" s="43" t="s">
        <v>26</v>
      </c>
      <c r="E497" s="83">
        <v>1</v>
      </c>
      <c r="F497" s="246"/>
      <c r="G497" s="7">
        <f aca="true" t="shared" si="89" ref="G497:G498">E497*(F497+I497)</f>
        <v>0</v>
      </c>
      <c r="H497" s="78"/>
      <c r="I497" s="64"/>
      <c r="J497" s="78"/>
      <c r="K497" s="79"/>
      <c r="O497" s="52"/>
      <c r="CA497" s="52"/>
      <c r="CB497" s="52"/>
    </row>
    <row r="498" spans="1:80" s="51" customFormat="1" ht="22.5">
      <c r="A498" s="49">
        <v>134</v>
      </c>
      <c r="B498" s="55" t="s">
        <v>82</v>
      </c>
      <c r="C498" s="11" t="s">
        <v>32</v>
      </c>
      <c r="D498" s="43" t="s">
        <v>26</v>
      </c>
      <c r="E498" s="83">
        <v>1</v>
      </c>
      <c r="F498" s="246"/>
      <c r="G498" s="7">
        <f t="shared" si="89"/>
        <v>0</v>
      </c>
      <c r="H498" s="78"/>
      <c r="I498" s="64"/>
      <c r="J498" s="78"/>
      <c r="K498" s="79"/>
      <c r="O498" s="52"/>
      <c r="CA498" s="52"/>
      <c r="CB498" s="52"/>
    </row>
    <row r="499" spans="1:80" s="51" customFormat="1" ht="15">
      <c r="A499" s="49">
        <v>135</v>
      </c>
      <c r="B499" s="58"/>
      <c r="C499" s="84" t="s">
        <v>49</v>
      </c>
      <c r="D499" s="50" t="s">
        <v>26</v>
      </c>
      <c r="E499" s="86">
        <v>1</v>
      </c>
      <c r="F499" s="246"/>
      <c r="G499" s="77">
        <f>E499*(F499+I499)</f>
        <v>0</v>
      </c>
      <c r="H499" s="78"/>
      <c r="I499" s="64"/>
      <c r="J499" s="78"/>
      <c r="K499" s="79"/>
      <c r="O499" s="52"/>
      <c r="CA499" s="52"/>
      <c r="CB499" s="52"/>
    </row>
    <row r="500" spans="1:80" s="51" customFormat="1" ht="13.5" thickBot="1">
      <c r="A500" s="49">
        <v>136</v>
      </c>
      <c r="B500" s="58"/>
      <c r="C500" s="85" t="s">
        <v>50</v>
      </c>
      <c r="D500" s="50" t="s">
        <v>37</v>
      </c>
      <c r="E500" s="86">
        <v>1</v>
      </c>
      <c r="F500" s="246">
        <v>0</v>
      </c>
      <c r="G500" s="77">
        <f aca="true" t="shared" si="90" ref="G500">E500*(F500+I500)</f>
        <v>0</v>
      </c>
      <c r="H500" s="78"/>
      <c r="I500" s="64"/>
      <c r="J500" s="78"/>
      <c r="K500" s="79"/>
      <c r="O500" s="52"/>
      <c r="CA500" s="52"/>
      <c r="CB500" s="52"/>
    </row>
    <row r="501" spans="1:57" s="124" customFormat="1" ht="18.75" customHeight="1" thickBot="1">
      <c r="A501" s="239"/>
      <c r="B501" s="240" t="s">
        <v>51</v>
      </c>
      <c r="C501" s="241" t="s">
        <v>12</v>
      </c>
      <c r="D501" s="242"/>
      <c r="E501" s="243"/>
      <c r="F501" s="243"/>
      <c r="G501" s="238">
        <f>SUM(G11:G500)</f>
        <v>0</v>
      </c>
      <c r="H501" s="186"/>
      <c r="I501" s="163"/>
      <c r="O501" s="187">
        <v>4</v>
      </c>
      <c r="BA501" s="164">
        <f>SUM(BA143:BA155)</f>
        <v>0</v>
      </c>
      <c r="BB501" s="164">
        <f>SUM(BB143:BB155)</f>
        <v>0</v>
      </c>
      <c r="BC501" s="164">
        <f>SUM(BC143:BC155)</f>
        <v>0</v>
      </c>
      <c r="BD501" s="164">
        <f>SUM(BD143:BD155)</f>
        <v>0</v>
      </c>
      <c r="BE501" s="164">
        <f>SUM(BE143:BE155)</f>
        <v>0</v>
      </c>
    </row>
    <row r="502" spans="1:57" ht="15">
      <c r="A502" s="8"/>
      <c r="B502" s="191"/>
      <c r="C502" s="9"/>
      <c r="D502" s="8"/>
      <c r="E502" s="10"/>
      <c r="F502" s="10"/>
      <c r="G502" s="32"/>
      <c r="I502" s="63"/>
      <c r="O502" s="36"/>
      <c r="BA502" s="37"/>
      <c r="BB502" s="37"/>
      <c r="BC502" s="37"/>
      <c r="BD502" s="37"/>
      <c r="BE502" s="37"/>
    </row>
    <row r="503" spans="1:9" ht="15">
      <c r="A503" s="16" t="s">
        <v>52</v>
      </c>
      <c r="D503" s="6"/>
      <c r="E503" s="1"/>
      <c r="I503" s="63"/>
    </row>
    <row r="504" spans="1:9" ht="15">
      <c r="A504" s="16" t="s">
        <v>53</v>
      </c>
      <c r="D504" s="6"/>
      <c r="E504" s="1"/>
      <c r="I504" s="63"/>
    </row>
    <row r="505" spans="1:9" ht="15">
      <c r="A505" s="31" t="s">
        <v>54</v>
      </c>
      <c r="B505" s="31"/>
      <c r="C505" s="31"/>
      <c r="D505" s="56"/>
      <c r="E505" s="31"/>
      <c r="F505" s="31"/>
      <c r="I505" s="63"/>
    </row>
    <row r="506" spans="1:9" ht="15">
      <c r="A506" s="31"/>
      <c r="B506" s="31"/>
      <c r="C506" s="31"/>
      <c r="D506" s="31"/>
      <c r="E506" s="56"/>
      <c r="F506" s="31"/>
      <c r="I506" s="63"/>
    </row>
    <row r="507" spans="1:9" ht="15">
      <c r="A507" s="31" t="s">
        <v>55</v>
      </c>
      <c r="B507" s="31"/>
      <c r="C507" s="31"/>
      <c r="D507" s="31"/>
      <c r="E507" s="56"/>
      <c r="F507" s="31"/>
      <c r="I507" s="63"/>
    </row>
    <row r="508" spans="1:9" ht="15">
      <c r="A508" s="314" t="s">
        <v>56</v>
      </c>
      <c r="B508" s="314"/>
      <c r="C508" s="314"/>
      <c r="D508" s="314"/>
      <c r="E508" s="314"/>
      <c r="F508" s="314"/>
      <c r="I508" s="63"/>
    </row>
    <row r="509" spans="1:9" ht="15">
      <c r="A509" s="314" t="s">
        <v>57</v>
      </c>
      <c r="B509" s="314"/>
      <c r="C509" s="314"/>
      <c r="D509" s="314"/>
      <c r="E509" s="314"/>
      <c r="F509" s="314"/>
      <c r="I509" s="63"/>
    </row>
    <row r="510" spans="1:9" ht="15">
      <c r="A510" s="314" t="s">
        <v>58</v>
      </c>
      <c r="B510" s="314"/>
      <c r="C510" s="314"/>
      <c r="D510" s="314"/>
      <c r="E510" s="314"/>
      <c r="F510" s="314"/>
      <c r="I510" s="63"/>
    </row>
  </sheetData>
  <sheetProtection algorithmName="SHA-512" hashValue="ABA1zirbZvwAlsseGVUBhnHKBtstHDpvyVxXT4E3aKI2xa7NEjLDsNg8EmHGGypMQV98+t8mrMFw7Oc9TVEN8Q==" saltValue="JdNmjQXPFeMboAmlR5Z1mA==" spinCount="100000" sheet="1" selectLockedCells="1"/>
  <mergeCells count="8">
    <mergeCell ref="A510:F510"/>
    <mergeCell ref="A2:G2"/>
    <mergeCell ref="A4:B4"/>
    <mergeCell ref="A5:B5"/>
    <mergeCell ref="A508:F508"/>
    <mergeCell ref="A509:F509"/>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D381-EE79-43DF-9E11-69F1ED7CE60D}">
  <dimension ref="A1:CR547"/>
  <sheetViews>
    <sheetView zoomScale="130" zoomScaleNormal="130" workbookViewId="0" topLeftCell="A1">
      <selection activeCell="F12" sqref="F12"/>
    </sheetView>
  </sheetViews>
  <sheetFormatPr defaultColWidth="9.140625" defaultRowHeight="15"/>
  <cols>
    <col min="1" max="1" width="5.140625" style="0" customWidth="1"/>
    <col min="2" max="2" width="11.140625" style="0" customWidth="1"/>
    <col min="3" max="3" width="46.140625" style="0" customWidth="1"/>
    <col min="4" max="4" width="4.140625" style="0" customWidth="1"/>
    <col min="5" max="5" width="6.7109375" style="0" customWidth="1"/>
    <col min="6" max="7" width="16.7109375" style="0" customWidth="1"/>
    <col min="8" max="8" width="11.28125" style="0" customWidth="1"/>
    <col min="11" max="11" width="10.57421875" style="0" customWidth="1"/>
  </cols>
  <sheetData>
    <row r="1" spans="5:11" s="1" customFormat="1" ht="12.75">
      <c r="E1" s="6"/>
      <c r="H1" s="105"/>
      <c r="I1" s="63"/>
      <c r="K1" s="116"/>
    </row>
    <row r="2" spans="1:11" s="1" customFormat="1" ht="12.75">
      <c r="A2" s="315" t="s">
        <v>534</v>
      </c>
      <c r="B2" s="315"/>
      <c r="C2" s="315"/>
      <c r="D2" s="315"/>
      <c r="E2" s="315"/>
      <c r="F2" s="315"/>
      <c r="G2" s="315"/>
      <c r="H2" s="105"/>
      <c r="I2" s="63"/>
      <c r="K2" s="116"/>
    </row>
    <row r="3" spans="1:11" s="1" customFormat="1" ht="14.25" customHeight="1" thickBot="1">
      <c r="A3" s="2"/>
      <c r="B3" s="3"/>
      <c r="C3" s="4"/>
      <c r="D3" s="4"/>
      <c r="E3" s="205"/>
      <c r="F3" s="4"/>
      <c r="G3" s="287" t="s">
        <v>518</v>
      </c>
      <c r="H3" s="105"/>
      <c r="I3" s="63"/>
      <c r="K3" s="116"/>
    </row>
    <row r="4" spans="1:11" s="1" customFormat="1" ht="15.75" customHeight="1" thickTop="1">
      <c r="A4" s="325" t="s">
        <v>10</v>
      </c>
      <c r="B4" s="326"/>
      <c r="C4" s="117" t="s">
        <v>180</v>
      </c>
      <c r="D4" s="327" t="s">
        <v>11</v>
      </c>
      <c r="E4" s="328"/>
      <c r="F4" s="118" t="s">
        <v>182</v>
      </c>
      <c r="G4" s="119"/>
      <c r="H4" s="105"/>
      <c r="I4" s="63"/>
      <c r="K4" s="116"/>
    </row>
    <row r="5" spans="1:11" s="1" customFormat="1" ht="15.75" customHeight="1" thickBot="1">
      <c r="A5" s="318" t="s">
        <v>13</v>
      </c>
      <c r="B5" s="319"/>
      <c r="C5" s="120" t="s">
        <v>378</v>
      </c>
      <c r="D5" s="329" t="s">
        <v>183</v>
      </c>
      <c r="E5" s="329"/>
      <c r="F5" s="321" t="s">
        <v>181</v>
      </c>
      <c r="G5" s="322"/>
      <c r="H5" s="105"/>
      <c r="I5" s="17"/>
      <c r="K5" s="116"/>
    </row>
    <row r="6" spans="1:11" s="1" customFormat="1" ht="13.5" thickTop="1">
      <c r="A6" s="13"/>
      <c r="B6" s="8"/>
      <c r="C6" s="14"/>
      <c r="D6" s="2"/>
      <c r="E6" s="15"/>
      <c r="F6" s="15"/>
      <c r="G6" s="15"/>
      <c r="H6" s="105"/>
      <c r="I6" s="17"/>
      <c r="K6" s="116"/>
    </row>
    <row r="7" spans="5:11" s="1" customFormat="1" ht="13.5" thickBot="1">
      <c r="E7" s="6"/>
      <c r="H7" s="105"/>
      <c r="I7" s="63"/>
      <c r="K7" s="116"/>
    </row>
    <row r="8" spans="1:11" s="1" customFormat="1" ht="13.5" thickBot="1">
      <c r="A8" s="228" t="s">
        <v>14</v>
      </c>
      <c r="B8" s="229" t="s">
        <v>354</v>
      </c>
      <c r="C8" s="230" t="s">
        <v>447</v>
      </c>
      <c r="D8" s="231"/>
      <c r="E8" s="288" t="s">
        <v>519</v>
      </c>
      <c r="F8" s="232"/>
      <c r="G8" s="234"/>
      <c r="H8" s="105"/>
      <c r="I8" s="63"/>
      <c r="K8" s="121"/>
    </row>
    <row r="9" spans="1:11" s="1" customFormat="1" ht="13.5" thickBot="1">
      <c r="A9" s="39" t="s">
        <v>16</v>
      </c>
      <c r="B9" s="40" t="s">
        <v>17</v>
      </c>
      <c r="C9" s="40" t="s">
        <v>18</v>
      </c>
      <c r="D9" s="40" t="s">
        <v>19</v>
      </c>
      <c r="E9" s="40" t="s">
        <v>20</v>
      </c>
      <c r="F9" s="40" t="s">
        <v>21</v>
      </c>
      <c r="G9" s="41" t="s">
        <v>22</v>
      </c>
      <c r="H9" s="105"/>
      <c r="I9" s="63"/>
      <c r="K9" s="116"/>
    </row>
    <row r="10" spans="1:11" s="1" customFormat="1" ht="13.5" thickBot="1">
      <c r="A10" s="141" t="s">
        <v>14</v>
      </c>
      <c r="B10" s="142" t="s">
        <v>355</v>
      </c>
      <c r="C10" s="143" t="s">
        <v>184</v>
      </c>
      <c r="D10" s="144"/>
      <c r="E10" s="188" t="s">
        <v>25</v>
      </c>
      <c r="F10" s="245">
        <f>SUM(G11:G47)</f>
        <v>0</v>
      </c>
      <c r="G10" s="145"/>
      <c r="H10" s="105"/>
      <c r="I10" s="63"/>
      <c r="K10" s="116"/>
    </row>
    <row r="11" spans="1:96" s="51" customFormat="1" ht="15" customHeight="1">
      <c r="A11" s="46">
        <v>1</v>
      </c>
      <c r="B11" s="112"/>
      <c r="C11" s="146" t="s">
        <v>185</v>
      </c>
      <c r="D11" s="48" t="s">
        <v>26</v>
      </c>
      <c r="E11" s="104">
        <v>1</v>
      </c>
      <c r="F11" s="247">
        <v>0</v>
      </c>
      <c r="G11" s="45">
        <f aca="true" t="shared" si="0" ref="G11:G47">E11*(F11+I11)</f>
        <v>0</v>
      </c>
      <c r="H11" s="105"/>
      <c r="I11" s="64"/>
      <c r="K11" s="122"/>
      <c r="AR11" s="51">
        <v>1</v>
      </c>
      <c r="AS11" s="51">
        <f>IF(AR11=1,G11,0)</f>
        <v>0</v>
      </c>
      <c r="AT11" s="51">
        <f>IF(AR11=2,G11,0)</f>
        <v>0</v>
      </c>
      <c r="AU11" s="51">
        <f>IF(AR11=3,G11,0)</f>
        <v>0</v>
      </c>
      <c r="AV11" s="51">
        <f>IF(AR11=4,G11,0)</f>
        <v>0</v>
      </c>
      <c r="AW11" s="51">
        <f>IF(AR11=5,G11,0)</f>
        <v>0</v>
      </c>
      <c r="BS11" s="51">
        <v>11</v>
      </c>
      <c r="BT11" s="51">
        <v>3</v>
      </c>
      <c r="CR11" s="51">
        <v>0</v>
      </c>
    </row>
    <row r="12" spans="1:96" s="51" customFormat="1" ht="13.5" customHeight="1">
      <c r="A12" s="49">
        <v>2</v>
      </c>
      <c r="B12" s="58"/>
      <c r="C12" s="67" t="s">
        <v>186</v>
      </c>
      <c r="D12" s="50" t="s">
        <v>26</v>
      </c>
      <c r="E12" s="86">
        <v>1</v>
      </c>
      <c r="F12" s="246"/>
      <c r="G12" s="77">
        <f t="shared" si="0"/>
        <v>0</v>
      </c>
      <c r="H12" s="105"/>
      <c r="I12" s="64"/>
      <c r="K12" s="122"/>
      <c r="AR12" s="51">
        <v>1</v>
      </c>
      <c r="AS12" s="51">
        <f>IF(AR12=1,G12,0)</f>
        <v>0</v>
      </c>
      <c r="AT12" s="51">
        <f>IF(AR12=2,G12,0)</f>
        <v>0</v>
      </c>
      <c r="AU12" s="51">
        <f>IF(AR12=3,G12,0)</f>
        <v>0</v>
      </c>
      <c r="AV12" s="51">
        <f>IF(AR12=4,G12,0)</f>
        <v>0</v>
      </c>
      <c r="AW12" s="51">
        <f>IF(AR12=5,G12,0)</f>
        <v>0</v>
      </c>
      <c r="BS12" s="51">
        <v>11</v>
      </c>
      <c r="BT12" s="51">
        <v>3</v>
      </c>
      <c r="CR12" s="51">
        <v>0</v>
      </c>
    </row>
    <row r="13" spans="1:96" s="1" customFormat="1" ht="16.5" customHeight="1">
      <c r="A13" s="49">
        <v>3</v>
      </c>
      <c r="B13" s="58"/>
      <c r="C13" s="67" t="s">
        <v>187</v>
      </c>
      <c r="D13" s="50" t="s">
        <v>26</v>
      </c>
      <c r="E13" s="86">
        <v>1</v>
      </c>
      <c r="F13" s="246"/>
      <c r="G13" s="77">
        <f t="shared" si="0"/>
        <v>0</v>
      </c>
      <c r="H13" s="105"/>
      <c r="I13" s="64"/>
      <c r="K13" s="116"/>
      <c r="AR13" s="1">
        <v>1</v>
      </c>
      <c r="AS13" s="1">
        <f>IF(AR13=1,G13,0)</f>
        <v>0</v>
      </c>
      <c r="AT13" s="1">
        <f>IF(AR13=2,G13,0)</f>
        <v>0</v>
      </c>
      <c r="AU13" s="1">
        <f>IF(AR13=3,G13,0)</f>
        <v>0</v>
      </c>
      <c r="AV13" s="1">
        <f>IF(AR13=4,G13,0)</f>
        <v>0</v>
      </c>
      <c r="AW13" s="1">
        <f>IF(AR13=5,G13,0)</f>
        <v>0</v>
      </c>
      <c r="BS13" s="1">
        <v>11</v>
      </c>
      <c r="BT13" s="1">
        <v>3</v>
      </c>
      <c r="CR13" s="1">
        <v>0</v>
      </c>
    </row>
    <row r="14" spans="1:96" s="124" customFormat="1" ht="14.1" customHeight="1">
      <c r="A14" s="49">
        <v>4</v>
      </c>
      <c r="B14" s="126"/>
      <c r="C14" s="137" t="s">
        <v>188</v>
      </c>
      <c r="D14" s="128" t="s">
        <v>26</v>
      </c>
      <c r="E14" s="209">
        <v>1</v>
      </c>
      <c r="F14" s="340"/>
      <c r="G14" s="198">
        <f t="shared" si="0"/>
        <v>0</v>
      </c>
      <c r="H14" s="105"/>
      <c r="I14" s="123"/>
      <c r="K14" s="125"/>
      <c r="AR14" s="124">
        <v>1</v>
      </c>
      <c r="AS14" s="124">
        <f>IF(AR14=1,G14,0)</f>
        <v>0</v>
      </c>
      <c r="AT14" s="124">
        <f>IF(AR14=2,G14,0)</f>
        <v>0</v>
      </c>
      <c r="AU14" s="124">
        <f>IF(AR14=3,G14,0)</f>
        <v>0</v>
      </c>
      <c r="AV14" s="124">
        <f>IF(AR14=4,G14,0)</f>
        <v>0</v>
      </c>
      <c r="AW14" s="124">
        <f>IF(AR14=5,G14,0)</f>
        <v>0</v>
      </c>
      <c r="BS14" s="124">
        <v>11</v>
      </c>
      <c r="BT14" s="124">
        <v>3</v>
      </c>
      <c r="CR14" s="124">
        <v>0</v>
      </c>
    </row>
    <row r="15" spans="1:11" s="124" customFormat="1" ht="14.1" customHeight="1">
      <c r="A15" s="49">
        <v>5</v>
      </c>
      <c r="B15" s="126"/>
      <c r="C15" s="137" t="s">
        <v>189</v>
      </c>
      <c r="D15" s="128" t="s">
        <v>26</v>
      </c>
      <c r="E15" s="209">
        <v>1</v>
      </c>
      <c r="F15" s="340"/>
      <c r="G15" s="198">
        <f>E15*(F15+I15)</f>
        <v>0</v>
      </c>
      <c r="H15" s="105"/>
      <c r="I15" s="123"/>
      <c r="K15" s="125"/>
    </row>
    <row r="16" spans="1:11" s="124" customFormat="1" ht="14.1" customHeight="1">
      <c r="A16" s="49">
        <v>6</v>
      </c>
      <c r="B16" s="126"/>
      <c r="C16" s="137" t="s">
        <v>190</v>
      </c>
      <c r="D16" s="128" t="s">
        <v>26</v>
      </c>
      <c r="E16" s="209">
        <v>1</v>
      </c>
      <c r="F16" s="340"/>
      <c r="G16" s="198">
        <f>E16*(F16+I16)</f>
        <v>0</v>
      </c>
      <c r="H16" s="105"/>
      <c r="I16" s="123"/>
      <c r="K16" s="125"/>
    </row>
    <row r="17" spans="1:96" s="124" customFormat="1" ht="14.1" customHeight="1">
      <c r="A17" s="49">
        <v>7</v>
      </c>
      <c r="B17" s="126"/>
      <c r="C17" s="137" t="s">
        <v>191</v>
      </c>
      <c r="D17" s="128" t="s">
        <v>26</v>
      </c>
      <c r="E17" s="209">
        <v>1</v>
      </c>
      <c r="F17" s="340"/>
      <c r="G17" s="198">
        <f t="shared" si="0"/>
        <v>0</v>
      </c>
      <c r="H17" s="105"/>
      <c r="I17" s="123"/>
      <c r="K17" s="125"/>
      <c r="AR17" s="124">
        <v>1</v>
      </c>
      <c r="AS17" s="124">
        <f aca="true" t="shared" si="1" ref="AS17:AS39">IF(AR17=1,G17,0)</f>
        <v>0</v>
      </c>
      <c r="AT17" s="124">
        <f aca="true" t="shared" si="2" ref="AT17:AT39">IF(AR17=2,G17,0)</f>
        <v>0</v>
      </c>
      <c r="AU17" s="124">
        <f aca="true" t="shared" si="3" ref="AU17:AU39">IF(AR17=3,G17,0)</f>
        <v>0</v>
      </c>
      <c r="AV17" s="124">
        <f aca="true" t="shared" si="4" ref="AV17:AV39">IF(AR17=4,G17,0)</f>
        <v>0</v>
      </c>
      <c r="AW17" s="124">
        <f aca="true" t="shared" si="5" ref="AW17:AW39">IF(AR17=5,G17,0)</f>
        <v>0</v>
      </c>
      <c r="BS17" s="124">
        <v>11</v>
      </c>
      <c r="BT17" s="124">
        <v>3</v>
      </c>
      <c r="CR17" s="124">
        <v>0</v>
      </c>
    </row>
    <row r="18" spans="1:96" s="124" customFormat="1" ht="14.1" customHeight="1">
      <c r="A18" s="49">
        <v>8</v>
      </c>
      <c r="B18" s="126"/>
      <c r="C18" s="137" t="s">
        <v>192</v>
      </c>
      <c r="D18" s="128" t="s">
        <v>26</v>
      </c>
      <c r="E18" s="209">
        <v>1</v>
      </c>
      <c r="F18" s="340"/>
      <c r="G18" s="198">
        <f t="shared" si="0"/>
        <v>0</v>
      </c>
      <c r="H18" s="105"/>
      <c r="I18" s="123"/>
      <c r="K18" s="125"/>
      <c r="AR18" s="124">
        <v>1</v>
      </c>
      <c r="AS18" s="124">
        <f t="shared" si="1"/>
        <v>0</v>
      </c>
      <c r="AT18" s="124">
        <f t="shared" si="2"/>
        <v>0</v>
      </c>
      <c r="AU18" s="124">
        <f t="shared" si="3"/>
        <v>0</v>
      </c>
      <c r="AV18" s="124">
        <f t="shared" si="4"/>
        <v>0</v>
      </c>
      <c r="AW18" s="124">
        <f t="shared" si="5"/>
        <v>0</v>
      </c>
      <c r="BS18" s="124">
        <v>11</v>
      </c>
      <c r="BT18" s="124">
        <v>3</v>
      </c>
      <c r="CR18" s="124">
        <v>0</v>
      </c>
    </row>
    <row r="19" spans="1:96" s="124" customFormat="1" ht="14.1" customHeight="1">
      <c r="A19" s="49">
        <v>9</v>
      </c>
      <c r="B19" s="126"/>
      <c r="C19" s="137" t="s">
        <v>193</v>
      </c>
      <c r="D19" s="128" t="s">
        <v>26</v>
      </c>
      <c r="E19" s="209">
        <v>1</v>
      </c>
      <c r="F19" s="340"/>
      <c r="G19" s="198">
        <f t="shared" si="0"/>
        <v>0</v>
      </c>
      <c r="H19" s="105"/>
      <c r="I19" s="123"/>
      <c r="K19" s="125"/>
      <c r="AR19" s="124">
        <v>1</v>
      </c>
      <c r="AS19" s="124">
        <f t="shared" si="1"/>
        <v>0</v>
      </c>
      <c r="AT19" s="124">
        <f t="shared" si="2"/>
        <v>0</v>
      </c>
      <c r="AU19" s="124">
        <f t="shared" si="3"/>
        <v>0</v>
      </c>
      <c r="AV19" s="124">
        <f t="shared" si="4"/>
        <v>0</v>
      </c>
      <c r="AW19" s="124">
        <f t="shared" si="5"/>
        <v>0</v>
      </c>
      <c r="BS19" s="124">
        <v>11</v>
      </c>
      <c r="BT19" s="124">
        <v>3</v>
      </c>
      <c r="CR19" s="124">
        <v>0</v>
      </c>
    </row>
    <row r="20" spans="1:96" s="51" customFormat="1" ht="39" customHeight="1">
      <c r="A20" s="49">
        <v>11</v>
      </c>
      <c r="B20" s="58"/>
      <c r="C20" s="178" t="s">
        <v>194</v>
      </c>
      <c r="D20" s="50" t="s">
        <v>26</v>
      </c>
      <c r="E20" s="86">
        <v>1</v>
      </c>
      <c r="F20" s="246"/>
      <c r="G20" s="77">
        <f t="shared" si="0"/>
        <v>0</v>
      </c>
      <c r="H20" s="105"/>
      <c r="I20" s="64"/>
      <c r="K20" s="122"/>
      <c r="AR20" s="51">
        <v>1</v>
      </c>
      <c r="AS20" s="51">
        <f t="shared" si="1"/>
        <v>0</v>
      </c>
      <c r="AT20" s="51">
        <f t="shared" si="2"/>
        <v>0</v>
      </c>
      <c r="AU20" s="51">
        <f t="shared" si="3"/>
        <v>0</v>
      </c>
      <c r="AV20" s="51">
        <f t="shared" si="4"/>
        <v>0</v>
      </c>
      <c r="AW20" s="51">
        <f t="shared" si="5"/>
        <v>0</v>
      </c>
      <c r="BS20" s="51">
        <v>11</v>
      </c>
      <c r="BT20" s="51">
        <v>3</v>
      </c>
      <c r="CR20" s="51">
        <v>0</v>
      </c>
    </row>
    <row r="21" spans="1:96" s="51" customFormat="1" ht="39.75" customHeight="1">
      <c r="A21" s="49">
        <v>12</v>
      </c>
      <c r="B21" s="172"/>
      <c r="C21" s="157" t="s">
        <v>195</v>
      </c>
      <c r="D21" s="54" t="s">
        <v>26</v>
      </c>
      <c r="E21" s="91">
        <v>1</v>
      </c>
      <c r="F21" s="292"/>
      <c r="G21" s="35">
        <f t="shared" si="0"/>
        <v>0</v>
      </c>
      <c r="H21" s="105"/>
      <c r="I21" s="64"/>
      <c r="K21" s="122"/>
      <c r="AR21" s="51">
        <v>1</v>
      </c>
      <c r="AS21" s="51">
        <f t="shared" si="1"/>
        <v>0</v>
      </c>
      <c r="AT21" s="51">
        <f t="shared" si="2"/>
        <v>0</v>
      </c>
      <c r="AU21" s="51">
        <f t="shared" si="3"/>
        <v>0</v>
      </c>
      <c r="AV21" s="51">
        <f t="shared" si="4"/>
        <v>0</v>
      </c>
      <c r="AW21" s="51">
        <f t="shared" si="5"/>
        <v>0</v>
      </c>
      <c r="BS21" s="51">
        <v>11</v>
      </c>
      <c r="BT21" s="51">
        <v>3</v>
      </c>
      <c r="CR21" s="51">
        <v>0</v>
      </c>
    </row>
    <row r="22" spans="1:96" s="124" customFormat="1" ht="14.1" customHeight="1">
      <c r="A22" s="49">
        <v>13</v>
      </c>
      <c r="B22" s="126"/>
      <c r="C22" s="137" t="s">
        <v>196</v>
      </c>
      <c r="D22" s="128" t="s">
        <v>26</v>
      </c>
      <c r="E22" s="209">
        <v>1</v>
      </c>
      <c r="F22" s="340"/>
      <c r="G22" s="198">
        <f t="shared" si="0"/>
        <v>0</v>
      </c>
      <c r="H22" s="105"/>
      <c r="I22" s="123"/>
      <c r="K22" s="125"/>
      <c r="AR22" s="124">
        <v>1</v>
      </c>
      <c r="AS22" s="124">
        <f t="shared" si="1"/>
        <v>0</v>
      </c>
      <c r="AT22" s="124">
        <f t="shared" si="2"/>
        <v>0</v>
      </c>
      <c r="AU22" s="124">
        <f t="shared" si="3"/>
        <v>0</v>
      </c>
      <c r="AV22" s="124">
        <f t="shared" si="4"/>
        <v>0</v>
      </c>
      <c r="AW22" s="124">
        <f t="shared" si="5"/>
        <v>0</v>
      </c>
      <c r="BS22" s="124">
        <v>11</v>
      </c>
      <c r="BT22" s="124">
        <v>3</v>
      </c>
      <c r="CR22" s="124">
        <v>0</v>
      </c>
    </row>
    <row r="23" spans="1:96" s="124" customFormat="1" ht="14.1" customHeight="1">
      <c r="A23" s="49">
        <v>15</v>
      </c>
      <c r="B23" s="138"/>
      <c r="C23" s="139" t="s">
        <v>197</v>
      </c>
      <c r="D23" s="140" t="s">
        <v>26</v>
      </c>
      <c r="E23" s="210">
        <v>1</v>
      </c>
      <c r="F23" s="341"/>
      <c r="G23" s="199">
        <f t="shared" si="0"/>
        <v>0</v>
      </c>
      <c r="H23" s="105"/>
      <c r="I23" s="123"/>
      <c r="K23" s="125"/>
      <c r="AR23" s="124">
        <v>1</v>
      </c>
      <c r="AS23" s="124">
        <f t="shared" si="1"/>
        <v>0</v>
      </c>
      <c r="AT23" s="124">
        <f t="shared" si="2"/>
        <v>0</v>
      </c>
      <c r="AU23" s="124">
        <f t="shared" si="3"/>
        <v>0</v>
      </c>
      <c r="AV23" s="124">
        <f t="shared" si="4"/>
        <v>0</v>
      </c>
      <c r="AW23" s="124">
        <f t="shared" si="5"/>
        <v>0</v>
      </c>
      <c r="BS23" s="124">
        <v>11</v>
      </c>
      <c r="BT23" s="124">
        <v>3</v>
      </c>
      <c r="CR23" s="124">
        <v>0</v>
      </c>
    </row>
    <row r="24" spans="1:96" s="124" customFormat="1" ht="14.1" customHeight="1">
      <c r="A24" s="49">
        <v>16</v>
      </c>
      <c r="B24" s="126"/>
      <c r="C24" s="137" t="s">
        <v>198</v>
      </c>
      <c r="D24" s="128" t="s">
        <v>26</v>
      </c>
      <c r="E24" s="209">
        <v>3</v>
      </c>
      <c r="F24" s="340"/>
      <c r="G24" s="198">
        <f t="shared" si="0"/>
        <v>0</v>
      </c>
      <c r="H24" s="105"/>
      <c r="I24" s="123"/>
      <c r="K24" s="125"/>
      <c r="AR24" s="124">
        <v>1</v>
      </c>
      <c r="AS24" s="124">
        <f t="shared" si="1"/>
        <v>0</v>
      </c>
      <c r="AT24" s="124">
        <f t="shared" si="2"/>
        <v>0</v>
      </c>
      <c r="AU24" s="124">
        <f t="shared" si="3"/>
        <v>0</v>
      </c>
      <c r="AV24" s="124">
        <f t="shared" si="4"/>
        <v>0</v>
      </c>
      <c r="AW24" s="124">
        <f t="shared" si="5"/>
        <v>0</v>
      </c>
      <c r="BS24" s="124">
        <v>11</v>
      </c>
      <c r="BT24" s="124">
        <v>3</v>
      </c>
      <c r="CR24" s="124">
        <v>0</v>
      </c>
    </row>
    <row r="25" spans="1:96" s="124" customFormat="1" ht="14.1" customHeight="1">
      <c r="A25" s="49">
        <v>17</v>
      </c>
      <c r="B25" s="126"/>
      <c r="C25" s="137" t="s">
        <v>199</v>
      </c>
      <c r="D25" s="128" t="s">
        <v>26</v>
      </c>
      <c r="E25" s="209">
        <v>3</v>
      </c>
      <c r="F25" s="340"/>
      <c r="G25" s="198">
        <f t="shared" si="0"/>
        <v>0</v>
      </c>
      <c r="H25" s="105"/>
      <c r="I25" s="123"/>
      <c r="K25" s="125"/>
      <c r="AR25" s="124">
        <v>1</v>
      </c>
      <c r="AS25" s="124">
        <f t="shared" si="1"/>
        <v>0</v>
      </c>
      <c r="AT25" s="124">
        <f t="shared" si="2"/>
        <v>0</v>
      </c>
      <c r="AU25" s="124">
        <f t="shared" si="3"/>
        <v>0</v>
      </c>
      <c r="AV25" s="124">
        <f t="shared" si="4"/>
        <v>0</v>
      </c>
      <c r="AW25" s="124">
        <f t="shared" si="5"/>
        <v>0</v>
      </c>
      <c r="BS25" s="124">
        <v>11</v>
      </c>
      <c r="BT25" s="124">
        <v>3</v>
      </c>
      <c r="CR25" s="124">
        <v>0</v>
      </c>
    </row>
    <row r="26" spans="1:96" s="124" customFormat="1" ht="14.1" customHeight="1">
      <c r="A26" s="49">
        <v>18</v>
      </c>
      <c r="B26" s="138"/>
      <c r="C26" s="139" t="s">
        <v>200</v>
      </c>
      <c r="D26" s="140" t="s">
        <v>26</v>
      </c>
      <c r="E26" s="210">
        <v>3</v>
      </c>
      <c r="F26" s="341"/>
      <c r="G26" s="199">
        <f t="shared" si="0"/>
        <v>0</v>
      </c>
      <c r="H26" s="105"/>
      <c r="I26" s="123"/>
      <c r="K26" s="125"/>
      <c r="AR26" s="124">
        <v>1</v>
      </c>
      <c r="AS26" s="124">
        <f t="shared" si="1"/>
        <v>0</v>
      </c>
      <c r="AT26" s="124">
        <f t="shared" si="2"/>
        <v>0</v>
      </c>
      <c r="AU26" s="124">
        <f t="shared" si="3"/>
        <v>0</v>
      </c>
      <c r="AV26" s="124">
        <f t="shared" si="4"/>
        <v>0</v>
      </c>
      <c r="AW26" s="124">
        <f t="shared" si="5"/>
        <v>0</v>
      </c>
      <c r="BS26" s="124">
        <v>11</v>
      </c>
      <c r="BT26" s="124">
        <v>3</v>
      </c>
      <c r="CR26" s="124">
        <v>0</v>
      </c>
    </row>
    <row r="27" spans="1:96" s="124" customFormat="1" ht="14.1" customHeight="1">
      <c r="A27" s="49">
        <v>19</v>
      </c>
      <c r="B27" s="126"/>
      <c r="C27" s="137" t="s">
        <v>201</v>
      </c>
      <c r="D27" s="128" t="s">
        <v>26</v>
      </c>
      <c r="E27" s="209">
        <v>4</v>
      </c>
      <c r="F27" s="340"/>
      <c r="G27" s="198">
        <f t="shared" si="0"/>
        <v>0</v>
      </c>
      <c r="H27" s="105"/>
      <c r="I27" s="123"/>
      <c r="K27" s="125"/>
      <c r="AR27" s="124">
        <v>1</v>
      </c>
      <c r="AS27" s="124">
        <f t="shared" si="1"/>
        <v>0</v>
      </c>
      <c r="AT27" s="124">
        <f t="shared" si="2"/>
        <v>0</v>
      </c>
      <c r="AU27" s="124">
        <f t="shared" si="3"/>
        <v>0</v>
      </c>
      <c r="AV27" s="124">
        <f t="shared" si="4"/>
        <v>0</v>
      </c>
      <c r="AW27" s="124">
        <f t="shared" si="5"/>
        <v>0</v>
      </c>
      <c r="BS27" s="124">
        <v>11</v>
      </c>
      <c r="BT27" s="124">
        <v>3</v>
      </c>
      <c r="CR27" s="124">
        <v>0</v>
      </c>
    </row>
    <row r="28" spans="1:96" s="124" customFormat="1" ht="14.1" customHeight="1">
      <c r="A28" s="49">
        <v>20</v>
      </c>
      <c r="B28" s="126"/>
      <c r="C28" s="137" t="s">
        <v>202</v>
      </c>
      <c r="D28" s="128" t="s">
        <v>26</v>
      </c>
      <c r="E28" s="209">
        <v>9</v>
      </c>
      <c r="F28" s="340"/>
      <c r="G28" s="198">
        <f t="shared" si="0"/>
        <v>0</v>
      </c>
      <c r="H28" s="105"/>
      <c r="I28" s="123"/>
      <c r="K28" s="125"/>
      <c r="AR28" s="124">
        <v>1</v>
      </c>
      <c r="AS28" s="124">
        <f t="shared" si="1"/>
        <v>0</v>
      </c>
      <c r="AT28" s="124">
        <f t="shared" si="2"/>
        <v>0</v>
      </c>
      <c r="AU28" s="124">
        <f t="shared" si="3"/>
        <v>0</v>
      </c>
      <c r="AV28" s="124">
        <f t="shared" si="4"/>
        <v>0</v>
      </c>
      <c r="AW28" s="124">
        <f t="shared" si="5"/>
        <v>0</v>
      </c>
      <c r="BS28" s="124">
        <v>11</v>
      </c>
      <c r="BT28" s="124">
        <v>3</v>
      </c>
      <c r="CR28" s="124">
        <v>0</v>
      </c>
    </row>
    <row r="29" spans="1:96" s="51" customFormat="1" ht="25.5" customHeight="1">
      <c r="A29" s="49">
        <v>21</v>
      </c>
      <c r="B29" s="172"/>
      <c r="C29" s="157" t="s">
        <v>203</v>
      </c>
      <c r="D29" s="54" t="s">
        <v>26</v>
      </c>
      <c r="E29" s="91">
        <v>1</v>
      </c>
      <c r="F29" s="292"/>
      <c r="G29" s="35">
        <f t="shared" si="0"/>
        <v>0</v>
      </c>
      <c r="H29" s="105"/>
      <c r="I29" s="64"/>
      <c r="K29" s="122"/>
      <c r="AR29" s="51">
        <v>1</v>
      </c>
      <c r="AS29" s="51">
        <f t="shared" si="1"/>
        <v>0</v>
      </c>
      <c r="AT29" s="51">
        <f t="shared" si="2"/>
        <v>0</v>
      </c>
      <c r="AU29" s="51">
        <f t="shared" si="3"/>
        <v>0</v>
      </c>
      <c r="AV29" s="51">
        <f t="shared" si="4"/>
        <v>0</v>
      </c>
      <c r="AW29" s="51">
        <f t="shared" si="5"/>
        <v>0</v>
      </c>
      <c r="BS29" s="51">
        <v>11</v>
      </c>
      <c r="BT29" s="51">
        <v>3</v>
      </c>
      <c r="CR29" s="51">
        <v>0</v>
      </c>
    </row>
    <row r="30" spans="1:96" s="124" customFormat="1" ht="14.25" customHeight="1">
      <c r="A30" s="49">
        <v>22</v>
      </c>
      <c r="B30" s="126"/>
      <c r="C30" s="137" t="s">
        <v>204</v>
      </c>
      <c r="D30" s="128" t="s">
        <v>26</v>
      </c>
      <c r="E30" s="209">
        <v>1</v>
      </c>
      <c r="F30" s="340"/>
      <c r="G30" s="198">
        <f t="shared" si="0"/>
        <v>0</v>
      </c>
      <c r="H30" s="105"/>
      <c r="I30" s="123"/>
      <c r="K30" s="125"/>
      <c r="AR30" s="124">
        <v>1</v>
      </c>
      <c r="AS30" s="124">
        <f t="shared" si="1"/>
        <v>0</v>
      </c>
      <c r="AT30" s="124">
        <f t="shared" si="2"/>
        <v>0</v>
      </c>
      <c r="AU30" s="124">
        <f t="shared" si="3"/>
        <v>0</v>
      </c>
      <c r="AV30" s="124">
        <f t="shared" si="4"/>
        <v>0</v>
      </c>
      <c r="AW30" s="124">
        <f t="shared" si="5"/>
        <v>0</v>
      </c>
      <c r="BS30" s="124">
        <v>11</v>
      </c>
      <c r="BT30" s="124">
        <v>3</v>
      </c>
      <c r="CR30" s="124">
        <v>0</v>
      </c>
    </row>
    <row r="31" spans="1:96" s="124" customFormat="1" ht="14.1" customHeight="1">
      <c r="A31" s="49">
        <v>23</v>
      </c>
      <c r="B31" s="126"/>
      <c r="C31" s="137" t="s">
        <v>205</v>
      </c>
      <c r="D31" s="128" t="s">
        <v>26</v>
      </c>
      <c r="E31" s="209">
        <v>4</v>
      </c>
      <c r="F31" s="340"/>
      <c r="G31" s="198">
        <f t="shared" si="0"/>
        <v>0</v>
      </c>
      <c r="H31" s="105"/>
      <c r="I31" s="123"/>
      <c r="K31" s="125"/>
      <c r="AR31" s="124">
        <v>1</v>
      </c>
      <c r="AS31" s="124">
        <f t="shared" si="1"/>
        <v>0</v>
      </c>
      <c r="AT31" s="124">
        <f t="shared" si="2"/>
        <v>0</v>
      </c>
      <c r="AU31" s="124">
        <f t="shared" si="3"/>
        <v>0</v>
      </c>
      <c r="AV31" s="124">
        <f t="shared" si="4"/>
        <v>0</v>
      </c>
      <c r="AW31" s="124">
        <f t="shared" si="5"/>
        <v>0</v>
      </c>
      <c r="BS31" s="124">
        <v>11</v>
      </c>
      <c r="BT31" s="124">
        <v>3</v>
      </c>
      <c r="CR31" s="124">
        <v>0</v>
      </c>
    </row>
    <row r="32" spans="1:96" s="51" customFormat="1" ht="26.25" customHeight="1">
      <c r="A32" s="49">
        <v>24</v>
      </c>
      <c r="B32" s="58"/>
      <c r="C32" s="88" t="s">
        <v>206</v>
      </c>
      <c r="D32" s="50" t="s">
        <v>26</v>
      </c>
      <c r="E32" s="86">
        <v>158</v>
      </c>
      <c r="F32" s="246"/>
      <c r="G32" s="77">
        <f t="shared" si="0"/>
        <v>0</v>
      </c>
      <c r="H32" s="105"/>
      <c r="I32" s="64"/>
      <c r="K32" s="122"/>
      <c r="AR32" s="51">
        <v>1</v>
      </c>
      <c r="AS32" s="51">
        <f t="shared" si="1"/>
        <v>0</v>
      </c>
      <c r="AT32" s="51">
        <f t="shared" si="2"/>
        <v>0</v>
      </c>
      <c r="AU32" s="51">
        <f t="shared" si="3"/>
        <v>0</v>
      </c>
      <c r="AV32" s="51">
        <f t="shared" si="4"/>
        <v>0</v>
      </c>
      <c r="AW32" s="51">
        <f t="shared" si="5"/>
        <v>0</v>
      </c>
      <c r="BS32" s="51">
        <v>11</v>
      </c>
      <c r="BT32" s="51">
        <v>3</v>
      </c>
      <c r="CR32" s="51">
        <v>0</v>
      </c>
    </row>
    <row r="33" spans="1:96" s="124" customFormat="1" ht="14.1" customHeight="1">
      <c r="A33" s="49">
        <v>25</v>
      </c>
      <c r="B33" s="126"/>
      <c r="C33" s="127" t="s">
        <v>207</v>
      </c>
      <c r="D33" s="128" t="s">
        <v>26</v>
      </c>
      <c r="E33" s="209">
        <v>1</v>
      </c>
      <c r="F33" s="340"/>
      <c r="G33" s="198">
        <f t="shared" si="0"/>
        <v>0</v>
      </c>
      <c r="H33" s="105"/>
      <c r="I33" s="123"/>
      <c r="K33" s="125"/>
      <c r="AR33" s="124">
        <v>1</v>
      </c>
      <c r="AS33" s="124">
        <f t="shared" si="1"/>
        <v>0</v>
      </c>
      <c r="AT33" s="124">
        <f t="shared" si="2"/>
        <v>0</v>
      </c>
      <c r="AU33" s="124">
        <f t="shared" si="3"/>
        <v>0</v>
      </c>
      <c r="AV33" s="124">
        <f t="shared" si="4"/>
        <v>0</v>
      </c>
      <c r="AW33" s="124">
        <f t="shared" si="5"/>
        <v>0</v>
      </c>
      <c r="BS33" s="124">
        <v>11</v>
      </c>
      <c r="BT33" s="124">
        <v>3</v>
      </c>
      <c r="CR33" s="124">
        <v>0</v>
      </c>
    </row>
    <row r="34" spans="1:96" s="124" customFormat="1" ht="14.1" customHeight="1">
      <c r="A34" s="49">
        <v>26</v>
      </c>
      <c r="B34" s="129"/>
      <c r="C34" s="130" t="s">
        <v>208</v>
      </c>
      <c r="D34" s="131" t="s">
        <v>26</v>
      </c>
      <c r="E34" s="211">
        <v>1</v>
      </c>
      <c r="F34" s="342"/>
      <c r="G34" s="200">
        <f t="shared" si="0"/>
        <v>0</v>
      </c>
      <c r="H34" s="105"/>
      <c r="I34" s="123"/>
      <c r="K34" s="125"/>
      <c r="M34" s="132"/>
      <c r="AR34" s="124">
        <v>1</v>
      </c>
      <c r="AS34" s="124">
        <f t="shared" si="1"/>
        <v>0</v>
      </c>
      <c r="AT34" s="124">
        <f t="shared" si="2"/>
        <v>0</v>
      </c>
      <c r="AU34" s="124">
        <f t="shared" si="3"/>
        <v>0</v>
      </c>
      <c r="AV34" s="124">
        <f t="shared" si="4"/>
        <v>0</v>
      </c>
      <c r="AW34" s="124">
        <f t="shared" si="5"/>
        <v>0</v>
      </c>
      <c r="BS34" s="124">
        <v>11</v>
      </c>
      <c r="BT34" s="124">
        <v>3</v>
      </c>
      <c r="CR34" s="124">
        <v>0</v>
      </c>
    </row>
    <row r="35" spans="1:96" s="79" customFormat="1" ht="25.5" customHeight="1">
      <c r="A35" s="49">
        <v>27</v>
      </c>
      <c r="B35" s="133"/>
      <c r="C35" s="76" t="s">
        <v>209</v>
      </c>
      <c r="D35" s="50" t="s">
        <v>26</v>
      </c>
      <c r="E35" s="86">
        <v>1</v>
      </c>
      <c r="F35" s="246"/>
      <c r="G35" s="77">
        <f t="shared" si="0"/>
        <v>0</v>
      </c>
      <c r="H35" s="134"/>
      <c r="I35" s="80"/>
      <c r="K35" s="135"/>
      <c r="L35" s="136"/>
      <c r="AR35" s="79">
        <v>1</v>
      </c>
      <c r="AS35" s="79">
        <f t="shared" si="1"/>
        <v>0</v>
      </c>
      <c r="AT35" s="79">
        <f t="shared" si="2"/>
        <v>0</v>
      </c>
      <c r="AU35" s="79">
        <f t="shared" si="3"/>
        <v>0</v>
      </c>
      <c r="AV35" s="79">
        <f t="shared" si="4"/>
        <v>0</v>
      </c>
      <c r="AW35" s="79">
        <f t="shared" si="5"/>
        <v>0</v>
      </c>
      <c r="BS35" s="79">
        <v>11</v>
      </c>
      <c r="BT35" s="79">
        <v>3</v>
      </c>
      <c r="CR35" s="79">
        <v>0</v>
      </c>
    </row>
    <row r="36" spans="1:96" s="124" customFormat="1" ht="14.1" customHeight="1">
      <c r="A36" s="49">
        <v>28</v>
      </c>
      <c r="B36" s="126"/>
      <c r="C36" s="137" t="s">
        <v>210</v>
      </c>
      <c r="D36" s="128" t="s">
        <v>26</v>
      </c>
      <c r="E36" s="209">
        <v>1</v>
      </c>
      <c r="F36" s="340"/>
      <c r="G36" s="198">
        <f t="shared" si="0"/>
        <v>0</v>
      </c>
      <c r="H36" s="105"/>
      <c r="I36" s="123"/>
      <c r="K36" s="125"/>
      <c r="AR36" s="124">
        <v>1</v>
      </c>
      <c r="AS36" s="124">
        <f t="shared" si="1"/>
        <v>0</v>
      </c>
      <c r="AT36" s="124">
        <f t="shared" si="2"/>
        <v>0</v>
      </c>
      <c r="AU36" s="124">
        <f t="shared" si="3"/>
        <v>0</v>
      </c>
      <c r="AV36" s="124">
        <f t="shared" si="4"/>
        <v>0</v>
      </c>
      <c r="AW36" s="124">
        <f t="shared" si="5"/>
        <v>0</v>
      </c>
      <c r="BS36" s="124">
        <v>11</v>
      </c>
      <c r="BT36" s="124">
        <v>3</v>
      </c>
      <c r="CR36" s="124">
        <v>0</v>
      </c>
    </row>
    <row r="37" spans="1:96" s="51" customFormat="1" ht="12.75">
      <c r="A37" s="49">
        <v>29</v>
      </c>
      <c r="B37" s="58"/>
      <c r="C37" s="67" t="s">
        <v>211</v>
      </c>
      <c r="D37" s="50" t="s">
        <v>26</v>
      </c>
      <c r="E37" s="86">
        <v>2</v>
      </c>
      <c r="F37" s="246"/>
      <c r="G37" s="77">
        <f t="shared" si="0"/>
        <v>0</v>
      </c>
      <c r="H37" s="105"/>
      <c r="I37" s="64"/>
      <c r="K37" s="122"/>
      <c r="AR37" s="51">
        <v>1</v>
      </c>
      <c r="AS37" s="51">
        <f t="shared" si="1"/>
        <v>0</v>
      </c>
      <c r="AT37" s="51">
        <f t="shared" si="2"/>
        <v>0</v>
      </c>
      <c r="AU37" s="51">
        <f t="shared" si="3"/>
        <v>0</v>
      </c>
      <c r="AV37" s="51">
        <f t="shared" si="4"/>
        <v>0</v>
      </c>
      <c r="AW37" s="51">
        <f t="shared" si="5"/>
        <v>0</v>
      </c>
      <c r="BS37" s="51">
        <v>11</v>
      </c>
      <c r="BT37" s="51">
        <v>3</v>
      </c>
      <c r="CR37" s="51">
        <v>0</v>
      </c>
    </row>
    <row r="38" spans="1:96" s="124" customFormat="1" ht="14.1" customHeight="1">
      <c r="A38" s="49">
        <v>30</v>
      </c>
      <c r="B38" s="138"/>
      <c r="C38" s="139" t="s">
        <v>212</v>
      </c>
      <c r="D38" s="140" t="s">
        <v>26</v>
      </c>
      <c r="E38" s="210">
        <v>10</v>
      </c>
      <c r="F38" s="341"/>
      <c r="G38" s="199">
        <f t="shared" si="0"/>
        <v>0</v>
      </c>
      <c r="H38" s="105"/>
      <c r="I38" s="123"/>
      <c r="K38" s="125"/>
      <c r="AR38" s="124">
        <v>1</v>
      </c>
      <c r="AS38" s="124">
        <f t="shared" si="1"/>
        <v>0</v>
      </c>
      <c r="AT38" s="124">
        <f t="shared" si="2"/>
        <v>0</v>
      </c>
      <c r="AU38" s="124">
        <f t="shared" si="3"/>
        <v>0</v>
      </c>
      <c r="AV38" s="124">
        <f t="shared" si="4"/>
        <v>0</v>
      </c>
      <c r="AW38" s="124">
        <f t="shared" si="5"/>
        <v>0</v>
      </c>
      <c r="BS38" s="124">
        <v>11</v>
      </c>
      <c r="BT38" s="124">
        <v>3</v>
      </c>
      <c r="CR38" s="124">
        <v>0</v>
      </c>
    </row>
    <row r="39" spans="1:96" s="51" customFormat="1" ht="24" customHeight="1">
      <c r="A39" s="49">
        <v>31</v>
      </c>
      <c r="B39" s="58"/>
      <c r="C39" s="67" t="s">
        <v>213</v>
      </c>
      <c r="D39" s="50" t="s">
        <v>26</v>
      </c>
      <c r="E39" s="86">
        <v>1</v>
      </c>
      <c r="F39" s="246"/>
      <c r="G39" s="77">
        <f>E39*(F39+I39)</f>
        <v>0</v>
      </c>
      <c r="H39" s="105"/>
      <c r="I39" s="64"/>
      <c r="K39" s="122"/>
      <c r="AR39" s="51">
        <v>1</v>
      </c>
      <c r="AS39" s="51">
        <f t="shared" si="1"/>
        <v>0</v>
      </c>
      <c r="AT39" s="51">
        <f t="shared" si="2"/>
        <v>0</v>
      </c>
      <c r="AU39" s="51">
        <f t="shared" si="3"/>
        <v>0</v>
      </c>
      <c r="AV39" s="51">
        <f t="shared" si="4"/>
        <v>0</v>
      </c>
      <c r="AW39" s="51">
        <f t="shared" si="5"/>
        <v>0</v>
      </c>
      <c r="BS39" s="51">
        <v>11</v>
      </c>
      <c r="BT39" s="51">
        <v>3</v>
      </c>
      <c r="CR39" s="51">
        <v>0</v>
      </c>
    </row>
    <row r="40" spans="1:13" s="51" customFormat="1" ht="24" customHeight="1">
      <c r="A40" s="49">
        <v>32</v>
      </c>
      <c r="B40" s="58"/>
      <c r="C40" s="67" t="s">
        <v>214</v>
      </c>
      <c r="D40" s="50" t="s">
        <v>26</v>
      </c>
      <c r="E40" s="86">
        <v>1</v>
      </c>
      <c r="F40" s="246"/>
      <c r="G40" s="77">
        <f>E40*(F40+I40)</f>
        <v>0</v>
      </c>
      <c r="H40" s="105"/>
      <c r="I40" s="64"/>
      <c r="K40" s="122"/>
      <c r="M40" s="132"/>
    </row>
    <row r="41" spans="1:96" s="124" customFormat="1" ht="14.1" customHeight="1">
      <c r="A41" s="49">
        <v>33</v>
      </c>
      <c r="B41" s="126"/>
      <c r="C41" s="137" t="s">
        <v>215</v>
      </c>
      <c r="D41" s="128" t="s">
        <v>26</v>
      </c>
      <c r="E41" s="209">
        <v>1</v>
      </c>
      <c r="F41" s="340"/>
      <c r="G41" s="198">
        <f aca="true" t="shared" si="6" ref="G41:G43">E41*(F41+I41)</f>
        <v>0</v>
      </c>
      <c r="H41" s="105"/>
      <c r="I41" s="123"/>
      <c r="K41" s="125"/>
      <c r="M41" s="132"/>
      <c r="AR41" s="124">
        <v>1</v>
      </c>
      <c r="AS41" s="124">
        <f aca="true" t="shared" si="7" ref="AS41:AS47">IF(AR41=1,G41,0)</f>
        <v>0</v>
      </c>
      <c r="AT41" s="124">
        <f aca="true" t="shared" si="8" ref="AT41:AT47">IF(AR41=2,G41,0)</f>
        <v>0</v>
      </c>
      <c r="AU41" s="124">
        <f aca="true" t="shared" si="9" ref="AU41:AU47">IF(AR41=3,G41,0)</f>
        <v>0</v>
      </c>
      <c r="AV41" s="124">
        <f aca="true" t="shared" si="10" ref="AV41:AV47">IF(AR41=4,G41,0)</f>
        <v>0</v>
      </c>
      <c r="AW41" s="124">
        <f aca="true" t="shared" si="11" ref="AW41:AW47">IF(AR41=5,G41,0)</f>
        <v>0</v>
      </c>
      <c r="BS41" s="124">
        <v>11</v>
      </c>
      <c r="BT41" s="124">
        <v>3</v>
      </c>
      <c r="CR41" s="124">
        <v>0</v>
      </c>
    </row>
    <row r="42" spans="1:96" s="124" customFormat="1" ht="14.1" customHeight="1">
      <c r="A42" s="49">
        <v>34</v>
      </c>
      <c r="B42" s="126"/>
      <c r="C42" s="137" t="s">
        <v>216</v>
      </c>
      <c r="D42" s="128" t="s">
        <v>26</v>
      </c>
      <c r="E42" s="209">
        <v>10</v>
      </c>
      <c r="F42" s="340"/>
      <c r="G42" s="198">
        <f t="shared" si="6"/>
        <v>0</v>
      </c>
      <c r="H42" s="105"/>
      <c r="I42" s="123"/>
      <c r="K42" s="125"/>
      <c r="M42" s="132"/>
      <c r="AR42" s="124">
        <v>1</v>
      </c>
      <c r="AS42" s="124">
        <f t="shared" si="7"/>
        <v>0</v>
      </c>
      <c r="AT42" s="124">
        <f t="shared" si="8"/>
        <v>0</v>
      </c>
      <c r="AU42" s="124">
        <f t="shared" si="9"/>
        <v>0</v>
      </c>
      <c r="AV42" s="124">
        <f t="shared" si="10"/>
        <v>0</v>
      </c>
      <c r="AW42" s="124">
        <f t="shared" si="11"/>
        <v>0</v>
      </c>
      <c r="BS42" s="124">
        <v>11</v>
      </c>
      <c r="BT42" s="124">
        <v>3</v>
      </c>
      <c r="CR42" s="124">
        <v>0</v>
      </c>
    </row>
    <row r="43" spans="1:96" s="51" customFormat="1" ht="15" customHeight="1">
      <c r="A43" s="49">
        <v>35</v>
      </c>
      <c r="B43" s="58"/>
      <c r="C43" s="67" t="s">
        <v>217</v>
      </c>
      <c r="D43" s="50" t="s">
        <v>26</v>
      </c>
      <c r="E43" s="86">
        <v>2</v>
      </c>
      <c r="F43" s="246"/>
      <c r="G43" s="77">
        <f t="shared" si="6"/>
        <v>0</v>
      </c>
      <c r="H43" s="105"/>
      <c r="I43" s="64"/>
      <c r="K43" s="122"/>
      <c r="AR43" s="51">
        <v>1</v>
      </c>
      <c r="AS43" s="51">
        <f t="shared" si="7"/>
        <v>0</v>
      </c>
      <c r="AT43" s="51">
        <f t="shared" si="8"/>
        <v>0</v>
      </c>
      <c r="AU43" s="51">
        <f t="shared" si="9"/>
        <v>0</v>
      </c>
      <c r="AV43" s="51">
        <f t="shared" si="10"/>
        <v>0</v>
      </c>
      <c r="AW43" s="51">
        <f t="shared" si="11"/>
        <v>0</v>
      </c>
      <c r="BS43" s="51">
        <v>11</v>
      </c>
      <c r="BT43" s="51">
        <v>3</v>
      </c>
      <c r="CR43" s="51">
        <v>0</v>
      </c>
    </row>
    <row r="44" spans="1:96" s="51" customFormat="1" ht="16.5" customHeight="1">
      <c r="A44" s="49">
        <v>36</v>
      </c>
      <c r="B44" s="34"/>
      <c r="C44" s="33" t="s">
        <v>218</v>
      </c>
      <c r="D44" s="43" t="s">
        <v>26</v>
      </c>
      <c r="E44" s="83">
        <v>48</v>
      </c>
      <c r="F44" s="248"/>
      <c r="G44" s="7">
        <f>E44*(F44+I44)</f>
        <v>0</v>
      </c>
      <c r="H44" s="105"/>
      <c r="I44" s="64"/>
      <c r="K44" s="122"/>
      <c r="AR44" s="51">
        <v>1</v>
      </c>
      <c r="AS44" s="51">
        <f t="shared" si="7"/>
        <v>0</v>
      </c>
      <c r="AT44" s="51">
        <f t="shared" si="8"/>
        <v>0</v>
      </c>
      <c r="AU44" s="51">
        <f t="shared" si="9"/>
        <v>0</v>
      </c>
      <c r="AV44" s="51">
        <f t="shared" si="10"/>
        <v>0</v>
      </c>
      <c r="AW44" s="51">
        <f t="shared" si="11"/>
        <v>0</v>
      </c>
      <c r="BS44" s="51">
        <v>11</v>
      </c>
      <c r="BT44" s="51">
        <v>3</v>
      </c>
      <c r="CR44" s="51">
        <v>0</v>
      </c>
    </row>
    <row r="45" spans="1:96" s="51" customFormat="1" ht="15" customHeight="1">
      <c r="A45" s="49">
        <v>37</v>
      </c>
      <c r="B45" s="58"/>
      <c r="C45" s="67" t="s">
        <v>219</v>
      </c>
      <c r="D45" s="50" t="s">
        <v>26</v>
      </c>
      <c r="E45" s="86">
        <v>24</v>
      </c>
      <c r="F45" s="246"/>
      <c r="G45" s="77">
        <f>E45*(F45+I45)</f>
        <v>0</v>
      </c>
      <c r="H45" s="105"/>
      <c r="I45" s="64"/>
      <c r="K45" s="122"/>
      <c r="AR45" s="51">
        <v>1</v>
      </c>
      <c r="AS45" s="51">
        <f t="shared" si="7"/>
        <v>0</v>
      </c>
      <c r="AT45" s="51">
        <f t="shared" si="8"/>
        <v>0</v>
      </c>
      <c r="AU45" s="51">
        <f t="shared" si="9"/>
        <v>0</v>
      </c>
      <c r="AV45" s="51">
        <f t="shared" si="10"/>
        <v>0</v>
      </c>
      <c r="AW45" s="51">
        <f t="shared" si="11"/>
        <v>0</v>
      </c>
      <c r="BS45" s="51">
        <v>11</v>
      </c>
      <c r="BT45" s="51">
        <v>3</v>
      </c>
      <c r="CR45" s="51">
        <v>0</v>
      </c>
    </row>
    <row r="46" spans="1:96" s="51" customFormat="1" ht="15" customHeight="1">
      <c r="A46" s="49">
        <v>38</v>
      </c>
      <c r="B46" s="58"/>
      <c r="C46" s="67" t="s">
        <v>220</v>
      </c>
      <c r="D46" s="50" t="s">
        <v>26</v>
      </c>
      <c r="E46" s="86">
        <v>4</v>
      </c>
      <c r="F46" s="246"/>
      <c r="G46" s="77">
        <f t="shared" si="0"/>
        <v>0</v>
      </c>
      <c r="H46" s="105"/>
      <c r="I46" s="64"/>
      <c r="K46" s="122"/>
      <c r="AR46" s="51">
        <v>1</v>
      </c>
      <c r="AS46" s="51">
        <f t="shared" si="7"/>
        <v>0</v>
      </c>
      <c r="AT46" s="51">
        <f t="shared" si="8"/>
        <v>0</v>
      </c>
      <c r="AU46" s="51">
        <f t="shared" si="9"/>
        <v>0</v>
      </c>
      <c r="AV46" s="51">
        <f t="shared" si="10"/>
        <v>0</v>
      </c>
      <c r="AW46" s="51">
        <f t="shared" si="11"/>
        <v>0</v>
      </c>
      <c r="BS46" s="51">
        <v>11</v>
      </c>
      <c r="BT46" s="51">
        <v>3</v>
      </c>
      <c r="CR46" s="51">
        <v>0</v>
      </c>
    </row>
    <row r="47" spans="1:96" s="51" customFormat="1" ht="18" customHeight="1" thickBot="1">
      <c r="A47" s="49">
        <v>39</v>
      </c>
      <c r="B47" s="34"/>
      <c r="C47" s="33" t="s">
        <v>221</v>
      </c>
      <c r="D47" s="43" t="s">
        <v>26</v>
      </c>
      <c r="E47" s="83">
        <v>5</v>
      </c>
      <c r="F47" s="248"/>
      <c r="G47" s="7">
        <f t="shared" si="0"/>
        <v>0</v>
      </c>
      <c r="H47" s="105"/>
      <c r="I47" s="64"/>
      <c r="K47" s="122"/>
      <c r="AR47" s="51">
        <v>1</v>
      </c>
      <c r="AS47" s="51">
        <f t="shared" si="7"/>
        <v>0</v>
      </c>
      <c r="AT47" s="51">
        <f t="shared" si="8"/>
        <v>0</v>
      </c>
      <c r="AU47" s="51">
        <f t="shared" si="9"/>
        <v>0</v>
      </c>
      <c r="AV47" s="51">
        <f t="shared" si="10"/>
        <v>0</v>
      </c>
      <c r="AW47" s="51">
        <f t="shared" si="11"/>
        <v>0</v>
      </c>
      <c r="BS47" s="51">
        <v>11</v>
      </c>
      <c r="BT47" s="51">
        <v>3</v>
      </c>
      <c r="CR47" s="51">
        <v>0</v>
      </c>
    </row>
    <row r="48" spans="1:11" s="1" customFormat="1" ht="13.5" thickBot="1">
      <c r="A48" s="141" t="s">
        <v>14</v>
      </c>
      <c r="B48" s="142" t="s">
        <v>347</v>
      </c>
      <c r="C48" s="143" t="s">
        <v>222</v>
      </c>
      <c r="D48" s="144"/>
      <c r="E48" s="188" t="s">
        <v>25</v>
      </c>
      <c r="F48" s="245">
        <f>SUM(G49:G50)</f>
        <v>0</v>
      </c>
      <c r="G48" s="145"/>
      <c r="H48" s="105"/>
      <c r="I48" s="63"/>
      <c r="K48" s="116"/>
    </row>
    <row r="49" spans="1:96" s="51" customFormat="1" ht="23.25" customHeight="1">
      <c r="A49" s="46">
        <v>40</v>
      </c>
      <c r="B49" s="112"/>
      <c r="C49" s="157" t="s">
        <v>376</v>
      </c>
      <c r="D49" s="48" t="s">
        <v>26</v>
      </c>
      <c r="E49" s="104">
        <v>1</v>
      </c>
      <c r="F49" s="247"/>
      <c r="G49" s="45">
        <f aca="true" t="shared" si="12" ref="G49:G50">E49*(F49+I49)</f>
        <v>0</v>
      </c>
      <c r="H49" s="105"/>
      <c r="I49" s="64"/>
      <c r="K49" s="122"/>
      <c r="AR49" s="51">
        <v>1</v>
      </c>
      <c r="AS49" s="51">
        <f>IF(AR49=1,G49,0)</f>
        <v>0</v>
      </c>
      <c r="AT49" s="51">
        <f>IF(AR49=2,G49,0)</f>
        <v>0</v>
      </c>
      <c r="AU49" s="51">
        <f>IF(AR49=3,G49,0)</f>
        <v>0</v>
      </c>
      <c r="AV49" s="51">
        <f>IF(AR49=4,G49,0)</f>
        <v>0</v>
      </c>
      <c r="AW49" s="51">
        <f>IF(AR49=5,G49,0)</f>
        <v>0</v>
      </c>
      <c r="BS49" s="51">
        <v>11</v>
      </c>
      <c r="BT49" s="51">
        <v>3</v>
      </c>
      <c r="CR49" s="51">
        <v>0</v>
      </c>
    </row>
    <row r="50" spans="1:96" s="51" customFormat="1" ht="22.5" customHeight="1" thickBot="1">
      <c r="A50" s="49">
        <v>41</v>
      </c>
      <c r="B50" s="58"/>
      <c r="C50" s="67" t="s">
        <v>223</v>
      </c>
      <c r="D50" s="50" t="s">
        <v>26</v>
      </c>
      <c r="E50" s="86">
        <v>1</v>
      </c>
      <c r="F50" s="246"/>
      <c r="G50" s="77">
        <f t="shared" si="12"/>
        <v>0</v>
      </c>
      <c r="H50" s="105"/>
      <c r="I50" s="64"/>
      <c r="K50" s="122"/>
      <c r="M50" s="90"/>
      <c r="AR50" s="51">
        <v>1</v>
      </c>
      <c r="AS50" s="51">
        <f>IF(AR50=1,G50,0)</f>
        <v>0</v>
      </c>
      <c r="AT50" s="51">
        <f>IF(AR50=2,G50,0)</f>
        <v>0</v>
      </c>
      <c r="AU50" s="51">
        <f>IF(AR50=3,G50,0)</f>
        <v>0</v>
      </c>
      <c r="AV50" s="51">
        <f>IF(AR50=4,G50,0)</f>
        <v>0</v>
      </c>
      <c r="AW50" s="51">
        <f>IF(AR50=5,G50,0)</f>
        <v>0</v>
      </c>
      <c r="BS50" s="51">
        <v>11</v>
      </c>
      <c r="BT50" s="51">
        <v>3</v>
      </c>
      <c r="CR50" s="51">
        <v>0</v>
      </c>
    </row>
    <row r="51" spans="1:11" s="1" customFormat="1" ht="13.5" thickBot="1">
      <c r="A51" s="141" t="s">
        <v>14</v>
      </c>
      <c r="B51" s="142" t="s">
        <v>356</v>
      </c>
      <c r="C51" s="143" t="s">
        <v>224</v>
      </c>
      <c r="D51" s="144"/>
      <c r="E51" s="188" t="s">
        <v>25</v>
      </c>
      <c r="F51" s="245">
        <f>SUM(G52:G57)</f>
        <v>0</v>
      </c>
      <c r="G51" s="145"/>
      <c r="H51" s="105"/>
      <c r="I51" s="63"/>
      <c r="K51" s="116"/>
    </row>
    <row r="52" spans="1:96" s="51" customFormat="1" ht="23.25" customHeight="1">
      <c r="A52" s="46">
        <v>42</v>
      </c>
      <c r="B52" s="112"/>
      <c r="C52" s="146" t="s">
        <v>320</v>
      </c>
      <c r="D52" s="48" t="s">
        <v>26</v>
      </c>
      <c r="E52" s="104">
        <v>1</v>
      </c>
      <c r="F52" s="247"/>
      <c r="G52" s="45">
        <f aca="true" t="shared" si="13" ref="G52:G55">E52*(F52+I52)</f>
        <v>0</v>
      </c>
      <c r="H52" s="105"/>
      <c r="I52" s="64"/>
      <c r="K52" s="122"/>
      <c r="M52" s="106"/>
      <c r="AR52" s="51">
        <v>1</v>
      </c>
      <c r="AS52" s="51">
        <f>IF(AR52=1,G52,0)</f>
        <v>0</v>
      </c>
      <c r="AT52" s="51">
        <f>IF(AR52=2,G52,0)</f>
        <v>0</v>
      </c>
      <c r="AU52" s="51">
        <f>IF(AR52=3,G52,0)</f>
        <v>0</v>
      </c>
      <c r="AV52" s="51">
        <f>IF(AR52=4,G52,0)</f>
        <v>0</v>
      </c>
      <c r="AW52" s="51">
        <f>IF(AR52=5,G52,0)</f>
        <v>0</v>
      </c>
      <c r="BS52" s="51">
        <v>11</v>
      </c>
      <c r="BT52" s="51">
        <v>3</v>
      </c>
      <c r="CR52" s="51">
        <v>0</v>
      </c>
    </row>
    <row r="53" spans="1:96" s="51" customFormat="1" ht="18" customHeight="1">
      <c r="A53" s="49">
        <v>43</v>
      </c>
      <c r="B53" s="58"/>
      <c r="C53" s="67" t="s">
        <v>225</v>
      </c>
      <c r="D53" s="50" t="s">
        <v>26</v>
      </c>
      <c r="E53" s="86">
        <v>2</v>
      </c>
      <c r="F53" s="246"/>
      <c r="G53" s="77">
        <f t="shared" si="13"/>
        <v>0</v>
      </c>
      <c r="H53" s="105"/>
      <c r="I53" s="64"/>
      <c r="K53" s="122"/>
      <c r="M53" s="106"/>
      <c r="AR53" s="51">
        <v>1</v>
      </c>
      <c r="AS53" s="51">
        <f>IF(AR53=1,G53,0)</f>
        <v>0</v>
      </c>
      <c r="AT53" s="51">
        <f>IF(AR53=2,G53,0)</f>
        <v>0</v>
      </c>
      <c r="AU53" s="51">
        <f>IF(AR53=3,G53,0)</f>
        <v>0</v>
      </c>
      <c r="AV53" s="51">
        <f>IF(AR53=4,G53,0)</f>
        <v>0</v>
      </c>
      <c r="AW53" s="51">
        <f>IF(AR53=5,G53,0)</f>
        <v>0</v>
      </c>
      <c r="BS53" s="51">
        <v>11</v>
      </c>
      <c r="BT53" s="51">
        <v>3</v>
      </c>
      <c r="CR53" s="51">
        <v>0</v>
      </c>
    </row>
    <row r="54" spans="1:96" s="51" customFormat="1" ht="27" customHeight="1">
      <c r="A54" s="46">
        <v>44</v>
      </c>
      <c r="B54" s="58"/>
      <c r="C54" s="67" t="s">
        <v>226</v>
      </c>
      <c r="D54" s="50" t="s">
        <v>26</v>
      </c>
      <c r="E54" s="86">
        <v>24</v>
      </c>
      <c r="F54" s="246"/>
      <c r="G54" s="77">
        <f t="shared" si="13"/>
        <v>0</v>
      </c>
      <c r="H54" s="105"/>
      <c r="I54" s="64"/>
      <c r="K54" s="122"/>
      <c r="M54" s="185"/>
      <c r="AR54" s="51">
        <v>1</v>
      </c>
      <c r="AS54" s="51">
        <f>IF(AR54=1,G54,0)</f>
        <v>0</v>
      </c>
      <c r="AT54" s="51">
        <f>IF(AR54=2,G54,0)</f>
        <v>0</v>
      </c>
      <c r="AU54" s="51">
        <f>IF(AR54=3,G54,0)</f>
        <v>0</v>
      </c>
      <c r="AV54" s="51">
        <f>IF(AR54=4,G54,0)</f>
        <v>0</v>
      </c>
      <c r="AW54" s="51">
        <f>IF(AR54=5,G54,0)</f>
        <v>0</v>
      </c>
      <c r="BS54" s="51">
        <v>11</v>
      </c>
      <c r="BT54" s="51">
        <v>3</v>
      </c>
      <c r="CR54" s="51">
        <v>0</v>
      </c>
    </row>
    <row r="55" spans="1:96" s="51" customFormat="1" ht="14.1" customHeight="1">
      <c r="A55" s="49">
        <v>45</v>
      </c>
      <c r="B55" s="58"/>
      <c r="C55" s="67" t="s">
        <v>227</v>
      </c>
      <c r="D55" s="50" t="s">
        <v>26</v>
      </c>
      <c r="E55" s="86">
        <v>24</v>
      </c>
      <c r="F55" s="246"/>
      <c r="G55" s="77">
        <f t="shared" si="13"/>
        <v>0</v>
      </c>
      <c r="H55" s="147"/>
      <c r="I55" s="64"/>
      <c r="K55" s="122"/>
      <c r="M55" s="106"/>
      <c r="AR55" s="51">
        <v>1</v>
      </c>
      <c r="AS55" s="51">
        <f>IF(AR55=1,G55,0)</f>
        <v>0</v>
      </c>
      <c r="AT55" s="51">
        <f>IF(AR55=2,G55,0)</f>
        <v>0</v>
      </c>
      <c r="AU55" s="51">
        <f>IF(AR55=3,G55,0)</f>
        <v>0</v>
      </c>
      <c r="AV55" s="51">
        <f>IF(AR55=4,G55,0)</f>
        <v>0</v>
      </c>
      <c r="AW55" s="51">
        <f>IF(AR55=5,G55,0)</f>
        <v>0</v>
      </c>
      <c r="BS55" s="51">
        <v>11</v>
      </c>
      <c r="BT55" s="51">
        <v>3</v>
      </c>
      <c r="CR55" s="51">
        <v>0</v>
      </c>
    </row>
    <row r="56" spans="1:13" s="51" customFormat="1" ht="14.1" customHeight="1">
      <c r="A56" s="46">
        <v>46</v>
      </c>
      <c r="B56" s="58"/>
      <c r="C56" s="67" t="s">
        <v>228</v>
      </c>
      <c r="D56" s="50" t="s">
        <v>26</v>
      </c>
      <c r="E56" s="86">
        <v>24</v>
      </c>
      <c r="F56" s="246"/>
      <c r="G56" s="77">
        <f>E56*(F56+I56)</f>
        <v>0</v>
      </c>
      <c r="H56" s="105"/>
      <c r="I56" s="64"/>
      <c r="K56" s="122"/>
      <c r="M56" s="106"/>
    </row>
    <row r="57" spans="1:11" s="51" customFormat="1" ht="27.75" customHeight="1" thickBot="1">
      <c r="A57" s="49">
        <v>47</v>
      </c>
      <c r="B57" s="58"/>
      <c r="C57" s="76" t="s">
        <v>229</v>
      </c>
      <c r="D57" s="50" t="s">
        <v>26</v>
      </c>
      <c r="E57" s="86">
        <v>2</v>
      </c>
      <c r="F57" s="246"/>
      <c r="G57" s="77">
        <f>E57*(F57+I57)</f>
        <v>0</v>
      </c>
      <c r="H57" s="105"/>
      <c r="I57" s="64"/>
      <c r="K57" s="122"/>
    </row>
    <row r="58" spans="1:11" s="1" customFormat="1" ht="13.5" thickBot="1">
      <c r="A58" s="141" t="s">
        <v>14</v>
      </c>
      <c r="B58" s="142" t="s">
        <v>357</v>
      </c>
      <c r="C58" s="143" t="s">
        <v>230</v>
      </c>
      <c r="D58" s="144"/>
      <c r="E58" s="188" t="s">
        <v>25</v>
      </c>
      <c r="F58" s="245">
        <f>SUM(G59:G80)</f>
        <v>0</v>
      </c>
      <c r="G58" s="145"/>
      <c r="H58" s="105"/>
      <c r="I58" s="63"/>
      <c r="K58" s="116"/>
    </row>
    <row r="59" spans="1:96" s="51" customFormat="1" ht="33.75">
      <c r="A59" s="201">
        <v>48</v>
      </c>
      <c r="B59" s="148" t="s">
        <v>231</v>
      </c>
      <c r="C59" s="149" t="s">
        <v>232</v>
      </c>
      <c r="D59" s="150" t="s">
        <v>33</v>
      </c>
      <c r="E59" s="212">
        <v>3216</v>
      </c>
      <c r="F59" s="254"/>
      <c r="G59" s="202">
        <f aca="true" t="shared" si="14" ref="G59:G80">E59*(F59+I59)</f>
        <v>0</v>
      </c>
      <c r="H59" s="147"/>
      <c r="I59" s="64"/>
      <c r="K59" s="122"/>
      <c r="AR59" s="51">
        <v>1</v>
      </c>
      <c r="AS59" s="51">
        <f aca="true" t="shared" si="15" ref="AS59:AS66">IF(AR59=1,G59,0)</f>
        <v>0</v>
      </c>
      <c r="AT59" s="51">
        <f aca="true" t="shared" si="16" ref="AT59:AT66">IF(AR59=2,G59,0)</f>
        <v>0</v>
      </c>
      <c r="AU59" s="51">
        <f aca="true" t="shared" si="17" ref="AU59:AU66">IF(AR59=3,G59,0)</f>
        <v>0</v>
      </c>
      <c r="AV59" s="51">
        <f aca="true" t="shared" si="18" ref="AV59:AV66">IF(AR59=4,G59,0)</f>
        <v>0</v>
      </c>
      <c r="AW59" s="51">
        <f aca="true" t="shared" si="19" ref="AW59:AW66">IF(AR59=5,G59,0)</f>
        <v>0</v>
      </c>
      <c r="BS59" s="51">
        <v>1</v>
      </c>
      <c r="BT59" s="51">
        <v>0</v>
      </c>
      <c r="CR59" s="51">
        <v>2E-05</v>
      </c>
    </row>
    <row r="60" spans="1:96" s="1" customFormat="1" ht="36" customHeight="1">
      <c r="A60" s="49">
        <v>49</v>
      </c>
      <c r="B60" s="114" t="s">
        <v>231</v>
      </c>
      <c r="C60" s="115" t="s">
        <v>233</v>
      </c>
      <c r="D60" s="48" t="s">
        <v>33</v>
      </c>
      <c r="E60" s="104">
        <v>60</v>
      </c>
      <c r="F60" s="247"/>
      <c r="G60" s="45">
        <f t="shared" si="14"/>
        <v>0</v>
      </c>
      <c r="H60" s="147"/>
      <c r="I60" s="64"/>
      <c r="K60" s="116"/>
      <c r="AR60" s="1">
        <v>1</v>
      </c>
      <c r="AS60" s="1">
        <f t="shared" si="15"/>
        <v>0</v>
      </c>
      <c r="AT60" s="1">
        <f t="shared" si="16"/>
        <v>0</v>
      </c>
      <c r="AU60" s="1">
        <f t="shared" si="17"/>
        <v>0</v>
      </c>
      <c r="AV60" s="1">
        <f t="shared" si="18"/>
        <v>0</v>
      </c>
      <c r="AW60" s="1">
        <f t="shared" si="19"/>
        <v>0</v>
      </c>
      <c r="BS60" s="1">
        <v>1</v>
      </c>
      <c r="BT60" s="1">
        <v>0</v>
      </c>
      <c r="CR60" s="1">
        <v>2E-05</v>
      </c>
    </row>
    <row r="61" spans="1:96" s="51" customFormat="1" ht="33.75">
      <c r="A61" s="49">
        <v>50</v>
      </c>
      <c r="B61" s="114" t="s">
        <v>231</v>
      </c>
      <c r="C61" s="115" t="s">
        <v>234</v>
      </c>
      <c r="D61" s="48" t="s">
        <v>33</v>
      </c>
      <c r="E61" s="104">
        <v>60</v>
      </c>
      <c r="F61" s="247"/>
      <c r="G61" s="45">
        <f t="shared" si="14"/>
        <v>0</v>
      </c>
      <c r="H61" s="147"/>
      <c r="I61" s="64"/>
      <c r="K61" s="122"/>
      <c r="AR61" s="51">
        <v>1</v>
      </c>
      <c r="AS61" s="51">
        <f t="shared" si="15"/>
        <v>0</v>
      </c>
      <c r="AT61" s="51">
        <f t="shared" si="16"/>
        <v>0</v>
      </c>
      <c r="AU61" s="51">
        <f t="shared" si="17"/>
        <v>0</v>
      </c>
      <c r="AV61" s="51">
        <f t="shared" si="18"/>
        <v>0</v>
      </c>
      <c r="AW61" s="51">
        <f t="shared" si="19"/>
        <v>0</v>
      </c>
      <c r="BS61" s="51">
        <v>1</v>
      </c>
      <c r="BT61" s="51">
        <v>0</v>
      </c>
      <c r="CR61" s="51">
        <v>2E-05</v>
      </c>
    </row>
    <row r="62" spans="1:96" s="51" customFormat="1" ht="12.75">
      <c r="A62" s="49">
        <v>51</v>
      </c>
      <c r="B62" s="114" t="s">
        <v>231</v>
      </c>
      <c r="C62" s="67" t="s">
        <v>235</v>
      </c>
      <c r="D62" s="50" t="s">
        <v>33</v>
      </c>
      <c r="E62" s="86">
        <v>84</v>
      </c>
      <c r="F62" s="246"/>
      <c r="G62" s="77">
        <f t="shared" si="14"/>
        <v>0</v>
      </c>
      <c r="H62" s="147"/>
      <c r="I62" s="64"/>
      <c r="K62" s="122"/>
      <c r="AR62" s="51">
        <v>1</v>
      </c>
      <c r="AS62" s="51">
        <f t="shared" si="15"/>
        <v>0</v>
      </c>
      <c r="AT62" s="51">
        <f t="shared" si="16"/>
        <v>0</v>
      </c>
      <c r="AU62" s="51">
        <f t="shared" si="17"/>
        <v>0</v>
      </c>
      <c r="AV62" s="51">
        <f t="shared" si="18"/>
        <v>0</v>
      </c>
      <c r="AW62" s="51">
        <f t="shared" si="19"/>
        <v>0</v>
      </c>
      <c r="BS62" s="51">
        <v>1</v>
      </c>
      <c r="BT62" s="51">
        <v>0</v>
      </c>
      <c r="CR62" s="51">
        <v>2E-05</v>
      </c>
    </row>
    <row r="63" spans="1:96" s="1" customFormat="1" ht="23.25" customHeight="1">
      <c r="A63" s="49">
        <v>52</v>
      </c>
      <c r="B63" s="114"/>
      <c r="C63" s="115" t="s">
        <v>236</v>
      </c>
      <c r="D63" s="48" t="s">
        <v>37</v>
      </c>
      <c r="E63" s="104">
        <v>1</v>
      </c>
      <c r="F63" s="247"/>
      <c r="G63" s="45">
        <f t="shared" si="14"/>
        <v>0</v>
      </c>
      <c r="H63" s="147"/>
      <c r="I63" s="64"/>
      <c r="K63" s="116"/>
      <c r="AR63" s="1">
        <v>1</v>
      </c>
      <c r="AS63" s="1">
        <f t="shared" si="15"/>
        <v>0</v>
      </c>
      <c r="AT63" s="1">
        <f t="shared" si="16"/>
        <v>0</v>
      </c>
      <c r="AU63" s="1">
        <f t="shared" si="17"/>
        <v>0</v>
      </c>
      <c r="AV63" s="1">
        <f t="shared" si="18"/>
        <v>0</v>
      </c>
      <c r="AW63" s="1">
        <f t="shared" si="19"/>
        <v>0</v>
      </c>
      <c r="BS63" s="1">
        <v>1</v>
      </c>
      <c r="BT63" s="1">
        <v>0</v>
      </c>
      <c r="CR63" s="1">
        <v>2E-05</v>
      </c>
    </row>
    <row r="64" spans="1:96" s="1" customFormat="1" ht="16.5" customHeight="1">
      <c r="A64" s="49">
        <v>53</v>
      </c>
      <c r="B64" s="114"/>
      <c r="C64" s="115" t="s">
        <v>237</v>
      </c>
      <c r="D64" s="48" t="s">
        <v>33</v>
      </c>
      <c r="E64" s="104">
        <v>60</v>
      </c>
      <c r="F64" s="247"/>
      <c r="G64" s="45">
        <f t="shared" si="14"/>
        <v>0</v>
      </c>
      <c r="H64" s="147"/>
      <c r="I64" s="64"/>
      <c r="K64" s="116"/>
      <c r="AR64" s="1">
        <v>1</v>
      </c>
      <c r="AS64" s="1">
        <f t="shared" si="15"/>
        <v>0</v>
      </c>
      <c r="AT64" s="1">
        <f t="shared" si="16"/>
        <v>0</v>
      </c>
      <c r="AU64" s="1">
        <f t="shared" si="17"/>
        <v>0</v>
      </c>
      <c r="AV64" s="1">
        <f t="shared" si="18"/>
        <v>0</v>
      </c>
      <c r="AW64" s="1">
        <f t="shared" si="19"/>
        <v>0</v>
      </c>
      <c r="BS64" s="1">
        <v>1</v>
      </c>
      <c r="BT64" s="1">
        <v>0</v>
      </c>
      <c r="CR64" s="1">
        <v>2E-05</v>
      </c>
    </row>
    <row r="65" spans="1:96" s="1" customFormat="1" ht="22.5" customHeight="1">
      <c r="A65" s="49">
        <v>54</v>
      </c>
      <c r="B65" s="112"/>
      <c r="C65" s="115" t="s">
        <v>238</v>
      </c>
      <c r="D65" s="48" t="s">
        <v>26</v>
      </c>
      <c r="E65" s="104">
        <v>9</v>
      </c>
      <c r="F65" s="247"/>
      <c r="G65" s="45">
        <f t="shared" si="14"/>
        <v>0</v>
      </c>
      <c r="H65" s="105"/>
      <c r="I65" s="64"/>
      <c r="K65" s="116"/>
      <c r="AR65" s="1">
        <v>1</v>
      </c>
      <c r="AS65" s="1">
        <f t="shared" si="15"/>
        <v>0</v>
      </c>
      <c r="AT65" s="1">
        <f t="shared" si="16"/>
        <v>0</v>
      </c>
      <c r="AU65" s="1">
        <f t="shared" si="17"/>
        <v>0</v>
      </c>
      <c r="AV65" s="1">
        <f t="shared" si="18"/>
        <v>0</v>
      </c>
      <c r="AW65" s="1">
        <f t="shared" si="19"/>
        <v>0</v>
      </c>
      <c r="BS65" s="1">
        <v>1</v>
      </c>
      <c r="BT65" s="1">
        <v>0</v>
      </c>
      <c r="CR65" s="1">
        <v>2E-05</v>
      </c>
    </row>
    <row r="66" spans="1:96" s="1" customFormat="1" ht="12.75" customHeight="1">
      <c r="A66" s="49">
        <v>55</v>
      </c>
      <c r="B66" s="114" t="s">
        <v>59</v>
      </c>
      <c r="C66" s="115" t="s">
        <v>60</v>
      </c>
      <c r="D66" s="48" t="s">
        <v>33</v>
      </c>
      <c r="E66" s="104">
        <v>1704</v>
      </c>
      <c r="F66" s="247"/>
      <c r="G66" s="45">
        <f t="shared" si="14"/>
        <v>0</v>
      </c>
      <c r="H66" s="147"/>
      <c r="I66" s="64"/>
      <c r="K66" s="281"/>
      <c r="L66" s="222"/>
      <c r="M66" s="282"/>
      <c r="N66" s="156"/>
      <c r="AR66" s="1">
        <v>1</v>
      </c>
      <c r="AS66" s="1">
        <f t="shared" si="15"/>
        <v>0</v>
      </c>
      <c r="AT66" s="1">
        <f t="shared" si="16"/>
        <v>0</v>
      </c>
      <c r="AU66" s="1">
        <f t="shared" si="17"/>
        <v>0</v>
      </c>
      <c r="AV66" s="1">
        <f t="shared" si="18"/>
        <v>0</v>
      </c>
      <c r="AW66" s="1">
        <f t="shared" si="19"/>
        <v>0</v>
      </c>
      <c r="BS66" s="1">
        <v>1</v>
      </c>
      <c r="BT66" s="1">
        <v>0</v>
      </c>
      <c r="CR66" s="1">
        <v>2E-05</v>
      </c>
    </row>
    <row r="67" spans="1:14" s="1" customFormat="1" ht="12.75" customHeight="1">
      <c r="A67" s="49" t="s">
        <v>467</v>
      </c>
      <c r="B67" s="112"/>
      <c r="C67" s="113" t="s">
        <v>147</v>
      </c>
      <c r="D67" s="48" t="s">
        <v>26</v>
      </c>
      <c r="E67" s="269">
        <v>32</v>
      </c>
      <c r="F67" s="247"/>
      <c r="G67" s="77">
        <f t="shared" si="14"/>
        <v>0</v>
      </c>
      <c r="H67" s="147"/>
      <c r="I67" s="64"/>
      <c r="K67" s="283"/>
      <c r="L67" s="222"/>
      <c r="M67" s="223"/>
      <c r="N67" s="156"/>
    </row>
    <row r="68" spans="1:14" s="1" customFormat="1" ht="12.75" customHeight="1">
      <c r="A68" s="49" t="s">
        <v>468</v>
      </c>
      <c r="B68" s="114"/>
      <c r="C68" s="113" t="s">
        <v>146</v>
      </c>
      <c r="D68" s="48" t="s">
        <v>26</v>
      </c>
      <c r="E68" s="269">
        <v>807</v>
      </c>
      <c r="F68" s="247"/>
      <c r="G68" s="77">
        <f t="shared" si="14"/>
        <v>0</v>
      </c>
      <c r="H68" s="147"/>
      <c r="I68" s="64"/>
      <c r="K68" s="283"/>
      <c r="L68" s="222"/>
      <c r="M68" s="282"/>
      <c r="N68" s="156"/>
    </row>
    <row r="69" spans="1:14" s="1" customFormat="1" ht="12.75" customHeight="1">
      <c r="A69" s="49" t="s">
        <v>469</v>
      </c>
      <c r="B69" s="112"/>
      <c r="C69" s="113" t="s">
        <v>148</v>
      </c>
      <c r="D69" s="48" t="s">
        <v>26</v>
      </c>
      <c r="E69" s="269">
        <v>136</v>
      </c>
      <c r="F69" s="247"/>
      <c r="G69" s="77">
        <f t="shared" si="14"/>
        <v>0</v>
      </c>
      <c r="H69" s="147"/>
      <c r="I69" s="64"/>
      <c r="K69" s="283"/>
      <c r="L69" s="222"/>
      <c r="M69" s="223"/>
      <c r="N69" s="156"/>
    </row>
    <row r="70" spans="1:14" s="1" customFormat="1" ht="12.75" customHeight="1">
      <c r="A70" s="49" t="s">
        <v>470</v>
      </c>
      <c r="B70" s="114"/>
      <c r="C70" s="113" t="s">
        <v>149</v>
      </c>
      <c r="D70" s="48" t="s">
        <v>26</v>
      </c>
      <c r="E70" s="269">
        <v>263</v>
      </c>
      <c r="F70" s="247"/>
      <c r="G70" s="77">
        <f t="shared" si="14"/>
        <v>0</v>
      </c>
      <c r="H70" s="147"/>
      <c r="I70" s="64"/>
      <c r="K70" s="283"/>
      <c r="L70" s="222"/>
      <c r="M70" s="223"/>
      <c r="N70" s="156"/>
    </row>
    <row r="71" spans="1:14" s="1" customFormat="1" ht="12.75" customHeight="1">
      <c r="A71" s="49" t="s">
        <v>471</v>
      </c>
      <c r="B71" s="114"/>
      <c r="C71" s="115" t="s">
        <v>150</v>
      </c>
      <c r="D71" s="48" t="s">
        <v>26</v>
      </c>
      <c r="E71" s="269">
        <v>127</v>
      </c>
      <c r="F71" s="247"/>
      <c r="G71" s="77">
        <f t="shared" si="14"/>
        <v>0</v>
      </c>
      <c r="H71" s="147"/>
      <c r="I71" s="64"/>
      <c r="K71" s="281"/>
      <c r="L71" s="222"/>
      <c r="M71" s="282"/>
      <c r="N71" s="156"/>
    </row>
    <row r="72" spans="1:14" s="1" customFormat="1" ht="12.75" customHeight="1">
      <c r="A72" s="49" t="s">
        <v>472</v>
      </c>
      <c r="B72" s="114"/>
      <c r="C72" s="113" t="s">
        <v>151</v>
      </c>
      <c r="D72" s="48" t="s">
        <v>26</v>
      </c>
      <c r="E72" s="269">
        <v>107</v>
      </c>
      <c r="F72" s="247"/>
      <c r="G72" s="77">
        <f t="shared" si="14"/>
        <v>0</v>
      </c>
      <c r="H72" s="147"/>
      <c r="I72" s="64"/>
      <c r="K72" s="283"/>
      <c r="L72" s="222"/>
      <c r="M72" s="282"/>
      <c r="N72" s="156"/>
    </row>
    <row r="73" spans="1:14" s="1" customFormat="1" ht="12.75" customHeight="1">
      <c r="A73" s="49" t="s">
        <v>473</v>
      </c>
      <c r="B73" s="114"/>
      <c r="C73" s="113" t="s">
        <v>152</v>
      </c>
      <c r="D73" s="48" t="s">
        <v>26</v>
      </c>
      <c r="E73" s="269">
        <v>22</v>
      </c>
      <c r="F73" s="247"/>
      <c r="G73" s="77">
        <f t="shared" si="14"/>
        <v>0</v>
      </c>
      <c r="H73" s="147"/>
      <c r="I73" s="64"/>
      <c r="K73" s="283"/>
      <c r="L73" s="222"/>
      <c r="M73" s="223"/>
      <c r="N73" s="156"/>
    </row>
    <row r="74" spans="1:96" s="51" customFormat="1" ht="12.75">
      <c r="A74" s="49">
        <v>56</v>
      </c>
      <c r="B74" s="58" t="s">
        <v>59</v>
      </c>
      <c r="C74" s="67" t="s">
        <v>61</v>
      </c>
      <c r="D74" s="50" t="s">
        <v>26</v>
      </c>
      <c r="E74" s="86">
        <v>5820</v>
      </c>
      <c r="F74" s="246"/>
      <c r="G74" s="77">
        <f t="shared" si="14"/>
        <v>0</v>
      </c>
      <c r="H74" s="147"/>
      <c r="I74" s="64"/>
      <c r="K74" s="122"/>
      <c r="M74" s="106"/>
      <c r="AR74" s="51">
        <v>1</v>
      </c>
      <c r="AS74" s="51">
        <f>IF(AR74=1,G74,0)</f>
        <v>0</v>
      </c>
      <c r="AT74" s="51">
        <f>IF(AR74=2,G74,0)</f>
        <v>0</v>
      </c>
      <c r="AU74" s="51">
        <f>IF(AR74=3,G74,0)</f>
        <v>0</v>
      </c>
      <c r="AV74" s="51">
        <f>IF(AR74=4,G74,0)</f>
        <v>0</v>
      </c>
      <c r="AW74" s="51">
        <f>IF(AR74=5,G74,0)</f>
        <v>0</v>
      </c>
      <c r="BS74" s="51">
        <v>11</v>
      </c>
      <c r="BT74" s="51">
        <v>3</v>
      </c>
      <c r="CR74" s="51">
        <v>0</v>
      </c>
    </row>
    <row r="75" spans="1:96" s="51" customFormat="1" ht="12.75">
      <c r="A75" s="49">
        <v>57</v>
      </c>
      <c r="B75" s="58" t="s">
        <v>59</v>
      </c>
      <c r="C75" s="67" t="s">
        <v>62</v>
      </c>
      <c r="D75" s="50" t="s">
        <v>26</v>
      </c>
      <c r="E75" s="86">
        <v>5820</v>
      </c>
      <c r="F75" s="246"/>
      <c r="G75" s="77">
        <f t="shared" si="14"/>
        <v>0</v>
      </c>
      <c r="H75" s="147"/>
      <c r="I75" s="64"/>
      <c r="K75" s="122"/>
      <c r="M75" s="106"/>
      <c r="AR75" s="51">
        <v>1</v>
      </c>
      <c r="AS75" s="51">
        <f>IF(AR75=1,G75,0)</f>
        <v>0</v>
      </c>
      <c r="AT75" s="51">
        <f>IF(AR75=2,G75,0)</f>
        <v>0</v>
      </c>
      <c r="AU75" s="51">
        <f>IF(AR75=3,G75,0)</f>
        <v>0</v>
      </c>
      <c r="AV75" s="51">
        <f>IF(AR75=4,G75,0)</f>
        <v>0</v>
      </c>
      <c r="AW75" s="51">
        <f>IF(AR75=5,G75,0)</f>
        <v>0</v>
      </c>
      <c r="BS75" s="51">
        <v>11</v>
      </c>
      <c r="BT75" s="51">
        <v>3</v>
      </c>
      <c r="CR75" s="51">
        <v>0</v>
      </c>
    </row>
    <row r="76" spans="1:96" s="51" customFormat="1" ht="12.75">
      <c r="A76" s="49">
        <v>58</v>
      </c>
      <c r="B76" s="58" t="s">
        <v>59</v>
      </c>
      <c r="C76" s="67" t="s">
        <v>63</v>
      </c>
      <c r="D76" s="50" t="s">
        <v>26</v>
      </c>
      <c r="E76" s="268">
        <v>0</v>
      </c>
      <c r="F76" s="246"/>
      <c r="G76" s="77">
        <f t="shared" si="14"/>
        <v>0</v>
      </c>
      <c r="H76" s="147"/>
      <c r="I76" s="64"/>
      <c r="K76" s="122"/>
      <c r="M76" s="106"/>
      <c r="AR76" s="51">
        <v>1</v>
      </c>
      <c r="AS76" s="51">
        <f>IF(AR76=1,G76,0)</f>
        <v>0</v>
      </c>
      <c r="AT76" s="51">
        <f>IF(AR76=2,G76,0)</f>
        <v>0</v>
      </c>
      <c r="AU76" s="51">
        <f>IF(AR76=3,G76,0)</f>
        <v>0</v>
      </c>
      <c r="AV76" s="51">
        <f>IF(AR76=4,G76,0)</f>
        <v>0</v>
      </c>
      <c r="AW76" s="51">
        <f>IF(AR76=5,G76,0)</f>
        <v>0</v>
      </c>
      <c r="BS76" s="51">
        <v>11</v>
      </c>
      <c r="BT76" s="51">
        <v>3</v>
      </c>
      <c r="CR76" s="51">
        <v>0</v>
      </c>
    </row>
    <row r="77" spans="1:96" s="51" customFormat="1" ht="33.75">
      <c r="A77" s="49">
        <v>59</v>
      </c>
      <c r="B77" s="34"/>
      <c r="C77" s="33" t="s">
        <v>239</v>
      </c>
      <c r="D77" s="43" t="s">
        <v>26</v>
      </c>
      <c r="E77" s="83">
        <v>1</v>
      </c>
      <c r="F77" s="248"/>
      <c r="G77" s="7">
        <f t="shared" si="14"/>
        <v>0</v>
      </c>
      <c r="H77" s="147"/>
      <c r="I77" s="64"/>
      <c r="K77" s="122"/>
      <c r="AR77" s="51">
        <v>1</v>
      </c>
      <c r="AS77" s="51">
        <f>IF(AR77=1,G77,0)</f>
        <v>0</v>
      </c>
      <c r="AT77" s="51">
        <f>IF(AR77=2,G77,0)</f>
        <v>0</v>
      </c>
      <c r="AU77" s="51">
        <f>IF(AR77=3,G77,0)</f>
        <v>0</v>
      </c>
      <c r="AV77" s="51">
        <f>IF(AR77=4,G77,0)</f>
        <v>0</v>
      </c>
      <c r="AW77" s="51">
        <f>IF(AR77=5,G77,0)</f>
        <v>0</v>
      </c>
      <c r="BS77" s="51">
        <v>11</v>
      </c>
      <c r="BT77" s="51">
        <v>3</v>
      </c>
      <c r="CR77" s="51">
        <v>0</v>
      </c>
    </row>
    <row r="78" spans="1:13" s="51" customFormat="1" ht="15">
      <c r="A78" s="49">
        <v>60</v>
      </c>
      <c r="B78" s="34"/>
      <c r="C78" s="67" t="s">
        <v>123</v>
      </c>
      <c r="D78" s="50" t="s">
        <v>124</v>
      </c>
      <c r="E78" s="86">
        <v>1</v>
      </c>
      <c r="F78" s="246"/>
      <c r="G78" s="68">
        <f t="shared" si="14"/>
        <v>0</v>
      </c>
      <c r="H78" s="72"/>
      <c r="I78" s="64"/>
      <c r="K78" s="79"/>
      <c r="L78" s="90"/>
      <c r="M78" s="106"/>
    </row>
    <row r="79" spans="1:13" s="51" customFormat="1" ht="15">
      <c r="A79" s="49">
        <v>61</v>
      </c>
      <c r="B79" s="34"/>
      <c r="C79" s="67" t="s">
        <v>114</v>
      </c>
      <c r="D79" s="50" t="s">
        <v>26</v>
      </c>
      <c r="E79" s="86">
        <v>8</v>
      </c>
      <c r="F79" s="246"/>
      <c r="G79" s="68">
        <f t="shared" si="14"/>
        <v>0</v>
      </c>
      <c r="H79" s="72"/>
      <c r="I79" s="64"/>
      <c r="K79" s="79"/>
      <c r="L79" s="90"/>
      <c r="M79" s="106"/>
    </row>
    <row r="80" spans="1:13" s="51" customFormat="1" ht="13.5" thickBot="1">
      <c r="A80" s="49">
        <v>62</v>
      </c>
      <c r="B80" s="34"/>
      <c r="C80" s="33" t="s">
        <v>373</v>
      </c>
      <c r="D80" s="43" t="s">
        <v>37</v>
      </c>
      <c r="E80" s="83">
        <v>1</v>
      </c>
      <c r="F80" s="248"/>
      <c r="G80" s="7">
        <f t="shared" si="14"/>
        <v>0</v>
      </c>
      <c r="H80" s="72"/>
      <c r="I80" s="64"/>
      <c r="K80" s="79"/>
      <c r="M80" s="106"/>
    </row>
    <row r="81" spans="1:11" s="1" customFormat="1" ht="13.5" thickBot="1">
      <c r="A81" s="141" t="s">
        <v>14</v>
      </c>
      <c r="B81" s="142" t="s">
        <v>358</v>
      </c>
      <c r="C81" s="143" t="s">
        <v>240</v>
      </c>
      <c r="D81" s="144"/>
      <c r="E81" s="188" t="s">
        <v>25</v>
      </c>
      <c r="F81" s="245">
        <f>SUM(G82:G86)</f>
        <v>0</v>
      </c>
      <c r="G81" s="145"/>
      <c r="H81" s="105"/>
      <c r="I81" s="63"/>
      <c r="K81" s="116"/>
    </row>
    <row r="82" spans="1:96" s="166" customFormat="1" ht="12.75">
      <c r="A82" s="203">
        <v>63</v>
      </c>
      <c r="B82" s="151" t="s">
        <v>59</v>
      </c>
      <c r="C82" s="152" t="s">
        <v>241</v>
      </c>
      <c r="D82" s="153" t="s">
        <v>33</v>
      </c>
      <c r="E82" s="271">
        <v>32</v>
      </c>
      <c r="F82" s="343"/>
      <c r="G82" s="204">
        <f aca="true" t="shared" si="20" ref="G82:G86">E82*(F82+I82)</f>
        <v>0</v>
      </c>
      <c r="H82" s="154"/>
      <c r="I82" s="155"/>
      <c r="K82" s="167"/>
      <c r="M82" s="106"/>
      <c r="AR82" s="166">
        <v>1</v>
      </c>
      <c r="AS82" s="166">
        <f>IF(AR82=1,G82,0)</f>
        <v>0</v>
      </c>
      <c r="AT82" s="166">
        <f>IF(AR82=2,G82,0)</f>
        <v>0</v>
      </c>
      <c r="AU82" s="166">
        <f>IF(AR82=3,G82,0)</f>
        <v>0</v>
      </c>
      <c r="AV82" s="166">
        <f>IF(AR82=4,G82,0)</f>
        <v>0</v>
      </c>
      <c r="AW82" s="166">
        <f>IF(AR82=5,G82,0)</f>
        <v>0</v>
      </c>
      <c r="BS82" s="166">
        <v>1</v>
      </c>
      <c r="BT82" s="166">
        <v>0</v>
      </c>
      <c r="CR82" s="166">
        <v>2E-05</v>
      </c>
    </row>
    <row r="83" spans="1:96" s="166" customFormat="1" ht="12.75">
      <c r="A83" s="49">
        <v>64</v>
      </c>
      <c r="B83" s="58" t="s">
        <v>59</v>
      </c>
      <c r="C83" s="67" t="s">
        <v>322</v>
      </c>
      <c r="D83" s="50" t="s">
        <v>26</v>
      </c>
      <c r="E83" s="86">
        <v>32</v>
      </c>
      <c r="F83" s="246"/>
      <c r="G83" s="77">
        <f t="shared" si="20"/>
        <v>0</v>
      </c>
      <c r="H83" s="154"/>
      <c r="I83" s="155"/>
      <c r="K83" s="167"/>
      <c r="M83" s="106"/>
      <c r="AR83" s="166">
        <v>1</v>
      </c>
      <c r="AS83" s="166">
        <f>IF(AR83=1,G83,0)</f>
        <v>0</v>
      </c>
      <c r="AT83" s="166">
        <f>IF(AR83=2,G83,0)</f>
        <v>0</v>
      </c>
      <c r="AU83" s="166">
        <f>IF(AR83=3,G83,0)</f>
        <v>0</v>
      </c>
      <c r="AV83" s="166">
        <f>IF(AR83=4,G83,0)</f>
        <v>0</v>
      </c>
      <c r="AW83" s="166">
        <f>IF(AR83=5,G83,0)</f>
        <v>0</v>
      </c>
      <c r="BS83" s="166">
        <v>1</v>
      </c>
      <c r="BT83" s="166">
        <v>0</v>
      </c>
      <c r="CR83" s="166">
        <v>2E-05</v>
      </c>
    </row>
    <row r="84" spans="1:96" s="166" customFormat="1" ht="12.75">
      <c r="A84" s="49">
        <v>65</v>
      </c>
      <c r="B84" s="58" t="s">
        <v>59</v>
      </c>
      <c r="C84" s="67" t="s">
        <v>242</v>
      </c>
      <c r="D84" s="50" t="s">
        <v>26</v>
      </c>
      <c r="E84" s="86">
        <v>32</v>
      </c>
      <c r="F84" s="246"/>
      <c r="G84" s="77">
        <f t="shared" si="20"/>
        <v>0</v>
      </c>
      <c r="H84" s="154"/>
      <c r="I84" s="155"/>
      <c r="K84" s="167"/>
      <c r="M84" s="106"/>
      <c r="AR84" s="166">
        <v>1</v>
      </c>
      <c r="AS84" s="166">
        <f>IF(AR84=1,G84,0)</f>
        <v>0</v>
      </c>
      <c r="AT84" s="166">
        <f>IF(AR84=2,G84,0)</f>
        <v>0</v>
      </c>
      <c r="AU84" s="166">
        <f>IF(AR84=3,G84,0)</f>
        <v>0</v>
      </c>
      <c r="AV84" s="166">
        <f>IF(AR84=4,G84,0)</f>
        <v>0</v>
      </c>
      <c r="AW84" s="166">
        <f>IF(AR84=5,G84,0)</f>
        <v>0</v>
      </c>
      <c r="BS84" s="166">
        <v>1</v>
      </c>
      <c r="BT84" s="166">
        <v>0</v>
      </c>
      <c r="CR84" s="166">
        <v>2E-05</v>
      </c>
    </row>
    <row r="85" spans="1:96" s="166" customFormat="1" ht="12.75">
      <c r="A85" s="49">
        <v>66</v>
      </c>
      <c r="B85" s="58" t="s">
        <v>59</v>
      </c>
      <c r="C85" s="67" t="s">
        <v>321</v>
      </c>
      <c r="D85" s="50" t="s">
        <v>26</v>
      </c>
      <c r="E85" s="86">
        <v>32</v>
      </c>
      <c r="F85" s="246"/>
      <c r="G85" s="77">
        <f t="shared" si="20"/>
        <v>0</v>
      </c>
      <c r="H85" s="154"/>
      <c r="I85" s="155"/>
      <c r="K85" s="167"/>
      <c r="M85" s="106"/>
      <c r="AR85" s="166">
        <v>1</v>
      </c>
      <c r="AS85" s="166">
        <f>IF(AR85=1,G85,0)</f>
        <v>0</v>
      </c>
      <c r="AT85" s="166">
        <f>IF(AR85=2,G85,0)</f>
        <v>0</v>
      </c>
      <c r="AU85" s="166">
        <f>IF(AR85=3,G85,0)</f>
        <v>0</v>
      </c>
      <c r="AV85" s="166">
        <f>IF(AR85=4,G85,0)</f>
        <v>0</v>
      </c>
      <c r="AW85" s="166">
        <f>IF(AR85=5,G85,0)</f>
        <v>0</v>
      </c>
      <c r="BS85" s="166">
        <v>1</v>
      </c>
      <c r="BT85" s="166">
        <v>0</v>
      </c>
      <c r="CR85" s="166">
        <v>2E-05</v>
      </c>
    </row>
    <row r="86" spans="1:96" s="166" customFormat="1" ht="15.75" customHeight="1" thickBot="1">
      <c r="A86" s="189">
        <v>67</v>
      </c>
      <c r="B86" s="172"/>
      <c r="C86" s="157" t="s">
        <v>243</v>
      </c>
      <c r="D86" s="54" t="s">
        <v>37</v>
      </c>
      <c r="E86" s="91">
        <v>1</v>
      </c>
      <c r="F86" s="292"/>
      <c r="G86" s="35">
        <f t="shared" si="20"/>
        <v>0</v>
      </c>
      <c r="H86" s="154"/>
      <c r="I86" s="155"/>
      <c r="K86" s="167"/>
      <c r="M86" s="106"/>
      <c r="AR86" s="166">
        <v>1</v>
      </c>
      <c r="AS86" s="166">
        <f>IF(AR86=1,G86,0)</f>
        <v>0</v>
      </c>
      <c r="AT86" s="166">
        <f>IF(AR86=2,G86,0)</f>
        <v>0</v>
      </c>
      <c r="AU86" s="166">
        <f>IF(AR86=3,G86,0)</f>
        <v>0</v>
      </c>
      <c r="AV86" s="166">
        <f>IF(AR86=4,G86,0)</f>
        <v>0</v>
      </c>
      <c r="AW86" s="166">
        <f>IF(AR86=5,G86,0)</f>
        <v>0</v>
      </c>
      <c r="BS86" s="166">
        <v>1</v>
      </c>
      <c r="BT86" s="166">
        <v>0</v>
      </c>
      <c r="CR86" s="166">
        <v>2E-05</v>
      </c>
    </row>
    <row r="87" spans="1:15" s="1" customFormat="1" ht="13.5" thickBot="1">
      <c r="A87" s="141" t="s">
        <v>14</v>
      </c>
      <c r="B87" s="142" t="s">
        <v>359</v>
      </c>
      <c r="C87" s="143" t="s">
        <v>369</v>
      </c>
      <c r="D87" s="144"/>
      <c r="E87" s="188" t="s">
        <v>25</v>
      </c>
      <c r="F87" s="245">
        <f>SUM(G88:G88)</f>
        <v>0</v>
      </c>
      <c r="G87" s="145"/>
      <c r="H87" s="71"/>
      <c r="I87" s="63"/>
      <c r="K87" s="116"/>
      <c r="O87" s="36"/>
    </row>
    <row r="88" spans="1:96" s="51" customFormat="1" ht="25.5" customHeight="1" thickBot="1">
      <c r="A88" s="46">
        <v>68</v>
      </c>
      <c r="B88" s="112"/>
      <c r="C88" s="115" t="s">
        <v>244</v>
      </c>
      <c r="D88" s="48" t="s">
        <v>33</v>
      </c>
      <c r="E88" s="104">
        <v>186</v>
      </c>
      <c r="F88" s="247"/>
      <c r="G88" s="45">
        <f aca="true" t="shared" si="21" ref="G88">E88*(F88+I88)</f>
        <v>0</v>
      </c>
      <c r="H88" s="105"/>
      <c r="I88" s="64"/>
      <c r="K88" s="122"/>
      <c r="M88" s="75"/>
      <c r="AR88" s="51">
        <v>1</v>
      </c>
      <c r="AS88" s="51">
        <f>IF(AR88=1,G88,0)</f>
        <v>0</v>
      </c>
      <c r="AT88" s="51">
        <f>IF(AR88=2,G88,0)</f>
        <v>0</v>
      </c>
      <c r="AU88" s="51">
        <f>IF(AR88=3,G88,0)</f>
        <v>0</v>
      </c>
      <c r="AV88" s="51">
        <f>IF(AR88=4,G88,0)</f>
        <v>0</v>
      </c>
      <c r="AW88" s="51">
        <f>IF(AR88=5,G88,0)</f>
        <v>0</v>
      </c>
      <c r="BS88" s="51">
        <v>11</v>
      </c>
      <c r="BT88" s="51">
        <v>3</v>
      </c>
      <c r="CR88" s="51">
        <v>0</v>
      </c>
    </row>
    <row r="89" spans="1:11" s="1" customFormat="1" ht="13.5" thickBot="1">
      <c r="A89" s="141" t="s">
        <v>14</v>
      </c>
      <c r="B89" s="142" t="s">
        <v>360</v>
      </c>
      <c r="C89" s="143" t="s">
        <v>245</v>
      </c>
      <c r="D89" s="144"/>
      <c r="E89" s="188" t="s">
        <v>25</v>
      </c>
      <c r="F89" s="245">
        <f>SUM(G90:G171)</f>
        <v>0</v>
      </c>
      <c r="G89" s="145"/>
      <c r="H89" s="105"/>
      <c r="I89" s="63"/>
      <c r="K89" s="116"/>
    </row>
    <row r="90" spans="1:96" s="51" customFormat="1" ht="12.75">
      <c r="A90" s="201">
        <v>69</v>
      </c>
      <c r="B90" s="148"/>
      <c r="C90" s="180" t="s">
        <v>308</v>
      </c>
      <c r="D90" s="153" t="s">
        <v>37</v>
      </c>
      <c r="E90" s="213">
        <v>1</v>
      </c>
      <c r="F90" s="343"/>
      <c r="G90" s="204">
        <f aca="true" t="shared" si="22" ref="G90:G121">E90*(F90+I90)</f>
        <v>0</v>
      </c>
      <c r="H90" s="105"/>
      <c r="I90" s="64"/>
      <c r="K90" s="122"/>
      <c r="L90" s="156"/>
      <c r="M90" s="106"/>
      <c r="AR90" s="51">
        <v>1</v>
      </c>
      <c r="AS90" s="51">
        <f>IF(AR90=1,G90,0)</f>
        <v>0</v>
      </c>
      <c r="AT90" s="51">
        <f>IF(AR90=2,G90,0)</f>
        <v>0</v>
      </c>
      <c r="AU90" s="51">
        <f>IF(AR90=3,G90,0)</f>
        <v>0</v>
      </c>
      <c r="AV90" s="51">
        <f>IF(AR90=4,G90,0)</f>
        <v>0</v>
      </c>
      <c r="AW90" s="51">
        <f>IF(AR90=5,G90,0)</f>
        <v>0</v>
      </c>
      <c r="BS90" s="51">
        <v>11</v>
      </c>
      <c r="BT90" s="51">
        <v>3</v>
      </c>
      <c r="CR90" s="51">
        <v>0</v>
      </c>
    </row>
    <row r="91" spans="1:13" s="51" customFormat="1" ht="12.75">
      <c r="A91" s="49">
        <v>70</v>
      </c>
      <c r="B91" s="58"/>
      <c r="C91" s="67" t="s">
        <v>246</v>
      </c>
      <c r="D91" s="43" t="s">
        <v>26</v>
      </c>
      <c r="E91" s="83">
        <v>1</v>
      </c>
      <c r="F91" s="248"/>
      <c r="G91" s="7">
        <f t="shared" si="22"/>
        <v>0</v>
      </c>
      <c r="H91" s="105"/>
      <c r="I91" s="64"/>
      <c r="K91" s="122"/>
      <c r="L91" s="156"/>
      <c r="M91" s="106"/>
    </row>
    <row r="92" spans="1:13" s="51" customFormat="1" ht="12.75">
      <c r="A92" s="49">
        <v>71</v>
      </c>
      <c r="B92" s="58"/>
      <c r="C92" s="67" t="s">
        <v>247</v>
      </c>
      <c r="D92" s="43" t="s">
        <v>26</v>
      </c>
      <c r="E92" s="83">
        <v>1</v>
      </c>
      <c r="F92" s="248"/>
      <c r="G92" s="7">
        <f t="shared" si="22"/>
        <v>0</v>
      </c>
      <c r="H92" s="105"/>
      <c r="I92" s="64"/>
      <c r="K92" s="122"/>
      <c r="L92" s="156"/>
      <c r="M92" s="106"/>
    </row>
    <row r="93" spans="1:13" s="51" customFormat="1" ht="12.75">
      <c r="A93" s="49">
        <v>72</v>
      </c>
      <c r="B93" s="58"/>
      <c r="C93" s="67" t="s">
        <v>248</v>
      </c>
      <c r="D93" s="43" t="s">
        <v>26</v>
      </c>
      <c r="E93" s="83">
        <v>1</v>
      </c>
      <c r="F93" s="248"/>
      <c r="G93" s="7">
        <f t="shared" si="22"/>
        <v>0</v>
      </c>
      <c r="H93" s="105"/>
      <c r="I93" s="64"/>
      <c r="K93" s="122"/>
      <c r="L93" s="156"/>
      <c r="M93" s="106"/>
    </row>
    <row r="94" spans="1:13" s="51" customFormat="1" ht="12.75">
      <c r="A94" s="49">
        <v>73</v>
      </c>
      <c r="B94" s="58"/>
      <c r="C94" s="67" t="s">
        <v>249</v>
      </c>
      <c r="D94" s="50" t="s">
        <v>26</v>
      </c>
      <c r="E94" s="86">
        <v>1</v>
      </c>
      <c r="F94" s="248"/>
      <c r="G94" s="77">
        <f t="shared" si="22"/>
        <v>0</v>
      </c>
      <c r="H94" s="105"/>
      <c r="I94" s="64"/>
      <c r="K94" s="122"/>
      <c r="L94" s="156"/>
      <c r="M94" s="106"/>
    </row>
    <row r="95" spans="1:13" s="51" customFormat="1" ht="12.75">
      <c r="A95" s="49">
        <v>74</v>
      </c>
      <c r="B95" s="58"/>
      <c r="C95" s="67" t="s">
        <v>250</v>
      </c>
      <c r="D95" s="43" t="s">
        <v>26</v>
      </c>
      <c r="E95" s="83">
        <v>6</v>
      </c>
      <c r="F95" s="248"/>
      <c r="G95" s="7">
        <f t="shared" si="22"/>
        <v>0</v>
      </c>
      <c r="H95" s="105"/>
      <c r="I95" s="64"/>
      <c r="K95" s="122"/>
      <c r="L95" s="156"/>
      <c r="M95" s="106"/>
    </row>
    <row r="96" spans="1:13" s="51" customFormat="1" ht="12.75">
      <c r="A96" s="49">
        <v>75</v>
      </c>
      <c r="B96" s="58"/>
      <c r="C96" s="67" t="s">
        <v>251</v>
      </c>
      <c r="D96" s="43" t="s">
        <v>26</v>
      </c>
      <c r="E96" s="83">
        <v>3</v>
      </c>
      <c r="F96" s="248"/>
      <c r="G96" s="7">
        <f t="shared" si="22"/>
        <v>0</v>
      </c>
      <c r="H96" s="105"/>
      <c r="I96" s="64"/>
      <c r="K96" s="122"/>
      <c r="L96" s="156"/>
      <c r="M96" s="106"/>
    </row>
    <row r="97" spans="1:13" s="51" customFormat="1" ht="12.75">
      <c r="A97" s="49">
        <v>76</v>
      </c>
      <c r="B97" s="58"/>
      <c r="C97" s="67" t="s">
        <v>252</v>
      </c>
      <c r="D97" s="43" t="s">
        <v>26</v>
      </c>
      <c r="E97" s="83">
        <v>5</v>
      </c>
      <c r="F97" s="248"/>
      <c r="G97" s="7">
        <f t="shared" si="22"/>
        <v>0</v>
      </c>
      <c r="H97" s="105"/>
      <c r="I97" s="64"/>
      <c r="K97" s="122"/>
      <c r="L97" s="156"/>
      <c r="M97" s="106"/>
    </row>
    <row r="98" spans="1:13" s="51" customFormat="1" ht="12.75">
      <c r="A98" s="49">
        <v>77</v>
      </c>
      <c r="B98" s="58"/>
      <c r="C98" s="67" t="s">
        <v>253</v>
      </c>
      <c r="D98" s="43" t="s">
        <v>26</v>
      </c>
      <c r="E98" s="83">
        <v>1</v>
      </c>
      <c r="F98" s="248"/>
      <c r="G98" s="7">
        <f t="shared" si="22"/>
        <v>0</v>
      </c>
      <c r="H98" s="147"/>
      <c r="I98" s="64"/>
      <c r="K98" s="122"/>
      <c r="L98" s="156"/>
      <c r="M98" s="106"/>
    </row>
    <row r="99" spans="1:13" s="51" customFormat="1" ht="12.75">
      <c r="A99" s="49">
        <v>78</v>
      </c>
      <c r="B99" s="58"/>
      <c r="C99" s="67" t="s">
        <v>254</v>
      </c>
      <c r="D99" s="43" t="s">
        <v>26</v>
      </c>
      <c r="E99" s="83">
        <v>4</v>
      </c>
      <c r="F99" s="248"/>
      <c r="G99" s="7">
        <f t="shared" si="22"/>
        <v>0</v>
      </c>
      <c r="H99" s="105"/>
      <c r="I99" s="64"/>
      <c r="K99" s="122"/>
      <c r="L99" s="156"/>
      <c r="M99" s="106"/>
    </row>
    <row r="100" spans="1:13" s="51" customFormat="1" ht="12.75">
      <c r="A100" s="49">
        <v>79</v>
      </c>
      <c r="B100" s="58"/>
      <c r="C100" s="67" t="s">
        <v>255</v>
      </c>
      <c r="D100" s="43" t="s">
        <v>26</v>
      </c>
      <c r="E100" s="83">
        <v>158</v>
      </c>
      <c r="F100" s="248"/>
      <c r="G100" s="7">
        <f t="shared" si="22"/>
        <v>0</v>
      </c>
      <c r="H100" s="105"/>
      <c r="I100" s="64"/>
      <c r="K100" s="122"/>
      <c r="L100" s="156"/>
      <c r="M100" s="106"/>
    </row>
    <row r="101" spans="1:13" s="51" customFormat="1" ht="12.75">
      <c r="A101" s="49">
        <v>80</v>
      </c>
      <c r="B101" s="58"/>
      <c r="C101" s="67" t="s">
        <v>256</v>
      </c>
      <c r="D101" s="43" t="s">
        <v>124</v>
      </c>
      <c r="E101" s="83">
        <v>1</v>
      </c>
      <c r="F101" s="248"/>
      <c r="G101" s="7">
        <f t="shared" si="22"/>
        <v>0</v>
      </c>
      <c r="H101" s="105"/>
      <c r="I101" s="64"/>
      <c r="K101" s="122"/>
      <c r="L101" s="156"/>
      <c r="M101" s="106"/>
    </row>
    <row r="102" spans="1:12" s="51" customFormat="1" ht="12.75">
      <c r="A102" s="49">
        <v>81</v>
      </c>
      <c r="B102" s="58"/>
      <c r="C102" s="33" t="s">
        <v>257</v>
      </c>
      <c r="D102" s="43" t="s">
        <v>26</v>
      </c>
      <c r="E102" s="83">
        <v>1</v>
      </c>
      <c r="F102" s="248"/>
      <c r="G102" s="7">
        <f t="shared" si="22"/>
        <v>0</v>
      </c>
      <c r="H102" s="105"/>
      <c r="I102" s="64"/>
      <c r="K102" s="122"/>
      <c r="L102" s="156"/>
    </row>
    <row r="103" spans="1:12" s="51" customFormat="1" ht="12.75">
      <c r="A103" s="49">
        <v>82</v>
      </c>
      <c r="B103" s="58"/>
      <c r="C103" s="67" t="s">
        <v>258</v>
      </c>
      <c r="D103" s="50" t="s">
        <v>26</v>
      </c>
      <c r="E103" s="86">
        <v>1</v>
      </c>
      <c r="F103" s="248"/>
      <c r="G103" s="77">
        <f t="shared" si="22"/>
        <v>0</v>
      </c>
      <c r="H103" s="105"/>
      <c r="I103" s="64"/>
      <c r="K103" s="122"/>
      <c r="L103" s="156"/>
    </row>
    <row r="104" spans="1:12" s="51" customFormat="1" ht="12.75">
      <c r="A104" s="49">
        <v>83</v>
      </c>
      <c r="B104" s="58"/>
      <c r="C104" s="67" t="s">
        <v>259</v>
      </c>
      <c r="D104" s="50" t="s">
        <v>26</v>
      </c>
      <c r="E104" s="86">
        <v>1</v>
      </c>
      <c r="F104" s="248"/>
      <c r="G104" s="77">
        <f t="shared" si="22"/>
        <v>0</v>
      </c>
      <c r="H104" s="105"/>
      <c r="I104" s="64"/>
      <c r="K104" s="122"/>
      <c r="L104" s="156"/>
    </row>
    <row r="105" spans="1:12" s="51" customFormat="1" ht="12.75">
      <c r="A105" s="49">
        <v>84</v>
      </c>
      <c r="B105" s="58"/>
      <c r="C105" s="67" t="s">
        <v>260</v>
      </c>
      <c r="D105" s="50" t="s">
        <v>26</v>
      </c>
      <c r="E105" s="86">
        <v>2</v>
      </c>
      <c r="F105" s="248"/>
      <c r="G105" s="77">
        <f t="shared" si="22"/>
        <v>0</v>
      </c>
      <c r="H105" s="105"/>
      <c r="I105" s="64"/>
      <c r="K105" s="122"/>
      <c r="L105" s="156"/>
    </row>
    <row r="106" spans="1:12" s="51" customFormat="1" ht="12.75">
      <c r="A106" s="49">
        <v>85</v>
      </c>
      <c r="B106" s="58"/>
      <c r="C106" s="157" t="s">
        <v>261</v>
      </c>
      <c r="D106" s="54" t="s">
        <v>26</v>
      </c>
      <c r="E106" s="91">
        <v>10</v>
      </c>
      <c r="F106" s="248"/>
      <c r="G106" s="35">
        <f t="shared" si="22"/>
        <v>0</v>
      </c>
      <c r="H106" s="105"/>
      <c r="I106" s="64"/>
      <c r="K106" s="122"/>
      <c r="L106" s="156"/>
    </row>
    <row r="107" spans="1:12" s="51" customFormat="1" ht="12.75">
      <c r="A107" s="49">
        <v>86</v>
      </c>
      <c r="B107" s="58"/>
      <c r="C107" s="67" t="s">
        <v>262</v>
      </c>
      <c r="D107" s="50" t="s">
        <v>26</v>
      </c>
      <c r="E107" s="86">
        <v>1</v>
      </c>
      <c r="F107" s="248"/>
      <c r="G107" s="77">
        <f t="shared" si="22"/>
        <v>0</v>
      </c>
      <c r="H107" s="105"/>
      <c r="I107" s="64"/>
      <c r="K107" s="122"/>
      <c r="L107" s="156"/>
    </row>
    <row r="108" spans="1:12" s="51" customFormat="1" ht="22.5">
      <c r="A108" s="49">
        <v>87</v>
      </c>
      <c r="B108" s="58"/>
      <c r="C108" s="67" t="s">
        <v>263</v>
      </c>
      <c r="D108" s="43" t="s">
        <v>26</v>
      </c>
      <c r="E108" s="83">
        <v>1</v>
      </c>
      <c r="F108" s="248"/>
      <c r="G108" s="7">
        <f t="shared" si="22"/>
        <v>0</v>
      </c>
      <c r="H108" s="105"/>
      <c r="I108" s="64"/>
      <c r="K108" s="122"/>
      <c r="L108" s="156"/>
    </row>
    <row r="109" spans="1:12" s="51" customFormat="1" ht="12.75">
      <c r="A109" s="49">
        <v>88</v>
      </c>
      <c r="B109" s="58"/>
      <c r="C109" s="67" t="s">
        <v>264</v>
      </c>
      <c r="D109" s="43" t="s">
        <v>26</v>
      </c>
      <c r="E109" s="83">
        <v>1</v>
      </c>
      <c r="F109" s="248"/>
      <c r="G109" s="7">
        <f t="shared" si="22"/>
        <v>0</v>
      </c>
      <c r="H109" s="105"/>
      <c r="I109" s="64"/>
      <c r="K109" s="122"/>
      <c r="L109" s="156"/>
    </row>
    <row r="110" spans="1:12" s="51" customFormat="1" ht="12.75">
      <c r="A110" s="49">
        <v>89</v>
      </c>
      <c r="B110" s="58"/>
      <c r="C110" s="67" t="s">
        <v>265</v>
      </c>
      <c r="D110" s="43" t="s">
        <v>26</v>
      </c>
      <c r="E110" s="83">
        <v>10</v>
      </c>
      <c r="F110" s="248"/>
      <c r="G110" s="7">
        <f t="shared" si="22"/>
        <v>0</v>
      </c>
      <c r="H110" s="105"/>
      <c r="I110" s="64"/>
      <c r="K110" s="122"/>
      <c r="L110" s="156"/>
    </row>
    <row r="111" spans="1:12" s="51" customFormat="1" ht="12.75">
      <c r="A111" s="49">
        <v>90</v>
      </c>
      <c r="B111" s="58"/>
      <c r="C111" s="67" t="s">
        <v>266</v>
      </c>
      <c r="D111" s="43" t="s">
        <v>26</v>
      </c>
      <c r="E111" s="83">
        <v>2</v>
      </c>
      <c r="F111" s="248"/>
      <c r="G111" s="7">
        <f t="shared" si="22"/>
        <v>0</v>
      </c>
      <c r="H111" s="105"/>
      <c r="I111" s="64"/>
      <c r="K111" s="122"/>
      <c r="L111" s="156"/>
    </row>
    <row r="112" spans="1:13" s="51" customFormat="1" ht="12.75">
      <c r="A112" s="49">
        <v>91</v>
      </c>
      <c r="B112" s="58"/>
      <c r="C112" s="33" t="s">
        <v>267</v>
      </c>
      <c r="D112" s="43" t="s">
        <v>26</v>
      </c>
      <c r="E112" s="83">
        <v>48</v>
      </c>
      <c r="F112" s="248"/>
      <c r="G112" s="7">
        <f t="shared" si="22"/>
        <v>0</v>
      </c>
      <c r="H112" s="105"/>
      <c r="I112" s="64"/>
      <c r="K112" s="122"/>
      <c r="L112" s="156"/>
      <c r="M112" s="106"/>
    </row>
    <row r="113" spans="1:13" s="51" customFormat="1" ht="12.75">
      <c r="A113" s="49">
        <v>92</v>
      </c>
      <c r="B113" s="58"/>
      <c r="C113" s="67" t="s">
        <v>268</v>
      </c>
      <c r="D113" s="50" t="s">
        <v>26</v>
      </c>
      <c r="E113" s="86">
        <v>24</v>
      </c>
      <c r="F113" s="248"/>
      <c r="G113" s="77">
        <f t="shared" si="22"/>
        <v>0</v>
      </c>
      <c r="H113" s="105"/>
      <c r="I113" s="64"/>
      <c r="K113" s="122"/>
      <c r="L113" s="156"/>
      <c r="M113" s="106"/>
    </row>
    <row r="114" spans="1:12" s="51" customFormat="1" ht="12.75">
      <c r="A114" s="49">
        <v>93</v>
      </c>
      <c r="B114" s="58"/>
      <c r="C114" s="67" t="s">
        <v>269</v>
      </c>
      <c r="D114" s="50" t="s">
        <v>26</v>
      </c>
      <c r="E114" s="86">
        <v>4</v>
      </c>
      <c r="F114" s="248"/>
      <c r="G114" s="77">
        <f t="shared" si="22"/>
        <v>0</v>
      </c>
      <c r="H114" s="105"/>
      <c r="I114" s="64"/>
      <c r="K114" s="122"/>
      <c r="L114" s="156"/>
    </row>
    <row r="115" spans="1:13" s="51" customFormat="1" ht="12.75">
      <c r="A115" s="49">
        <v>94</v>
      </c>
      <c r="B115" s="58"/>
      <c r="C115" s="67" t="s">
        <v>270</v>
      </c>
      <c r="D115" s="50" t="s">
        <v>26</v>
      </c>
      <c r="E115" s="86">
        <v>5</v>
      </c>
      <c r="F115" s="248"/>
      <c r="G115" s="77">
        <f t="shared" si="22"/>
        <v>0</v>
      </c>
      <c r="H115" s="105"/>
      <c r="I115" s="64"/>
      <c r="K115" s="122"/>
      <c r="L115" s="156"/>
      <c r="M115" s="106"/>
    </row>
    <row r="116" spans="1:13" s="51" customFormat="1" ht="12.75">
      <c r="A116" s="49">
        <v>95</v>
      </c>
      <c r="B116" s="34"/>
      <c r="C116" s="67" t="s">
        <v>271</v>
      </c>
      <c r="D116" s="43" t="s">
        <v>124</v>
      </c>
      <c r="E116" s="83">
        <v>1</v>
      </c>
      <c r="F116" s="248"/>
      <c r="G116" s="7">
        <f t="shared" si="22"/>
        <v>0</v>
      </c>
      <c r="H116" s="105"/>
      <c r="I116" s="64"/>
      <c r="K116" s="122"/>
      <c r="L116" s="156"/>
      <c r="M116" s="106"/>
    </row>
    <row r="117" spans="1:13" s="51" customFormat="1" ht="12.75">
      <c r="A117" s="49">
        <v>96</v>
      </c>
      <c r="B117" s="34"/>
      <c r="C117" s="67" t="s">
        <v>272</v>
      </c>
      <c r="D117" s="43" t="s">
        <v>26</v>
      </c>
      <c r="E117" s="83">
        <v>1</v>
      </c>
      <c r="F117" s="248"/>
      <c r="G117" s="7">
        <f t="shared" si="22"/>
        <v>0</v>
      </c>
      <c r="H117" s="105"/>
      <c r="I117" s="64"/>
      <c r="K117" s="122"/>
      <c r="L117" s="156"/>
      <c r="M117" s="106"/>
    </row>
    <row r="118" spans="1:13" s="51" customFormat="1" ht="12.75">
      <c r="A118" s="49">
        <v>97</v>
      </c>
      <c r="B118" s="34"/>
      <c r="C118" s="67" t="s">
        <v>273</v>
      </c>
      <c r="D118" s="43" t="s">
        <v>26</v>
      </c>
      <c r="E118" s="83">
        <v>1</v>
      </c>
      <c r="F118" s="248"/>
      <c r="G118" s="7">
        <f t="shared" si="22"/>
        <v>0</v>
      </c>
      <c r="H118" s="105"/>
      <c r="I118" s="64"/>
      <c r="K118" s="122"/>
      <c r="L118" s="156"/>
      <c r="M118" s="106"/>
    </row>
    <row r="119" spans="1:13" s="51" customFormat="1" ht="12.75">
      <c r="A119" s="49">
        <v>98</v>
      </c>
      <c r="B119" s="34"/>
      <c r="C119" s="67" t="s">
        <v>274</v>
      </c>
      <c r="D119" s="43" t="s">
        <v>26</v>
      </c>
      <c r="E119" s="83">
        <v>2</v>
      </c>
      <c r="F119" s="248"/>
      <c r="G119" s="7">
        <f t="shared" si="22"/>
        <v>0</v>
      </c>
      <c r="H119" s="105"/>
      <c r="I119" s="64"/>
      <c r="K119" s="122"/>
      <c r="L119" s="156"/>
      <c r="M119" s="106"/>
    </row>
    <row r="120" spans="1:13" s="51" customFormat="1" ht="12.75">
      <c r="A120" s="49">
        <v>99</v>
      </c>
      <c r="B120" s="34"/>
      <c r="C120" s="33" t="s">
        <v>275</v>
      </c>
      <c r="D120" s="43" t="s">
        <v>26</v>
      </c>
      <c r="E120" s="83">
        <v>24</v>
      </c>
      <c r="F120" s="248"/>
      <c r="G120" s="7">
        <f t="shared" si="22"/>
        <v>0</v>
      </c>
      <c r="H120" s="105"/>
      <c r="I120" s="64"/>
      <c r="K120" s="122"/>
      <c r="L120" s="156"/>
      <c r="M120" s="106"/>
    </row>
    <row r="121" spans="1:13" s="51" customFormat="1" ht="12.75">
      <c r="A121" s="49">
        <v>100</v>
      </c>
      <c r="B121" s="34"/>
      <c r="C121" s="33" t="s">
        <v>276</v>
      </c>
      <c r="D121" s="43" t="s">
        <v>26</v>
      </c>
      <c r="E121" s="83">
        <v>2</v>
      </c>
      <c r="F121" s="248"/>
      <c r="G121" s="7">
        <f t="shared" si="22"/>
        <v>0</v>
      </c>
      <c r="H121" s="105"/>
      <c r="I121" s="64"/>
      <c r="K121" s="122"/>
      <c r="L121" s="156"/>
      <c r="M121" s="106"/>
    </row>
    <row r="122" spans="1:96" s="51" customFormat="1" ht="12.75">
      <c r="A122" s="49">
        <v>101</v>
      </c>
      <c r="B122" s="34"/>
      <c r="C122" s="168" t="s">
        <v>277</v>
      </c>
      <c r="D122" s="43" t="s">
        <v>26</v>
      </c>
      <c r="E122" s="83">
        <v>1</v>
      </c>
      <c r="F122" s="248"/>
      <c r="G122" s="7">
        <f>E122*(F122+I122)</f>
        <v>0</v>
      </c>
      <c r="H122" s="105"/>
      <c r="I122" s="64"/>
      <c r="K122" s="122"/>
      <c r="L122" s="156"/>
      <c r="AR122" s="51">
        <v>1</v>
      </c>
      <c r="AS122" s="51">
        <f>IF(AR122=1,G122,0)</f>
        <v>0</v>
      </c>
      <c r="AT122" s="51">
        <f>IF(AR122=2,G122,0)</f>
        <v>0</v>
      </c>
      <c r="AU122" s="51">
        <f>IF(AR122=3,G122,0)</f>
        <v>0</v>
      </c>
      <c r="AV122" s="51">
        <f>IF(AR122=4,G122,0)</f>
        <v>0</v>
      </c>
      <c r="AW122" s="51">
        <f>IF(AR122=5,G122,0)</f>
        <v>0</v>
      </c>
      <c r="BS122" s="51">
        <v>11</v>
      </c>
      <c r="BT122" s="51">
        <v>3</v>
      </c>
      <c r="CR122" s="51">
        <v>0</v>
      </c>
    </row>
    <row r="123" spans="1:12" s="51" customFormat="1" ht="12.75">
      <c r="A123" s="49">
        <v>102</v>
      </c>
      <c r="B123" s="34"/>
      <c r="C123" s="67" t="s">
        <v>278</v>
      </c>
      <c r="D123" s="50" t="s">
        <v>33</v>
      </c>
      <c r="E123" s="86">
        <v>3216</v>
      </c>
      <c r="F123" s="246"/>
      <c r="G123" s="77">
        <f>E123*(F123+I123)</f>
        <v>0</v>
      </c>
      <c r="H123" s="147"/>
      <c r="I123" s="64"/>
      <c r="K123" s="122"/>
      <c r="L123" s="156"/>
    </row>
    <row r="124" spans="1:11" s="51" customFormat="1" ht="12.75">
      <c r="A124" s="49">
        <v>103</v>
      </c>
      <c r="B124" s="34"/>
      <c r="C124" s="115" t="s">
        <v>279</v>
      </c>
      <c r="D124" s="48" t="s">
        <v>33</v>
      </c>
      <c r="E124" s="104">
        <v>60</v>
      </c>
      <c r="F124" s="247"/>
      <c r="G124" s="45">
        <f>E124*(F124+I124)</f>
        <v>0</v>
      </c>
      <c r="H124" s="147"/>
      <c r="I124" s="64"/>
      <c r="K124" s="122"/>
    </row>
    <row r="125" spans="1:11" s="51" customFormat="1" ht="12.75">
      <c r="A125" s="49">
        <v>104</v>
      </c>
      <c r="B125" s="34"/>
      <c r="C125" s="115" t="s">
        <v>280</v>
      </c>
      <c r="D125" s="48" t="s">
        <v>33</v>
      </c>
      <c r="E125" s="104">
        <v>60</v>
      </c>
      <c r="F125" s="247"/>
      <c r="G125" s="45">
        <f aca="true" t="shared" si="23" ref="G125:G148">E125*(F125+I125)</f>
        <v>0</v>
      </c>
      <c r="H125" s="147"/>
      <c r="I125" s="64"/>
      <c r="K125" s="122"/>
    </row>
    <row r="126" spans="1:11" s="51" customFormat="1" ht="12.75">
      <c r="A126" s="49">
        <v>105</v>
      </c>
      <c r="B126" s="34"/>
      <c r="C126" s="67" t="s">
        <v>281</v>
      </c>
      <c r="D126" s="50" t="s">
        <v>33</v>
      </c>
      <c r="E126" s="86">
        <v>84</v>
      </c>
      <c r="F126" s="246"/>
      <c r="G126" s="77">
        <f aca="true" t="shared" si="24" ref="G126">E126*(F126+I126)</f>
        <v>0</v>
      </c>
      <c r="H126" s="147"/>
      <c r="I126" s="64"/>
      <c r="K126" s="122"/>
    </row>
    <row r="127" spans="1:11" s="51" customFormat="1" ht="12.75">
      <c r="A127" s="49">
        <v>106</v>
      </c>
      <c r="B127" s="34"/>
      <c r="C127" s="115" t="s">
        <v>282</v>
      </c>
      <c r="D127" s="48" t="s">
        <v>37</v>
      </c>
      <c r="E127" s="104">
        <v>1</v>
      </c>
      <c r="F127" s="247"/>
      <c r="G127" s="45">
        <f t="shared" si="23"/>
        <v>0</v>
      </c>
      <c r="H127" s="105"/>
      <c r="I127" s="64"/>
      <c r="K127" s="122"/>
    </row>
    <row r="128" spans="1:11" s="51" customFormat="1" ht="12.75">
      <c r="A128" s="49">
        <v>107</v>
      </c>
      <c r="B128" s="34"/>
      <c r="C128" s="115" t="s">
        <v>283</v>
      </c>
      <c r="D128" s="48" t="s">
        <v>33</v>
      </c>
      <c r="E128" s="104">
        <v>60</v>
      </c>
      <c r="F128" s="247"/>
      <c r="G128" s="45">
        <f t="shared" si="23"/>
        <v>0</v>
      </c>
      <c r="H128" s="105"/>
      <c r="I128" s="64"/>
      <c r="K128" s="122"/>
    </row>
    <row r="129" spans="1:13" s="51" customFormat="1" ht="12.75">
      <c r="A129" s="49">
        <v>108</v>
      </c>
      <c r="B129" s="58"/>
      <c r="C129" s="67" t="s">
        <v>284</v>
      </c>
      <c r="D129" s="50" t="s">
        <v>26</v>
      </c>
      <c r="E129" s="86">
        <v>9</v>
      </c>
      <c r="F129" s="246"/>
      <c r="G129" s="77">
        <f t="shared" si="23"/>
        <v>0</v>
      </c>
      <c r="H129" s="105"/>
      <c r="I129" s="64"/>
      <c r="K129" s="122"/>
      <c r="L129" s="156"/>
      <c r="M129" s="106"/>
    </row>
    <row r="130" spans="1:13" s="51" customFormat="1" ht="12.75">
      <c r="A130" s="49">
        <v>109</v>
      </c>
      <c r="B130" s="58"/>
      <c r="C130" s="115" t="s">
        <v>285</v>
      </c>
      <c r="D130" s="48" t="s">
        <v>33</v>
      </c>
      <c r="E130" s="104">
        <v>1704</v>
      </c>
      <c r="F130" s="247"/>
      <c r="G130" s="45">
        <f t="shared" si="23"/>
        <v>0</v>
      </c>
      <c r="H130" s="147"/>
      <c r="I130" s="64"/>
      <c r="K130" s="122"/>
      <c r="M130" s="106"/>
    </row>
    <row r="131" spans="1:13" s="51" customFormat="1" ht="12.75">
      <c r="A131" s="49" t="s">
        <v>481</v>
      </c>
      <c r="B131" s="112"/>
      <c r="C131" s="113" t="s">
        <v>474</v>
      </c>
      <c r="D131" s="48" t="s">
        <v>26</v>
      </c>
      <c r="E131" s="269">
        <v>32</v>
      </c>
      <c r="F131" s="247"/>
      <c r="G131" s="77">
        <f t="shared" si="23"/>
        <v>0</v>
      </c>
      <c r="H131" s="147"/>
      <c r="I131" s="64"/>
      <c r="K131" s="122"/>
      <c r="M131" s="106"/>
    </row>
    <row r="132" spans="1:13" s="51" customFormat="1" ht="12.75">
      <c r="A132" s="49" t="s">
        <v>482</v>
      </c>
      <c r="B132" s="114"/>
      <c r="C132" s="113" t="s">
        <v>475</v>
      </c>
      <c r="D132" s="48" t="s">
        <v>26</v>
      </c>
      <c r="E132" s="269">
        <v>807</v>
      </c>
      <c r="F132" s="247"/>
      <c r="G132" s="77">
        <f t="shared" si="23"/>
        <v>0</v>
      </c>
      <c r="H132" s="147"/>
      <c r="I132" s="64"/>
      <c r="K132" s="122"/>
      <c r="M132" s="106"/>
    </row>
    <row r="133" spans="1:13" s="51" customFormat="1" ht="12.75">
      <c r="A133" s="49" t="s">
        <v>483</v>
      </c>
      <c r="B133" s="112"/>
      <c r="C133" s="113" t="s">
        <v>476</v>
      </c>
      <c r="D133" s="48" t="s">
        <v>26</v>
      </c>
      <c r="E133" s="269">
        <v>136</v>
      </c>
      <c r="F133" s="247"/>
      <c r="G133" s="77">
        <f t="shared" si="23"/>
        <v>0</v>
      </c>
      <c r="H133" s="147"/>
      <c r="I133" s="64"/>
      <c r="K133" s="122"/>
      <c r="M133" s="106"/>
    </row>
    <row r="134" spans="1:13" s="51" customFormat="1" ht="12.75">
      <c r="A134" s="49" t="s">
        <v>484</v>
      </c>
      <c r="B134" s="114"/>
      <c r="C134" s="113" t="s">
        <v>477</v>
      </c>
      <c r="D134" s="48" t="s">
        <v>26</v>
      </c>
      <c r="E134" s="269">
        <v>263</v>
      </c>
      <c r="F134" s="247"/>
      <c r="G134" s="77">
        <f t="shared" si="23"/>
        <v>0</v>
      </c>
      <c r="H134" s="147"/>
      <c r="I134" s="64"/>
      <c r="K134" s="122"/>
      <c r="M134" s="106"/>
    </row>
    <row r="135" spans="1:13" s="51" customFormat="1" ht="12.75">
      <c r="A135" s="49">
        <v>109.5</v>
      </c>
      <c r="B135" s="114"/>
      <c r="C135" s="115" t="s">
        <v>478</v>
      </c>
      <c r="D135" s="48" t="s">
        <v>26</v>
      </c>
      <c r="E135" s="269">
        <v>127</v>
      </c>
      <c r="F135" s="247"/>
      <c r="G135" s="77">
        <f t="shared" si="23"/>
        <v>0</v>
      </c>
      <c r="H135" s="147"/>
      <c r="I135" s="64"/>
      <c r="K135" s="122"/>
      <c r="M135" s="106"/>
    </row>
    <row r="136" spans="1:13" s="51" customFormat="1" ht="12.75">
      <c r="A136" s="49" t="s">
        <v>485</v>
      </c>
      <c r="B136" s="114"/>
      <c r="C136" s="113" t="s">
        <v>479</v>
      </c>
      <c r="D136" s="48" t="s">
        <v>26</v>
      </c>
      <c r="E136" s="269">
        <v>107</v>
      </c>
      <c r="F136" s="247"/>
      <c r="G136" s="77">
        <f t="shared" si="23"/>
        <v>0</v>
      </c>
      <c r="H136" s="147"/>
      <c r="I136" s="64"/>
      <c r="K136" s="122"/>
      <c r="M136" s="106"/>
    </row>
    <row r="137" spans="1:13" s="51" customFormat="1" ht="22.5">
      <c r="A137" s="49" t="s">
        <v>486</v>
      </c>
      <c r="B137" s="114"/>
      <c r="C137" s="113" t="s">
        <v>480</v>
      </c>
      <c r="D137" s="48" t="s">
        <v>26</v>
      </c>
      <c r="E137" s="269">
        <v>22</v>
      </c>
      <c r="F137" s="247"/>
      <c r="G137" s="77">
        <f t="shared" si="23"/>
        <v>0</v>
      </c>
      <c r="H137" s="147"/>
      <c r="I137" s="64"/>
      <c r="K137" s="122"/>
      <c r="M137" s="106"/>
    </row>
    <row r="138" spans="1:13" s="51" customFormat="1" ht="12.75">
      <c r="A138" s="49">
        <v>110</v>
      </c>
      <c r="B138" s="34"/>
      <c r="C138" s="67" t="s">
        <v>286</v>
      </c>
      <c r="D138" s="50" t="s">
        <v>26</v>
      </c>
      <c r="E138" s="86">
        <v>5820</v>
      </c>
      <c r="F138" s="246"/>
      <c r="G138" s="77">
        <f t="shared" si="23"/>
        <v>0</v>
      </c>
      <c r="H138" s="147"/>
      <c r="I138" s="64"/>
      <c r="K138" s="122"/>
      <c r="M138" s="106"/>
    </row>
    <row r="139" spans="1:13" s="51" customFormat="1" ht="12.75">
      <c r="A139" s="49">
        <v>111</v>
      </c>
      <c r="B139" s="34"/>
      <c r="C139" s="67" t="s">
        <v>287</v>
      </c>
      <c r="D139" s="50" t="s">
        <v>26</v>
      </c>
      <c r="E139" s="86">
        <v>5820</v>
      </c>
      <c r="F139" s="246"/>
      <c r="G139" s="77">
        <f t="shared" si="23"/>
        <v>0</v>
      </c>
      <c r="H139" s="147"/>
      <c r="I139" s="64"/>
      <c r="K139" s="122"/>
      <c r="M139" s="106"/>
    </row>
    <row r="140" spans="1:11" s="51" customFormat="1" ht="12.75">
      <c r="A140" s="49">
        <v>112</v>
      </c>
      <c r="B140" s="58"/>
      <c r="C140" s="67" t="s">
        <v>288</v>
      </c>
      <c r="D140" s="50" t="s">
        <v>26</v>
      </c>
      <c r="E140" s="268">
        <v>0</v>
      </c>
      <c r="F140" s="246"/>
      <c r="G140" s="77">
        <f t="shared" si="23"/>
        <v>0</v>
      </c>
      <c r="H140" s="147"/>
      <c r="I140" s="64"/>
      <c r="K140" s="122"/>
    </row>
    <row r="141" spans="1:11" s="51" customFormat="1" ht="12.75">
      <c r="A141" s="49">
        <v>113</v>
      </c>
      <c r="B141" s="34"/>
      <c r="C141" s="33" t="s">
        <v>289</v>
      </c>
      <c r="D141" s="43" t="s">
        <v>26</v>
      </c>
      <c r="E141" s="83">
        <v>1</v>
      </c>
      <c r="F141" s="248"/>
      <c r="G141" s="7">
        <f t="shared" si="23"/>
        <v>0</v>
      </c>
      <c r="H141" s="147"/>
      <c r="I141" s="64"/>
      <c r="K141" s="122"/>
    </row>
    <row r="142" spans="1:13" s="51" customFormat="1" ht="12.75">
      <c r="A142" s="49">
        <v>114</v>
      </c>
      <c r="B142" s="58"/>
      <c r="C142" s="67" t="s">
        <v>97</v>
      </c>
      <c r="D142" s="50" t="s">
        <v>26</v>
      </c>
      <c r="E142" s="86">
        <v>8</v>
      </c>
      <c r="F142" s="246"/>
      <c r="G142" s="68">
        <f t="shared" si="23"/>
        <v>0</v>
      </c>
      <c r="H142" s="147"/>
      <c r="I142" s="64"/>
      <c r="K142" s="122"/>
      <c r="M142" s="106"/>
    </row>
    <row r="143" spans="1:13" s="51" customFormat="1" ht="12.75">
      <c r="A143" s="49">
        <v>115</v>
      </c>
      <c r="B143" s="114"/>
      <c r="C143" s="157" t="s">
        <v>290</v>
      </c>
      <c r="D143" s="54" t="s">
        <v>33</v>
      </c>
      <c r="E143" s="266">
        <v>32</v>
      </c>
      <c r="F143" s="292"/>
      <c r="G143" s="35">
        <f t="shared" si="23"/>
        <v>0</v>
      </c>
      <c r="H143" s="154"/>
      <c r="I143" s="155"/>
      <c r="J143" s="166"/>
      <c r="K143" s="167"/>
      <c r="L143" s="166"/>
      <c r="M143" s="106"/>
    </row>
    <row r="144" spans="1:13" s="51" customFormat="1" ht="12.75">
      <c r="A144" s="49">
        <v>116</v>
      </c>
      <c r="B144" s="114"/>
      <c r="C144" s="67" t="s">
        <v>309</v>
      </c>
      <c r="D144" s="50" t="s">
        <v>26</v>
      </c>
      <c r="E144" s="86">
        <v>32</v>
      </c>
      <c r="F144" s="246"/>
      <c r="G144" s="77">
        <f t="shared" si="23"/>
        <v>0</v>
      </c>
      <c r="H144" s="154"/>
      <c r="I144" s="155"/>
      <c r="J144" s="166"/>
      <c r="K144" s="167"/>
      <c r="L144" s="166"/>
      <c r="M144" s="106"/>
    </row>
    <row r="145" spans="1:13" s="51" customFormat="1" ht="12.75">
      <c r="A145" s="49">
        <v>117</v>
      </c>
      <c r="B145" s="114"/>
      <c r="C145" s="67" t="s">
        <v>291</v>
      </c>
      <c r="D145" s="50" t="s">
        <v>26</v>
      </c>
      <c r="E145" s="86">
        <v>32</v>
      </c>
      <c r="F145" s="246"/>
      <c r="G145" s="77">
        <f t="shared" si="23"/>
        <v>0</v>
      </c>
      <c r="H145" s="154"/>
      <c r="I145" s="155"/>
      <c r="J145" s="166"/>
      <c r="K145" s="167"/>
      <c r="L145" s="166"/>
      <c r="M145" s="106"/>
    </row>
    <row r="146" spans="1:13" s="51" customFormat="1" ht="12.75">
      <c r="A146" s="49">
        <v>118</v>
      </c>
      <c r="B146" s="114"/>
      <c r="C146" s="67" t="s">
        <v>292</v>
      </c>
      <c r="D146" s="50" t="s">
        <v>26</v>
      </c>
      <c r="E146" s="86">
        <v>32</v>
      </c>
      <c r="F146" s="246"/>
      <c r="G146" s="77">
        <f t="shared" si="23"/>
        <v>0</v>
      </c>
      <c r="H146" s="154"/>
      <c r="I146" s="155"/>
      <c r="J146" s="166"/>
      <c r="K146" s="167"/>
      <c r="L146" s="166"/>
      <c r="M146" s="106"/>
    </row>
    <row r="147" spans="1:13" s="51" customFormat="1" ht="12.75">
      <c r="A147" s="49">
        <v>119</v>
      </c>
      <c r="B147" s="114"/>
      <c r="C147" s="115" t="s">
        <v>293</v>
      </c>
      <c r="D147" s="48" t="s">
        <v>37</v>
      </c>
      <c r="E147" s="104">
        <v>1</v>
      </c>
      <c r="F147" s="247"/>
      <c r="G147" s="45">
        <f t="shared" si="23"/>
        <v>0</v>
      </c>
      <c r="H147" s="154"/>
      <c r="I147" s="155"/>
      <c r="J147" s="166"/>
      <c r="K147" s="167"/>
      <c r="L147" s="166"/>
      <c r="M147" s="106"/>
    </row>
    <row r="148" spans="1:11" s="51" customFormat="1" ht="12.75">
      <c r="A148" s="49">
        <v>120</v>
      </c>
      <c r="B148" s="34"/>
      <c r="C148" s="67" t="s">
        <v>294</v>
      </c>
      <c r="D148" s="50" t="s">
        <v>33</v>
      </c>
      <c r="E148" s="86">
        <v>186</v>
      </c>
      <c r="F148" s="246"/>
      <c r="G148" s="77">
        <f t="shared" si="23"/>
        <v>0</v>
      </c>
      <c r="H148" s="147"/>
      <c r="I148" s="64"/>
      <c r="K148" s="122"/>
    </row>
    <row r="149" spans="1:96" s="51" customFormat="1" ht="24" customHeight="1">
      <c r="A149" s="49">
        <v>121</v>
      </c>
      <c r="B149" s="34"/>
      <c r="C149" s="88" t="s">
        <v>295</v>
      </c>
      <c r="D149" s="43" t="s">
        <v>26</v>
      </c>
      <c r="E149" s="83">
        <v>1</v>
      </c>
      <c r="F149" s="248"/>
      <c r="G149" s="7">
        <f>E149*(F149+I149)</f>
        <v>0</v>
      </c>
      <c r="H149" s="105"/>
      <c r="I149" s="64"/>
      <c r="K149" s="122"/>
      <c r="AR149" s="51">
        <v>1</v>
      </c>
      <c r="AS149" s="51">
        <f>IF(AR149=1,G149,0)</f>
        <v>0</v>
      </c>
      <c r="AT149" s="51">
        <f>IF(AR149=2,G149,0)</f>
        <v>0</v>
      </c>
      <c r="AU149" s="51">
        <f>IF(AR149=3,G149,0)</f>
        <v>0</v>
      </c>
      <c r="AV149" s="51">
        <f>IF(AR149=4,G149,0)</f>
        <v>0</v>
      </c>
      <c r="AW149" s="51">
        <f>IF(AR149=5,G149,0)</f>
        <v>0</v>
      </c>
      <c r="BS149" s="51">
        <v>11</v>
      </c>
      <c r="BT149" s="51">
        <v>3</v>
      </c>
      <c r="CR149" s="51">
        <v>0</v>
      </c>
    </row>
    <row r="150" spans="1:96" s="51" customFormat="1" ht="12.75">
      <c r="A150" s="49">
        <v>122</v>
      </c>
      <c r="B150" s="34"/>
      <c r="C150" s="169" t="s">
        <v>41</v>
      </c>
      <c r="D150" s="43" t="s">
        <v>26</v>
      </c>
      <c r="E150" s="83">
        <v>1</v>
      </c>
      <c r="F150" s="248"/>
      <c r="G150" s="7">
        <f>E150*(F150+I150)</f>
        <v>0</v>
      </c>
      <c r="H150" s="105"/>
      <c r="I150" s="64"/>
      <c r="K150" s="122"/>
      <c r="AR150" s="51">
        <v>1</v>
      </c>
      <c r="AS150" s="51">
        <f>IF(AR150=1,G150,0)</f>
        <v>0</v>
      </c>
      <c r="AT150" s="51">
        <f>IF(AR150=2,G150,0)</f>
        <v>0</v>
      </c>
      <c r="AU150" s="51">
        <f>IF(AR150=3,G150,0)</f>
        <v>0</v>
      </c>
      <c r="AV150" s="51">
        <f>IF(AR150=4,G150,0)</f>
        <v>0</v>
      </c>
      <c r="AW150" s="51">
        <f>IF(AR150=5,G150,0)</f>
        <v>0</v>
      </c>
      <c r="BS150" s="51">
        <v>1</v>
      </c>
      <c r="BT150" s="51">
        <v>1</v>
      </c>
      <c r="CR150" s="51">
        <v>0</v>
      </c>
    </row>
    <row r="151" spans="1:96" s="51" customFormat="1" ht="12.75" customHeight="1">
      <c r="A151" s="49">
        <v>123</v>
      </c>
      <c r="B151" s="34"/>
      <c r="C151" s="88" t="s">
        <v>40</v>
      </c>
      <c r="D151" s="43" t="s">
        <v>26</v>
      </c>
      <c r="E151" s="83">
        <v>1</v>
      </c>
      <c r="F151" s="248"/>
      <c r="G151" s="7">
        <f>E151*(F151+I151)</f>
        <v>0</v>
      </c>
      <c r="H151" s="105"/>
      <c r="I151" s="64"/>
      <c r="K151" s="122"/>
      <c r="AR151" s="51">
        <v>1</v>
      </c>
      <c r="AS151" s="51">
        <f>IF(AR151=1,G151,0)</f>
        <v>0</v>
      </c>
      <c r="AT151" s="51">
        <f>IF(AR151=2,G151,0)</f>
        <v>0</v>
      </c>
      <c r="AU151" s="51">
        <f>IF(AR151=3,G151,0)</f>
        <v>0</v>
      </c>
      <c r="AV151" s="51">
        <f>IF(AR151=4,G151,0)</f>
        <v>0</v>
      </c>
      <c r="AW151" s="51">
        <f>IF(AR151=5,G151,0)</f>
        <v>0</v>
      </c>
      <c r="BS151" s="51">
        <v>1</v>
      </c>
      <c r="BT151" s="51">
        <v>1</v>
      </c>
      <c r="CR151" s="51">
        <v>4E-05</v>
      </c>
    </row>
    <row r="152" spans="1:96" s="51" customFormat="1" ht="12.75">
      <c r="A152" s="49">
        <v>124</v>
      </c>
      <c r="B152" s="34"/>
      <c r="C152" s="33" t="s">
        <v>296</v>
      </c>
      <c r="D152" s="43" t="s">
        <v>37</v>
      </c>
      <c r="E152" s="83">
        <v>1</v>
      </c>
      <c r="F152" s="248"/>
      <c r="G152" s="7">
        <f>E152*(F152+I152)</f>
        <v>0</v>
      </c>
      <c r="H152" s="105"/>
      <c r="I152" s="64"/>
      <c r="K152" s="122"/>
      <c r="AR152" s="51">
        <v>1</v>
      </c>
      <c r="AS152" s="51">
        <f>IF(AR152=1,G152,0)</f>
        <v>0</v>
      </c>
      <c r="AT152" s="51">
        <f>IF(AR152=2,G152,0)</f>
        <v>0</v>
      </c>
      <c r="AU152" s="51">
        <f>IF(AR152=3,G152,0)</f>
        <v>0</v>
      </c>
      <c r="AV152" s="51">
        <f>IF(AR152=4,G152,0)</f>
        <v>0</v>
      </c>
      <c r="AW152" s="51">
        <f>IF(AR152=5,G152,0)</f>
        <v>0</v>
      </c>
      <c r="BS152" s="51">
        <v>1</v>
      </c>
      <c r="BT152" s="51">
        <v>0</v>
      </c>
      <c r="CR152" s="51">
        <v>0.00146</v>
      </c>
    </row>
    <row r="153" spans="1:96" s="51" customFormat="1" ht="22.5">
      <c r="A153" s="49">
        <v>125</v>
      </c>
      <c r="B153" s="34"/>
      <c r="C153" s="170" t="s">
        <v>297</v>
      </c>
      <c r="D153" s="43" t="s">
        <v>26</v>
      </c>
      <c r="E153" s="83">
        <v>1</v>
      </c>
      <c r="F153" s="248"/>
      <c r="G153" s="7">
        <f>E153*(F153+I153)</f>
        <v>0</v>
      </c>
      <c r="H153" s="105"/>
      <c r="I153" s="64"/>
      <c r="K153" s="122"/>
      <c r="AR153" s="51">
        <v>1</v>
      </c>
      <c r="AS153" s="51">
        <f>IF(AR153=1,G153,0)</f>
        <v>0</v>
      </c>
      <c r="AT153" s="51">
        <f>IF(AR153=2,G153,0)</f>
        <v>0</v>
      </c>
      <c r="AU153" s="51">
        <f>IF(AR153=3,G153,0)</f>
        <v>0</v>
      </c>
      <c r="AV153" s="51">
        <f>IF(AR153=4,G153,0)</f>
        <v>0</v>
      </c>
      <c r="AW153" s="51">
        <f>IF(AR153=5,G153,0)</f>
        <v>0</v>
      </c>
      <c r="BS153" s="51">
        <v>1</v>
      </c>
      <c r="BT153" s="51">
        <v>0</v>
      </c>
      <c r="CR153" s="51">
        <v>0.0007</v>
      </c>
    </row>
    <row r="154" spans="1:11" s="51" customFormat="1" ht="14.25" customHeight="1">
      <c r="A154" s="49">
        <v>126</v>
      </c>
      <c r="B154" s="34"/>
      <c r="C154" s="170" t="s">
        <v>298</v>
      </c>
      <c r="D154" s="43" t="s">
        <v>26</v>
      </c>
      <c r="E154" s="83">
        <v>1</v>
      </c>
      <c r="F154" s="248"/>
      <c r="G154" s="77">
        <f aca="true" t="shared" si="25" ref="G154:G163">E154*(F154+I154)</f>
        <v>0</v>
      </c>
      <c r="H154" s="105"/>
      <c r="I154" s="64"/>
      <c r="K154" s="122"/>
    </row>
    <row r="155" spans="1:11" s="51" customFormat="1" ht="23.25" customHeight="1">
      <c r="A155" s="49">
        <v>127</v>
      </c>
      <c r="B155" s="34"/>
      <c r="C155" s="67" t="s">
        <v>299</v>
      </c>
      <c r="D155" s="50" t="s">
        <v>26</v>
      </c>
      <c r="E155" s="86">
        <v>1</v>
      </c>
      <c r="F155" s="246"/>
      <c r="G155" s="77">
        <f t="shared" si="25"/>
        <v>0</v>
      </c>
      <c r="H155" s="105"/>
      <c r="I155" s="64"/>
      <c r="K155" s="122"/>
    </row>
    <row r="156" spans="1:11" s="51" customFormat="1" ht="24.75" customHeight="1">
      <c r="A156" s="49">
        <v>128</v>
      </c>
      <c r="B156" s="58"/>
      <c r="C156" s="67" t="s">
        <v>310</v>
      </c>
      <c r="D156" s="50" t="s">
        <v>26</v>
      </c>
      <c r="E156" s="86">
        <v>1</v>
      </c>
      <c r="F156" s="246"/>
      <c r="G156" s="77">
        <f t="shared" si="25"/>
        <v>0</v>
      </c>
      <c r="H156" s="105"/>
      <c r="I156" s="64"/>
      <c r="K156" s="122"/>
    </row>
    <row r="157" spans="1:11" s="51" customFormat="1" ht="23.25" customHeight="1">
      <c r="A157" s="49">
        <v>129</v>
      </c>
      <c r="B157" s="34"/>
      <c r="C157" s="67" t="s">
        <v>300</v>
      </c>
      <c r="D157" s="50" t="s">
        <v>26</v>
      </c>
      <c r="E157" s="86">
        <v>1</v>
      </c>
      <c r="F157" s="246"/>
      <c r="G157" s="77">
        <f>E157*(F157+I157)</f>
        <v>0</v>
      </c>
      <c r="H157" s="105"/>
      <c r="I157" s="64"/>
      <c r="K157" s="122"/>
    </row>
    <row r="158" spans="1:11" s="51" customFormat="1" ht="12.75">
      <c r="A158" s="49">
        <v>130</v>
      </c>
      <c r="B158" s="34"/>
      <c r="C158" s="67" t="s">
        <v>301</v>
      </c>
      <c r="D158" s="50" t="s">
        <v>26</v>
      </c>
      <c r="E158" s="86">
        <v>323</v>
      </c>
      <c r="F158" s="246"/>
      <c r="G158" s="77">
        <f>E158*(F158+I158)</f>
        <v>0</v>
      </c>
      <c r="H158" s="105"/>
      <c r="I158" s="64"/>
      <c r="K158" s="122"/>
    </row>
    <row r="159" spans="1:13" s="51" customFormat="1" ht="12.75">
      <c r="A159" s="49">
        <v>131</v>
      </c>
      <c r="B159" s="34"/>
      <c r="C159" s="76" t="s">
        <v>116</v>
      </c>
      <c r="D159" s="43" t="s">
        <v>33</v>
      </c>
      <c r="E159" s="83">
        <v>2377</v>
      </c>
      <c r="F159" s="246"/>
      <c r="G159" s="7">
        <f aca="true" t="shared" si="26" ref="G159">E159*(F159+I159)</f>
        <v>0</v>
      </c>
      <c r="H159" s="105"/>
      <c r="I159" s="64"/>
      <c r="K159" s="122"/>
      <c r="M159" s="106"/>
    </row>
    <row r="160" spans="1:13" s="51" customFormat="1" ht="14.25" customHeight="1">
      <c r="A160" s="49">
        <v>132</v>
      </c>
      <c r="B160" s="34"/>
      <c r="C160" s="76" t="s">
        <v>117</v>
      </c>
      <c r="D160" s="43" t="s">
        <v>26</v>
      </c>
      <c r="E160" s="83">
        <v>8</v>
      </c>
      <c r="F160" s="246"/>
      <c r="G160" s="7">
        <f>E160*(F160+I160)</f>
        <v>0</v>
      </c>
      <c r="H160" s="105"/>
      <c r="I160" s="64"/>
      <c r="J160" s="171"/>
      <c r="K160" s="122"/>
      <c r="M160" s="106"/>
    </row>
    <row r="161" spans="1:13" s="51" customFormat="1" ht="24.75" customHeight="1">
      <c r="A161" s="49">
        <v>133</v>
      </c>
      <c r="B161" s="34"/>
      <c r="C161" s="76" t="s">
        <v>153</v>
      </c>
      <c r="D161" s="43" t="s">
        <v>33</v>
      </c>
      <c r="E161" s="295">
        <v>192</v>
      </c>
      <c r="F161" s="246"/>
      <c r="G161" s="7">
        <f>E161*(F161+I161)</f>
        <v>0</v>
      </c>
      <c r="H161" s="105"/>
      <c r="I161" s="64"/>
      <c r="J161" s="171"/>
      <c r="K161" s="122"/>
      <c r="M161" s="106"/>
    </row>
    <row r="162" spans="1:13" s="51" customFormat="1" ht="24" customHeight="1">
      <c r="A162" s="49">
        <v>134</v>
      </c>
      <c r="B162" s="58"/>
      <c r="C162" s="33" t="s">
        <v>302</v>
      </c>
      <c r="D162" s="50" t="s">
        <v>26</v>
      </c>
      <c r="E162" s="86">
        <v>1</v>
      </c>
      <c r="F162" s="246"/>
      <c r="G162" s="77">
        <f t="shared" si="25"/>
        <v>0</v>
      </c>
      <c r="H162" s="147"/>
      <c r="I162" s="64"/>
      <c r="J162" s="171"/>
      <c r="K162" s="122"/>
      <c r="M162" s="106"/>
    </row>
    <row r="163" spans="1:13" s="51" customFormat="1" ht="25.5" customHeight="1">
      <c r="A163" s="49">
        <v>135</v>
      </c>
      <c r="B163" s="172"/>
      <c r="C163" s="76" t="s">
        <v>155</v>
      </c>
      <c r="D163" s="43" t="s">
        <v>311</v>
      </c>
      <c r="E163" s="295">
        <v>1</v>
      </c>
      <c r="F163" s="246"/>
      <c r="G163" s="7">
        <f t="shared" si="25"/>
        <v>0</v>
      </c>
      <c r="H163" s="147"/>
      <c r="I163" s="64"/>
      <c r="J163" s="171"/>
      <c r="K163" s="122"/>
      <c r="M163" s="106"/>
    </row>
    <row r="164" spans="1:11" s="51" customFormat="1" ht="12.75">
      <c r="A164" s="49">
        <v>136</v>
      </c>
      <c r="B164" s="34"/>
      <c r="C164" s="179" t="s">
        <v>312</v>
      </c>
      <c r="D164" s="43"/>
      <c r="E164" s="44"/>
      <c r="F164" s="248"/>
      <c r="G164" s="7"/>
      <c r="H164" s="181"/>
      <c r="I164" s="64"/>
      <c r="J164" s="78"/>
      <c r="K164" s="122"/>
    </row>
    <row r="165" spans="1:11" s="51" customFormat="1" ht="12.75">
      <c r="A165" s="49">
        <v>137</v>
      </c>
      <c r="B165" s="34"/>
      <c r="C165" s="33" t="s">
        <v>313</v>
      </c>
      <c r="D165" s="43" t="s">
        <v>26</v>
      </c>
      <c r="E165" s="83">
        <v>24</v>
      </c>
      <c r="F165" s="248"/>
      <c r="G165" s="7">
        <f aca="true" t="shared" si="27" ref="G165:G166">E165*(F165+I165)</f>
        <v>0</v>
      </c>
      <c r="H165" s="181"/>
      <c r="I165" s="64"/>
      <c r="J165" s="78"/>
      <c r="K165" s="122"/>
    </row>
    <row r="166" spans="1:11" s="51" customFormat="1" ht="12.75">
      <c r="A166" s="49">
        <v>138</v>
      </c>
      <c r="B166" s="34"/>
      <c r="C166" s="33" t="s">
        <v>314</v>
      </c>
      <c r="D166" s="43" t="s">
        <v>26</v>
      </c>
      <c r="E166" s="83">
        <v>24</v>
      </c>
      <c r="F166" s="248"/>
      <c r="G166" s="7">
        <f t="shared" si="27"/>
        <v>0</v>
      </c>
      <c r="H166" s="181"/>
      <c r="I166" s="64"/>
      <c r="J166" s="78"/>
      <c r="K166" s="122"/>
    </row>
    <row r="167" spans="1:11" s="51" customFormat="1" ht="12.75">
      <c r="A167" s="49">
        <v>139</v>
      </c>
      <c r="B167" s="34"/>
      <c r="C167" s="33" t="s">
        <v>315</v>
      </c>
      <c r="D167" s="43" t="s">
        <v>26</v>
      </c>
      <c r="E167" s="83">
        <v>24</v>
      </c>
      <c r="F167" s="246"/>
      <c r="G167" s="7">
        <f>E167*(F167+I167)</f>
        <v>0</v>
      </c>
      <c r="H167" s="181"/>
      <c r="I167" s="64"/>
      <c r="J167" s="78"/>
      <c r="K167" s="122"/>
    </row>
    <row r="168" spans="1:11" s="51" customFormat="1" ht="12.75">
      <c r="A168" s="49">
        <v>140</v>
      </c>
      <c r="B168" s="34"/>
      <c r="C168" s="11" t="s">
        <v>316</v>
      </c>
      <c r="D168" s="43" t="s">
        <v>26</v>
      </c>
      <c r="E168" s="83">
        <v>2</v>
      </c>
      <c r="F168" s="246"/>
      <c r="G168" s="7">
        <f>E168*(F168+I168)</f>
        <v>0</v>
      </c>
      <c r="H168" s="181"/>
      <c r="I168" s="64"/>
      <c r="J168" s="78"/>
      <c r="K168" s="122"/>
    </row>
    <row r="169" spans="1:96" s="1" customFormat="1" ht="12.75">
      <c r="A169" s="49">
        <v>141</v>
      </c>
      <c r="B169" s="34"/>
      <c r="C169" s="170" t="s">
        <v>317</v>
      </c>
      <c r="D169" s="165" t="s">
        <v>26</v>
      </c>
      <c r="E169" s="214">
        <v>2</v>
      </c>
      <c r="F169" s="344"/>
      <c r="G169" s="7">
        <f aca="true" t="shared" si="28" ref="G169:G171">E169*(F169+I169)</f>
        <v>0</v>
      </c>
      <c r="H169" s="181"/>
      <c r="I169" s="64"/>
      <c r="J169" s="66"/>
      <c r="K169" s="116"/>
      <c r="AR169" s="1">
        <v>1</v>
      </c>
      <c r="AS169" s="1">
        <f>IF(AR169=1,G169,0)</f>
        <v>0</v>
      </c>
      <c r="AT169" s="1">
        <f>IF(AR169=2,G169,0)</f>
        <v>0</v>
      </c>
      <c r="AU169" s="1">
        <f>IF(AR169=3,G169,0)</f>
        <v>0</v>
      </c>
      <c r="AV169" s="1">
        <f>IF(AR169=4,G169,0)</f>
        <v>0</v>
      </c>
      <c r="AW169" s="1">
        <f>IF(AR169=5,G169,0)</f>
        <v>0</v>
      </c>
      <c r="BS169" s="1">
        <v>1</v>
      </c>
      <c r="BT169" s="1">
        <v>0</v>
      </c>
      <c r="CR169" s="1">
        <v>0.00102</v>
      </c>
    </row>
    <row r="170" spans="1:11" s="51" customFormat="1" ht="12.75">
      <c r="A170" s="49">
        <v>142</v>
      </c>
      <c r="B170" s="34"/>
      <c r="C170" s="33" t="s">
        <v>323</v>
      </c>
      <c r="D170" s="43" t="s">
        <v>26</v>
      </c>
      <c r="E170" s="83">
        <v>12</v>
      </c>
      <c r="F170" s="248"/>
      <c r="G170" s="7">
        <f t="shared" si="28"/>
        <v>0</v>
      </c>
      <c r="H170" s="181"/>
      <c r="I170" s="64"/>
      <c r="J170" s="78"/>
      <c r="K170" s="122"/>
    </row>
    <row r="171" spans="1:96" s="1" customFormat="1" ht="13.5" thickBot="1">
      <c r="A171" s="49">
        <v>143</v>
      </c>
      <c r="B171" s="34"/>
      <c r="C171" s="182" t="s">
        <v>318</v>
      </c>
      <c r="D171" s="165" t="s">
        <v>319</v>
      </c>
      <c r="E171" s="295">
        <v>4</v>
      </c>
      <c r="F171" s="248"/>
      <c r="G171" s="7">
        <f t="shared" si="28"/>
        <v>0</v>
      </c>
      <c r="H171" s="181"/>
      <c r="I171" s="64"/>
      <c r="J171" s="66"/>
      <c r="K171" s="116"/>
      <c r="AR171" s="1">
        <v>1</v>
      </c>
      <c r="AS171" s="1">
        <f>IF(AR171=1,G171,0)</f>
        <v>0</v>
      </c>
      <c r="AT171" s="1">
        <f>IF(AR171=2,G171,0)</f>
        <v>0</v>
      </c>
      <c r="AU171" s="1">
        <f>IF(AR171=3,G171,0)</f>
        <v>0</v>
      </c>
      <c r="AV171" s="1">
        <f>IF(AR171=4,G171,0)</f>
        <v>0</v>
      </c>
      <c r="AW171" s="1">
        <f>IF(AR171=5,G171,0)</f>
        <v>0</v>
      </c>
      <c r="BS171" s="1">
        <v>11</v>
      </c>
      <c r="BT171" s="1">
        <v>3</v>
      </c>
      <c r="CR171" s="1">
        <v>0</v>
      </c>
    </row>
    <row r="172" spans="1:13" s="124" customFormat="1" ht="13.5" thickBot="1">
      <c r="A172" s="158" t="s">
        <v>14</v>
      </c>
      <c r="B172" s="159" t="s">
        <v>361</v>
      </c>
      <c r="C172" s="160" t="s">
        <v>303</v>
      </c>
      <c r="D172" s="161"/>
      <c r="E172" s="215" t="s">
        <v>25</v>
      </c>
      <c r="F172" s="255">
        <f>SUM(G173:G180)</f>
        <v>0</v>
      </c>
      <c r="G172" s="162"/>
      <c r="H172" s="105"/>
      <c r="I172" s="163"/>
      <c r="K172" s="125"/>
      <c r="M172" s="107"/>
    </row>
    <row r="173" spans="1:13" s="51" customFormat="1" ht="12.75">
      <c r="A173" s="201">
        <v>144</v>
      </c>
      <c r="B173" s="173"/>
      <c r="C173" s="149" t="s">
        <v>304</v>
      </c>
      <c r="D173" s="150" t="s">
        <v>26</v>
      </c>
      <c r="E173" s="212">
        <v>1</v>
      </c>
      <c r="F173" s="254"/>
      <c r="G173" s="202">
        <f aca="true" t="shared" si="29" ref="G173:G178">E173*(F173+I173)</f>
        <v>0</v>
      </c>
      <c r="H173" s="105"/>
      <c r="I173" s="174"/>
      <c r="K173" s="122"/>
      <c r="M173" s="106"/>
    </row>
    <row r="174" spans="1:11" s="51" customFormat="1" ht="12.75">
      <c r="A174" s="49">
        <v>145</v>
      </c>
      <c r="B174" s="58"/>
      <c r="C174" s="67" t="s">
        <v>119</v>
      </c>
      <c r="D174" s="50" t="s">
        <v>26</v>
      </c>
      <c r="E174" s="86">
        <v>1</v>
      </c>
      <c r="F174" s="246"/>
      <c r="G174" s="77">
        <f t="shared" si="29"/>
        <v>0</v>
      </c>
      <c r="H174" s="79"/>
      <c r="I174" s="80"/>
      <c r="J174" s="79"/>
      <c r="K174" s="79"/>
    </row>
    <row r="175" spans="1:10" s="51" customFormat="1" ht="12.75">
      <c r="A175" s="49">
        <v>146</v>
      </c>
      <c r="B175" s="58"/>
      <c r="C175" s="67" t="s">
        <v>47</v>
      </c>
      <c r="D175" s="50" t="s">
        <v>26</v>
      </c>
      <c r="E175" s="86">
        <v>1</v>
      </c>
      <c r="F175" s="246"/>
      <c r="G175" s="77">
        <f t="shared" si="29"/>
        <v>0</v>
      </c>
      <c r="H175" s="78"/>
      <c r="I175" s="64"/>
      <c r="J175" s="78"/>
    </row>
    <row r="176" spans="1:10" s="51" customFormat="1" ht="12.75">
      <c r="A176" s="49">
        <v>147</v>
      </c>
      <c r="B176" s="58"/>
      <c r="C176" s="67" t="s">
        <v>48</v>
      </c>
      <c r="D176" s="50" t="s">
        <v>26</v>
      </c>
      <c r="E176" s="86">
        <v>1</v>
      </c>
      <c r="F176" s="246"/>
      <c r="G176" s="77">
        <f t="shared" si="29"/>
        <v>0</v>
      </c>
      <c r="H176" s="78"/>
      <c r="I176" s="64"/>
      <c r="J176" s="78"/>
    </row>
    <row r="177" spans="1:11" s="51" customFormat="1" ht="22.5">
      <c r="A177" s="49">
        <v>148</v>
      </c>
      <c r="B177" s="58" t="s">
        <v>82</v>
      </c>
      <c r="C177" s="88" t="s">
        <v>206</v>
      </c>
      <c r="D177" s="50" t="s">
        <v>26</v>
      </c>
      <c r="E177" s="86">
        <v>3</v>
      </c>
      <c r="F177" s="246"/>
      <c r="G177" s="77">
        <f t="shared" si="29"/>
        <v>0</v>
      </c>
      <c r="H177" s="105"/>
      <c r="I177" s="64"/>
      <c r="K177" s="122"/>
    </row>
    <row r="178" spans="1:11" s="51" customFormat="1" ht="12.75">
      <c r="A178" s="49">
        <v>149</v>
      </c>
      <c r="B178" s="55"/>
      <c r="C178" s="76" t="s">
        <v>305</v>
      </c>
      <c r="D178" s="43" t="s">
        <v>26</v>
      </c>
      <c r="E178" s="83">
        <v>1</v>
      </c>
      <c r="F178" s="246"/>
      <c r="G178" s="7">
        <f t="shared" si="29"/>
        <v>0</v>
      </c>
      <c r="H178" s="99"/>
      <c r="I178" s="80"/>
      <c r="J178" s="100"/>
      <c r="K178" s="79"/>
    </row>
    <row r="179" spans="1:11" s="51" customFormat="1" ht="12.75">
      <c r="A179" s="49">
        <v>150</v>
      </c>
      <c r="B179" s="58"/>
      <c r="C179" s="84" t="s">
        <v>306</v>
      </c>
      <c r="D179" s="50" t="s">
        <v>26</v>
      </c>
      <c r="E179" s="86">
        <v>1</v>
      </c>
      <c r="F179" s="246"/>
      <c r="G179" s="77">
        <f>E179*(F179+I179)</f>
        <v>0</v>
      </c>
      <c r="H179" s="78"/>
      <c r="I179" s="64"/>
      <c r="J179" s="78"/>
      <c r="K179" s="79"/>
    </row>
    <row r="180" spans="1:11" s="51" customFormat="1" ht="12.75">
      <c r="A180" s="49">
        <v>151</v>
      </c>
      <c r="B180" s="58"/>
      <c r="C180" s="85" t="s">
        <v>50</v>
      </c>
      <c r="D180" s="50" t="s">
        <v>37</v>
      </c>
      <c r="E180" s="86">
        <v>1</v>
      </c>
      <c r="F180" s="246"/>
      <c r="G180" s="77">
        <f aca="true" t="shared" si="30" ref="G180">E180*(F180+I180)</f>
        <v>0</v>
      </c>
      <c r="H180" s="78"/>
      <c r="I180" s="64"/>
      <c r="J180" s="78"/>
      <c r="K180" s="79"/>
    </row>
    <row r="181" spans="1:11" s="51" customFormat="1" ht="13.5" thickBot="1">
      <c r="A181" s="42"/>
      <c r="B181" s="34"/>
      <c r="C181" s="175"/>
      <c r="D181" s="176"/>
      <c r="E181" s="177"/>
      <c r="F181" s="256"/>
      <c r="G181" s="7"/>
      <c r="H181" s="105"/>
      <c r="I181" s="64"/>
      <c r="K181" s="122"/>
    </row>
    <row r="182" spans="1:11" s="51" customFormat="1" ht="13.5" thickBot="1">
      <c r="A182" s="228" t="s">
        <v>14</v>
      </c>
      <c r="B182" s="229" t="s">
        <v>354</v>
      </c>
      <c r="C182" s="230" t="s">
        <v>454</v>
      </c>
      <c r="D182" s="231"/>
      <c r="E182" s="232"/>
      <c r="F182" s="257"/>
      <c r="G182" s="234"/>
      <c r="H182" s="105"/>
      <c r="I182" s="64"/>
      <c r="K182" s="122"/>
    </row>
    <row r="183" spans="1:11" s="51" customFormat="1" ht="13.5" thickBot="1">
      <c r="A183" s="39" t="s">
        <v>16</v>
      </c>
      <c r="B183" s="40" t="s">
        <v>17</v>
      </c>
      <c r="C183" s="40" t="s">
        <v>18</v>
      </c>
      <c r="D183" s="40" t="s">
        <v>19</v>
      </c>
      <c r="E183" s="40" t="s">
        <v>20</v>
      </c>
      <c r="F183" s="244" t="s">
        <v>21</v>
      </c>
      <c r="G183" s="41" t="s">
        <v>22</v>
      </c>
      <c r="H183" s="105"/>
      <c r="I183" s="64"/>
      <c r="K183" s="122"/>
    </row>
    <row r="184" spans="1:11" s="51" customFormat="1" ht="13.5" thickBot="1">
      <c r="A184" s="141" t="s">
        <v>14</v>
      </c>
      <c r="B184" s="142" t="s">
        <v>355</v>
      </c>
      <c r="C184" s="143" t="s">
        <v>184</v>
      </c>
      <c r="D184" s="144"/>
      <c r="E184" s="188" t="s">
        <v>25</v>
      </c>
      <c r="F184" s="245">
        <f>SUM(G185:G223)</f>
        <v>0</v>
      </c>
      <c r="G184" s="145"/>
      <c r="H184" s="105"/>
      <c r="I184" s="64"/>
      <c r="K184" s="122"/>
    </row>
    <row r="185" spans="1:11" s="51" customFormat="1" ht="12.75">
      <c r="A185" s="46">
        <v>1</v>
      </c>
      <c r="B185" s="112"/>
      <c r="C185" s="146" t="s">
        <v>185</v>
      </c>
      <c r="D185" s="48" t="s">
        <v>26</v>
      </c>
      <c r="E185" s="104">
        <v>2</v>
      </c>
      <c r="F185" s="247"/>
      <c r="G185" s="45">
        <f aca="true" t="shared" si="31" ref="G185:G223">E185*(F185+I185)</f>
        <v>0</v>
      </c>
      <c r="H185" s="105"/>
      <c r="I185" s="64"/>
      <c r="K185" s="122"/>
    </row>
    <row r="186" spans="1:11" s="51" customFormat="1" ht="12.75">
      <c r="A186" s="49">
        <v>2</v>
      </c>
      <c r="B186" s="58"/>
      <c r="C186" s="67" t="s">
        <v>186</v>
      </c>
      <c r="D186" s="50" t="s">
        <v>26</v>
      </c>
      <c r="E186" s="86">
        <v>2</v>
      </c>
      <c r="F186" s="246"/>
      <c r="G186" s="77">
        <f t="shared" si="31"/>
        <v>0</v>
      </c>
      <c r="H186" s="105"/>
      <c r="I186" s="64"/>
      <c r="K186" s="122"/>
    </row>
    <row r="187" spans="1:11" s="51" customFormat="1" ht="12.75">
      <c r="A187" s="49">
        <v>3</v>
      </c>
      <c r="B187" s="58"/>
      <c r="C187" s="67" t="s">
        <v>187</v>
      </c>
      <c r="D187" s="50" t="s">
        <v>26</v>
      </c>
      <c r="E187" s="86">
        <v>1</v>
      </c>
      <c r="F187" s="246"/>
      <c r="G187" s="77">
        <f t="shared" si="31"/>
        <v>0</v>
      </c>
      <c r="H187" s="105"/>
      <c r="I187" s="64"/>
      <c r="K187" s="122"/>
    </row>
    <row r="188" spans="1:11" s="51" customFormat="1" ht="12.75">
      <c r="A188" s="49">
        <v>4</v>
      </c>
      <c r="B188" s="126"/>
      <c r="C188" s="137" t="s">
        <v>188</v>
      </c>
      <c r="D188" s="128" t="s">
        <v>26</v>
      </c>
      <c r="E188" s="209">
        <v>1</v>
      </c>
      <c r="F188" s="340"/>
      <c r="G188" s="198">
        <f t="shared" si="31"/>
        <v>0</v>
      </c>
      <c r="H188" s="105"/>
      <c r="I188" s="64"/>
      <c r="K188" s="122"/>
    </row>
    <row r="189" spans="1:11" s="51" customFormat="1" ht="12.75">
      <c r="A189" s="49">
        <v>5</v>
      </c>
      <c r="B189" s="126"/>
      <c r="C189" s="137" t="s">
        <v>189</v>
      </c>
      <c r="D189" s="128" t="s">
        <v>26</v>
      </c>
      <c r="E189" s="209">
        <v>1</v>
      </c>
      <c r="F189" s="340"/>
      <c r="G189" s="198">
        <f>E189*(F189+I189)</f>
        <v>0</v>
      </c>
      <c r="H189" s="105"/>
      <c r="I189" s="64"/>
      <c r="K189" s="122"/>
    </row>
    <row r="190" spans="1:11" s="51" customFormat="1" ht="12.75">
      <c r="A190" s="49">
        <v>6</v>
      </c>
      <c r="B190" s="126"/>
      <c r="C190" s="137" t="s">
        <v>190</v>
      </c>
      <c r="D190" s="128" t="s">
        <v>26</v>
      </c>
      <c r="E190" s="209">
        <v>1</v>
      </c>
      <c r="F190" s="340"/>
      <c r="G190" s="198">
        <f>E190*(F190+I190)</f>
        <v>0</v>
      </c>
      <c r="H190" s="105"/>
      <c r="I190" s="64"/>
      <c r="K190" s="122"/>
    </row>
    <row r="191" spans="1:11" s="51" customFormat="1" ht="12.75">
      <c r="A191" s="49">
        <v>7</v>
      </c>
      <c r="B191" s="126"/>
      <c r="C191" s="137" t="s">
        <v>191</v>
      </c>
      <c r="D191" s="128" t="s">
        <v>26</v>
      </c>
      <c r="E191" s="209">
        <v>1</v>
      </c>
      <c r="F191" s="340"/>
      <c r="G191" s="198">
        <f t="shared" si="31"/>
        <v>0</v>
      </c>
      <c r="H191" s="105"/>
      <c r="I191" s="64"/>
      <c r="K191" s="122"/>
    </row>
    <row r="192" spans="1:11" s="51" customFormat="1" ht="12.75">
      <c r="A192" s="49">
        <v>8</v>
      </c>
      <c r="B192" s="126"/>
      <c r="C192" s="137" t="s">
        <v>192</v>
      </c>
      <c r="D192" s="128" t="s">
        <v>26</v>
      </c>
      <c r="E192" s="209">
        <v>1</v>
      </c>
      <c r="F192" s="340"/>
      <c r="G192" s="198">
        <f t="shared" si="31"/>
        <v>0</v>
      </c>
      <c r="H192" s="105"/>
      <c r="I192" s="64"/>
      <c r="K192" s="122"/>
    </row>
    <row r="193" spans="1:11" s="51" customFormat="1" ht="12.75">
      <c r="A193" s="49">
        <v>9</v>
      </c>
      <c r="B193" s="126"/>
      <c r="C193" s="137" t="s">
        <v>193</v>
      </c>
      <c r="D193" s="128" t="s">
        <v>26</v>
      </c>
      <c r="E193" s="209">
        <v>1</v>
      </c>
      <c r="F193" s="340"/>
      <c r="G193" s="198">
        <f t="shared" si="31"/>
        <v>0</v>
      </c>
      <c r="H193" s="105"/>
      <c r="I193" s="64"/>
      <c r="K193" s="122"/>
    </row>
    <row r="194" spans="1:11" s="51" customFormat="1" ht="12.75">
      <c r="A194" s="49">
        <v>10</v>
      </c>
      <c r="B194" s="126"/>
      <c r="C194" s="137" t="s">
        <v>448</v>
      </c>
      <c r="D194" s="128" t="s">
        <v>26</v>
      </c>
      <c r="E194" s="209">
        <v>1</v>
      </c>
      <c r="F194" s="340"/>
      <c r="G194" s="198">
        <f t="shared" si="31"/>
        <v>0</v>
      </c>
      <c r="H194" s="105"/>
      <c r="I194" s="64"/>
      <c r="K194" s="122"/>
    </row>
    <row r="195" spans="1:11" s="51" customFormat="1" ht="33.75">
      <c r="A195" s="49">
        <v>11</v>
      </c>
      <c r="B195" s="58"/>
      <c r="C195" s="178" t="s">
        <v>194</v>
      </c>
      <c r="D195" s="50" t="s">
        <v>26</v>
      </c>
      <c r="E195" s="86">
        <v>1</v>
      </c>
      <c r="F195" s="246"/>
      <c r="G195" s="77">
        <f t="shared" si="31"/>
        <v>0</v>
      </c>
      <c r="H195" s="105"/>
      <c r="I195" s="64"/>
      <c r="K195" s="122"/>
    </row>
    <row r="196" spans="1:11" s="51" customFormat="1" ht="33.75">
      <c r="A196" s="49">
        <v>12</v>
      </c>
      <c r="B196" s="172"/>
      <c r="C196" s="157" t="s">
        <v>195</v>
      </c>
      <c r="D196" s="54" t="s">
        <v>26</v>
      </c>
      <c r="E196" s="91">
        <v>1</v>
      </c>
      <c r="F196" s="292"/>
      <c r="G196" s="35">
        <f t="shared" si="31"/>
        <v>0</v>
      </c>
      <c r="H196" s="105"/>
      <c r="I196" s="64"/>
      <c r="K196" s="122"/>
    </row>
    <row r="197" spans="1:11" s="51" customFormat="1" ht="12.75">
      <c r="A197" s="49">
        <v>13</v>
      </c>
      <c r="B197" s="126"/>
      <c r="C197" s="137" t="s">
        <v>196</v>
      </c>
      <c r="D197" s="128" t="s">
        <v>26</v>
      </c>
      <c r="E197" s="209">
        <v>1</v>
      </c>
      <c r="F197" s="340"/>
      <c r="G197" s="198">
        <f t="shared" si="31"/>
        <v>0</v>
      </c>
      <c r="H197" s="105"/>
      <c r="I197" s="64"/>
      <c r="K197" s="122"/>
    </row>
    <row r="198" spans="1:11" s="51" customFormat="1" ht="33.75">
      <c r="A198" s="49">
        <v>14</v>
      </c>
      <c r="B198" s="58"/>
      <c r="C198" s="67" t="s">
        <v>449</v>
      </c>
      <c r="D198" s="50" t="s">
        <v>26</v>
      </c>
      <c r="E198" s="86">
        <v>1</v>
      </c>
      <c r="F198" s="246"/>
      <c r="G198" s="77">
        <f t="shared" si="31"/>
        <v>0</v>
      </c>
      <c r="H198" s="105"/>
      <c r="I198" s="64"/>
      <c r="K198" s="122"/>
    </row>
    <row r="199" spans="1:11" s="51" customFormat="1" ht="12.75">
      <c r="A199" s="49">
        <v>15</v>
      </c>
      <c r="B199" s="138"/>
      <c r="C199" s="139" t="s">
        <v>197</v>
      </c>
      <c r="D199" s="140" t="s">
        <v>26</v>
      </c>
      <c r="E199" s="210">
        <v>1</v>
      </c>
      <c r="F199" s="341"/>
      <c r="G199" s="199">
        <f t="shared" si="31"/>
        <v>0</v>
      </c>
      <c r="H199" s="105"/>
      <c r="I199" s="64"/>
      <c r="K199" s="122"/>
    </row>
    <row r="200" spans="1:11" s="51" customFormat="1" ht="12.75">
      <c r="A200" s="49">
        <v>16</v>
      </c>
      <c r="B200" s="126"/>
      <c r="C200" s="137" t="s">
        <v>198</v>
      </c>
      <c r="D200" s="128" t="s">
        <v>26</v>
      </c>
      <c r="E200" s="209">
        <v>4</v>
      </c>
      <c r="F200" s="340"/>
      <c r="G200" s="198">
        <f t="shared" si="31"/>
        <v>0</v>
      </c>
      <c r="H200" s="105"/>
      <c r="I200" s="64"/>
      <c r="K200" s="122"/>
    </row>
    <row r="201" spans="1:11" s="51" customFormat="1" ht="12.75">
      <c r="A201" s="49">
        <v>17</v>
      </c>
      <c r="B201" s="126"/>
      <c r="C201" s="137" t="s">
        <v>199</v>
      </c>
      <c r="D201" s="128" t="s">
        <v>26</v>
      </c>
      <c r="E201" s="209">
        <v>4</v>
      </c>
      <c r="F201" s="340"/>
      <c r="G201" s="198">
        <f t="shared" si="31"/>
        <v>0</v>
      </c>
      <c r="H201" s="105"/>
      <c r="I201" s="64"/>
      <c r="K201" s="122"/>
    </row>
    <row r="202" spans="1:11" s="51" customFormat="1" ht="12.75">
      <c r="A202" s="49">
        <v>18</v>
      </c>
      <c r="B202" s="138"/>
      <c r="C202" s="139" t="s">
        <v>200</v>
      </c>
      <c r="D202" s="140" t="s">
        <v>26</v>
      </c>
      <c r="E202" s="210">
        <v>3</v>
      </c>
      <c r="F202" s="341"/>
      <c r="G202" s="199">
        <f t="shared" si="31"/>
        <v>0</v>
      </c>
      <c r="H202" s="105"/>
      <c r="I202" s="64"/>
      <c r="K202" s="122"/>
    </row>
    <row r="203" spans="1:11" s="51" customFormat="1" ht="12.75">
      <c r="A203" s="49">
        <v>19</v>
      </c>
      <c r="B203" s="126"/>
      <c r="C203" s="137" t="s">
        <v>201</v>
      </c>
      <c r="D203" s="128" t="s">
        <v>26</v>
      </c>
      <c r="E203" s="209">
        <v>4</v>
      </c>
      <c r="F203" s="340"/>
      <c r="G203" s="198">
        <f t="shared" si="31"/>
        <v>0</v>
      </c>
      <c r="H203" s="105"/>
      <c r="I203" s="64"/>
      <c r="K203" s="122"/>
    </row>
    <row r="204" spans="1:11" s="51" customFormat="1" ht="12.75">
      <c r="A204" s="49">
        <v>20</v>
      </c>
      <c r="B204" s="126"/>
      <c r="C204" s="137" t="s">
        <v>202</v>
      </c>
      <c r="D204" s="128" t="s">
        <v>26</v>
      </c>
      <c r="E204" s="209">
        <v>9</v>
      </c>
      <c r="F204" s="340"/>
      <c r="G204" s="198">
        <f t="shared" si="31"/>
        <v>0</v>
      </c>
      <c r="H204" s="105"/>
      <c r="I204" s="64"/>
      <c r="K204" s="122"/>
    </row>
    <row r="205" spans="1:11" s="51" customFormat="1" ht="22.5">
      <c r="A205" s="49">
        <v>21</v>
      </c>
      <c r="B205" s="172"/>
      <c r="C205" s="157" t="s">
        <v>203</v>
      </c>
      <c r="D205" s="54" t="s">
        <v>26</v>
      </c>
      <c r="E205" s="91">
        <v>1</v>
      </c>
      <c r="F205" s="292"/>
      <c r="G205" s="35">
        <f t="shared" si="31"/>
        <v>0</v>
      </c>
      <c r="H205" s="105"/>
      <c r="I205" s="64"/>
      <c r="K205" s="122"/>
    </row>
    <row r="206" spans="1:11" s="51" customFormat="1" ht="12.75">
      <c r="A206" s="49">
        <v>22</v>
      </c>
      <c r="B206" s="126"/>
      <c r="C206" s="137" t="s">
        <v>204</v>
      </c>
      <c r="D206" s="128" t="s">
        <v>26</v>
      </c>
      <c r="E206" s="209">
        <v>1</v>
      </c>
      <c r="F206" s="340"/>
      <c r="G206" s="198">
        <f t="shared" si="31"/>
        <v>0</v>
      </c>
      <c r="H206" s="105"/>
      <c r="I206" s="64"/>
      <c r="K206" s="122"/>
    </row>
    <row r="207" spans="1:11" s="51" customFormat="1" ht="12.75">
      <c r="A207" s="49">
        <v>23</v>
      </c>
      <c r="B207" s="126"/>
      <c r="C207" s="137" t="s">
        <v>205</v>
      </c>
      <c r="D207" s="128" t="s">
        <v>26</v>
      </c>
      <c r="E207" s="209">
        <v>4</v>
      </c>
      <c r="F207" s="340"/>
      <c r="G207" s="198">
        <f t="shared" si="31"/>
        <v>0</v>
      </c>
      <c r="H207" s="105"/>
      <c r="I207" s="64"/>
      <c r="K207" s="122"/>
    </row>
    <row r="208" spans="1:11" s="51" customFormat="1" ht="22.5">
      <c r="A208" s="49">
        <v>24</v>
      </c>
      <c r="B208" s="58"/>
      <c r="C208" s="88" t="s">
        <v>206</v>
      </c>
      <c r="D208" s="50" t="s">
        <v>26</v>
      </c>
      <c r="E208" s="86">
        <v>186</v>
      </c>
      <c r="F208" s="246"/>
      <c r="G208" s="77">
        <f t="shared" si="31"/>
        <v>0</v>
      </c>
      <c r="H208" s="105"/>
      <c r="I208" s="64"/>
      <c r="K208" s="122"/>
    </row>
    <row r="209" spans="1:11" s="51" customFormat="1" ht="12.75">
      <c r="A209" s="49">
        <v>25</v>
      </c>
      <c r="B209" s="126"/>
      <c r="C209" s="127" t="s">
        <v>207</v>
      </c>
      <c r="D209" s="128" t="s">
        <v>26</v>
      </c>
      <c r="E209" s="209">
        <v>1</v>
      </c>
      <c r="F209" s="340"/>
      <c r="G209" s="198">
        <f t="shared" si="31"/>
        <v>0</v>
      </c>
      <c r="H209" s="105"/>
      <c r="I209" s="64"/>
      <c r="K209" s="122"/>
    </row>
    <row r="210" spans="1:11" s="51" customFormat="1" ht="12.75">
      <c r="A210" s="49">
        <v>26</v>
      </c>
      <c r="B210" s="129"/>
      <c r="C210" s="130" t="s">
        <v>208</v>
      </c>
      <c r="D210" s="131" t="s">
        <v>26</v>
      </c>
      <c r="E210" s="211">
        <v>1</v>
      </c>
      <c r="F210" s="342"/>
      <c r="G210" s="200">
        <f t="shared" si="31"/>
        <v>0</v>
      </c>
      <c r="H210" s="105"/>
      <c r="I210" s="64"/>
      <c r="K210" s="122"/>
    </row>
    <row r="211" spans="1:11" s="51" customFormat="1" ht="22.5">
      <c r="A211" s="49">
        <v>27</v>
      </c>
      <c r="B211" s="133"/>
      <c r="C211" s="76" t="s">
        <v>209</v>
      </c>
      <c r="D211" s="50" t="s">
        <v>26</v>
      </c>
      <c r="E211" s="86">
        <v>1</v>
      </c>
      <c r="F211" s="246"/>
      <c r="G211" s="77">
        <f t="shared" si="31"/>
        <v>0</v>
      </c>
      <c r="H211" s="105"/>
      <c r="I211" s="64"/>
      <c r="K211" s="122"/>
    </row>
    <row r="212" spans="1:11" s="51" customFormat="1" ht="12.75">
      <c r="A212" s="49">
        <v>28</v>
      </c>
      <c r="B212" s="126"/>
      <c r="C212" s="137" t="s">
        <v>210</v>
      </c>
      <c r="D212" s="128" t="s">
        <v>26</v>
      </c>
      <c r="E212" s="209">
        <v>1</v>
      </c>
      <c r="F212" s="340"/>
      <c r="G212" s="198">
        <f t="shared" si="31"/>
        <v>0</v>
      </c>
      <c r="H212" s="105"/>
      <c r="I212" s="64"/>
      <c r="K212" s="122"/>
    </row>
    <row r="213" spans="1:11" s="51" customFormat="1" ht="12.75">
      <c r="A213" s="49">
        <v>29</v>
      </c>
      <c r="B213" s="58"/>
      <c r="C213" s="67" t="s">
        <v>211</v>
      </c>
      <c r="D213" s="50" t="s">
        <v>26</v>
      </c>
      <c r="E213" s="86">
        <v>2</v>
      </c>
      <c r="F213" s="246"/>
      <c r="G213" s="77">
        <f t="shared" si="31"/>
        <v>0</v>
      </c>
      <c r="H213" s="105"/>
      <c r="I213" s="64"/>
      <c r="K213" s="122"/>
    </row>
    <row r="214" spans="1:11" s="51" customFormat="1" ht="12.75">
      <c r="A214" s="49">
        <v>30</v>
      </c>
      <c r="B214" s="138"/>
      <c r="C214" s="139" t="s">
        <v>212</v>
      </c>
      <c r="D214" s="140" t="s">
        <v>26</v>
      </c>
      <c r="E214" s="210">
        <v>10</v>
      </c>
      <c r="F214" s="341"/>
      <c r="G214" s="199">
        <f t="shared" si="31"/>
        <v>0</v>
      </c>
      <c r="H214" s="105"/>
      <c r="I214" s="64"/>
      <c r="K214" s="122"/>
    </row>
    <row r="215" spans="1:11" s="51" customFormat="1" ht="22.5">
      <c r="A215" s="49">
        <v>31</v>
      </c>
      <c r="B215" s="58"/>
      <c r="C215" s="67" t="s">
        <v>213</v>
      </c>
      <c r="D215" s="50" t="s">
        <v>26</v>
      </c>
      <c r="E215" s="86">
        <v>1</v>
      </c>
      <c r="F215" s="246"/>
      <c r="G215" s="77">
        <f>E215*(F215+I215)</f>
        <v>0</v>
      </c>
      <c r="H215" s="105"/>
      <c r="I215" s="64"/>
      <c r="K215" s="122"/>
    </row>
    <row r="216" spans="1:11" s="51" customFormat="1" ht="22.5">
      <c r="A216" s="49">
        <v>32</v>
      </c>
      <c r="B216" s="58"/>
      <c r="C216" s="67" t="s">
        <v>214</v>
      </c>
      <c r="D216" s="50" t="s">
        <v>26</v>
      </c>
      <c r="E216" s="86">
        <v>1</v>
      </c>
      <c r="F216" s="246"/>
      <c r="G216" s="77">
        <f>E216*(F216+I216)</f>
        <v>0</v>
      </c>
      <c r="H216" s="105"/>
      <c r="I216" s="64"/>
      <c r="K216" s="122"/>
    </row>
    <row r="217" spans="1:11" s="51" customFormat="1" ht="12.75">
      <c r="A217" s="49">
        <v>33</v>
      </c>
      <c r="B217" s="126"/>
      <c r="C217" s="137" t="s">
        <v>215</v>
      </c>
      <c r="D217" s="128" t="s">
        <v>26</v>
      </c>
      <c r="E217" s="209">
        <v>1</v>
      </c>
      <c r="F217" s="340"/>
      <c r="G217" s="198">
        <f aca="true" t="shared" si="32" ref="G217:G219">E217*(F217+I217)</f>
        <v>0</v>
      </c>
      <c r="H217" s="105"/>
      <c r="I217" s="64"/>
      <c r="K217" s="122"/>
    </row>
    <row r="218" spans="1:11" s="51" customFormat="1" ht="12.75">
      <c r="A218" s="49">
        <v>34</v>
      </c>
      <c r="B218" s="126"/>
      <c r="C218" s="137" t="s">
        <v>216</v>
      </c>
      <c r="D218" s="128" t="s">
        <v>26</v>
      </c>
      <c r="E218" s="209">
        <v>10</v>
      </c>
      <c r="F218" s="340"/>
      <c r="G218" s="198">
        <f t="shared" si="32"/>
        <v>0</v>
      </c>
      <c r="H218" s="105"/>
      <c r="I218" s="64"/>
      <c r="K218" s="122"/>
    </row>
    <row r="219" spans="1:11" s="51" customFormat="1" ht="12.75">
      <c r="A219" s="49">
        <v>35</v>
      </c>
      <c r="B219" s="58"/>
      <c r="C219" s="67" t="s">
        <v>217</v>
      </c>
      <c r="D219" s="50" t="s">
        <v>26</v>
      </c>
      <c r="E219" s="86">
        <v>2</v>
      </c>
      <c r="F219" s="246"/>
      <c r="G219" s="77">
        <f t="shared" si="32"/>
        <v>0</v>
      </c>
      <c r="H219" s="105"/>
      <c r="I219" s="64"/>
      <c r="K219" s="122"/>
    </row>
    <row r="220" spans="1:11" s="51" customFormat="1" ht="12.75">
      <c r="A220" s="49">
        <v>36</v>
      </c>
      <c r="B220" s="34"/>
      <c r="C220" s="33" t="s">
        <v>218</v>
      </c>
      <c r="D220" s="43" t="s">
        <v>26</v>
      </c>
      <c r="E220" s="83">
        <v>48</v>
      </c>
      <c r="F220" s="248"/>
      <c r="G220" s="7">
        <f>E220*(F220+I220)</f>
        <v>0</v>
      </c>
      <c r="H220" s="105"/>
      <c r="I220" s="64"/>
      <c r="K220" s="122"/>
    </row>
    <row r="221" spans="1:11" s="51" customFormat="1" ht="12.75">
      <c r="A221" s="49">
        <v>37</v>
      </c>
      <c r="B221" s="58"/>
      <c r="C221" s="67" t="s">
        <v>219</v>
      </c>
      <c r="D221" s="50" t="s">
        <v>26</v>
      </c>
      <c r="E221" s="86">
        <v>24</v>
      </c>
      <c r="F221" s="246"/>
      <c r="G221" s="77">
        <f>E221*(F221+I221)</f>
        <v>0</v>
      </c>
      <c r="H221" s="105"/>
      <c r="I221" s="64"/>
      <c r="K221" s="122"/>
    </row>
    <row r="222" spans="1:11" s="51" customFormat="1" ht="12.75">
      <c r="A222" s="49">
        <v>38</v>
      </c>
      <c r="B222" s="58"/>
      <c r="C222" s="67" t="s">
        <v>220</v>
      </c>
      <c r="D222" s="50" t="s">
        <v>26</v>
      </c>
      <c r="E222" s="86">
        <v>4</v>
      </c>
      <c r="F222" s="246"/>
      <c r="G222" s="77">
        <f t="shared" si="31"/>
        <v>0</v>
      </c>
      <c r="H222" s="105"/>
      <c r="I222" s="64"/>
      <c r="K222" s="122"/>
    </row>
    <row r="223" spans="1:11" s="51" customFormat="1" ht="13.5" thickBot="1">
      <c r="A223" s="49">
        <v>39</v>
      </c>
      <c r="B223" s="34"/>
      <c r="C223" s="33" t="s">
        <v>221</v>
      </c>
      <c r="D223" s="43" t="s">
        <v>26</v>
      </c>
      <c r="E223" s="83">
        <v>5</v>
      </c>
      <c r="F223" s="248"/>
      <c r="G223" s="7">
        <f t="shared" si="31"/>
        <v>0</v>
      </c>
      <c r="H223" s="105"/>
      <c r="I223" s="64"/>
      <c r="K223" s="122"/>
    </row>
    <row r="224" spans="1:11" s="51" customFormat="1" ht="13.5" thickBot="1">
      <c r="A224" s="141" t="s">
        <v>14</v>
      </c>
      <c r="B224" s="142" t="s">
        <v>347</v>
      </c>
      <c r="C224" s="143" t="s">
        <v>222</v>
      </c>
      <c r="D224" s="144"/>
      <c r="E224" s="188" t="s">
        <v>25</v>
      </c>
      <c r="F224" s="245">
        <f>SUM(G225:G226)</f>
        <v>0</v>
      </c>
      <c r="G224" s="145"/>
      <c r="H224" s="105"/>
      <c r="I224" s="64"/>
      <c r="K224" s="122"/>
    </row>
    <row r="225" spans="1:11" s="51" customFormat="1" ht="22.5">
      <c r="A225" s="46">
        <v>40</v>
      </c>
      <c r="B225" s="112"/>
      <c r="C225" s="157" t="s">
        <v>376</v>
      </c>
      <c r="D225" s="48" t="s">
        <v>26</v>
      </c>
      <c r="E225" s="104">
        <v>1</v>
      </c>
      <c r="F225" s="247"/>
      <c r="G225" s="45">
        <f aca="true" t="shared" si="33" ref="G225:G226">E225*(F225+I225)</f>
        <v>0</v>
      </c>
      <c r="H225" s="105"/>
      <c r="I225" s="64"/>
      <c r="K225" s="122"/>
    </row>
    <row r="226" spans="1:11" s="51" customFormat="1" ht="13.5" thickBot="1">
      <c r="A226" s="49">
        <v>41</v>
      </c>
      <c r="B226" s="58"/>
      <c r="C226" s="67" t="s">
        <v>223</v>
      </c>
      <c r="D226" s="50" t="s">
        <v>26</v>
      </c>
      <c r="E226" s="86">
        <v>1</v>
      </c>
      <c r="F226" s="246"/>
      <c r="G226" s="77">
        <f t="shared" si="33"/>
        <v>0</v>
      </c>
      <c r="H226" s="105"/>
      <c r="I226" s="64"/>
      <c r="K226" s="122"/>
    </row>
    <row r="227" spans="1:11" s="51" customFormat="1" ht="13.5" thickBot="1">
      <c r="A227" s="141" t="s">
        <v>14</v>
      </c>
      <c r="B227" s="142" t="s">
        <v>356</v>
      </c>
      <c r="C227" s="143" t="s">
        <v>224</v>
      </c>
      <c r="D227" s="144"/>
      <c r="E227" s="188" t="s">
        <v>25</v>
      </c>
      <c r="F227" s="245">
        <f>SUM(G228:G233)</f>
        <v>0</v>
      </c>
      <c r="G227" s="145"/>
      <c r="H227" s="105"/>
      <c r="I227" s="64"/>
      <c r="K227" s="122"/>
    </row>
    <row r="228" spans="1:11" s="51" customFormat="1" ht="22.5">
      <c r="A228" s="46">
        <v>42</v>
      </c>
      <c r="B228" s="112"/>
      <c r="C228" s="146" t="s">
        <v>320</v>
      </c>
      <c r="D228" s="48" t="s">
        <v>26</v>
      </c>
      <c r="E228" s="104">
        <v>1</v>
      </c>
      <c r="F228" s="247"/>
      <c r="G228" s="45">
        <f aca="true" t="shared" si="34" ref="G228:G231">E228*(F228+I228)</f>
        <v>0</v>
      </c>
      <c r="H228" s="105"/>
      <c r="I228" s="64"/>
      <c r="K228" s="122"/>
    </row>
    <row r="229" spans="1:11" s="51" customFormat="1" ht="12.75">
      <c r="A229" s="49">
        <v>43</v>
      </c>
      <c r="B229" s="58"/>
      <c r="C229" s="67" t="s">
        <v>225</v>
      </c>
      <c r="D229" s="50" t="s">
        <v>26</v>
      </c>
      <c r="E229" s="86">
        <v>2</v>
      </c>
      <c r="F229" s="246"/>
      <c r="G229" s="77">
        <f t="shared" si="34"/>
        <v>0</v>
      </c>
      <c r="H229" s="105"/>
      <c r="I229" s="64"/>
      <c r="K229" s="122"/>
    </row>
    <row r="230" spans="1:11" s="51" customFormat="1" ht="22.5">
      <c r="A230" s="46">
        <v>44</v>
      </c>
      <c r="B230" s="58"/>
      <c r="C230" s="67" t="s">
        <v>226</v>
      </c>
      <c r="D230" s="50" t="s">
        <v>26</v>
      </c>
      <c r="E230" s="86">
        <v>24</v>
      </c>
      <c r="F230" s="246"/>
      <c r="G230" s="77">
        <f t="shared" si="34"/>
        <v>0</v>
      </c>
      <c r="H230" s="105"/>
      <c r="I230" s="64"/>
      <c r="K230" s="122"/>
    </row>
    <row r="231" spans="1:11" s="51" customFormat="1" ht="12.75">
      <c r="A231" s="49">
        <v>45</v>
      </c>
      <c r="B231" s="58"/>
      <c r="C231" s="67" t="s">
        <v>227</v>
      </c>
      <c r="D231" s="50" t="s">
        <v>26</v>
      </c>
      <c r="E231" s="86">
        <v>24</v>
      </c>
      <c r="F231" s="246"/>
      <c r="G231" s="77">
        <f t="shared" si="34"/>
        <v>0</v>
      </c>
      <c r="H231" s="105"/>
      <c r="I231" s="64"/>
      <c r="K231" s="122"/>
    </row>
    <row r="232" spans="1:11" s="51" customFormat="1" ht="12.75">
      <c r="A232" s="46">
        <v>46</v>
      </c>
      <c r="B232" s="58"/>
      <c r="C232" s="67" t="s">
        <v>228</v>
      </c>
      <c r="D232" s="50" t="s">
        <v>26</v>
      </c>
      <c r="E232" s="86">
        <v>24</v>
      </c>
      <c r="F232" s="246"/>
      <c r="G232" s="77">
        <f>E232*(F232+I232)</f>
        <v>0</v>
      </c>
      <c r="H232" s="105"/>
      <c r="I232" s="64"/>
      <c r="K232" s="122"/>
    </row>
    <row r="233" spans="1:11" s="51" customFormat="1" ht="23.25" thickBot="1">
      <c r="A233" s="49">
        <v>47</v>
      </c>
      <c r="B233" s="58"/>
      <c r="C233" s="76" t="s">
        <v>229</v>
      </c>
      <c r="D233" s="50" t="s">
        <v>26</v>
      </c>
      <c r="E233" s="86">
        <v>2</v>
      </c>
      <c r="F233" s="246"/>
      <c r="G233" s="77">
        <f>E233*(F233+I233)</f>
        <v>0</v>
      </c>
      <c r="H233" s="105"/>
      <c r="I233" s="64"/>
      <c r="K233" s="122"/>
    </row>
    <row r="234" spans="1:11" s="51" customFormat="1" ht="13.5" thickBot="1">
      <c r="A234" s="141" t="s">
        <v>14</v>
      </c>
      <c r="B234" s="142" t="s">
        <v>357</v>
      </c>
      <c r="C234" s="143" t="s">
        <v>230</v>
      </c>
      <c r="D234" s="144"/>
      <c r="E234" s="188" t="s">
        <v>25</v>
      </c>
      <c r="F234" s="245">
        <f>SUM(G235:G257)</f>
        <v>0</v>
      </c>
      <c r="G234" s="145"/>
      <c r="H234" s="105"/>
      <c r="I234" s="64"/>
      <c r="K234" s="122"/>
    </row>
    <row r="235" spans="1:11" s="51" customFormat="1" ht="33.75">
      <c r="A235" s="201">
        <v>48</v>
      </c>
      <c r="B235" s="148" t="s">
        <v>231</v>
      </c>
      <c r="C235" s="149" t="s">
        <v>232</v>
      </c>
      <c r="D235" s="150" t="s">
        <v>33</v>
      </c>
      <c r="E235" s="212">
        <v>3352</v>
      </c>
      <c r="F235" s="254"/>
      <c r="G235" s="202">
        <f aca="true" t="shared" si="35" ref="G235:G257">E235*(F235+I235)</f>
        <v>0</v>
      </c>
      <c r="H235" s="105"/>
      <c r="I235" s="156"/>
      <c r="K235" s="122"/>
    </row>
    <row r="236" spans="1:11" s="51" customFormat="1" ht="33.75">
      <c r="A236" s="49">
        <v>49</v>
      </c>
      <c r="B236" s="114" t="s">
        <v>231</v>
      </c>
      <c r="C236" s="115" t="s">
        <v>233</v>
      </c>
      <c r="D236" s="48" t="s">
        <v>33</v>
      </c>
      <c r="E236" s="104">
        <v>60</v>
      </c>
      <c r="F236" s="247"/>
      <c r="G236" s="45">
        <f t="shared" si="35"/>
        <v>0</v>
      </c>
      <c r="H236" s="105"/>
      <c r="I236" s="156"/>
      <c r="K236" s="122"/>
    </row>
    <row r="237" spans="1:11" s="51" customFormat="1" ht="33.75">
      <c r="A237" s="49">
        <v>50</v>
      </c>
      <c r="B237" s="114" t="s">
        <v>231</v>
      </c>
      <c r="C237" s="115" t="s">
        <v>234</v>
      </c>
      <c r="D237" s="48" t="s">
        <v>33</v>
      </c>
      <c r="E237" s="104">
        <v>60</v>
      </c>
      <c r="F237" s="247"/>
      <c r="G237" s="45">
        <f t="shared" si="35"/>
        <v>0</v>
      </c>
      <c r="H237" s="105"/>
      <c r="I237" s="156"/>
      <c r="K237" s="122"/>
    </row>
    <row r="238" spans="1:11" s="51" customFormat="1" ht="12.75">
      <c r="A238" s="49">
        <v>51</v>
      </c>
      <c r="B238" s="58"/>
      <c r="C238" s="67" t="s">
        <v>450</v>
      </c>
      <c r="D238" s="50" t="s">
        <v>33</v>
      </c>
      <c r="E238" s="86">
        <v>48</v>
      </c>
      <c r="F238" s="246"/>
      <c r="G238" s="77">
        <f t="shared" si="35"/>
        <v>0</v>
      </c>
      <c r="H238" s="105"/>
      <c r="I238" s="156"/>
      <c r="K238" s="122"/>
    </row>
    <row r="239" spans="1:11" s="51" customFormat="1" ht="12.75">
      <c r="A239" s="49">
        <v>52</v>
      </c>
      <c r="B239" s="114" t="s">
        <v>231</v>
      </c>
      <c r="C239" s="67" t="s">
        <v>235</v>
      </c>
      <c r="D239" s="50" t="s">
        <v>33</v>
      </c>
      <c r="E239" s="86">
        <v>84</v>
      </c>
      <c r="F239" s="246"/>
      <c r="G239" s="77">
        <f t="shared" si="35"/>
        <v>0</v>
      </c>
      <c r="H239" s="105"/>
      <c r="I239" s="64"/>
      <c r="K239" s="122"/>
    </row>
    <row r="240" spans="1:11" s="51" customFormat="1" ht="22.5">
      <c r="A240" s="49">
        <v>53</v>
      </c>
      <c r="B240" s="114"/>
      <c r="C240" s="115" t="s">
        <v>236</v>
      </c>
      <c r="D240" s="48" t="s">
        <v>37</v>
      </c>
      <c r="E240" s="104">
        <v>1</v>
      </c>
      <c r="F240" s="247"/>
      <c r="G240" s="45">
        <f t="shared" si="35"/>
        <v>0</v>
      </c>
      <c r="H240" s="105"/>
      <c r="I240" s="64"/>
      <c r="K240" s="122"/>
    </row>
    <row r="241" spans="1:11" s="51" customFormat="1" ht="12.75">
      <c r="A241" s="49">
        <v>54</v>
      </c>
      <c r="B241" s="114"/>
      <c r="C241" s="115" t="s">
        <v>237</v>
      </c>
      <c r="D241" s="48" t="s">
        <v>33</v>
      </c>
      <c r="E241" s="104">
        <v>60</v>
      </c>
      <c r="F241" s="247"/>
      <c r="G241" s="45">
        <f t="shared" si="35"/>
        <v>0</v>
      </c>
      <c r="H241" s="105"/>
      <c r="I241" s="64"/>
      <c r="K241" s="122"/>
    </row>
    <row r="242" spans="1:11" s="51" customFormat="1" ht="12.75">
      <c r="A242" s="49">
        <v>55</v>
      </c>
      <c r="B242" s="112"/>
      <c r="C242" s="115" t="s">
        <v>238</v>
      </c>
      <c r="D242" s="48" t="s">
        <v>26</v>
      </c>
      <c r="E242" s="104">
        <v>9</v>
      </c>
      <c r="F242" s="247"/>
      <c r="G242" s="45">
        <f t="shared" si="35"/>
        <v>0</v>
      </c>
      <c r="H242" s="105"/>
      <c r="I242" s="64"/>
      <c r="K242" s="122"/>
    </row>
    <row r="243" spans="1:11" s="51" customFormat="1" ht="12.75">
      <c r="A243" s="49">
        <v>56</v>
      </c>
      <c r="B243" s="114" t="s">
        <v>59</v>
      </c>
      <c r="C243" s="115" t="s">
        <v>60</v>
      </c>
      <c r="D243" s="48" t="s">
        <v>33</v>
      </c>
      <c r="E243" s="104">
        <v>1832</v>
      </c>
      <c r="F243" s="247"/>
      <c r="G243" s="45">
        <f t="shared" si="35"/>
        <v>0</v>
      </c>
      <c r="H243" s="105"/>
      <c r="I243" s="64"/>
      <c r="K243" s="122"/>
    </row>
    <row r="244" spans="1:11" s="51" customFormat="1" ht="12.75">
      <c r="A244" s="49" t="s">
        <v>487</v>
      </c>
      <c r="B244" s="112"/>
      <c r="C244" s="113" t="s">
        <v>147</v>
      </c>
      <c r="D244" s="48" t="s">
        <v>26</v>
      </c>
      <c r="E244" s="269">
        <v>34</v>
      </c>
      <c r="F244" s="247"/>
      <c r="G244" s="77">
        <f t="shared" si="35"/>
        <v>0</v>
      </c>
      <c r="H244" s="105"/>
      <c r="I244" s="64"/>
      <c r="K244" s="122"/>
    </row>
    <row r="245" spans="1:11" s="51" customFormat="1" ht="12.75">
      <c r="A245" s="49" t="s">
        <v>488</v>
      </c>
      <c r="B245" s="114"/>
      <c r="C245" s="113" t="s">
        <v>146</v>
      </c>
      <c r="D245" s="48" t="s">
        <v>26</v>
      </c>
      <c r="E245" s="269">
        <v>868</v>
      </c>
      <c r="F245" s="247"/>
      <c r="G245" s="77">
        <f t="shared" si="35"/>
        <v>0</v>
      </c>
      <c r="H245" s="105"/>
      <c r="I245" s="64"/>
      <c r="K245" s="122"/>
    </row>
    <row r="246" spans="1:11" s="51" customFormat="1" ht="12.75">
      <c r="A246" s="49" t="s">
        <v>489</v>
      </c>
      <c r="B246" s="112"/>
      <c r="C246" s="113" t="s">
        <v>148</v>
      </c>
      <c r="D246" s="48" t="s">
        <v>26</v>
      </c>
      <c r="E246" s="269">
        <v>146</v>
      </c>
      <c r="F246" s="247"/>
      <c r="G246" s="77">
        <f t="shared" si="35"/>
        <v>0</v>
      </c>
      <c r="H246" s="105"/>
      <c r="I246" s="64"/>
      <c r="K246" s="122"/>
    </row>
    <row r="247" spans="1:11" s="51" customFormat="1" ht="12.75">
      <c r="A247" s="49" t="s">
        <v>490</v>
      </c>
      <c r="B247" s="114"/>
      <c r="C247" s="113" t="s">
        <v>149</v>
      </c>
      <c r="D247" s="48" t="s">
        <v>26</v>
      </c>
      <c r="E247" s="269">
        <v>283</v>
      </c>
      <c r="F247" s="247"/>
      <c r="G247" s="77">
        <f t="shared" si="35"/>
        <v>0</v>
      </c>
      <c r="H247" s="105"/>
      <c r="I247" s="64"/>
      <c r="K247" s="122"/>
    </row>
    <row r="248" spans="1:11" s="51" customFormat="1" ht="12.75">
      <c r="A248" s="272" t="s">
        <v>491</v>
      </c>
      <c r="B248" s="114"/>
      <c r="C248" s="115" t="s">
        <v>150</v>
      </c>
      <c r="D248" s="48" t="s">
        <v>26</v>
      </c>
      <c r="E248" s="269">
        <v>136</v>
      </c>
      <c r="F248" s="247"/>
      <c r="G248" s="77">
        <f t="shared" si="35"/>
        <v>0</v>
      </c>
      <c r="H248" s="105"/>
      <c r="I248" s="64"/>
      <c r="K248" s="122"/>
    </row>
    <row r="249" spans="1:11" s="51" customFormat="1" ht="12.75">
      <c r="A249" s="49" t="s">
        <v>492</v>
      </c>
      <c r="B249" s="114"/>
      <c r="C249" s="113" t="s">
        <v>151</v>
      </c>
      <c r="D249" s="48" t="s">
        <v>26</v>
      </c>
      <c r="E249" s="269">
        <v>115</v>
      </c>
      <c r="F249" s="247"/>
      <c r="G249" s="77">
        <f t="shared" si="35"/>
        <v>0</v>
      </c>
      <c r="H249" s="105"/>
      <c r="I249" s="64"/>
      <c r="K249" s="122"/>
    </row>
    <row r="250" spans="1:11" s="51" customFormat="1" ht="12.75">
      <c r="A250" s="49" t="s">
        <v>493</v>
      </c>
      <c r="B250" s="114"/>
      <c r="C250" s="113" t="s">
        <v>152</v>
      </c>
      <c r="D250" s="48" t="s">
        <v>26</v>
      </c>
      <c r="E250" s="269">
        <v>23</v>
      </c>
      <c r="F250" s="247"/>
      <c r="G250" s="77">
        <f t="shared" si="35"/>
        <v>0</v>
      </c>
      <c r="H250" s="105"/>
      <c r="I250" s="64"/>
      <c r="K250" s="122"/>
    </row>
    <row r="251" spans="1:11" s="51" customFormat="1" ht="12.75">
      <c r="A251" s="49">
        <v>57</v>
      </c>
      <c r="B251" s="58" t="s">
        <v>59</v>
      </c>
      <c r="C251" s="67" t="s">
        <v>61</v>
      </c>
      <c r="D251" s="50" t="s">
        <v>26</v>
      </c>
      <c r="E251" s="86">
        <v>6108</v>
      </c>
      <c r="F251" s="246"/>
      <c r="G251" s="77">
        <f t="shared" si="35"/>
        <v>0</v>
      </c>
      <c r="H251" s="105"/>
      <c r="I251" s="64"/>
      <c r="K251" s="122"/>
    </row>
    <row r="252" spans="1:11" s="51" customFormat="1" ht="12.75">
      <c r="A252" s="49">
        <v>58</v>
      </c>
      <c r="B252" s="58" t="s">
        <v>59</v>
      </c>
      <c r="C252" s="67" t="s">
        <v>62</v>
      </c>
      <c r="D252" s="50" t="s">
        <v>26</v>
      </c>
      <c r="E252" s="86">
        <v>6108</v>
      </c>
      <c r="F252" s="246"/>
      <c r="G252" s="77">
        <f t="shared" si="35"/>
        <v>0</v>
      </c>
      <c r="H252" s="105"/>
      <c r="I252" s="64"/>
      <c r="K252" s="122"/>
    </row>
    <row r="253" spans="1:11" s="51" customFormat="1" ht="12.75">
      <c r="A253" s="49">
        <v>59</v>
      </c>
      <c r="B253" s="58" t="s">
        <v>59</v>
      </c>
      <c r="C253" s="67" t="s">
        <v>63</v>
      </c>
      <c r="D253" s="50" t="s">
        <v>26</v>
      </c>
      <c r="E253" s="268">
        <v>0</v>
      </c>
      <c r="F253" s="246"/>
      <c r="G253" s="77">
        <f t="shared" si="35"/>
        <v>0</v>
      </c>
      <c r="H253" s="105"/>
      <c r="I253" s="64"/>
      <c r="K253" s="122"/>
    </row>
    <row r="254" spans="1:11" s="51" customFormat="1" ht="33.75">
      <c r="A254" s="49">
        <v>60</v>
      </c>
      <c r="B254" s="34"/>
      <c r="C254" s="33" t="s">
        <v>239</v>
      </c>
      <c r="D254" s="43" t="s">
        <v>26</v>
      </c>
      <c r="E254" s="83">
        <v>1</v>
      </c>
      <c r="F254" s="248"/>
      <c r="G254" s="7">
        <f t="shared" si="35"/>
        <v>0</v>
      </c>
      <c r="H254" s="105"/>
      <c r="I254" s="64"/>
      <c r="K254" s="122"/>
    </row>
    <row r="255" spans="1:11" s="51" customFormat="1" ht="12.75">
      <c r="A255" s="49">
        <v>61</v>
      </c>
      <c r="B255" s="34"/>
      <c r="C255" s="67" t="s">
        <v>123</v>
      </c>
      <c r="D255" s="50" t="s">
        <v>124</v>
      </c>
      <c r="E255" s="86">
        <v>1</v>
      </c>
      <c r="F255" s="246"/>
      <c r="G255" s="68">
        <f t="shared" si="35"/>
        <v>0</v>
      </c>
      <c r="H255" s="105"/>
      <c r="I255" s="64"/>
      <c r="K255" s="122"/>
    </row>
    <row r="256" spans="1:11" s="51" customFormat="1" ht="12.75">
      <c r="A256" s="49">
        <v>62</v>
      </c>
      <c r="B256" s="34"/>
      <c r="C256" s="67" t="s">
        <v>114</v>
      </c>
      <c r="D256" s="50" t="s">
        <v>26</v>
      </c>
      <c r="E256" s="86">
        <v>8</v>
      </c>
      <c r="F256" s="246"/>
      <c r="G256" s="68">
        <f t="shared" si="35"/>
        <v>0</v>
      </c>
      <c r="H256" s="105"/>
      <c r="I256" s="64"/>
      <c r="K256" s="122"/>
    </row>
    <row r="257" spans="1:11" s="51" customFormat="1" ht="13.5" thickBot="1">
      <c r="A257" s="49">
        <v>63</v>
      </c>
      <c r="B257" s="34"/>
      <c r="C257" s="33" t="s">
        <v>451</v>
      </c>
      <c r="D257" s="43" t="s">
        <v>37</v>
      </c>
      <c r="E257" s="83">
        <v>1</v>
      </c>
      <c r="F257" s="248"/>
      <c r="G257" s="7">
        <f t="shared" si="35"/>
        <v>0</v>
      </c>
      <c r="H257" s="105"/>
      <c r="I257" s="64"/>
      <c r="K257" s="122"/>
    </row>
    <row r="258" spans="1:11" s="51" customFormat="1" ht="13.5" thickBot="1">
      <c r="A258" s="141" t="s">
        <v>14</v>
      </c>
      <c r="B258" s="142" t="s">
        <v>358</v>
      </c>
      <c r="C258" s="143" t="s">
        <v>240</v>
      </c>
      <c r="D258" s="144"/>
      <c r="E258" s="188" t="s">
        <v>25</v>
      </c>
      <c r="F258" s="245">
        <f>SUM(G259:G263)</f>
        <v>0</v>
      </c>
      <c r="G258" s="145"/>
      <c r="H258" s="105"/>
      <c r="I258" s="64"/>
      <c r="K258" s="122"/>
    </row>
    <row r="259" spans="1:11" s="51" customFormat="1" ht="12.75">
      <c r="A259" s="203">
        <v>64</v>
      </c>
      <c r="B259" s="151" t="s">
        <v>59</v>
      </c>
      <c r="C259" s="152" t="s">
        <v>241</v>
      </c>
      <c r="D259" s="153" t="s">
        <v>33</v>
      </c>
      <c r="E259" s="271">
        <v>32</v>
      </c>
      <c r="F259" s="343"/>
      <c r="G259" s="204">
        <f aca="true" t="shared" si="36" ref="G259:G263">E259*(F259+I259)</f>
        <v>0</v>
      </c>
      <c r="H259" s="105"/>
      <c r="I259" s="64"/>
      <c r="K259" s="122"/>
    </row>
    <row r="260" spans="1:11" s="51" customFormat="1" ht="12.75">
      <c r="A260" s="49">
        <v>65</v>
      </c>
      <c r="B260" s="58" t="s">
        <v>59</v>
      </c>
      <c r="C260" s="67" t="s">
        <v>322</v>
      </c>
      <c r="D260" s="50" t="s">
        <v>26</v>
      </c>
      <c r="E260" s="86">
        <v>32</v>
      </c>
      <c r="F260" s="246"/>
      <c r="G260" s="77">
        <f t="shared" si="36"/>
        <v>0</v>
      </c>
      <c r="H260" s="105"/>
      <c r="I260" s="64"/>
      <c r="K260" s="122"/>
    </row>
    <row r="261" spans="1:11" s="51" customFormat="1" ht="12.75">
      <c r="A261" s="49">
        <v>66</v>
      </c>
      <c r="B261" s="58" t="s">
        <v>59</v>
      </c>
      <c r="C261" s="67" t="s">
        <v>242</v>
      </c>
      <c r="D261" s="50" t="s">
        <v>26</v>
      </c>
      <c r="E261" s="86">
        <v>32</v>
      </c>
      <c r="F261" s="246"/>
      <c r="G261" s="77">
        <f t="shared" si="36"/>
        <v>0</v>
      </c>
      <c r="H261" s="105"/>
      <c r="I261" s="64"/>
      <c r="K261" s="122"/>
    </row>
    <row r="262" spans="1:11" s="51" customFormat="1" ht="12.75">
      <c r="A262" s="49">
        <v>67</v>
      </c>
      <c r="B262" s="58" t="s">
        <v>59</v>
      </c>
      <c r="C262" s="67" t="s">
        <v>321</v>
      </c>
      <c r="D262" s="50" t="s">
        <v>26</v>
      </c>
      <c r="E262" s="86">
        <v>32</v>
      </c>
      <c r="F262" s="246"/>
      <c r="G262" s="77">
        <f t="shared" si="36"/>
        <v>0</v>
      </c>
      <c r="H262" s="105"/>
      <c r="I262" s="64"/>
      <c r="K262" s="122"/>
    </row>
    <row r="263" spans="1:11" s="51" customFormat="1" ht="13.5" thickBot="1">
      <c r="A263" s="42">
        <v>68</v>
      </c>
      <c r="B263" s="172"/>
      <c r="C263" s="157" t="s">
        <v>243</v>
      </c>
      <c r="D263" s="54" t="s">
        <v>37</v>
      </c>
      <c r="E263" s="91">
        <v>1</v>
      </c>
      <c r="F263" s="292"/>
      <c r="G263" s="35">
        <f t="shared" si="36"/>
        <v>0</v>
      </c>
      <c r="H263" s="105"/>
      <c r="I263" s="64"/>
      <c r="K263" s="122"/>
    </row>
    <row r="264" spans="1:11" s="51" customFormat="1" ht="13.5" thickBot="1">
      <c r="A264" s="141" t="s">
        <v>14</v>
      </c>
      <c r="B264" s="142" t="s">
        <v>359</v>
      </c>
      <c r="C264" s="143" t="s">
        <v>369</v>
      </c>
      <c r="D264" s="144"/>
      <c r="E264" s="188" t="s">
        <v>25</v>
      </c>
      <c r="F264" s="245">
        <f>SUM(G265:G265)</f>
        <v>0</v>
      </c>
      <c r="G264" s="145"/>
      <c r="H264" s="105"/>
      <c r="I264" s="64"/>
      <c r="K264" s="122"/>
    </row>
    <row r="265" spans="1:11" s="51" customFormat="1" ht="23.25" thickBot="1">
      <c r="A265" s="46">
        <v>69</v>
      </c>
      <c r="B265" s="112"/>
      <c r="C265" s="115" t="s">
        <v>244</v>
      </c>
      <c r="D265" s="48" t="s">
        <v>33</v>
      </c>
      <c r="E265" s="104">
        <v>435</v>
      </c>
      <c r="F265" s="247"/>
      <c r="G265" s="45">
        <f aca="true" t="shared" si="37" ref="G265">E265*(F265+I265)</f>
        <v>0</v>
      </c>
      <c r="H265" s="105"/>
      <c r="I265" s="64"/>
      <c r="K265" s="122"/>
    </row>
    <row r="266" spans="1:11" s="51" customFormat="1" ht="13.5" thickBot="1">
      <c r="A266" s="141" t="s">
        <v>14</v>
      </c>
      <c r="B266" s="142" t="s">
        <v>360</v>
      </c>
      <c r="C266" s="143" t="s">
        <v>245</v>
      </c>
      <c r="D266" s="144"/>
      <c r="E266" s="188" t="s">
        <v>25</v>
      </c>
      <c r="F266" s="245">
        <f>SUM(G267:G350)</f>
        <v>0</v>
      </c>
      <c r="G266" s="145"/>
      <c r="H266" s="105"/>
      <c r="I266" s="64"/>
      <c r="K266" s="122"/>
    </row>
    <row r="267" spans="1:11" s="51" customFormat="1" ht="12.75">
      <c r="A267" s="201">
        <v>70</v>
      </c>
      <c r="B267" s="148"/>
      <c r="C267" s="180" t="s">
        <v>308</v>
      </c>
      <c r="D267" s="153" t="s">
        <v>37</v>
      </c>
      <c r="E267" s="213">
        <v>1</v>
      </c>
      <c r="F267" s="343"/>
      <c r="G267" s="204">
        <f aca="true" t="shared" si="38" ref="G267:G299">E267*(F267+I267)</f>
        <v>0</v>
      </c>
      <c r="H267" s="105"/>
      <c r="I267" s="64"/>
      <c r="K267" s="122"/>
    </row>
    <row r="268" spans="1:11" s="51" customFormat="1" ht="12.75">
      <c r="A268" s="49">
        <v>71</v>
      </c>
      <c r="B268" s="58"/>
      <c r="C268" s="67" t="s">
        <v>246</v>
      </c>
      <c r="D268" s="43" t="s">
        <v>26</v>
      </c>
      <c r="E268" s="83">
        <v>1</v>
      </c>
      <c r="F268" s="248"/>
      <c r="G268" s="7">
        <f t="shared" si="38"/>
        <v>0</v>
      </c>
      <c r="H268" s="105"/>
      <c r="I268" s="64"/>
      <c r="K268" s="122"/>
    </row>
    <row r="269" spans="1:11" s="51" customFormat="1" ht="12.75">
      <c r="A269" s="49">
        <v>72</v>
      </c>
      <c r="B269" s="58"/>
      <c r="C269" s="67" t="s">
        <v>247</v>
      </c>
      <c r="D269" s="43" t="s">
        <v>26</v>
      </c>
      <c r="E269" s="83">
        <v>1</v>
      </c>
      <c r="F269" s="248"/>
      <c r="G269" s="7">
        <f t="shared" si="38"/>
        <v>0</v>
      </c>
      <c r="H269" s="105"/>
      <c r="I269" s="64"/>
      <c r="K269" s="122"/>
    </row>
    <row r="270" spans="1:11" s="51" customFormat="1" ht="12.75">
      <c r="A270" s="49">
        <v>73</v>
      </c>
      <c r="B270" s="58"/>
      <c r="C270" s="67" t="s">
        <v>248</v>
      </c>
      <c r="D270" s="43" t="s">
        <v>26</v>
      </c>
      <c r="E270" s="83">
        <v>1</v>
      </c>
      <c r="F270" s="248"/>
      <c r="G270" s="7">
        <f t="shared" si="38"/>
        <v>0</v>
      </c>
      <c r="H270" s="105"/>
      <c r="I270" s="64"/>
      <c r="K270" s="122"/>
    </row>
    <row r="271" spans="1:11" s="51" customFormat="1" ht="12.75">
      <c r="A271" s="49">
        <v>74</v>
      </c>
      <c r="B271" s="58"/>
      <c r="C271" s="67" t="s">
        <v>452</v>
      </c>
      <c r="D271" s="43" t="s">
        <v>26</v>
      </c>
      <c r="E271" s="83">
        <v>1</v>
      </c>
      <c r="F271" s="248"/>
      <c r="G271" s="7">
        <f t="shared" si="38"/>
        <v>0</v>
      </c>
      <c r="H271" s="105"/>
      <c r="I271" s="64"/>
      <c r="K271" s="122"/>
    </row>
    <row r="272" spans="1:11" s="51" customFormat="1" ht="12.75">
      <c r="A272" s="49">
        <v>75</v>
      </c>
      <c r="B272" s="58"/>
      <c r="C272" s="67" t="s">
        <v>249</v>
      </c>
      <c r="D272" s="43" t="s">
        <v>26</v>
      </c>
      <c r="E272" s="83">
        <v>1</v>
      </c>
      <c r="F272" s="248"/>
      <c r="G272" s="7">
        <f t="shared" si="38"/>
        <v>0</v>
      </c>
      <c r="H272" s="105"/>
      <c r="I272" s="64"/>
      <c r="K272" s="122"/>
    </row>
    <row r="273" spans="1:11" s="51" customFormat="1" ht="12.75">
      <c r="A273" s="49">
        <v>76</v>
      </c>
      <c r="B273" s="58"/>
      <c r="C273" s="67" t="s">
        <v>250</v>
      </c>
      <c r="D273" s="43" t="s">
        <v>26</v>
      </c>
      <c r="E273" s="83">
        <v>6</v>
      </c>
      <c r="F273" s="248"/>
      <c r="G273" s="7">
        <f t="shared" si="38"/>
        <v>0</v>
      </c>
      <c r="H273" s="105"/>
      <c r="I273" s="64"/>
      <c r="K273" s="122"/>
    </row>
    <row r="274" spans="1:11" s="51" customFormat="1" ht="12.75">
      <c r="A274" s="49">
        <v>77</v>
      </c>
      <c r="B274" s="58"/>
      <c r="C274" s="67" t="s">
        <v>251</v>
      </c>
      <c r="D274" s="43" t="s">
        <v>26</v>
      </c>
      <c r="E274" s="83">
        <v>3</v>
      </c>
      <c r="F274" s="248"/>
      <c r="G274" s="7">
        <f t="shared" si="38"/>
        <v>0</v>
      </c>
      <c r="H274" s="105"/>
      <c r="I274" s="64"/>
      <c r="K274" s="122"/>
    </row>
    <row r="275" spans="1:11" s="51" customFormat="1" ht="12.75">
      <c r="A275" s="49">
        <v>78</v>
      </c>
      <c r="B275" s="58"/>
      <c r="C275" s="67" t="s">
        <v>252</v>
      </c>
      <c r="D275" s="43" t="s">
        <v>26</v>
      </c>
      <c r="E275" s="83">
        <v>5</v>
      </c>
      <c r="F275" s="248"/>
      <c r="G275" s="7">
        <f t="shared" si="38"/>
        <v>0</v>
      </c>
      <c r="H275" s="105"/>
      <c r="I275" s="64"/>
      <c r="K275" s="122"/>
    </row>
    <row r="276" spans="1:11" s="51" customFormat="1" ht="12.75">
      <c r="A276" s="49">
        <v>79</v>
      </c>
      <c r="B276" s="58"/>
      <c r="C276" s="67" t="s">
        <v>253</v>
      </c>
      <c r="D276" s="43" t="s">
        <v>26</v>
      </c>
      <c r="E276" s="83">
        <v>1</v>
      </c>
      <c r="F276" s="248"/>
      <c r="G276" s="7">
        <f t="shared" si="38"/>
        <v>0</v>
      </c>
      <c r="H276" s="105"/>
      <c r="I276" s="64"/>
      <c r="K276" s="122"/>
    </row>
    <row r="277" spans="1:11" s="51" customFormat="1" ht="12.75">
      <c r="A277" s="49">
        <v>80</v>
      </c>
      <c r="B277" s="58"/>
      <c r="C277" s="67" t="s">
        <v>254</v>
      </c>
      <c r="D277" s="43" t="s">
        <v>26</v>
      </c>
      <c r="E277" s="83">
        <v>4</v>
      </c>
      <c r="F277" s="248"/>
      <c r="G277" s="7">
        <f t="shared" si="38"/>
        <v>0</v>
      </c>
      <c r="H277" s="105"/>
      <c r="I277" s="64"/>
      <c r="K277" s="122"/>
    </row>
    <row r="278" spans="1:11" s="51" customFormat="1" ht="12.75">
      <c r="A278" s="49">
        <v>81</v>
      </c>
      <c r="B278" s="58"/>
      <c r="C278" s="67" t="s">
        <v>255</v>
      </c>
      <c r="D278" s="43" t="s">
        <v>26</v>
      </c>
      <c r="E278" s="83">
        <v>186</v>
      </c>
      <c r="F278" s="248"/>
      <c r="G278" s="7">
        <f t="shared" si="38"/>
        <v>0</v>
      </c>
      <c r="H278" s="105"/>
      <c r="I278" s="64"/>
      <c r="K278" s="122"/>
    </row>
    <row r="279" spans="1:11" s="51" customFormat="1" ht="12.75">
      <c r="A279" s="49">
        <v>82</v>
      </c>
      <c r="B279" s="58"/>
      <c r="C279" s="67" t="s">
        <v>256</v>
      </c>
      <c r="D279" s="43" t="s">
        <v>124</v>
      </c>
      <c r="E279" s="83">
        <v>1</v>
      </c>
      <c r="F279" s="248"/>
      <c r="G279" s="7">
        <f t="shared" si="38"/>
        <v>0</v>
      </c>
      <c r="H279" s="105"/>
      <c r="I279" s="64"/>
      <c r="K279" s="122"/>
    </row>
    <row r="280" spans="1:11" s="51" customFormat="1" ht="12.75">
      <c r="A280" s="49">
        <v>83</v>
      </c>
      <c r="B280" s="58"/>
      <c r="C280" s="33" t="s">
        <v>257</v>
      </c>
      <c r="D280" s="43" t="s">
        <v>26</v>
      </c>
      <c r="E280" s="83">
        <v>1</v>
      </c>
      <c r="F280" s="248"/>
      <c r="G280" s="7">
        <f t="shared" si="38"/>
        <v>0</v>
      </c>
      <c r="H280" s="105"/>
      <c r="I280" s="64"/>
      <c r="K280" s="122"/>
    </row>
    <row r="281" spans="1:11" s="51" customFormat="1" ht="12.75">
      <c r="A281" s="49">
        <v>84</v>
      </c>
      <c r="B281" s="58"/>
      <c r="C281" s="67" t="s">
        <v>258</v>
      </c>
      <c r="D281" s="50" t="s">
        <v>26</v>
      </c>
      <c r="E281" s="86">
        <v>1</v>
      </c>
      <c r="F281" s="248"/>
      <c r="G281" s="77">
        <f t="shared" si="38"/>
        <v>0</v>
      </c>
      <c r="H281" s="105"/>
      <c r="I281" s="64"/>
      <c r="K281" s="122"/>
    </row>
    <row r="282" spans="1:11" s="51" customFormat="1" ht="12.75">
      <c r="A282" s="49">
        <v>85</v>
      </c>
      <c r="B282" s="58"/>
      <c r="C282" s="67" t="s">
        <v>259</v>
      </c>
      <c r="D282" s="50" t="s">
        <v>26</v>
      </c>
      <c r="E282" s="86">
        <v>1</v>
      </c>
      <c r="F282" s="248"/>
      <c r="G282" s="77">
        <f t="shared" si="38"/>
        <v>0</v>
      </c>
      <c r="H282" s="105"/>
      <c r="I282" s="64"/>
      <c r="K282" s="122"/>
    </row>
    <row r="283" spans="1:11" s="51" customFormat="1" ht="12.75">
      <c r="A283" s="49">
        <v>86</v>
      </c>
      <c r="B283" s="58"/>
      <c r="C283" s="67" t="s">
        <v>260</v>
      </c>
      <c r="D283" s="50" t="s">
        <v>26</v>
      </c>
      <c r="E283" s="86">
        <v>2</v>
      </c>
      <c r="F283" s="248"/>
      <c r="G283" s="77">
        <f t="shared" si="38"/>
        <v>0</v>
      </c>
      <c r="H283" s="105"/>
      <c r="I283" s="64"/>
      <c r="K283" s="122"/>
    </row>
    <row r="284" spans="1:11" s="51" customFormat="1" ht="12.75">
      <c r="A284" s="49">
        <v>87</v>
      </c>
      <c r="B284" s="58"/>
      <c r="C284" s="157" t="s">
        <v>261</v>
      </c>
      <c r="D284" s="54" t="s">
        <v>26</v>
      </c>
      <c r="E284" s="91">
        <v>10</v>
      </c>
      <c r="F284" s="248"/>
      <c r="G284" s="35">
        <f t="shared" si="38"/>
        <v>0</v>
      </c>
      <c r="H284" s="105"/>
      <c r="I284" s="64"/>
      <c r="K284" s="122"/>
    </row>
    <row r="285" spans="1:11" s="51" customFormat="1" ht="12.75">
      <c r="A285" s="49">
        <v>88</v>
      </c>
      <c r="B285" s="58"/>
      <c r="C285" s="67" t="s">
        <v>262</v>
      </c>
      <c r="D285" s="50" t="s">
        <v>26</v>
      </c>
      <c r="E285" s="86">
        <v>1</v>
      </c>
      <c r="F285" s="248"/>
      <c r="G285" s="77">
        <f t="shared" si="38"/>
        <v>0</v>
      </c>
      <c r="H285" s="105"/>
      <c r="I285" s="64"/>
      <c r="K285" s="122"/>
    </row>
    <row r="286" spans="1:11" s="51" customFormat="1" ht="22.5">
      <c r="A286" s="49">
        <v>89</v>
      </c>
      <c r="B286" s="58"/>
      <c r="C286" s="67" t="s">
        <v>263</v>
      </c>
      <c r="D286" s="43" t="s">
        <v>26</v>
      </c>
      <c r="E286" s="83">
        <v>1</v>
      </c>
      <c r="F286" s="248"/>
      <c r="G286" s="7">
        <f t="shared" si="38"/>
        <v>0</v>
      </c>
      <c r="H286" s="105"/>
      <c r="I286" s="64"/>
      <c r="K286" s="122"/>
    </row>
    <row r="287" spans="1:11" s="51" customFormat="1" ht="12.75">
      <c r="A287" s="49">
        <v>90</v>
      </c>
      <c r="B287" s="58"/>
      <c r="C287" s="67" t="s">
        <v>264</v>
      </c>
      <c r="D287" s="43" t="s">
        <v>26</v>
      </c>
      <c r="E287" s="83">
        <v>1</v>
      </c>
      <c r="F287" s="248"/>
      <c r="G287" s="7">
        <f t="shared" si="38"/>
        <v>0</v>
      </c>
      <c r="H287" s="105"/>
      <c r="I287" s="64"/>
      <c r="K287" s="122"/>
    </row>
    <row r="288" spans="1:11" s="51" customFormat="1" ht="12.75">
      <c r="A288" s="49">
        <v>91</v>
      </c>
      <c r="B288" s="58"/>
      <c r="C288" s="67" t="s">
        <v>265</v>
      </c>
      <c r="D288" s="43" t="s">
        <v>26</v>
      </c>
      <c r="E288" s="83">
        <v>10</v>
      </c>
      <c r="F288" s="248"/>
      <c r="G288" s="7">
        <f t="shared" si="38"/>
        <v>0</v>
      </c>
      <c r="H288" s="105"/>
      <c r="I288" s="64"/>
      <c r="K288" s="122"/>
    </row>
    <row r="289" spans="1:11" s="51" customFormat="1" ht="12.75">
      <c r="A289" s="49">
        <v>92</v>
      </c>
      <c r="B289" s="58"/>
      <c r="C289" s="67" t="s">
        <v>266</v>
      </c>
      <c r="D289" s="43" t="s">
        <v>26</v>
      </c>
      <c r="E289" s="83">
        <v>2</v>
      </c>
      <c r="F289" s="248"/>
      <c r="G289" s="7">
        <f t="shared" si="38"/>
        <v>0</v>
      </c>
      <c r="H289" s="105"/>
      <c r="I289" s="64"/>
      <c r="K289" s="122"/>
    </row>
    <row r="290" spans="1:11" s="51" customFormat="1" ht="12.75">
      <c r="A290" s="49">
        <v>93</v>
      </c>
      <c r="B290" s="58"/>
      <c r="C290" s="33" t="s">
        <v>267</v>
      </c>
      <c r="D290" s="43" t="s">
        <v>26</v>
      </c>
      <c r="E290" s="83">
        <v>48</v>
      </c>
      <c r="F290" s="248"/>
      <c r="G290" s="7">
        <f t="shared" si="38"/>
        <v>0</v>
      </c>
      <c r="H290" s="105"/>
      <c r="I290" s="64"/>
      <c r="K290" s="122"/>
    </row>
    <row r="291" spans="1:11" s="51" customFormat="1" ht="12.75">
      <c r="A291" s="49">
        <v>94</v>
      </c>
      <c r="B291" s="58"/>
      <c r="C291" s="67" t="s">
        <v>268</v>
      </c>
      <c r="D291" s="50" t="s">
        <v>26</v>
      </c>
      <c r="E291" s="86">
        <v>24</v>
      </c>
      <c r="F291" s="248"/>
      <c r="G291" s="77">
        <f t="shared" si="38"/>
        <v>0</v>
      </c>
      <c r="H291" s="105"/>
      <c r="I291" s="64"/>
      <c r="K291" s="122"/>
    </row>
    <row r="292" spans="1:11" s="51" customFormat="1" ht="12.75">
      <c r="A292" s="49">
        <v>95</v>
      </c>
      <c r="B292" s="58"/>
      <c r="C292" s="67" t="s">
        <v>269</v>
      </c>
      <c r="D292" s="50" t="s">
        <v>26</v>
      </c>
      <c r="E292" s="86">
        <v>4</v>
      </c>
      <c r="F292" s="248"/>
      <c r="G292" s="77">
        <f t="shared" si="38"/>
        <v>0</v>
      </c>
      <c r="H292" s="105"/>
      <c r="I292" s="64"/>
      <c r="K292" s="122"/>
    </row>
    <row r="293" spans="1:11" s="51" customFormat="1" ht="12.75">
      <c r="A293" s="49">
        <v>96</v>
      </c>
      <c r="B293" s="58"/>
      <c r="C293" s="67" t="s">
        <v>270</v>
      </c>
      <c r="D293" s="50" t="s">
        <v>26</v>
      </c>
      <c r="E293" s="86">
        <v>5</v>
      </c>
      <c r="F293" s="248"/>
      <c r="G293" s="77">
        <f t="shared" si="38"/>
        <v>0</v>
      </c>
      <c r="H293" s="105"/>
      <c r="I293" s="64"/>
      <c r="K293" s="122"/>
    </row>
    <row r="294" spans="1:11" s="51" customFormat="1" ht="12.75">
      <c r="A294" s="49">
        <v>97</v>
      </c>
      <c r="B294" s="34"/>
      <c r="C294" s="67" t="s">
        <v>271</v>
      </c>
      <c r="D294" s="43" t="s">
        <v>124</v>
      </c>
      <c r="E294" s="83">
        <v>1</v>
      </c>
      <c r="F294" s="248"/>
      <c r="G294" s="7">
        <f t="shared" si="38"/>
        <v>0</v>
      </c>
      <c r="H294" s="105"/>
      <c r="I294" s="64"/>
      <c r="K294" s="122"/>
    </row>
    <row r="295" spans="1:11" s="51" customFormat="1" ht="12.75">
      <c r="A295" s="49">
        <v>98</v>
      </c>
      <c r="B295" s="34"/>
      <c r="C295" s="67" t="s">
        <v>272</v>
      </c>
      <c r="D295" s="43" t="s">
        <v>26</v>
      </c>
      <c r="E295" s="83">
        <v>1</v>
      </c>
      <c r="F295" s="248"/>
      <c r="G295" s="7">
        <f t="shared" si="38"/>
        <v>0</v>
      </c>
      <c r="H295" s="105"/>
      <c r="I295" s="64"/>
      <c r="K295" s="122"/>
    </row>
    <row r="296" spans="1:11" s="51" customFormat="1" ht="12.75">
      <c r="A296" s="49">
        <v>99</v>
      </c>
      <c r="B296" s="34"/>
      <c r="C296" s="67" t="s">
        <v>273</v>
      </c>
      <c r="D296" s="43" t="s">
        <v>26</v>
      </c>
      <c r="E296" s="83">
        <v>1</v>
      </c>
      <c r="F296" s="248"/>
      <c r="G296" s="7">
        <f t="shared" si="38"/>
        <v>0</v>
      </c>
      <c r="H296" s="105"/>
      <c r="I296" s="64"/>
      <c r="K296" s="122"/>
    </row>
    <row r="297" spans="1:11" s="51" customFormat="1" ht="12.75">
      <c r="A297" s="49">
        <v>100</v>
      </c>
      <c r="B297" s="34"/>
      <c r="C297" s="67" t="s">
        <v>274</v>
      </c>
      <c r="D297" s="43" t="s">
        <v>26</v>
      </c>
      <c r="E297" s="83">
        <v>2</v>
      </c>
      <c r="F297" s="248"/>
      <c r="G297" s="7">
        <f t="shared" si="38"/>
        <v>0</v>
      </c>
      <c r="H297" s="105"/>
      <c r="I297" s="64"/>
      <c r="K297" s="122"/>
    </row>
    <row r="298" spans="1:11" s="51" customFormat="1" ht="12.75">
      <c r="A298" s="49">
        <v>101</v>
      </c>
      <c r="B298" s="34"/>
      <c r="C298" s="33" t="s">
        <v>275</v>
      </c>
      <c r="D298" s="43" t="s">
        <v>26</v>
      </c>
      <c r="E298" s="83">
        <v>24</v>
      </c>
      <c r="F298" s="248"/>
      <c r="G298" s="7">
        <f t="shared" si="38"/>
        <v>0</v>
      </c>
      <c r="H298" s="105"/>
      <c r="I298" s="64"/>
      <c r="K298" s="122"/>
    </row>
    <row r="299" spans="1:11" s="51" customFormat="1" ht="12.75">
      <c r="A299" s="49">
        <v>102</v>
      </c>
      <c r="B299" s="34"/>
      <c r="C299" s="33" t="s">
        <v>276</v>
      </c>
      <c r="D299" s="43" t="s">
        <v>26</v>
      </c>
      <c r="E299" s="83">
        <v>2</v>
      </c>
      <c r="F299" s="248"/>
      <c r="G299" s="7">
        <f t="shared" si="38"/>
        <v>0</v>
      </c>
      <c r="H299" s="105"/>
      <c r="I299" s="64"/>
      <c r="K299" s="122"/>
    </row>
    <row r="300" spans="1:11" s="51" customFormat="1" ht="12.75">
      <c r="A300" s="49">
        <v>103</v>
      </c>
      <c r="B300" s="34"/>
      <c r="C300" s="168" t="s">
        <v>277</v>
      </c>
      <c r="D300" s="43" t="s">
        <v>26</v>
      </c>
      <c r="E300" s="83">
        <v>1</v>
      </c>
      <c r="F300" s="248"/>
      <c r="G300" s="7">
        <f>E300*(F300+I300)</f>
        <v>0</v>
      </c>
      <c r="H300" s="105"/>
      <c r="I300" s="64"/>
      <c r="K300" s="122"/>
    </row>
    <row r="301" spans="1:11" s="51" customFormat="1" ht="12.75">
      <c r="A301" s="49">
        <v>104</v>
      </c>
      <c r="B301" s="34"/>
      <c r="C301" s="67" t="s">
        <v>278</v>
      </c>
      <c r="D301" s="50" t="s">
        <v>33</v>
      </c>
      <c r="E301" s="86">
        <v>3352</v>
      </c>
      <c r="F301" s="246"/>
      <c r="G301" s="77">
        <f>E301*(F301+I301)</f>
        <v>0</v>
      </c>
      <c r="H301" s="105"/>
      <c r="I301" s="64"/>
      <c r="K301" s="122"/>
    </row>
    <row r="302" spans="1:11" s="51" customFormat="1" ht="12.75">
      <c r="A302" s="49">
        <v>105</v>
      </c>
      <c r="B302" s="34"/>
      <c r="C302" s="115" t="s">
        <v>279</v>
      </c>
      <c r="D302" s="48" t="s">
        <v>33</v>
      </c>
      <c r="E302" s="104">
        <v>60</v>
      </c>
      <c r="F302" s="247"/>
      <c r="G302" s="45">
        <f>E302*(F302+I302)</f>
        <v>0</v>
      </c>
      <c r="H302" s="105"/>
      <c r="I302" s="64"/>
      <c r="K302" s="122"/>
    </row>
    <row r="303" spans="1:11" s="51" customFormat="1" ht="12.75">
      <c r="A303" s="49">
        <v>106</v>
      </c>
      <c r="B303" s="34"/>
      <c r="C303" s="115" t="s">
        <v>280</v>
      </c>
      <c r="D303" s="48" t="s">
        <v>33</v>
      </c>
      <c r="E303" s="104">
        <v>60</v>
      </c>
      <c r="F303" s="247"/>
      <c r="G303" s="45">
        <f aca="true" t="shared" si="39" ref="G303:G327">E303*(F303+I303)</f>
        <v>0</v>
      </c>
      <c r="H303" s="105"/>
      <c r="I303" s="64"/>
      <c r="K303" s="122"/>
    </row>
    <row r="304" spans="1:11" s="51" customFormat="1" ht="12.75">
      <c r="A304" s="49">
        <v>107</v>
      </c>
      <c r="B304" s="34"/>
      <c r="C304" s="67" t="s">
        <v>453</v>
      </c>
      <c r="D304" s="50" t="s">
        <v>33</v>
      </c>
      <c r="E304" s="86">
        <v>48</v>
      </c>
      <c r="F304" s="246"/>
      <c r="G304" s="77">
        <f>E304*(F304+I304)</f>
        <v>0</v>
      </c>
      <c r="H304" s="105"/>
      <c r="I304" s="64"/>
      <c r="K304" s="122"/>
    </row>
    <row r="305" spans="1:11" s="51" customFormat="1" ht="12.75">
      <c r="A305" s="49">
        <v>108</v>
      </c>
      <c r="B305" s="34"/>
      <c r="C305" s="67" t="s">
        <v>281</v>
      </c>
      <c r="D305" s="50" t="s">
        <v>33</v>
      </c>
      <c r="E305" s="86">
        <v>84</v>
      </c>
      <c r="F305" s="246"/>
      <c r="G305" s="77">
        <f aca="true" t="shared" si="40" ref="G305">E305*(F305+I305)</f>
        <v>0</v>
      </c>
      <c r="H305" s="105"/>
      <c r="I305" s="64"/>
      <c r="K305" s="122"/>
    </row>
    <row r="306" spans="1:11" s="51" customFormat="1" ht="12.75">
      <c r="A306" s="49">
        <v>109</v>
      </c>
      <c r="B306" s="34"/>
      <c r="C306" s="115" t="s">
        <v>282</v>
      </c>
      <c r="D306" s="48" t="s">
        <v>37</v>
      </c>
      <c r="E306" s="104">
        <v>1</v>
      </c>
      <c r="F306" s="247"/>
      <c r="G306" s="45">
        <f t="shared" si="39"/>
        <v>0</v>
      </c>
      <c r="H306" s="105"/>
      <c r="I306" s="64"/>
      <c r="K306" s="122"/>
    </row>
    <row r="307" spans="1:11" s="51" customFormat="1" ht="12.75">
      <c r="A307" s="49">
        <v>110</v>
      </c>
      <c r="B307" s="34"/>
      <c r="C307" s="115" t="s">
        <v>283</v>
      </c>
      <c r="D307" s="48" t="s">
        <v>33</v>
      </c>
      <c r="E307" s="104">
        <v>36</v>
      </c>
      <c r="F307" s="247"/>
      <c r="G307" s="45">
        <f t="shared" si="39"/>
        <v>0</v>
      </c>
      <c r="H307" s="105"/>
      <c r="I307" s="64"/>
      <c r="K307" s="122"/>
    </row>
    <row r="308" spans="1:11" s="51" customFormat="1" ht="12.75">
      <c r="A308" s="49">
        <v>111</v>
      </c>
      <c r="B308" s="58"/>
      <c r="C308" s="67" t="s">
        <v>284</v>
      </c>
      <c r="D308" s="50" t="s">
        <v>26</v>
      </c>
      <c r="E308" s="86">
        <v>9</v>
      </c>
      <c r="F308" s="246"/>
      <c r="G308" s="77">
        <f t="shared" si="39"/>
        <v>0</v>
      </c>
      <c r="H308" s="105"/>
      <c r="I308" s="64"/>
      <c r="K308" s="122"/>
    </row>
    <row r="309" spans="1:11" s="51" customFormat="1" ht="12.75">
      <c r="A309" s="49">
        <v>112</v>
      </c>
      <c r="B309" s="58"/>
      <c r="C309" s="115" t="s">
        <v>285</v>
      </c>
      <c r="D309" s="48" t="s">
        <v>33</v>
      </c>
      <c r="E309" s="104">
        <v>1832</v>
      </c>
      <c r="F309" s="247"/>
      <c r="G309" s="45">
        <f t="shared" si="39"/>
        <v>0</v>
      </c>
      <c r="H309" s="105"/>
      <c r="I309" s="64"/>
      <c r="K309" s="122"/>
    </row>
    <row r="310" spans="1:11" s="51" customFormat="1" ht="12.75">
      <c r="A310" s="49" t="s">
        <v>494</v>
      </c>
      <c r="B310" s="112"/>
      <c r="C310" s="113" t="s">
        <v>474</v>
      </c>
      <c r="D310" s="48" t="s">
        <v>26</v>
      </c>
      <c r="E310" s="269">
        <v>34</v>
      </c>
      <c r="F310" s="246"/>
      <c r="G310" s="77">
        <f t="shared" si="39"/>
        <v>0</v>
      </c>
      <c r="H310" s="105"/>
      <c r="I310" s="64"/>
      <c r="K310" s="122"/>
    </row>
    <row r="311" spans="1:11" s="51" customFormat="1" ht="12.75">
      <c r="A311" s="49" t="s">
        <v>495</v>
      </c>
      <c r="B311" s="114"/>
      <c r="C311" s="113" t="s">
        <v>475</v>
      </c>
      <c r="D311" s="48" t="s">
        <v>26</v>
      </c>
      <c r="E311" s="269">
        <v>868</v>
      </c>
      <c r="F311" s="247"/>
      <c r="G311" s="77">
        <f t="shared" si="39"/>
        <v>0</v>
      </c>
      <c r="H311" s="105"/>
      <c r="I311" s="64"/>
      <c r="K311" s="122"/>
    </row>
    <row r="312" spans="1:11" s="51" customFormat="1" ht="12.75">
      <c r="A312" s="49" t="s">
        <v>496</v>
      </c>
      <c r="B312" s="112"/>
      <c r="C312" s="113" t="s">
        <v>476</v>
      </c>
      <c r="D312" s="48" t="s">
        <v>26</v>
      </c>
      <c r="E312" s="269">
        <v>146</v>
      </c>
      <c r="F312" s="247"/>
      <c r="G312" s="77">
        <f t="shared" si="39"/>
        <v>0</v>
      </c>
      <c r="H312" s="105"/>
      <c r="I312" s="64"/>
      <c r="K312" s="122"/>
    </row>
    <row r="313" spans="1:11" s="51" customFormat="1" ht="12.75">
      <c r="A313" s="49" t="s">
        <v>497</v>
      </c>
      <c r="B313" s="114"/>
      <c r="C313" s="113" t="s">
        <v>477</v>
      </c>
      <c r="D313" s="48" t="s">
        <v>26</v>
      </c>
      <c r="E313" s="269">
        <v>283</v>
      </c>
      <c r="F313" s="247"/>
      <c r="G313" s="77">
        <f t="shared" si="39"/>
        <v>0</v>
      </c>
      <c r="H313" s="105"/>
      <c r="I313" s="64"/>
      <c r="K313" s="122"/>
    </row>
    <row r="314" spans="1:11" s="51" customFormat="1" ht="12.75">
      <c r="A314" s="272" t="s">
        <v>498</v>
      </c>
      <c r="B314" s="114"/>
      <c r="C314" s="115" t="s">
        <v>478</v>
      </c>
      <c r="D314" s="48" t="s">
        <v>26</v>
      </c>
      <c r="E314" s="269">
        <v>136</v>
      </c>
      <c r="F314" s="247"/>
      <c r="G314" s="77">
        <f t="shared" si="39"/>
        <v>0</v>
      </c>
      <c r="H314" s="105"/>
      <c r="I314" s="64"/>
      <c r="K314" s="122"/>
    </row>
    <row r="315" spans="1:11" s="51" customFormat="1" ht="12.75">
      <c r="A315" s="49" t="s">
        <v>499</v>
      </c>
      <c r="B315" s="114"/>
      <c r="C315" s="113" t="s">
        <v>479</v>
      </c>
      <c r="D315" s="48" t="s">
        <v>26</v>
      </c>
      <c r="E315" s="269">
        <v>115</v>
      </c>
      <c r="F315" s="247"/>
      <c r="G315" s="77">
        <f t="shared" si="39"/>
        <v>0</v>
      </c>
      <c r="H315" s="105"/>
      <c r="I315" s="64"/>
      <c r="K315" s="122"/>
    </row>
    <row r="316" spans="1:11" s="51" customFormat="1" ht="22.5">
      <c r="A316" s="49" t="s">
        <v>500</v>
      </c>
      <c r="B316" s="114"/>
      <c r="C316" s="113" t="s">
        <v>480</v>
      </c>
      <c r="D316" s="48" t="s">
        <v>26</v>
      </c>
      <c r="E316" s="269">
        <v>23</v>
      </c>
      <c r="F316" s="247"/>
      <c r="G316" s="77">
        <f t="shared" si="39"/>
        <v>0</v>
      </c>
      <c r="H316" s="105"/>
      <c r="I316" s="64"/>
      <c r="K316" s="122"/>
    </row>
    <row r="317" spans="1:11" s="51" customFormat="1" ht="12.75">
      <c r="A317" s="49">
        <v>113</v>
      </c>
      <c r="B317" s="34"/>
      <c r="C317" s="67" t="s">
        <v>286</v>
      </c>
      <c r="D317" s="50" t="s">
        <v>26</v>
      </c>
      <c r="E317" s="86">
        <v>6108</v>
      </c>
      <c r="F317" s="246"/>
      <c r="G317" s="77">
        <f t="shared" si="39"/>
        <v>0</v>
      </c>
      <c r="H317" s="105"/>
      <c r="I317" s="64"/>
      <c r="K317" s="122"/>
    </row>
    <row r="318" spans="1:11" s="51" customFormat="1" ht="12.75">
      <c r="A318" s="49">
        <v>114</v>
      </c>
      <c r="B318" s="34"/>
      <c r="C318" s="67" t="s">
        <v>287</v>
      </c>
      <c r="D318" s="50" t="s">
        <v>26</v>
      </c>
      <c r="E318" s="86">
        <v>6108</v>
      </c>
      <c r="F318" s="246"/>
      <c r="G318" s="77">
        <f t="shared" si="39"/>
        <v>0</v>
      </c>
      <c r="H318" s="105"/>
      <c r="I318" s="64"/>
      <c r="K318" s="122"/>
    </row>
    <row r="319" spans="1:11" s="51" customFormat="1" ht="12.75">
      <c r="A319" s="49">
        <v>115</v>
      </c>
      <c r="B319" s="58"/>
      <c r="C319" s="67" t="s">
        <v>288</v>
      </c>
      <c r="D319" s="50" t="s">
        <v>26</v>
      </c>
      <c r="E319" s="268">
        <v>0</v>
      </c>
      <c r="F319" s="246"/>
      <c r="G319" s="77">
        <f t="shared" si="39"/>
        <v>0</v>
      </c>
      <c r="H319" s="105"/>
      <c r="I319" s="64"/>
      <c r="K319" s="122"/>
    </row>
    <row r="320" spans="1:11" s="51" customFormat="1" ht="12.75">
      <c r="A320" s="49">
        <v>116</v>
      </c>
      <c r="B320" s="34"/>
      <c r="C320" s="33" t="s">
        <v>289</v>
      </c>
      <c r="D320" s="43" t="s">
        <v>26</v>
      </c>
      <c r="E320" s="83">
        <v>1</v>
      </c>
      <c r="F320" s="248"/>
      <c r="G320" s="7">
        <f t="shared" si="39"/>
        <v>0</v>
      </c>
      <c r="H320" s="105"/>
      <c r="I320" s="64"/>
      <c r="K320" s="122"/>
    </row>
    <row r="321" spans="1:11" s="51" customFormat="1" ht="12.75">
      <c r="A321" s="49">
        <v>117</v>
      </c>
      <c r="B321" s="58"/>
      <c r="C321" s="67" t="s">
        <v>97</v>
      </c>
      <c r="D321" s="50" t="s">
        <v>26</v>
      </c>
      <c r="E321" s="86">
        <v>8</v>
      </c>
      <c r="F321" s="246"/>
      <c r="G321" s="68">
        <f t="shared" si="39"/>
        <v>0</v>
      </c>
      <c r="H321" s="105"/>
      <c r="I321" s="64"/>
      <c r="K321" s="122"/>
    </row>
    <row r="322" spans="1:11" s="51" customFormat="1" ht="12.75">
      <c r="A322" s="49">
        <v>118</v>
      </c>
      <c r="B322" s="114"/>
      <c r="C322" s="157" t="s">
        <v>290</v>
      </c>
      <c r="D322" s="54" t="s">
        <v>33</v>
      </c>
      <c r="E322" s="266">
        <v>32</v>
      </c>
      <c r="F322" s="292"/>
      <c r="G322" s="35">
        <f t="shared" si="39"/>
        <v>0</v>
      </c>
      <c r="H322" s="105"/>
      <c r="I322" s="64"/>
      <c r="K322" s="122"/>
    </row>
    <row r="323" spans="1:11" s="51" customFormat="1" ht="12.75">
      <c r="A323" s="49">
        <v>119</v>
      </c>
      <c r="B323" s="114"/>
      <c r="C323" s="67" t="s">
        <v>309</v>
      </c>
      <c r="D323" s="50" t="s">
        <v>26</v>
      </c>
      <c r="E323" s="86">
        <v>32</v>
      </c>
      <c r="F323" s="246"/>
      <c r="G323" s="77">
        <f t="shared" si="39"/>
        <v>0</v>
      </c>
      <c r="H323" s="105"/>
      <c r="I323" s="64"/>
      <c r="K323" s="122"/>
    </row>
    <row r="324" spans="1:11" s="51" customFormat="1" ht="12.75">
      <c r="A324" s="49">
        <v>120</v>
      </c>
      <c r="B324" s="114"/>
      <c r="C324" s="67" t="s">
        <v>291</v>
      </c>
      <c r="D324" s="50" t="s">
        <v>26</v>
      </c>
      <c r="E324" s="86">
        <v>32</v>
      </c>
      <c r="F324" s="246"/>
      <c r="G324" s="77">
        <f t="shared" si="39"/>
        <v>0</v>
      </c>
      <c r="H324" s="105"/>
      <c r="I324" s="64"/>
      <c r="K324" s="122"/>
    </row>
    <row r="325" spans="1:11" s="51" customFormat="1" ht="12.75">
      <c r="A325" s="49">
        <v>121</v>
      </c>
      <c r="B325" s="114"/>
      <c r="C325" s="67" t="s">
        <v>292</v>
      </c>
      <c r="D325" s="50" t="s">
        <v>26</v>
      </c>
      <c r="E325" s="86">
        <v>32</v>
      </c>
      <c r="F325" s="246"/>
      <c r="G325" s="77">
        <f t="shared" si="39"/>
        <v>0</v>
      </c>
      <c r="H325" s="105"/>
      <c r="I325" s="64"/>
      <c r="K325" s="122"/>
    </row>
    <row r="326" spans="1:11" s="51" customFormat="1" ht="12.75">
      <c r="A326" s="49">
        <v>122</v>
      </c>
      <c r="B326" s="114"/>
      <c r="C326" s="115" t="s">
        <v>293</v>
      </c>
      <c r="D326" s="48" t="s">
        <v>37</v>
      </c>
      <c r="E326" s="104">
        <v>1</v>
      </c>
      <c r="F326" s="247"/>
      <c r="G326" s="45">
        <f t="shared" si="39"/>
        <v>0</v>
      </c>
      <c r="H326" s="105"/>
      <c r="I326" s="64"/>
      <c r="K326" s="122"/>
    </row>
    <row r="327" spans="1:11" s="51" customFormat="1" ht="12.75">
      <c r="A327" s="49">
        <v>123</v>
      </c>
      <c r="B327" s="34"/>
      <c r="C327" s="67" t="s">
        <v>294</v>
      </c>
      <c r="D327" s="50" t="s">
        <v>33</v>
      </c>
      <c r="E327" s="86">
        <v>522</v>
      </c>
      <c r="F327" s="246"/>
      <c r="G327" s="77">
        <f t="shared" si="39"/>
        <v>0</v>
      </c>
      <c r="H327" s="105"/>
      <c r="I327" s="64"/>
      <c r="K327" s="122"/>
    </row>
    <row r="328" spans="1:11" s="51" customFormat="1" ht="22.5">
      <c r="A328" s="49">
        <v>124</v>
      </c>
      <c r="B328" s="34"/>
      <c r="C328" s="88" t="s">
        <v>295</v>
      </c>
      <c r="D328" s="43" t="s">
        <v>26</v>
      </c>
      <c r="E328" s="83">
        <v>1</v>
      </c>
      <c r="F328" s="248"/>
      <c r="G328" s="7">
        <f>E328*(F328+I328)</f>
        <v>0</v>
      </c>
      <c r="H328" s="105"/>
      <c r="I328" s="64"/>
      <c r="K328" s="122"/>
    </row>
    <row r="329" spans="1:11" s="51" customFormat="1" ht="12.75">
      <c r="A329" s="49">
        <v>125</v>
      </c>
      <c r="B329" s="34"/>
      <c r="C329" s="169" t="s">
        <v>41</v>
      </c>
      <c r="D329" s="43" t="s">
        <v>26</v>
      </c>
      <c r="E329" s="83">
        <v>1</v>
      </c>
      <c r="F329" s="248"/>
      <c r="G329" s="7">
        <f>E329*(F329+I329)</f>
        <v>0</v>
      </c>
      <c r="H329" s="105"/>
      <c r="I329" s="64"/>
      <c r="K329" s="122"/>
    </row>
    <row r="330" spans="1:11" s="51" customFormat="1" ht="12.75">
      <c r="A330" s="49">
        <v>126</v>
      </c>
      <c r="B330" s="34"/>
      <c r="C330" s="88" t="s">
        <v>40</v>
      </c>
      <c r="D330" s="43" t="s">
        <v>26</v>
      </c>
      <c r="E330" s="83">
        <v>1</v>
      </c>
      <c r="F330" s="248"/>
      <c r="G330" s="7">
        <f>E330*(F330+I330)</f>
        <v>0</v>
      </c>
      <c r="H330" s="105"/>
      <c r="I330" s="64"/>
      <c r="K330" s="122"/>
    </row>
    <row r="331" spans="1:11" s="51" customFormat="1" ht="12.75">
      <c r="A331" s="49">
        <v>127</v>
      </c>
      <c r="B331" s="34"/>
      <c r="C331" s="33" t="s">
        <v>296</v>
      </c>
      <c r="D331" s="43" t="s">
        <v>37</v>
      </c>
      <c r="E331" s="83">
        <v>1</v>
      </c>
      <c r="F331" s="248"/>
      <c r="G331" s="7">
        <f>E331*(F331+I331)</f>
        <v>0</v>
      </c>
      <c r="H331" s="105"/>
      <c r="I331" s="64"/>
      <c r="K331" s="122"/>
    </row>
    <row r="332" spans="1:11" s="51" customFormat="1" ht="22.5">
      <c r="A332" s="49">
        <v>128</v>
      </c>
      <c r="B332" s="34"/>
      <c r="C332" s="170" t="s">
        <v>297</v>
      </c>
      <c r="D332" s="43" t="s">
        <v>26</v>
      </c>
      <c r="E332" s="83">
        <v>1</v>
      </c>
      <c r="F332" s="248"/>
      <c r="G332" s="7">
        <f>E332*(F332+I332)</f>
        <v>0</v>
      </c>
      <c r="H332" s="105"/>
      <c r="I332" s="64"/>
      <c r="K332" s="122"/>
    </row>
    <row r="333" spans="1:11" s="51" customFormat="1" ht="12.75">
      <c r="A333" s="49">
        <v>129</v>
      </c>
      <c r="B333" s="34"/>
      <c r="C333" s="170" t="s">
        <v>298</v>
      </c>
      <c r="D333" s="43" t="s">
        <v>26</v>
      </c>
      <c r="E333" s="83">
        <v>1</v>
      </c>
      <c r="F333" s="248"/>
      <c r="G333" s="77">
        <f aca="true" t="shared" si="41" ref="G333:G342">E333*(F333+I333)</f>
        <v>0</v>
      </c>
      <c r="H333" s="105"/>
      <c r="I333" s="64"/>
      <c r="K333" s="122"/>
    </row>
    <row r="334" spans="1:11" s="51" customFormat="1" ht="22.5">
      <c r="A334" s="49">
        <v>130</v>
      </c>
      <c r="B334" s="34"/>
      <c r="C334" s="67" t="s">
        <v>299</v>
      </c>
      <c r="D334" s="50" t="s">
        <v>26</v>
      </c>
      <c r="E334" s="86">
        <v>1</v>
      </c>
      <c r="F334" s="246"/>
      <c r="G334" s="77">
        <f t="shared" si="41"/>
        <v>0</v>
      </c>
      <c r="H334" s="105"/>
      <c r="I334" s="64"/>
      <c r="K334" s="122"/>
    </row>
    <row r="335" spans="1:11" s="51" customFormat="1" ht="22.5">
      <c r="A335" s="49">
        <v>131</v>
      </c>
      <c r="B335" s="34"/>
      <c r="C335" s="67" t="s">
        <v>310</v>
      </c>
      <c r="D335" s="50" t="s">
        <v>26</v>
      </c>
      <c r="E335" s="86">
        <v>1</v>
      </c>
      <c r="F335" s="246"/>
      <c r="G335" s="77">
        <f t="shared" si="41"/>
        <v>0</v>
      </c>
      <c r="H335" s="105"/>
      <c r="I335" s="64"/>
      <c r="K335" s="122"/>
    </row>
    <row r="336" spans="1:11" s="51" customFormat="1" ht="22.5">
      <c r="A336" s="49">
        <v>132</v>
      </c>
      <c r="B336" s="34"/>
      <c r="C336" s="67" t="s">
        <v>300</v>
      </c>
      <c r="D336" s="50" t="s">
        <v>26</v>
      </c>
      <c r="E336" s="86">
        <v>1</v>
      </c>
      <c r="F336" s="246"/>
      <c r="G336" s="77">
        <f>E336*(F336+I336)</f>
        <v>0</v>
      </c>
      <c r="H336" s="105"/>
      <c r="I336" s="64"/>
      <c r="K336" s="122"/>
    </row>
    <row r="337" spans="1:11" s="51" customFormat="1" ht="12.75">
      <c r="A337" s="49">
        <v>133</v>
      </c>
      <c r="B337" s="34"/>
      <c r="C337" s="67" t="s">
        <v>301</v>
      </c>
      <c r="D337" s="50" t="s">
        <v>26</v>
      </c>
      <c r="E337" s="86">
        <v>323</v>
      </c>
      <c r="F337" s="246"/>
      <c r="G337" s="77">
        <f>E337*(F337+I337)</f>
        <v>0</v>
      </c>
      <c r="H337" s="105"/>
      <c r="I337" s="64"/>
      <c r="K337" s="122"/>
    </row>
    <row r="338" spans="1:11" s="51" customFormat="1" ht="12.75">
      <c r="A338" s="49">
        <v>134</v>
      </c>
      <c r="B338" s="34"/>
      <c r="C338" s="76" t="s">
        <v>116</v>
      </c>
      <c r="D338" s="43" t="s">
        <v>33</v>
      </c>
      <c r="E338" s="83">
        <v>2377</v>
      </c>
      <c r="F338" s="246"/>
      <c r="G338" s="7">
        <f aca="true" t="shared" si="42" ref="G338">E338*(F338+I338)</f>
        <v>0</v>
      </c>
      <c r="H338" s="105"/>
      <c r="I338" s="64"/>
      <c r="K338" s="122"/>
    </row>
    <row r="339" spans="1:11" s="51" customFormat="1" ht="12.75">
      <c r="A339" s="49">
        <v>135</v>
      </c>
      <c r="B339" s="34"/>
      <c r="C339" s="76" t="s">
        <v>117</v>
      </c>
      <c r="D339" s="43" t="s">
        <v>26</v>
      </c>
      <c r="E339" s="83">
        <v>8</v>
      </c>
      <c r="F339" s="246"/>
      <c r="G339" s="7">
        <f>E339*(F339+I339)</f>
        <v>0</v>
      </c>
      <c r="H339" s="105"/>
      <c r="I339" s="64"/>
      <c r="K339" s="122"/>
    </row>
    <row r="340" spans="1:11" s="51" customFormat="1" ht="22.5">
      <c r="A340" s="49">
        <v>136</v>
      </c>
      <c r="B340" s="34"/>
      <c r="C340" s="76" t="s">
        <v>153</v>
      </c>
      <c r="D340" s="43" t="s">
        <v>319</v>
      </c>
      <c r="E340" s="295">
        <v>192</v>
      </c>
      <c r="F340" s="246"/>
      <c r="G340" s="7">
        <f>E340*(F340+I340)</f>
        <v>0</v>
      </c>
      <c r="H340" s="105"/>
      <c r="I340" s="64"/>
      <c r="K340" s="122"/>
    </row>
    <row r="341" spans="1:11" s="51" customFormat="1" ht="22.5">
      <c r="A341" s="49">
        <v>137</v>
      </c>
      <c r="B341" s="58"/>
      <c r="C341" s="33" t="s">
        <v>302</v>
      </c>
      <c r="D341" s="50" t="s">
        <v>26</v>
      </c>
      <c r="E341" s="86">
        <v>1</v>
      </c>
      <c r="F341" s="246"/>
      <c r="G341" s="77">
        <f t="shared" si="41"/>
        <v>0</v>
      </c>
      <c r="H341" s="105"/>
      <c r="I341" s="64"/>
      <c r="K341" s="122"/>
    </row>
    <row r="342" spans="1:11" s="51" customFormat="1" ht="22.5">
      <c r="A342" s="49">
        <v>138</v>
      </c>
      <c r="B342" s="172"/>
      <c r="C342" s="76" t="s">
        <v>155</v>
      </c>
      <c r="D342" s="43" t="s">
        <v>311</v>
      </c>
      <c r="E342" s="295">
        <v>1</v>
      </c>
      <c r="F342" s="246"/>
      <c r="G342" s="7">
        <f t="shared" si="41"/>
        <v>0</v>
      </c>
      <c r="H342" s="105"/>
      <c r="I342" s="64"/>
      <c r="K342" s="122"/>
    </row>
    <row r="343" spans="1:11" s="51" customFormat="1" ht="12.75">
      <c r="A343" s="49">
        <v>139</v>
      </c>
      <c r="B343" s="34"/>
      <c r="C343" s="179" t="s">
        <v>312</v>
      </c>
      <c r="D343" s="43"/>
      <c r="E343" s="44"/>
      <c r="F343" s="248"/>
      <c r="G343" s="7"/>
      <c r="H343" s="105"/>
      <c r="I343" s="64"/>
      <c r="K343" s="122"/>
    </row>
    <row r="344" spans="1:11" s="51" customFormat="1" ht="12.75">
      <c r="A344" s="49">
        <v>140</v>
      </c>
      <c r="B344" s="34"/>
      <c r="C344" s="33" t="s">
        <v>313</v>
      </c>
      <c r="D344" s="43" t="s">
        <v>26</v>
      </c>
      <c r="E344" s="83">
        <v>24</v>
      </c>
      <c r="F344" s="248"/>
      <c r="G344" s="7">
        <f aca="true" t="shared" si="43" ref="G344:G345">E344*(F344+I344)</f>
        <v>0</v>
      </c>
      <c r="H344" s="105"/>
      <c r="I344" s="64"/>
      <c r="K344" s="122"/>
    </row>
    <row r="345" spans="1:11" s="51" customFormat="1" ht="12.75">
      <c r="A345" s="49">
        <v>141</v>
      </c>
      <c r="B345" s="34"/>
      <c r="C345" s="33" t="s">
        <v>314</v>
      </c>
      <c r="D345" s="43" t="s">
        <v>26</v>
      </c>
      <c r="E345" s="83">
        <v>24</v>
      </c>
      <c r="F345" s="248"/>
      <c r="G345" s="7">
        <f t="shared" si="43"/>
        <v>0</v>
      </c>
      <c r="H345" s="105"/>
      <c r="I345" s="64"/>
      <c r="K345" s="122"/>
    </row>
    <row r="346" spans="1:11" s="51" customFormat="1" ht="12.75">
      <c r="A346" s="49">
        <v>142</v>
      </c>
      <c r="B346" s="34"/>
      <c r="C346" s="33" t="s">
        <v>315</v>
      </c>
      <c r="D346" s="43" t="s">
        <v>26</v>
      </c>
      <c r="E346" s="83">
        <v>24</v>
      </c>
      <c r="F346" s="246"/>
      <c r="G346" s="7">
        <f>E346*(F346+I346)</f>
        <v>0</v>
      </c>
      <c r="H346" s="105"/>
      <c r="I346" s="64"/>
      <c r="K346" s="122"/>
    </row>
    <row r="347" spans="1:11" s="51" customFormat="1" ht="12.75">
      <c r="A347" s="49">
        <v>143</v>
      </c>
      <c r="B347" s="34"/>
      <c r="C347" s="11" t="s">
        <v>316</v>
      </c>
      <c r="D347" s="43" t="s">
        <v>26</v>
      </c>
      <c r="E347" s="83">
        <v>2</v>
      </c>
      <c r="F347" s="246"/>
      <c r="G347" s="7">
        <f>E347*(F347+I347)</f>
        <v>0</v>
      </c>
      <c r="H347" s="105"/>
      <c r="I347" s="64"/>
      <c r="K347" s="122"/>
    </row>
    <row r="348" spans="1:11" s="51" customFormat="1" ht="12.75">
      <c r="A348" s="49">
        <v>144</v>
      </c>
      <c r="B348" s="34"/>
      <c r="C348" s="170" t="s">
        <v>317</v>
      </c>
      <c r="D348" s="165" t="s">
        <v>26</v>
      </c>
      <c r="E348" s="214">
        <v>2</v>
      </c>
      <c r="F348" s="344"/>
      <c r="G348" s="7">
        <f aca="true" t="shared" si="44" ref="G348:G350">E348*(F348+I348)</f>
        <v>0</v>
      </c>
      <c r="H348" s="105"/>
      <c r="I348" s="64"/>
      <c r="K348" s="122"/>
    </row>
    <row r="349" spans="1:11" s="51" customFormat="1" ht="12.75">
      <c r="A349" s="49">
        <v>145</v>
      </c>
      <c r="B349" s="34"/>
      <c r="C349" s="33" t="s">
        <v>323</v>
      </c>
      <c r="D349" s="43" t="s">
        <v>26</v>
      </c>
      <c r="E349" s="83">
        <v>12</v>
      </c>
      <c r="F349" s="248"/>
      <c r="G349" s="7">
        <f t="shared" si="44"/>
        <v>0</v>
      </c>
      <c r="H349" s="105"/>
      <c r="I349" s="64"/>
      <c r="K349" s="122"/>
    </row>
    <row r="350" spans="1:11" s="51" customFormat="1" ht="13.5" thickBot="1">
      <c r="A350" s="49">
        <v>146</v>
      </c>
      <c r="B350" s="34"/>
      <c r="C350" s="182" t="s">
        <v>318</v>
      </c>
      <c r="D350" s="165" t="s">
        <v>319</v>
      </c>
      <c r="E350" s="295">
        <v>4</v>
      </c>
      <c r="F350" s="248"/>
      <c r="G350" s="7">
        <f t="shared" si="44"/>
        <v>0</v>
      </c>
      <c r="H350" s="105"/>
      <c r="I350" s="64"/>
      <c r="K350" s="122"/>
    </row>
    <row r="351" spans="1:11" s="51" customFormat="1" ht="13.5" thickBot="1">
      <c r="A351" s="158" t="s">
        <v>14</v>
      </c>
      <c r="B351" s="159" t="s">
        <v>361</v>
      </c>
      <c r="C351" s="160" t="s">
        <v>303</v>
      </c>
      <c r="D351" s="161"/>
      <c r="E351" s="215" t="s">
        <v>25</v>
      </c>
      <c r="F351" s="255">
        <f>SUM(G352:G359)</f>
        <v>0</v>
      </c>
      <c r="G351" s="162"/>
      <c r="H351" s="105"/>
      <c r="I351" s="64"/>
      <c r="K351" s="122"/>
    </row>
    <row r="352" spans="1:11" s="51" customFormat="1" ht="12.75">
      <c r="A352" s="201">
        <v>147</v>
      </c>
      <c r="B352" s="173"/>
      <c r="C352" s="149" t="s">
        <v>304</v>
      </c>
      <c r="D352" s="150" t="s">
        <v>26</v>
      </c>
      <c r="E352" s="212">
        <v>1</v>
      </c>
      <c r="F352" s="254"/>
      <c r="G352" s="202">
        <f aca="true" t="shared" si="45" ref="G352:G357">E352*(F352+I352)</f>
        <v>0</v>
      </c>
      <c r="H352" s="105"/>
      <c r="I352" s="64"/>
      <c r="K352" s="122"/>
    </row>
    <row r="353" spans="1:11" s="51" customFormat="1" ht="12.75">
      <c r="A353" s="49">
        <v>148</v>
      </c>
      <c r="B353" s="58"/>
      <c r="C353" s="67" t="s">
        <v>119</v>
      </c>
      <c r="D353" s="50" t="s">
        <v>26</v>
      </c>
      <c r="E353" s="86">
        <v>1</v>
      </c>
      <c r="F353" s="246"/>
      <c r="G353" s="77">
        <f t="shared" si="45"/>
        <v>0</v>
      </c>
      <c r="H353" s="105"/>
      <c r="I353" s="64"/>
      <c r="K353" s="122"/>
    </row>
    <row r="354" spans="1:11" s="51" customFormat="1" ht="12.75">
      <c r="A354" s="49">
        <v>149</v>
      </c>
      <c r="B354" s="58"/>
      <c r="C354" s="67" t="s">
        <v>47</v>
      </c>
      <c r="D354" s="50" t="s">
        <v>26</v>
      </c>
      <c r="E354" s="86">
        <v>1</v>
      </c>
      <c r="F354" s="246"/>
      <c r="G354" s="77">
        <f t="shared" si="45"/>
        <v>0</v>
      </c>
      <c r="H354" s="105"/>
      <c r="I354" s="64"/>
      <c r="K354" s="122"/>
    </row>
    <row r="355" spans="1:11" s="51" customFormat="1" ht="12.75">
      <c r="A355" s="49">
        <v>150</v>
      </c>
      <c r="B355" s="58"/>
      <c r="C355" s="67" t="s">
        <v>48</v>
      </c>
      <c r="D355" s="50" t="s">
        <v>26</v>
      </c>
      <c r="E355" s="86">
        <v>1</v>
      </c>
      <c r="F355" s="246"/>
      <c r="G355" s="77">
        <f t="shared" si="45"/>
        <v>0</v>
      </c>
      <c r="H355" s="105"/>
      <c r="I355" s="64"/>
      <c r="K355" s="122"/>
    </row>
    <row r="356" spans="1:11" s="51" customFormat="1" ht="22.5">
      <c r="A356" s="49">
        <v>151</v>
      </c>
      <c r="B356" s="58" t="s">
        <v>82</v>
      </c>
      <c r="C356" s="88" t="s">
        <v>206</v>
      </c>
      <c r="D356" s="50" t="s">
        <v>26</v>
      </c>
      <c r="E356" s="86">
        <v>3</v>
      </c>
      <c r="F356" s="246"/>
      <c r="G356" s="77">
        <f t="shared" si="45"/>
        <v>0</v>
      </c>
      <c r="H356" s="105"/>
      <c r="I356" s="64"/>
      <c r="K356" s="122"/>
    </row>
    <row r="357" spans="1:11" s="51" customFormat="1" ht="12.75">
      <c r="A357" s="49">
        <v>152</v>
      </c>
      <c r="B357" s="55"/>
      <c r="C357" s="76" t="s">
        <v>305</v>
      </c>
      <c r="D357" s="43" t="s">
        <v>26</v>
      </c>
      <c r="E357" s="83">
        <v>1</v>
      </c>
      <c r="F357" s="246"/>
      <c r="G357" s="7">
        <f t="shared" si="45"/>
        <v>0</v>
      </c>
      <c r="H357" s="105"/>
      <c r="I357" s="64"/>
      <c r="K357" s="122"/>
    </row>
    <row r="358" spans="1:11" s="51" customFormat="1" ht="12.75">
      <c r="A358" s="49">
        <v>153</v>
      </c>
      <c r="B358" s="58"/>
      <c r="C358" s="84" t="s">
        <v>306</v>
      </c>
      <c r="D358" s="50" t="s">
        <v>26</v>
      </c>
      <c r="E358" s="86">
        <v>1</v>
      </c>
      <c r="F358" s="246"/>
      <c r="G358" s="77">
        <f>E358*(F358+I358)</f>
        <v>0</v>
      </c>
      <c r="H358" s="105"/>
      <c r="I358" s="64"/>
      <c r="K358" s="122"/>
    </row>
    <row r="359" spans="1:11" s="51" customFormat="1" ht="12.75">
      <c r="A359" s="49">
        <v>154</v>
      </c>
      <c r="B359" s="58"/>
      <c r="C359" s="85" t="s">
        <v>50</v>
      </c>
      <c r="D359" s="50" t="s">
        <v>37</v>
      </c>
      <c r="E359" s="86">
        <v>1</v>
      </c>
      <c r="F359" s="246"/>
      <c r="G359" s="77">
        <f aca="true" t="shared" si="46" ref="G359">E359*(F359+I359)</f>
        <v>0</v>
      </c>
      <c r="H359" s="105"/>
      <c r="I359" s="64"/>
      <c r="K359" s="122"/>
    </row>
    <row r="360" spans="1:11" s="51" customFormat="1" ht="13.5" thickBot="1">
      <c r="A360" s="220"/>
      <c r="B360" s="172"/>
      <c r="C360" s="252"/>
      <c r="D360" s="222"/>
      <c r="E360" s="156"/>
      <c r="F360" s="251"/>
      <c r="G360" s="224"/>
      <c r="H360" s="105"/>
      <c r="I360" s="64"/>
      <c r="K360" s="122"/>
    </row>
    <row r="361" spans="1:11" s="51" customFormat="1" ht="13.5" thickBot="1">
      <c r="A361" s="228" t="s">
        <v>14</v>
      </c>
      <c r="B361" s="229" t="s">
        <v>354</v>
      </c>
      <c r="C361" s="230" t="s">
        <v>455</v>
      </c>
      <c r="D361" s="231"/>
      <c r="E361" s="232"/>
      <c r="F361" s="257"/>
      <c r="G361" s="234"/>
      <c r="H361" s="105"/>
      <c r="I361" s="64"/>
      <c r="K361" s="122"/>
    </row>
    <row r="362" spans="1:11" s="51" customFormat="1" ht="13.5" thickBot="1">
      <c r="A362" s="39" t="s">
        <v>16</v>
      </c>
      <c r="B362" s="40" t="s">
        <v>17</v>
      </c>
      <c r="C362" s="40" t="s">
        <v>18</v>
      </c>
      <c r="D362" s="40" t="s">
        <v>19</v>
      </c>
      <c r="E362" s="40" t="s">
        <v>20</v>
      </c>
      <c r="F362" s="244" t="s">
        <v>21</v>
      </c>
      <c r="G362" s="41" t="s">
        <v>22</v>
      </c>
      <c r="H362" s="105"/>
      <c r="I362" s="64"/>
      <c r="K362" s="122"/>
    </row>
    <row r="363" spans="1:11" s="51" customFormat="1" ht="13.5" thickBot="1">
      <c r="A363" s="141" t="s">
        <v>14</v>
      </c>
      <c r="B363" s="142" t="s">
        <v>355</v>
      </c>
      <c r="C363" s="143" t="s">
        <v>184</v>
      </c>
      <c r="D363" s="144"/>
      <c r="E363" s="188" t="s">
        <v>25</v>
      </c>
      <c r="F363" s="245">
        <f>SUM(G364:G400)</f>
        <v>0</v>
      </c>
      <c r="G363" s="145"/>
      <c r="H363" s="105"/>
      <c r="I363" s="64"/>
      <c r="K363" s="122"/>
    </row>
    <row r="364" spans="1:11" s="51" customFormat="1" ht="12.75">
      <c r="A364" s="46">
        <v>1</v>
      </c>
      <c r="B364" s="112"/>
      <c r="C364" s="146" t="s">
        <v>185</v>
      </c>
      <c r="D364" s="48" t="s">
        <v>26</v>
      </c>
      <c r="E364" s="104">
        <v>1</v>
      </c>
      <c r="F364" s="247"/>
      <c r="G364" s="45">
        <f aca="true" t="shared" si="47" ref="G364:G400">E364*(F364+I364)</f>
        <v>0</v>
      </c>
      <c r="H364" s="105"/>
      <c r="I364" s="64"/>
      <c r="K364" s="122"/>
    </row>
    <row r="365" spans="1:11" s="51" customFormat="1" ht="12.75">
      <c r="A365" s="49">
        <v>2</v>
      </c>
      <c r="B365" s="58"/>
      <c r="C365" s="67" t="s">
        <v>186</v>
      </c>
      <c r="D365" s="50" t="s">
        <v>26</v>
      </c>
      <c r="E365" s="86">
        <v>1</v>
      </c>
      <c r="F365" s="246"/>
      <c r="G365" s="77">
        <f t="shared" si="47"/>
        <v>0</v>
      </c>
      <c r="H365" s="105"/>
      <c r="I365" s="64"/>
      <c r="K365" s="122"/>
    </row>
    <row r="366" spans="1:11" s="51" customFormat="1" ht="12.75">
      <c r="A366" s="49">
        <v>3</v>
      </c>
      <c r="B366" s="58"/>
      <c r="C366" s="67" t="s">
        <v>187</v>
      </c>
      <c r="D366" s="50" t="s">
        <v>26</v>
      </c>
      <c r="E366" s="86">
        <v>1</v>
      </c>
      <c r="F366" s="246"/>
      <c r="G366" s="77">
        <f t="shared" si="47"/>
        <v>0</v>
      </c>
      <c r="H366" s="105"/>
      <c r="I366" s="64"/>
      <c r="K366" s="122"/>
    </row>
    <row r="367" spans="1:11" s="51" customFormat="1" ht="12.75">
      <c r="A367" s="49">
        <v>4</v>
      </c>
      <c r="B367" s="126"/>
      <c r="C367" s="137" t="s">
        <v>188</v>
      </c>
      <c r="D367" s="128" t="s">
        <v>26</v>
      </c>
      <c r="E367" s="209">
        <v>1</v>
      </c>
      <c r="F367" s="340"/>
      <c r="G367" s="198">
        <f t="shared" si="47"/>
        <v>0</v>
      </c>
      <c r="H367" s="105"/>
      <c r="I367" s="64"/>
      <c r="K367" s="122"/>
    </row>
    <row r="368" spans="1:11" s="51" customFormat="1" ht="12.75">
      <c r="A368" s="49">
        <v>5</v>
      </c>
      <c r="B368" s="126"/>
      <c r="C368" s="137" t="s">
        <v>189</v>
      </c>
      <c r="D368" s="128" t="s">
        <v>26</v>
      </c>
      <c r="E368" s="209">
        <v>1</v>
      </c>
      <c r="F368" s="340"/>
      <c r="G368" s="198">
        <f>E368*(F368+I368)</f>
        <v>0</v>
      </c>
      <c r="H368" s="105"/>
      <c r="I368" s="64"/>
      <c r="K368" s="122"/>
    </row>
    <row r="369" spans="1:11" s="51" customFormat="1" ht="12.75">
      <c r="A369" s="49">
        <v>6</v>
      </c>
      <c r="B369" s="126"/>
      <c r="C369" s="137" t="s">
        <v>190</v>
      </c>
      <c r="D369" s="128" t="s">
        <v>26</v>
      </c>
      <c r="E369" s="209">
        <v>1</v>
      </c>
      <c r="F369" s="340"/>
      <c r="G369" s="198">
        <f>E369*(F369+I369)</f>
        <v>0</v>
      </c>
      <c r="H369" s="105"/>
      <c r="I369" s="64"/>
      <c r="K369" s="122"/>
    </row>
    <row r="370" spans="1:11" s="51" customFormat="1" ht="12.75">
      <c r="A370" s="49">
        <v>7</v>
      </c>
      <c r="B370" s="126"/>
      <c r="C370" s="137" t="s">
        <v>191</v>
      </c>
      <c r="D370" s="128" t="s">
        <v>26</v>
      </c>
      <c r="E370" s="209">
        <v>1</v>
      </c>
      <c r="F370" s="340"/>
      <c r="G370" s="198">
        <f t="shared" si="47"/>
        <v>0</v>
      </c>
      <c r="H370" s="105"/>
      <c r="I370" s="64"/>
      <c r="K370" s="122"/>
    </row>
    <row r="371" spans="1:11" s="51" customFormat="1" ht="12.75">
      <c r="A371" s="49">
        <v>8</v>
      </c>
      <c r="B371" s="126"/>
      <c r="C371" s="137" t="s">
        <v>192</v>
      </c>
      <c r="D371" s="128" t="s">
        <v>26</v>
      </c>
      <c r="E371" s="209">
        <v>1</v>
      </c>
      <c r="F371" s="340"/>
      <c r="G371" s="198">
        <f t="shared" si="47"/>
        <v>0</v>
      </c>
      <c r="H371" s="105"/>
      <c r="I371" s="64"/>
      <c r="K371" s="122"/>
    </row>
    <row r="372" spans="1:11" s="51" customFormat="1" ht="12.75">
      <c r="A372" s="49">
        <v>9</v>
      </c>
      <c r="B372" s="126"/>
      <c r="C372" s="137" t="s">
        <v>193</v>
      </c>
      <c r="D372" s="128" t="s">
        <v>26</v>
      </c>
      <c r="E372" s="209">
        <v>1</v>
      </c>
      <c r="F372" s="340"/>
      <c r="G372" s="198">
        <f t="shared" si="47"/>
        <v>0</v>
      </c>
      <c r="H372" s="105"/>
      <c r="I372" s="64"/>
      <c r="K372" s="122"/>
    </row>
    <row r="373" spans="1:11" s="51" customFormat="1" ht="33.75">
      <c r="A373" s="49">
        <v>11</v>
      </c>
      <c r="B373" s="58"/>
      <c r="C373" s="178" t="s">
        <v>194</v>
      </c>
      <c r="D373" s="50" t="s">
        <v>26</v>
      </c>
      <c r="E373" s="86">
        <v>1</v>
      </c>
      <c r="F373" s="246"/>
      <c r="G373" s="77">
        <f t="shared" si="47"/>
        <v>0</v>
      </c>
      <c r="H373" s="105"/>
      <c r="I373" s="64"/>
      <c r="K373" s="122"/>
    </row>
    <row r="374" spans="1:11" s="51" customFormat="1" ht="33.75">
      <c r="A374" s="49">
        <v>12</v>
      </c>
      <c r="B374" s="172"/>
      <c r="C374" s="157" t="s">
        <v>195</v>
      </c>
      <c r="D374" s="54" t="s">
        <v>26</v>
      </c>
      <c r="E374" s="91">
        <v>1</v>
      </c>
      <c r="F374" s="292"/>
      <c r="G374" s="35">
        <f t="shared" si="47"/>
        <v>0</v>
      </c>
      <c r="H374" s="105"/>
      <c r="I374" s="64"/>
      <c r="K374" s="122"/>
    </row>
    <row r="375" spans="1:11" s="51" customFormat="1" ht="12.75">
      <c r="A375" s="49">
        <v>13</v>
      </c>
      <c r="B375" s="126"/>
      <c r="C375" s="137" t="s">
        <v>196</v>
      </c>
      <c r="D375" s="128" t="s">
        <v>26</v>
      </c>
      <c r="E375" s="209">
        <v>1</v>
      </c>
      <c r="F375" s="340"/>
      <c r="G375" s="198">
        <f t="shared" si="47"/>
        <v>0</v>
      </c>
      <c r="H375" s="105"/>
      <c r="I375" s="64"/>
      <c r="K375" s="122"/>
    </row>
    <row r="376" spans="1:11" s="51" customFormat="1" ht="12.75">
      <c r="A376" s="49">
        <v>15</v>
      </c>
      <c r="B376" s="138"/>
      <c r="C376" s="139" t="s">
        <v>197</v>
      </c>
      <c r="D376" s="140" t="s">
        <v>26</v>
      </c>
      <c r="E376" s="210">
        <v>1</v>
      </c>
      <c r="F376" s="341"/>
      <c r="G376" s="199">
        <f t="shared" si="47"/>
        <v>0</v>
      </c>
      <c r="H376" s="105"/>
      <c r="I376" s="64"/>
      <c r="K376" s="122"/>
    </row>
    <row r="377" spans="1:11" s="51" customFormat="1" ht="12.75">
      <c r="A377" s="49">
        <v>16</v>
      </c>
      <c r="B377" s="126"/>
      <c r="C377" s="137" t="s">
        <v>198</v>
      </c>
      <c r="D377" s="128" t="s">
        <v>26</v>
      </c>
      <c r="E377" s="209">
        <v>3</v>
      </c>
      <c r="F377" s="340"/>
      <c r="G377" s="198">
        <f t="shared" si="47"/>
        <v>0</v>
      </c>
      <c r="H377" s="105"/>
      <c r="I377" s="64"/>
      <c r="K377" s="122"/>
    </row>
    <row r="378" spans="1:11" s="51" customFormat="1" ht="12.75">
      <c r="A378" s="49">
        <v>17</v>
      </c>
      <c r="B378" s="126"/>
      <c r="C378" s="137" t="s">
        <v>199</v>
      </c>
      <c r="D378" s="128" t="s">
        <v>26</v>
      </c>
      <c r="E378" s="209">
        <v>3</v>
      </c>
      <c r="F378" s="340"/>
      <c r="G378" s="198">
        <f t="shared" si="47"/>
        <v>0</v>
      </c>
      <c r="H378" s="105"/>
      <c r="I378" s="64"/>
      <c r="K378" s="122"/>
    </row>
    <row r="379" spans="1:11" s="51" customFormat="1" ht="12.75">
      <c r="A379" s="49">
        <v>18</v>
      </c>
      <c r="B379" s="138"/>
      <c r="C379" s="139" t="s">
        <v>200</v>
      </c>
      <c r="D379" s="140" t="s">
        <v>26</v>
      </c>
      <c r="E379" s="210">
        <v>3</v>
      </c>
      <c r="F379" s="341"/>
      <c r="G379" s="199">
        <f t="shared" si="47"/>
        <v>0</v>
      </c>
      <c r="H379" s="105"/>
      <c r="I379" s="64"/>
      <c r="K379" s="122"/>
    </row>
    <row r="380" spans="1:11" s="51" customFormat="1" ht="12.75">
      <c r="A380" s="49">
        <v>19</v>
      </c>
      <c r="B380" s="126"/>
      <c r="C380" s="137" t="s">
        <v>201</v>
      </c>
      <c r="D380" s="128" t="s">
        <v>26</v>
      </c>
      <c r="E380" s="209">
        <v>4</v>
      </c>
      <c r="F380" s="340"/>
      <c r="G380" s="198">
        <f t="shared" si="47"/>
        <v>0</v>
      </c>
      <c r="H380" s="105"/>
      <c r="I380" s="64"/>
      <c r="K380" s="122"/>
    </row>
    <row r="381" spans="1:11" s="51" customFormat="1" ht="12.75">
      <c r="A381" s="49">
        <v>20</v>
      </c>
      <c r="B381" s="126"/>
      <c r="C381" s="137" t="s">
        <v>202</v>
      </c>
      <c r="D381" s="128" t="s">
        <v>26</v>
      </c>
      <c r="E381" s="209">
        <v>9</v>
      </c>
      <c r="F381" s="340"/>
      <c r="G381" s="198">
        <f t="shared" si="47"/>
        <v>0</v>
      </c>
      <c r="H381" s="105"/>
      <c r="I381" s="64"/>
      <c r="K381" s="122"/>
    </row>
    <row r="382" spans="1:11" s="51" customFormat="1" ht="22.5">
      <c r="A382" s="49">
        <v>21</v>
      </c>
      <c r="B382" s="172"/>
      <c r="C382" s="157" t="s">
        <v>203</v>
      </c>
      <c r="D382" s="54" t="s">
        <v>26</v>
      </c>
      <c r="E382" s="91">
        <v>1</v>
      </c>
      <c r="F382" s="292"/>
      <c r="G382" s="35">
        <f t="shared" si="47"/>
        <v>0</v>
      </c>
      <c r="H382" s="105"/>
      <c r="I382" s="64"/>
      <c r="K382" s="122"/>
    </row>
    <row r="383" spans="1:11" s="51" customFormat="1" ht="12.75">
      <c r="A383" s="49">
        <v>22</v>
      </c>
      <c r="B383" s="126"/>
      <c r="C383" s="137" t="s">
        <v>204</v>
      </c>
      <c r="D383" s="128" t="s">
        <v>26</v>
      </c>
      <c r="E383" s="209">
        <v>1</v>
      </c>
      <c r="F383" s="340"/>
      <c r="G383" s="198">
        <f t="shared" si="47"/>
        <v>0</v>
      </c>
      <c r="H383" s="105"/>
      <c r="I383" s="64"/>
      <c r="K383" s="122"/>
    </row>
    <row r="384" spans="1:11" s="51" customFormat="1" ht="12.75">
      <c r="A384" s="49">
        <v>23</v>
      </c>
      <c r="B384" s="126"/>
      <c r="C384" s="137" t="s">
        <v>205</v>
      </c>
      <c r="D384" s="128" t="s">
        <v>26</v>
      </c>
      <c r="E384" s="209">
        <v>4</v>
      </c>
      <c r="F384" s="340"/>
      <c r="G384" s="198">
        <f t="shared" si="47"/>
        <v>0</v>
      </c>
      <c r="H384" s="105"/>
      <c r="I384" s="64"/>
      <c r="K384" s="122"/>
    </row>
    <row r="385" spans="1:11" s="51" customFormat="1" ht="22.5">
      <c r="A385" s="49">
        <v>24</v>
      </c>
      <c r="B385" s="58"/>
      <c r="C385" s="88" t="s">
        <v>206</v>
      </c>
      <c r="D385" s="50" t="s">
        <v>26</v>
      </c>
      <c r="E385" s="86">
        <v>169</v>
      </c>
      <c r="F385" s="246"/>
      <c r="G385" s="77">
        <f t="shared" si="47"/>
        <v>0</v>
      </c>
      <c r="H385" s="105"/>
      <c r="I385" s="64"/>
      <c r="K385" s="122"/>
    </row>
    <row r="386" spans="1:11" s="51" customFormat="1" ht="12.75">
      <c r="A386" s="49">
        <v>25</v>
      </c>
      <c r="B386" s="126"/>
      <c r="C386" s="127" t="s">
        <v>207</v>
      </c>
      <c r="D386" s="128" t="s">
        <v>26</v>
      </c>
      <c r="E386" s="209">
        <v>1</v>
      </c>
      <c r="F386" s="340"/>
      <c r="G386" s="198">
        <f t="shared" si="47"/>
        <v>0</v>
      </c>
      <c r="H386" s="105"/>
      <c r="I386" s="64"/>
      <c r="K386" s="122"/>
    </row>
    <row r="387" spans="1:11" s="51" customFormat="1" ht="12.75">
      <c r="A387" s="49">
        <v>26</v>
      </c>
      <c r="B387" s="129"/>
      <c r="C387" s="130" t="s">
        <v>208</v>
      </c>
      <c r="D387" s="131" t="s">
        <v>26</v>
      </c>
      <c r="E387" s="211">
        <v>1</v>
      </c>
      <c r="F387" s="342"/>
      <c r="G387" s="200">
        <f t="shared" si="47"/>
        <v>0</v>
      </c>
      <c r="H387" s="105"/>
      <c r="I387" s="64"/>
      <c r="K387" s="122"/>
    </row>
    <row r="388" spans="1:11" s="51" customFormat="1" ht="22.5">
      <c r="A388" s="49">
        <v>27</v>
      </c>
      <c r="B388" s="133"/>
      <c r="C388" s="76" t="s">
        <v>209</v>
      </c>
      <c r="D388" s="50" t="s">
        <v>26</v>
      </c>
      <c r="E388" s="86">
        <v>1</v>
      </c>
      <c r="F388" s="246"/>
      <c r="G388" s="77">
        <f t="shared" si="47"/>
        <v>0</v>
      </c>
      <c r="H388" s="105"/>
      <c r="I388" s="64"/>
      <c r="K388" s="122"/>
    </row>
    <row r="389" spans="1:11" s="51" customFormat="1" ht="12.75">
      <c r="A389" s="49">
        <v>28</v>
      </c>
      <c r="B389" s="126"/>
      <c r="C389" s="137" t="s">
        <v>210</v>
      </c>
      <c r="D389" s="128" t="s">
        <v>26</v>
      </c>
      <c r="E389" s="209">
        <v>1</v>
      </c>
      <c r="F389" s="340"/>
      <c r="G389" s="198">
        <f t="shared" si="47"/>
        <v>0</v>
      </c>
      <c r="H389" s="105"/>
      <c r="I389" s="64"/>
      <c r="K389" s="122"/>
    </row>
    <row r="390" spans="1:11" s="51" customFormat="1" ht="12.75">
      <c r="A390" s="49">
        <v>29</v>
      </c>
      <c r="B390" s="58"/>
      <c r="C390" s="67" t="s">
        <v>211</v>
      </c>
      <c r="D390" s="50" t="s">
        <v>26</v>
      </c>
      <c r="E390" s="86">
        <v>2</v>
      </c>
      <c r="F390" s="246"/>
      <c r="G390" s="77">
        <f t="shared" si="47"/>
        <v>0</v>
      </c>
      <c r="H390" s="105"/>
      <c r="I390" s="64"/>
      <c r="K390" s="122"/>
    </row>
    <row r="391" spans="1:11" s="51" customFormat="1" ht="12.75">
      <c r="A391" s="49">
        <v>30</v>
      </c>
      <c r="B391" s="138"/>
      <c r="C391" s="139" t="s">
        <v>212</v>
      </c>
      <c r="D391" s="140" t="s">
        <v>26</v>
      </c>
      <c r="E391" s="210">
        <v>10</v>
      </c>
      <c r="F391" s="341"/>
      <c r="G391" s="199">
        <f t="shared" si="47"/>
        <v>0</v>
      </c>
      <c r="H391" s="105"/>
      <c r="I391" s="64"/>
      <c r="K391" s="122"/>
    </row>
    <row r="392" spans="1:11" s="51" customFormat="1" ht="22.5">
      <c r="A392" s="49">
        <v>31</v>
      </c>
      <c r="B392" s="58"/>
      <c r="C392" s="67" t="s">
        <v>213</v>
      </c>
      <c r="D392" s="50" t="s">
        <v>26</v>
      </c>
      <c r="E392" s="86">
        <v>1</v>
      </c>
      <c r="F392" s="246"/>
      <c r="G392" s="77">
        <f>E392*(F392+I392)</f>
        <v>0</v>
      </c>
      <c r="H392" s="105"/>
      <c r="I392" s="64"/>
      <c r="K392" s="122"/>
    </row>
    <row r="393" spans="1:11" s="51" customFormat="1" ht="22.5">
      <c r="A393" s="49">
        <v>32</v>
      </c>
      <c r="B393" s="58"/>
      <c r="C393" s="67" t="s">
        <v>214</v>
      </c>
      <c r="D393" s="50" t="s">
        <v>26</v>
      </c>
      <c r="E393" s="86">
        <v>1</v>
      </c>
      <c r="F393" s="246"/>
      <c r="G393" s="77">
        <f>E393*(F393+I393)</f>
        <v>0</v>
      </c>
      <c r="H393" s="105"/>
      <c r="I393" s="64"/>
      <c r="K393" s="122"/>
    </row>
    <row r="394" spans="1:11" s="51" customFormat="1" ht="12.75">
      <c r="A394" s="49">
        <v>33</v>
      </c>
      <c r="B394" s="126"/>
      <c r="C394" s="137" t="s">
        <v>215</v>
      </c>
      <c r="D394" s="128" t="s">
        <v>26</v>
      </c>
      <c r="E394" s="209">
        <v>1</v>
      </c>
      <c r="F394" s="340"/>
      <c r="G394" s="198">
        <f aca="true" t="shared" si="48" ref="G394:G396">E394*(F394+I394)</f>
        <v>0</v>
      </c>
      <c r="H394" s="105"/>
      <c r="I394" s="64"/>
      <c r="K394" s="122"/>
    </row>
    <row r="395" spans="1:11" s="51" customFormat="1" ht="12.75">
      <c r="A395" s="49">
        <v>34</v>
      </c>
      <c r="B395" s="126"/>
      <c r="C395" s="137" t="s">
        <v>216</v>
      </c>
      <c r="D395" s="128" t="s">
        <v>26</v>
      </c>
      <c r="E395" s="209">
        <v>10</v>
      </c>
      <c r="F395" s="340"/>
      <c r="G395" s="198">
        <f t="shared" si="48"/>
        <v>0</v>
      </c>
      <c r="H395" s="105"/>
      <c r="I395" s="64"/>
      <c r="K395" s="122"/>
    </row>
    <row r="396" spans="1:11" s="51" customFormat="1" ht="12.75">
      <c r="A396" s="49">
        <v>35</v>
      </c>
      <c r="B396" s="58"/>
      <c r="C396" s="67" t="s">
        <v>217</v>
      </c>
      <c r="D396" s="50" t="s">
        <v>26</v>
      </c>
      <c r="E396" s="86">
        <v>2</v>
      </c>
      <c r="F396" s="246"/>
      <c r="G396" s="77">
        <f t="shared" si="48"/>
        <v>0</v>
      </c>
      <c r="H396" s="105"/>
      <c r="I396" s="64"/>
      <c r="K396" s="122"/>
    </row>
    <row r="397" spans="1:11" s="51" customFormat="1" ht="12.75">
      <c r="A397" s="49">
        <v>36</v>
      </c>
      <c r="B397" s="34"/>
      <c r="C397" s="33" t="s">
        <v>218</v>
      </c>
      <c r="D397" s="43" t="s">
        <v>26</v>
      </c>
      <c r="E397" s="83">
        <v>48</v>
      </c>
      <c r="F397" s="248"/>
      <c r="G397" s="7">
        <f>E397*(F397+I397)</f>
        <v>0</v>
      </c>
      <c r="H397" s="105"/>
      <c r="I397" s="64"/>
      <c r="K397" s="122"/>
    </row>
    <row r="398" spans="1:11" s="51" customFormat="1" ht="12.75">
      <c r="A398" s="49">
        <v>37</v>
      </c>
      <c r="B398" s="58"/>
      <c r="C398" s="67" t="s">
        <v>219</v>
      </c>
      <c r="D398" s="50" t="s">
        <v>26</v>
      </c>
      <c r="E398" s="86">
        <v>24</v>
      </c>
      <c r="F398" s="246"/>
      <c r="G398" s="77">
        <f>E398*(F398+I398)</f>
        <v>0</v>
      </c>
      <c r="H398" s="105"/>
      <c r="I398" s="64"/>
      <c r="K398" s="122"/>
    </row>
    <row r="399" spans="1:11" s="51" customFormat="1" ht="12.75">
      <c r="A399" s="49">
        <v>38</v>
      </c>
      <c r="B399" s="58"/>
      <c r="C399" s="67" t="s">
        <v>220</v>
      </c>
      <c r="D399" s="50" t="s">
        <v>26</v>
      </c>
      <c r="E399" s="86">
        <v>4</v>
      </c>
      <c r="F399" s="246"/>
      <c r="G399" s="77">
        <f t="shared" si="47"/>
        <v>0</v>
      </c>
      <c r="H399" s="105"/>
      <c r="I399" s="64"/>
      <c r="K399" s="122"/>
    </row>
    <row r="400" spans="1:11" s="51" customFormat="1" ht="13.5" thickBot="1">
      <c r="A400" s="49">
        <v>39</v>
      </c>
      <c r="B400" s="34"/>
      <c r="C400" s="33" t="s">
        <v>221</v>
      </c>
      <c r="D400" s="43" t="s">
        <v>26</v>
      </c>
      <c r="E400" s="83">
        <v>5</v>
      </c>
      <c r="F400" s="248"/>
      <c r="G400" s="7">
        <f t="shared" si="47"/>
        <v>0</v>
      </c>
      <c r="H400" s="105"/>
      <c r="I400" s="64"/>
      <c r="K400" s="122"/>
    </row>
    <row r="401" spans="1:11" s="51" customFormat="1" ht="13.5" thickBot="1">
      <c r="A401" s="141" t="s">
        <v>14</v>
      </c>
      <c r="B401" s="142" t="s">
        <v>347</v>
      </c>
      <c r="C401" s="143" t="s">
        <v>222</v>
      </c>
      <c r="D401" s="144"/>
      <c r="E401" s="188" t="s">
        <v>25</v>
      </c>
      <c r="F401" s="245">
        <f>SUM(G402:G403)</f>
        <v>0</v>
      </c>
      <c r="G401" s="145"/>
      <c r="H401" s="105"/>
      <c r="I401" s="64"/>
      <c r="K401" s="122"/>
    </row>
    <row r="402" spans="1:11" s="51" customFormat="1" ht="22.5">
      <c r="A402" s="46">
        <v>40</v>
      </c>
      <c r="B402" s="112"/>
      <c r="C402" s="157" t="s">
        <v>376</v>
      </c>
      <c r="D402" s="48" t="s">
        <v>26</v>
      </c>
      <c r="E402" s="104">
        <v>1</v>
      </c>
      <c r="F402" s="247"/>
      <c r="G402" s="45">
        <f aca="true" t="shared" si="49" ref="G402:G403">E402*(F402+I402)</f>
        <v>0</v>
      </c>
      <c r="H402" s="105"/>
      <c r="I402" s="64"/>
      <c r="K402" s="122"/>
    </row>
    <row r="403" spans="1:11" s="51" customFormat="1" ht="13.5" thickBot="1">
      <c r="A403" s="49">
        <v>41</v>
      </c>
      <c r="B403" s="58"/>
      <c r="C403" s="67" t="s">
        <v>223</v>
      </c>
      <c r="D403" s="50" t="s">
        <v>26</v>
      </c>
      <c r="E403" s="86">
        <v>1</v>
      </c>
      <c r="F403" s="246"/>
      <c r="G403" s="77">
        <f t="shared" si="49"/>
        <v>0</v>
      </c>
      <c r="H403" s="105"/>
      <c r="I403" s="64"/>
      <c r="K403" s="122"/>
    </row>
    <row r="404" spans="1:11" s="51" customFormat="1" ht="13.5" thickBot="1">
      <c r="A404" s="141" t="s">
        <v>14</v>
      </c>
      <c r="B404" s="142" t="s">
        <v>356</v>
      </c>
      <c r="C404" s="143" t="s">
        <v>224</v>
      </c>
      <c r="D404" s="144"/>
      <c r="E404" s="188" t="s">
        <v>25</v>
      </c>
      <c r="F404" s="245">
        <f>SUM(G405:G410)</f>
        <v>0</v>
      </c>
      <c r="G404" s="145"/>
      <c r="H404" s="105"/>
      <c r="I404" s="64"/>
      <c r="K404" s="122"/>
    </row>
    <row r="405" spans="1:11" s="51" customFormat="1" ht="22.5">
      <c r="A405" s="46">
        <v>42</v>
      </c>
      <c r="B405" s="112"/>
      <c r="C405" s="146" t="s">
        <v>320</v>
      </c>
      <c r="D405" s="48" t="s">
        <v>26</v>
      </c>
      <c r="E405" s="104">
        <v>1</v>
      </c>
      <c r="F405" s="247"/>
      <c r="G405" s="45">
        <f aca="true" t="shared" si="50" ref="G405:G408">E405*(F405+I405)</f>
        <v>0</v>
      </c>
      <c r="H405" s="105"/>
      <c r="I405" s="64"/>
      <c r="K405" s="122"/>
    </row>
    <row r="406" spans="1:11" s="51" customFormat="1" ht="12.75">
      <c r="A406" s="49">
        <v>43</v>
      </c>
      <c r="B406" s="58"/>
      <c r="C406" s="67" t="s">
        <v>225</v>
      </c>
      <c r="D406" s="50" t="s">
        <v>26</v>
      </c>
      <c r="E406" s="86">
        <v>2</v>
      </c>
      <c r="F406" s="246"/>
      <c r="G406" s="77">
        <f t="shared" si="50"/>
        <v>0</v>
      </c>
      <c r="H406" s="105"/>
      <c r="I406" s="64"/>
      <c r="K406" s="122"/>
    </row>
    <row r="407" spans="1:11" s="51" customFormat="1" ht="22.5">
      <c r="A407" s="46">
        <v>44</v>
      </c>
      <c r="B407" s="58"/>
      <c r="C407" s="67" t="s">
        <v>226</v>
      </c>
      <c r="D407" s="50" t="s">
        <v>26</v>
      </c>
      <c r="E407" s="86">
        <v>24</v>
      </c>
      <c r="F407" s="246"/>
      <c r="G407" s="77">
        <f t="shared" si="50"/>
        <v>0</v>
      </c>
      <c r="H407" s="105"/>
      <c r="I407" s="64"/>
      <c r="K407" s="122"/>
    </row>
    <row r="408" spans="1:11" s="51" customFormat="1" ht="12.75">
      <c r="A408" s="49">
        <v>45</v>
      </c>
      <c r="B408" s="58"/>
      <c r="C408" s="67" t="s">
        <v>227</v>
      </c>
      <c r="D408" s="50" t="s">
        <v>26</v>
      </c>
      <c r="E408" s="86">
        <v>24</v>
      </c>
      <c r="F408" s="246"/>
      <c r="G408" s="77">
        <f t="shared" si="50"/>
        <v>0</v>
      </c>
      <c r="H408" s="105"/>
      <c r="I408" s="64"/>
      <c r="K408" s="122"/>
    </row>
    <row r="409" spans="1:11" s="51" customFormat="1" ht="12.75">
      <c r="A409" s="46">
        <v>46</v>
      </c>
      <c r="B409" s="58"/>
      <c r="C409" s="67" t="s">
        <v>228</v>
      </c>
      <c r="D409" s="50" t="s">
        <v>26</v>
      </c>
      <c r="E409" s="86">
        <v>24</v>
      </c>
      <c r="F409" s="246"/>
      <c r="G409" s="77">
        <f>E409*(F409+I409)</f>
        <v>0</v>
      </c>
      <c r="H409" s="105"/>
      <c r="I409" s="64"/>
      <c r="K409" s="122"/>
    </row>
    <row r="410" spans="1:11" s="51" customFormat="1" ht="23.25" thickBot="1">
      <c r="A410" s="49">
        <v>47</v>
      </c>
      <c r="B410" s="58"/>
      <c r="C410" s="76" t="s">
        <v>229</v>
      </c>
      <c r="D410" s="50" t="s">
        <v>26</v>
      </c>
      <c r="E410" s="86">
        <v>2</v>
      </c>
      <c r="F410" s="246"/>
      <c r="G410" s="77">
        <f>E410*(F410+I410)</f>
        <v>0</v>
      </c>
      <c r="H410" s="105"/>
      <c r="I410" s="64"/>
      <c r="K410" s="122"/>
    </row>
    <row r="411" spans="1:11" s="51" customFormat="1" ht="13.5" thickBot="1">
      <c r="A411" s="141" t="s">
        <v>14</v>
      </c>
      <c r="B411" s="142" t="s">
        <v>357</v>
      </c>
      <c r="C411" s="143" t="s">
        <v>230</v>
      </c>
      <c r="D411" s="144"/>
      <c r="E411" s="188" t="s">
        <v>25</v>
      </c>
      <c r="F411" s="245">
        <f>SUM(G412:G426)</f>
        <v>0</v>
      </c>
      <c r="G411" s="145"/>
      <c r="H411" s="105"/>
      <c r="I411" s="64"/>
      <c r="K411" s="122"/>
    </row>
    <row r="412" spans="1:11" s="51" customFormat="1" ht="33.75">
      <c r="A412" s="201">
        <v>48</v>
      </c>
      <c r="B412" s="148" t="s">
        <v>231</v>
      </c>
      <c r="C412" s="149" t="s">
        <v>232</v>
      </c>
      <c r="D412" s="150" t="s">
        <v>33</v>
      </c>
      <c r="E412" s="212">
        <v>3352</v>
      </c>
      <c r="F412" s="254"/>
      <c r="G412" s="202">
        <f aca="true" t="shared" si="51" ref="G412:G433">E412*(F412+I412)</f>
        <v>0</v>
      </c>
      <c r="H412" s="105"/>
      <c r="I412" s="64"/>
      <c r="K412" s="122"/>
    </row>
    <row r="413" spans="1:11" s="51" customFormat="1" ht="33.75">
      <c r="A413" s="49">
        <v>49</v>
      </c>
      <c r="B413" s="114" t="s">
        <v>231</v>
      </c>
      <c r="C413" s="115" t="s">
        <v>233</v>
      </c>
      <c r="D413" s="48" t="s">
        <v>33</v>
      </c>
      <c r="E413" s="104">
        <v>60</v>
      </c>
      <c r="F413" s="247"/>
      <c r="G413" s="45">
        <f t="shared" si="51"/>
        <v>0</v>
      </c>
      <c r="H413" s="105"/>
      <c r="I413" s="64"/>
      <c r="K413" s="122"/>
    </row>
    <row r="414" spans="1:11" s="51" customFormat="1" ht="33.75">
      <c r="A414" s="49">
        <v>50</v>
      </c>
      <c r="B414" s="114" t="s">
        <v>231</v>
      </c>
      <c r="C414" s="115" t="s">
        <v>234</v>
      </c>
      <c r="D414" s="48" t="s">
        <v>33</v>
      </c>
      <c r="E414" s="104">
        <v>60</v>
      </c>
      <c r="F414" s="247"/>
      <c r="G414" s="45">
        <f t="shared" si="51"/>
        <v>0</v>
      </c>
      <c r="H414" s="105"/>
      <c r="I414" s="64"/>
      <c r="K414" s="122"/>
    </row>
    <row r="415" spans="1:11" s="51" customFormat="1" ht="12.75">
      <c r="A415" s="49">
        <v>51</v>
      </c>
      <c r="B415" s="114" t="s">
        <v>231</v>
      </c>
      <c r="C415" s="67" t="s">
        <v>235</v>
      </c>
      <c r="D415" s="50" t="s">
        <v>33</v>
      </c>
      <c r="E415" s="86">
        <v>84</v>
      </c>
      <c r="F415" s="246"/>
      <c r="G415" s="77">
        <f t="shared" si="51"/>
        <v>0</v>
      </c>
      <c r="H415" s="105"/>
      <c r="I415" s="64"/>
      <c r="K415" s="122"/>
    </row>
    <row r="416" spans="1:11" s="51" customFormat="1" ht="22.5">
      <c r="A416" s="49">
        <v>52</v>
      </c>
      <c r="B416" s="114"/>
      <c r="C416" s="115" t="s">
        <v>236</v>
      </c>
      <c r="D416" s="48" t="s">
        <v>37</v>
      </c>
      <c r="E416" s="104">
        <v>1</v>
      </c>
      <c r="F416" s="247"/>
      <c r="G416" s="45">
        <f t="shared" si="51"/>
        <v>0</v>
      </c>
      <c r="H416" s="105"/>
      <c r="I416" s="64"/>
      <c r="K416" s="122"/>
    </row>
    <row r="417" spans="1:11" s="51" customFormat="1" ht="12.75">
      <c r="A417" s="49">
        <v>53</v>
      </c>
      <c r="B417" s="114"/>
      <c r="C417" s="115" t="s">
        <v>237</v>
      </c>
      <c r="D417" s="48" t="s">
        <v>33</v>
      </c>
      <c r="E417" s="104">
        <v>60</v>
      </c>
      <c r="F417" s="247"/>
      <c r="G417" s="45">
        <f t="shared" si="51"/>
        <v>0</v>
      </c>
      <c r="H417" s="105"/>
      <c r="I417" s="64"/>
      <c r="K417" s="122"/>
    </row>
    <row r="418" spans="1:11" s="51" customFormat="1" ht="12.75">
      <c r="A418" s="49">
        <v>54</v>
      </c>
      <c r="B418" s="112"/>
      <c r="C418" s="115" t="s">
        <v>238</v>
      </c>
      <c r="D418" s="48" t="s">
        <v>26</v>
      </c>
      <c r="E418" s="104">
        <v>9</v>
      </c>
      <c r="F418" s="247"/>
      <c r="G418" s="45">
        <f t="shared" si="51"/>
        <v>0</v>
      </c>
      <c r="H418" s="105"/>
      <c r="I418" s="64"/>
      <c r="K418" s="122"/>
    </row>
    <row r="419" spans="1:11" s="51" customFormat="1" ht="12.75">
      <c r="A419" s="49">
        <v>55</v>
      </c>
      <c r="B419" s="114" t="s">
        <v>59</v>
      </c>
      <c r="C419" s="115" t="s">
        <v>60</v>
      </c>
      <c r="D419" s="48" t="s">
        <v>33</v>
      </c>
      <c r="E419" s="104">
        <v>1832</v>
      </c>
      <c r="F419" s="247"/>
      <c r="G419" s="45">
        <f t="shared" si="51"/>
        <v>0</v>
      </c>
      <c r="H419" s="105"/>
      <c r="I419" s="64"/>
      <c r="K419" s="122"/>
    </row>
    <row r="420" spans="1:11" s="51" customFormat="1" ht="12.75">
      <c r="A420" s="49" t="s">
        <v>467</v>
      </c>
      <c r="B420" s="112"/>
      <c r="C420" s="113" t="s">
        <v>147</v>
      </c>
      <c r="D420" s="48" t="s">
        <v>26</v>
      </c>
      <c r="E420" s="269">
        <v>34</v>
      </c>
      <c r="F420" s="247"/>
      <c r="G420" s="77">
        <f t="shared" si="51"/>
        <v>0</v>
      </c>
      <c r="H420" s="105"/>
      <c r="I420" s="64"/>
      <c r="K420" s="122"/>
    </row>
    <row r="421" spans="1:11" s="51" customFormat="1" ht="12.75">
      <c r="A421" s="49" t="s">
        <v>468</v>
      </c>
      <c r="B421" s="114"/>
      <c r="C421" s="113" t="s">
        <v>146</v>
      </c>
      <c r="D421" s="48" t="s">
        <v>26</v>
      </c>
      <c r="E421" s="269">
        <v>868</v>
      </c>
      <c r="F421" s="247"/>
      <c r="G421" s="77">
        <f t="shared" si="51"/>
        <v>0</v>
      </c>
      <c r="H421" s="105"/>
      <c r="I421" s="64"/>
      <c r="K421" s="122"/>
    </row>
    <row r="422" spans="1:11" s="51" customFormat="1" ht="12.75">
      <c r="A422" s="49" t="s">
        <v>469</v>
      </c>
      <c r="B422" s="112"/>
      <c r="C422" s="113" t="s">
        <v>148</v>
      </c>
      <c r="D422" s="48" t="s">
        <v>26</v>
      </c>
      <c r="E422" s="269">
        <v>146</v>
      </c>
      <c r="F422" s="247"/>
      <c r="G422" s="77">
        <f t="shared" si="51"/>
        <v>0</v>
      </c>
      <c r="H422" s="105"/>
      <c r="I422" s="64"/>
      <c r="K422" s="122"/>
    </row>
    <row r="423" spans="1:11" s="51" customFormat="1" ht="12.75">
      <c r="A423" s="49" t="s">
        <v>470</v>
      </c>
      <c r="B423" s="114"/>
      <c r="C423" s="113" t="s">
        <v>149</v>
      </c>
      <c r="D423" s="48" t="s">
        <v>26</v>
      </c>
      <c r="E423" s="269">
        <v>283</v>
      </c>
      <c r="F423" s="247"/>
      <c r="G423" s="77">
        <f t="shared" si="51"/>
        <v>0</v>
      </c>
      <c r="H423" s="105"/>
      <c r="I423" s="64"/>
      <c r="K423" s="122"/>
    </row>
    <row r="424" spans="1:11" s="51" customFormat="1" ht="12.75">
      <c r="A424" s="272" t="s">
        <v>471</v>
      </c>
      <c r="B424" s="114"/>
      <c r="C424" s="115" t="s">
        <v>150</v>
      </c>
      <c r="D424" s="48" t="s">
        <v>26</v>
      </c>
      <c r="E424" s="269">
        <v>136</v>
      </c>
      <c r="F424" s="247"/>
      <c r="G424" s="77">
        <f t="shared" si="51"/>
        <v>0</v>
      </c>
      <c r="H424" s="105"/>
      <c r="I424" s="64"/>
      <c r="K424" s="122"/>
    </row>
    <row r="425" spans="1:11" s="51" customFormat="1" ht="12.75">
      <c r="A425" s="49" t="s">
        <v>472</v>
      </c>
      <c r="B425" s="114"/>
      <c r="C425" s="113" t="s">
        <v>151</v>
      </c>
      <c r="D425" s="48" t="s">
        <v>26</v>
      </c>
      <c r="E425" s="269">
        <v>115</v>
      </c>
      <c r="F425" s="247"/>
      <c r="G425" s="77">
        <f t="shared" si="51"/>
        <v>0</v>
      </c>
      <c r="H425" s="105"/>
      <c r="I425" s="64"/>
      <c r="K425" s="122"/>
    </row>
    <row r="426" spans="1:11" s="51" customFormat="1" ht="12.75">
      <c r="A426" s="49" t="s">
        <v>473</v>
      </c>
      <c r="B426" s="114"/>
      <c r="C426" s="113" t="s">
        <v>152</v>
      </c>
      <c r="D426" s="48" t="s">
        <v>26</v>
      </c>
      <c r="E426" s="269">
        <v>23</v>
      </c>
      <c r="F426" s="247"/>
      <c r="G426" s="77">
        <f t="shared" si="51"/>
        <v>0</v>
      </c>
      <c r="H426" s="105"/>
      <c r="I426" s="64"/>
      <c r="K426" s="122"/>
    </row>
    <row r="427" spans="1:11" s="51" customFormat="1" ht="12.75">
      <c r="A427" s="49">
        <v>56</v>
      </c>
      <c r="B427" s="58" t="s">
        <v>59</v>
      </c>
      <c r="C427" s="67" t="s">
        <v>61</v>
      </c>
      <c r="D427" s="50" t="s">
        <v>26</v>
      </c>
      <c r="E427" s="86">
        <v>6108</v>
      </c>
      <c r="F427" s="246"/>
      <c r="G427" s="77">
        <f t="shared" si="51"/>
        <v>0</v>
      </c>
      <c r="H427" s="105"/>
      <c r="I427" s="64"/>
      <c r="K427" s="122"/>
    </row>
    <row r="428" spans="1:11" s="51" customFormat="1" ht="12.75">
      <c r="A428" s="49">
        <v>57</v>
      </c>
      <c r="B428" s="58" t="s">
        <v>59</v>
      </c>
      <c r="C428" s="67" t="s">
        <v>62</v>
      </c>
      <c r="D428" s="50" t="s">
        <v>26</v>
      </c>
      <c r="E428" s="86">
        <v>6108</v>
      </c>
      <c r="F428" s="246"/>
      <c r="G428" s="77">
        <f t="shared" si="51"/>
        <v>0</v>
      </c>
      <c r="H428" s="105"/>
      <c r="I428" s="64"/>
      <c r="K428" s="122"/>
    </row>
    <row r="429" spans="1:11" s="51" customFormat="1" ht="12.75">
      <c r="A429" s="49">
        <v>58</v>
      </c>
      <c r="B429" s="58" t="s">
        <v>59</v>
      </c>
      <c r="C429" s="67" t="s">
        <v>63</v>
      </c>
      <c r="D429" s="50" t="s">
        <v>26</v>
      </c>
      <c r="E429" s="268">
        <v>0</v>
      </c>
      <c r="F429" s="246"/>
      <c r="G429" s="77">
        <f t="shared" si="51"/>
        <v>0</v>
      </c>
      <c r="H429" s="105"/>
      <c r="I429" s="64"/>
      <c r="K429" s="122"/>
    </row>
    <row r="430" spans="1:11" s="51" customFormat="1" ht="33.75">
      <c r="A430" s="49">
        <v>59</v>
      </c>
      <c r="B430" s="34"/>
      <c r="C430" s="33" t="s">
        <v>239</v>
      </c>
      <c r="D430" s="43" t="s">
        <v>26</v>
      </c>
      <c r="E430" s="83">
        <v>1</v>
      </c>
      <c r="F430" s="248"/>
      <c r="G430" s="7">
        <f t="shared" si="51"/>
        <v>0</v>
      </c>
      <c r="H430" s="105"/>
      <c r="I430" s="64"/>
      <c r="K430" s="122"/>
    </row>
    <row r="431" spans="1:11" s="51" customFormat="1" ht="12.75">
      <c r="A431" s="49">
        <v>60</v>
      </c>
      <c r="B431" s="34"/>
      <c r="C431" s="67" t="s">
        <v>123</v>
      </c>
      <c r="D431" s="50" t="s">
        <v>124</v>
      </c>
      <c r="E431" s="86">
        <v>1</v>
      </c>
      <c r="F431" s="246"/>
      <c r="G431" s="68">
        <f t="shared" si="51"/>
        <v>0</v>
      </c>
      <c r="H431" s="105"/>
      <c r="I431" s="64"/>
      <c r="K431" s="122"/>
    </row>
    <row r="432" spans="1:11" s="51" customFormat="1" ht="12.75">
      <c r="A432" s="49">
        <v>61</v>
      </c>
      <c r="B432" s="34"/>
      <c r="C432" s="67" t="s">
        <v>114</v>
      </c>
      <c r="D432" s="50" t="s">
        <v>26</v>
      </c>
      <c r="E432" s="86">
        <v>8</v>
      </c>
      <c r="F432" s="246"/>
      <c r="G432" s="68">
        <f t="shared" si="51"/>
        <v>0</v>
      </c>
      <c r="H432" s="105"/>
      <c r="I432" s="64"/>
      <c r="K432" s="122"/>
    </row>
    <row r="433" spans="1:11" s="51" customFormat="1" ht="13.5" thickBot="1">
      <c r="A433" s="49">
        <v>62</v>
      </c>
      <c r="B433" s="34"/>
      <c r="C433" s="33" t="s">
        <v>373</v>
      </c>
      <c r="D433" s="43" t="s">
        <v>37</v>
      </c>
      <c r="E433" s="83">
        <v>1</v>
      </c>
      <c r="F433" s="248"/>
      <c r="G433" s="7">
        <f t="shared" si="51"/>
        <v>0</v>
      </c>
      <c r="H433" s="105"/>
      <c r="I433" s="64"/>
      <c r="K433" s="122"/>
    </row>
    <row r="434" spans="1:11" s="51" customFormat="1" ht="13.5" thickBot="1">
      <c r="A434" s="141" t="s">
        <v>14</v>
      </c>
      <c r="B434" s="142" t="s">
        <v>358</v>
      </c>
      <c r="C434" s="143" t="s">
        <v>240</v>
      </c>
      <c r="D434" s="144"/>
      <c r="E434" s="188" t="s">
        <v>25</v>
      </c>
      <c r="F434" s="245">
        <f>SUM(G435:G439)</f>
        <v>0</v>
      </c>
      <c r="G434" s="145"/>
      <c r="H434" s="105"/>
      <c r="I434" s="64"/>
      <c r="K434" s="122"/>
    </row>
    <row r="435" spans="1:11" s="51" customFormat="1" ht="12.75">
      <c r="A435" s="203">
        <v>63</v>
      </c>
      <c r="B435" s="151" t="s">
        <v>59</v>
      </c>
      <c r="C435" s="152" t="s">
        <v>241</v>
      </c>
      <c r="D435" s="153" t="s">
        <v>33</v>
      </c>
      <c r="E435" s="271">
        <v>32</v>
      </c>
      <c r="F435" s="343"/>
      <c r="G435" s="204">
        <f aca="true" t="shared" si="52" ref="G435:G439">E435*(F435+I435)</f>
        <v>0</v>
      </c>
      <c r="H435" s="105"/>
      <c r="I435" s="64"/>
      <c r="K435" s="122"/>
    </row>
    <row r="436" spans="1:11" s="51" customFormat="1" ht="12.75">
      <c r="A436" s="49">
        <v>64</v>
      </c>
      <c r="B436" s="58" t="s">
        <v>59</v>
      </c>
      <c r="C436" s="67" t="s">
        <v>322</v>
      </c>
      <c r="D436" s="50" t="s">
        <v>26</v>
      </c>
      <c r="E436" s="86">
        <v>32</v>
      </c>
      <c r="F436" s="246"/>
      <c r="G436" s="77">
        <f t="shared" si="52"/>
        <v>0</v>
      </c>
      <c r="H436" s="105"/>
      <c r="I436" s="64"/>
      <c r="K436" s="122"/>
    </row>
    <row r="437" spans="1:11" s="51" customFormat="1" ht="12.75">
      <c r="A437" s="49">
        <v>65</v>
      </c>
      <c r="B437" s="58" t="s">
        <v>59</v>
      </c>
      <c r="C437" s="67" t="s">
        <v>242</v>
      </c>
      <c r="D437" s="50" t="s">
        <v>26</v>
      </c>
      <c r="E437" s="86">
        <v>32</v>
      </c>
      <c r="F437" s="246"/>
      <c r="G437" s="77">
        <f t="shared" si="52"/>
        <v>0</v>
      </c>
      <c r="H437" s="105"/>
      <c r="I437" s="64"/>
      <c r="K437" s="122"/>
    </row>
    <row r="438" spans="1:11" s="51" customFormat="1" ht="12.75">
      <c r="A438" s="49">
        <v>66</v>
      </c>
      <c r="B438" s="58" t="s">
        <v>59</v>
      </c>
      <c r="C438" s="67" t="s">
        <v>321</v>
      </c>
      <c r="D438" s="50" t="s">
        <v>26</v>
      </c>
      <c r="E438" s="86">
        <v>32</v>
      </c>
      <c r="F438" s="246"/>
      <c r="G438" s="77">
        <f t="shared" si="52"/>
        <v>0</v>
      </c>
      <c r="H438" s="105"/>
      <c r="I438" s="64"/>
      <c r="K438" s="122"/>
    </row>
    <row r="439" spans="1:11" s="51" customFormat="1" ht="13.5" thickBot="1">
      <c r="A439" s="189">
        <v>67</v>
      </c>
      <c r="B439" s="172"/>
      <c r="C439" s="157" t="s">
        <v>243</v>
      </c>
      <c r="D439" s="54" t="s">
        <v>37</v>
      </c>
      <c r="E439" s="91">
        <v>1</v>
      </c>
      <c r="F439" s="292"/>
      <c r="G439" s="35">
        <f t="shared" si="52"/>
        <v>0</v>
      </c>
      <c r="H439" s="105"/>
      <c r="I439" s="64"/>
      <c r="K439" s="122"/>
    </row>
    <row r="440" spans="1:11" s="51" customFormat="1" ht="13.5" thickBot="1">
      <c r="A440" s="141" t="s">
        <v>14</v>
      </c>
      <c r="B440" s="142" t="s">
        <v>359</v>
      </c>
      <c r="C440" s="143" t="s">
        <v>369</v>
      </c>
      <c r="D440" s="144"/>
      <c r="E440" s="188" t="s">
        <v>25</v>
      </c>
      <c r="F440" s="245">
        <f>SUM(G441:G441)</f>
        <v>0</v>
      </c>
      <c r="G440" s="145"/>
      <c r="H440" s="105"/>
      <c r="I440" s="64"/>
      <c r="K440" s="122"/>
    </row>
    <row r="441" spans="1:11" s="51" customFormat="1" ht="23.25" thickBot="1">
      <c r="A441" s="46">
        <v>68</v>
      </c>
      <c r="B441" s="112"/>
      <c r="C441" s="115" t="s">
        <v>244</v>
      </c>
      <c r="D441" s="48" t="s">
        <v>33</v>
      </c>
      <c r="E441" s="104">
        <v>186</v>
      </c>
      <c r="F441" s="247"/>
      <c r="G441" s="45">
        <f aca="true" t="shared" si="53" ref="G441">E441*(F441+I441)</f>
        <v>0</v>
      </c>
      <c r="H441" s="105"/>
      <c r="I441" s="64"/>
      <c r="K441" s="122"/>
    </row>
    <row r="442" spans="1:11" s="51" customFormat="1" ht="13.5" thickBot="1">
      <c r="A442" s="141" t="s">
        <v>14</v>
      </c>
      <c r="B442" s="142" t="s">
        <v>360</v>
      </c>
      <c r="C442" s="143" t="s">
        <v>245</v>
      </c>
      <c r="D442" s="144"/>
      <c r="E442" s="188" t="s">
        <v>25</v>
      </c>
      <c r="F442" s="245">
        <f>SUM(G443:G524)</f>
        <v>0</v>
      </c>
      <c r="G442" s="145"/>
      <c r="H442" s="105"/>
      <c r="I442" s="64"/>
      <c r="K442" s="122"/>
    </row>
    <row r="443" spans="1:11" s="51" customFormat="1" ht="12.75">
      <c r="A443" s="201">
        <v>69</v>
      </c>
      <c r="B443" s="148"/>
      <c r="C443" s="180" t="s">
        <v>308</v>
      </c>
      <c r="D443" s="153" t="s">
        <v>37</v>
      </c>
      <c r="E443" s="213">
        <v>1</v>
      </c>
      <c r="F443" s="343"/>
      <c r="G443" s="204">
        <f aca="true" t="shared" si="54" ref="G443:G474">E443*(F443+I443)</f>
        <v>0</v>
      </c>
      <c r="H443" s="105"/>
      <c r="I443" s="64"/>
      <c r="K443" s="122"/>
    </row>
    <row r="444" spans="1:11" s="51" customFormat="1" ht="12.75">
      <c r="A444" s="49">
        <v>70</v>
      </c>
      <c r="B444" s="58"/>
      <c r="C444" s="67" t="s">
        <v>246</v>
      </c>
      <c r="D444" s="43" t="s">
        <v>26</v>
      </c>
      <c r="E444" s="83">
        <v>1</v>
      </c>
      <c r="F444" s="248"/>
      <c r="G444" s="7">
        <f t="shared" si="54"/>
        <v>0</v>
      </c>
      <c r="H444" s="105"/>
      <c r="I444" s="64"/>
      <c r="K444" s="122"/>
    </row>
    <row r="445" spans="1:11" s="51" customFormat="1" ht="12.75">
      <c r="A445" s="49">
        <v>71</v>
      </c>
      <c r="B445" s="58"/>
      <c r="C445" s="67" t="s">
        <v>247</v>
      </c>
      <c r="D445" s="43" t="s">
        <v>26</v>
      </c>
      <c r="E445" s="83">
        <v>1</v>
      </c>
      <c r="F445" s="248"/>
      <c r="G445" s="7">
        <f t="shared" si="54"/>
        <v>0</v>
      </c>
      <c r="H445" s="105"/>
      <c r="I445" s="64"/>
      <c r="K445" s="122"/>
    </row>
    <row r="446" spans="1:11" s="51" customFormat="1" ht="12.75">
      <c r="A446" s="49">
        <v>72</v>
      </c>
      <c r="B446" s="58"/>
      <c r="C446" s="67" t="s">
        <v>248</v>
      </c>
      <c r="D446" s="43" t="s">
        <v>26</v>
      </c>
      <c r="E446" s="83">
        <v>1</v>
      </c>
      <c r="F446" s="248"/>
      <c r="G446" s="7">
        <f t="shared" si="54"/>
        <v>0</v>
      </c>
      <c r="H446" s="105"/>
      <c r="I446" s="64"/>
      <c r="K446" s="122"/>
    </row>
    <row r="447" spans="1:11" s="51" customFormat="1" ht="12.75">
      <c r="A447" s="49">
        <v>73</v>
      </c>
      <c r="B447" s="58"/>
      <c r="C447" s="67" t="s">
        <v>249</v>
      </c>
      <c r="D447" s="43" t="s">
        <v>26</v>
      </c>
      <c r="E447" s="83">
        <v>1</v>
      </c>
      <c r="F447" s="248"/>
      <c r="G447" s="7">
        <f t="shared" si="54"/>
        <v>0</v>
      </c>
      <c r="H447" s="105"/>
      <c r="I447" s="64"/>
      <c r="K447" s="122"/>
    </row>
    <row r="448" spans="1:11" s="51" customFormat="1" ht="12.75">
      <c r="A448" s="49">
        <v>74</v>
      </c>
      <c r="B448" s="58"/>
      <c r="C448" s="67" t="s">
        <v>250</v>
      </c>
      <c r="D448" s="50" t="s">
        <v>26</v>
      </c>
      <c r="E448" s="86">
        <v>6</v>
      </c>
      <c r="F448" s="248"/>
      <c r="G448" s="77">
        <f t="shared" si="54"/>
        <v>0</v>
      </c>
      <c r="H448" s="105"/>
      <c r="I448" s="64"/>
      <c r="K448" s="122"/>
    </row>
    <row r="449" spans="1:11" s="51" customFormat="1" ht="12.75">
      <c r="A449" s="49">
        <v>75</v>
      </c>
      <c r="B449" s="58"/>
      <c r="C449" s="67" t="s">
        <v>251</v>
      </c>
      <c r="D449" s="43" t="s">
        <v>26</v>
      </c>
      <c r="E449" s="83">
        <v>3</v>
      </c>
      <c r="F449" s="248"/>
      <c r="G449" s="7">
        <f t="shared" si="54"/>
        <v>0</v>
      </c>
      <c r="H449" s="105"/>
      <c r="I449" s="64"/>
      <c r="K449" s="122"/>
    </row>
    <row r="450" spans="1:11" s="51" customFormat="1" ht="12.75">
      <c r="A450" s="49">
        <v>76</v>
      </c>
      <c r="B450" s="58"/>
      <c r="C450" s="67" t="s">
        <v>252</v>
      </c>
      <c r="D450" s="43" t="s">
        <v>26</v>
      </c>
      <c r="E450" s="83">
        <v>5</v>
      </c>
      <c r="F450" s="248"/>
      <c r="G450" s="7">
        <f t="shared" si="54"/>
        <v>0</v>
      </c>
      <c r="H450" s="105"/>
      <c r="I450" s="64"/>
      <c r="K450" s="122"/>
    </row>
    <row r="451" spans="1:11" s="51" customFormat="1" ht="12.75">
      <c r="A451" s="49">
        <v>77</v>
      </c>
      <c r="B451" s="58"/>
      <c r="C451" s="67" t="s">
        <v>253</v>
      </c>
      <c r="D451" s="43" t="s">
        <v>26</v>
      </c>
      <c r="E451" s="83">
        <v>1</v>
      </c>
      <c r="F451" s="248"/>
      <c r="G451" s="7">
        <f t="shared" si="54"/>
        <v>0</v>
      </c>
      <c r="H451" s="105"/>
      <c r="I451" s="64"/>
      <c r="K451" s="122"/>
    </row>
    <row r="452" spans="1:11" s="51" customFormat="1" ht="12.75">
      <c r="A452" s="49">
        <v>78</v>
      </c>
      <c r="B452" s="58"/>
      <c r="C452" s="67" t="s">
        <v>254</v>
      </c>
      <c r="D452" s="43" t="s">
        <v>26</v>
      </c>
      <c r="E452" s="83">
        <v>4</v>
      </c>
      <c r="F452" s="248"/>
      <c r="G452" s="7">
        <f t="shared" si="54"/>
        <v>0</v>
      </c>
      <c r="H452" s="105"/>
      <c r="I452" s="64"/>
      <c r="K452" s="122"/>
    </row>
    <row r="453" spans="1:11" s="51" customFormat="1" ht="12.75">
      <c r="A453" s="49">
        <v>79</v>
      </c>
      <c r="B453" s="58"/>
      <c r="C453" s="67" t="s">
        <v>255</v>
      </c>
      <c r="D453" s="43" t="s">
        <v>26</v>
      </c>
      <c r="E453" s="83">
        <v>169</v>
      </c>
      <c r="F453" s="248"/>
      <c r="G453" s="7">
        <f t="shared" si="54"/>
        <v>0</v>
      </c>
      <c r="H453" s="105"/>
      <c r="I453" s="64"/>
      <c r="K453" s="122"/>
    </row>
    <row r="454" spans="1:11" s="51" customFormat="1" ht="12.75">
      <c r="A454" s="49">
        <v>80</v>
      </c>
      <c r="B454" s="58"/>
      <c r="C454" s="67" t="s">
        <v>256</v>
      </c>
      <c r="D454" s="43" t="s">
        <v>124</v>
      </c>
      <c r="E454" s="83">
        <v>1</v>
      </c>
      <c r="F454" s="248"/>
      <c r="G454" s="7">
        <f t="shared" si="54"/>
        <v>0</v>
      </c>
      <c r="H454" s="105"/>
      <c r="I454" s="64"/>
      <c r="K454" s="122"/>
    </row>
    <row r="455" spans="1:11" s="51" customFormat="1" ht="12.75">
      <c r="A455" s="49">
        <v>81</v>
      </c>
      <c r="B455" s="58"/>
      <c r="C455" s="33" t="s">
        <v>257</v>
      </c>
      <c r="D455" s="43" t="s">
        <v>26</v>
      </c>
      <c r="E455" s="83">
        <v>1</v>
      </c>
      <c r="F455" s="248"/>
      <c r="G455" s="7">
        <f t="shared" si="54"/>
        <v>0</v>
      </c>
      <c r="H455" s="105"/>
      <c r="I455" s="64"/>
      <c r="K455" s="122"/>
    </row>
    <row r="456" spans="1:11" s="51" customFormat="1" ht="12.75">
      <c r="A456" s="49">
        <v>82</v>
      </c>
      <c r="B456" s="58"/>
      <c r="C456" s="67" t="s">
        <v>258</v>
      </c>
      <c r="D456" s="50" t="s">
        <v>26</v>
      </c>
      <c r="E456" s="86">
        <v>1</v>
      </c>
      <c r="F456" s="248"/>
      <c r="G456" s="77">
        <f t="shared" si="54"/>
        <v>0</v>
      </c>
      <c r="H456" s="105"/>
      <c r="I456" s="64"/>
      <c r="K456" s="122"/>
    </row>
    <row r="457" spans="1:11" s="51" customFormat="1" ht="12.75">
      <c r="A457" s="49">
        <v>83</v>
      </c>
      <c r="B457" s="58"/>
      <c r="C457" s="67" t="s">
        <v>259</v>
      </c>
      <c r="D457" s="50" t="s">
        <v>26</v>
      </c>
      <c r="E457" s="86">
        <v>1</v>
      </c>
      <c r="F457" s="248"/>
      <c r="G457" s="77">
        <f t="shared" si="54"/>
        <v>0</v>
      </c>
      <c r="H457" s="105"/>
      <c r="I457" s="64"/>
      <c r="K457" s="122"/>
    </row>
    <row r="458" spans="1:11" s="51" customFormat="1" ht="12.75">
      <c r="A458" s="49">
        <v>84</v>
      </c>
      <c r="B458" s="58"/>
      <c r="C458" s="67" t="s">
        <v>260</v>
      </c>
      <c r="D458" s="50" t="s">
        <v>26</v>
      </c>
      <c r="E458" s="86">
        <v>2</v>
      </c>
      <c r="F458" s="248"/>
      <c r="G458" s="77">
        <f t="shared" si="54"/>
        <v>0</v>
      </c>
      <c r="H458" s="105"/>
      <c r="I458" s="64"/>
      <c r="K458" s="122"/>
    </row>
    <row r="459" spans="1:11" s="51" customFormat="1" ht="12.75">
      <c r="A459" s="49">
        <v>85</v>
      </c>
      <c r="B459" s="58"/>
      <c r="C459" s="157" t="s">
        <v>261</v>
      </c>
      <c r="D459" s="54" t="s">
        <v>26</v>
      </c>
      <c r="E459" s="91">
        <v>10</v>
      </c>
      <c r="F459" s="248"/>
      <c r="G459" s="35">
        <f t="shared" si="54"/>
        <v>0</v>
      </c>
      <c r="H459" s="105"/>
      <c r="I459" s="64"/>
      <c r="K459" s="122"/>
    </row>
    <row r="460" spans="1:11" s="51" customFormat="1" ht="12.75">
      <c r="A460" s="49">
        <v>86</v>
      </c>
      <c r="B460" s="58"/>
      <c r="C460" s="67" t="s">
        <v>262</v>
      </c>
      <c r="D460" s="50" t="s">
        <v>26</v>
      </c>
      <c r="E460" s="86">
        <v>1</v>
      </c>
      <c r="F460" s="248"/>
      <c r="G460" s="77">
        <f t="shared" si="54"/>
        <v>0</v>
      </c>
      <c r="H460" s="105"/>
      <c r="I460" s="64"/>
      <c r="K460" s="122"/>
    </row>
    <row r="461" spans="1:11" s="51" customFormat="1" ht="22.5">
      <c r="A461" s="49">
        <v>87</v>
      </c>
      <c r="B461" s="58"/>
      <c r="C461" s="67" t="s">
        <v>263</v>
      </c>
      <c r="D461" s="43" t="s">
        <v>26</v>
      </c>
      <c r="E461" s="83">
        <v>1</v>
      </c>
      <c r="F461" s="248"/>
      <c r="G461" s="7">
        <f t="shared" si="54"/>
        <v>0</v>
      </c>
      <c r="H461" s="105"/>
      <c r="I461" s="64"/>
      <c r="K461" s="122"/>
    </row>
    <row r="462" spans="1:11" s="51" customFormat="1" ht="12.75">
      <c r="A462" s="49">
        <v>88</v>
      </c>
      <c r="B462" s="58"/>
      <c r="C462" s="67" t="s">
        <v>264</v>
      </c>
      <c r="D462" s="43" t="s">
        <v>26</v>
      </c>
      <c r="E462" s="83">
        <v>1</v>
      </c>
      <c r="F462" s="248"/>
      <c r="G462" s="7">
        <f t="shared" si="54"/>
        <v>0</v>
      </c>
      <c r="H462" s="105"/>
      <c r="I462" s="64"/>
      <c r="K462" s="122"/>
    </row>
    <row r="463" spans="1:11" s="51" customFormat="1" ht="12.75">
      <c r="A463" s="49">
        <v>89</v>
      </c>
      <c r="B463" s="58"/>
      <c r="C463" s="67" t="s">
        <v>265</v>
      </c>
      <c r="D463" s="43" t="s">
        <v>26</v>
      </c>
      <c r="E463" s="83">
        <v>10</v>
      </c>
      <c r="F463" s="248"/>
      <c r="G463" s="7">
        <f t="shared" si="54"/>
        <v>0</v>
      </c>
      <c r="H463" s="105"/>
      <c r="I463" s="64"/>
      <c r="K463" s="122"/>
    </row>
    <row r="464" spans="1:11" s="51" customFormat="1" ht="12.75">
      <c r="A464" s="49">
        <v>90</v>
      </c>
      <c r="B464" s="58"/>
      <c r="C464" s="67" t="s">
        <v>266</v>
      </c>
      <c r="D464" s="43" t="s">
        <v>26</v>
      </c>
      <c r="E464" s="83">
        <v>2</v>
      </c>
      <c r="F464" s="248"/>
      <c r="G464" s="7">
        <f t="shared" si="54"/>
        <v>0</v>
      </c>
      <c r="H464" s="105"/>
      <c r="I464" s="64"/>
      <c r="K464" s="122"/>
    </row>
    <row r="465" spans="1:11" s="51" customFormat="1" ht="12.75">
      <c r="A465" s="49">
        <v>91</v>
      </c>
      <c r="B465" s="58"/>
      <c r="C465" s="33" t="s">
        <v>267</v>
      </c>
      <c r="D465" s="43" t="s">
        <v>26</v>
      </c>
      <c r="E465" s="83">
        <v>48</v>
      </c>
      <c r="F465" s="248"/>
      <c r="G465" s="7">
        <f t="shared" si="54"/>
        <v>0</v>
      </c>
      <c r="H465" s="105"/>
      <c r="I465" s="64"/>
      <c r="K465" s="122"/>
    </row>
    <row r="466" spans="1:11" s="51" customFormat="1" ht="12.75">
      <c r="A466" s="49">
        <v>92</v>
      </c>
      <c r="B466" s="58"/>
      <c r="C466" s="67" t="s">
        <v>268</v>
      </c>
      <c r="D466" s="50" t="s">
        <v>26</v>
      </c>
      <c r="E466" s="86">
        <v>24</v>
      </c>
      <c r="F466" s="248"/>
      <c r="G466" s="77">
        <f t="shared" si="54"/>
        <v>0</v>
      </c>
      <c r="H466" s="105"/>
      <c r="I466" s="64"/>
      <c r="K466" s="122"/>
    </row>
    <row r="467" spans="1:11" s="51" customFormat="1" ht="12.75">
      <c r="A467" s="49">
        <v>93</v>
      </c>
      <c r="B467" s="58"/>
      <c r="C467" s="67" t="s">
        <v>269</v>
      </c>
      <c r="D467" s="50" t="s">
        <v>26</v>
      </c>
      <c r="E467" s="86">
        <v>4</v>
      </c>
      <c r="F467" s="248"/>
      <c r="G467" s="77">
        <f t="shared" si="54"/>
        <v>0</v>
      </c>
      <c r="H467" s="105"/>
      <c r="I467" s="64"/>
      <c r="K467" s="122"/>
    </row>
    <row r="468" spans="1:11" s="51" customFormat="1" ht="12.75">
      <c r="A468" s="49">
        <v>94</v>
      </c>
      <c r="B468" s="58"/>
      <c r="C468" s="67" t="s">
        <v>270</v>
      </c>
      <c r="D468" s="50" t="s">
        <v>26</v>
      </c>
      <c r="E468" s="86">
        <v>5</v>
      </c>
      <c r="F468" s="248"/>
      <c r="G468" s="77">
        <f t="shared" si="54"/>
        <v>0</v>
      </c>
      <c r="H468" s="105"/>
      <c r="I468" s="64"/>
      <c r="K468" s="122"/>
    </row>
    <row r="469" spans="1:11" s="51" customFormat="1" ht="12.75">
      <c r="A469" s="49">
        <v>95</v>
      </c>
      <c r="B469" s="34"/>
      <c r="C469" s="67" t="s">
        <v>271</v>
      </c>
      <c r="D469" s="43" t="s">
        <v>124</v>
      </c>
      <c r="E469" s="83">
        <v>1</v>
      </c>
      <c r="F469" s="248"/>
      <c r="G469" s="7">
        <f t="shared" si="54"/>
        <v>0</v>
      </c>
      <c r="H469" s="105"/>
      <c r="I469" s="64"/>
      <c r="K469" s="122"/>
    </row>
    <row r="470" spans="1:11" s="51" customFormat="1" ht="12.75">
      <c r="A470" s="49">
        <v>96</v>
      </c>
      <c r="B470" s="34"/>
      <c r="C470" s="67" t="s">
        <v>272</v>
      </c>
      <c r="D470" s="43" t="s">
        <v>26</v>
      </c>
      <c r="E470" s="83">
        <v>1</v>
      </c>
      <c r="F470" s="248"/>
      <c r="G470" s="7">
        <f t="shared" si="54"/>
        <v>0</v>
      </c>
      <c r="H470" s="105"/>
      <c r="I470" s="64"/>
      <c r="K470" s="122"/>
    </row>
    <row r="471" spans="1:11" s="51" customFormat="1" ht="12.75">
      <c r="A471" s="49">
        <v>97</v>
      </c>
      <c r="B471" s="34"/>
      <c r="C471" s="67" t="s">
        <v>273</v>
      </c>
      <c r="D471" s="43" t="s">
        <v>26</v>
      </c>
      <c r="E471" s="83">
        <v>1</v>
      </c>
      <c r="F471" s="248"/>
      <c r="G471" s="7">
        <f t="shared" si="54"/>
        <v>0</v>
      </c>
      <c r="H471" s="105"/>
      <c r="I471" s="64"/>
      <c r="K471" s="122"/>
    </row>
    <row r="472" spans="1:11" s="51" customFormat="1" ht="12.75">
      <c r="A472" s="49">
        <v>98</v>
      </c>
      <c r="B472" s="34"/>
      <c r="C472" s="67" t="s">
        <v>274</v>
      </c>
      <c r="D472" s="43" t="s">
        <v>26</v>
      </c>
      <c r="E472" s="83">
        <v>2</v>
      </c>
      <c r="F472" s="248"/>
      <c r="G472" s="7">
        <f t="shared" si="54"/>
        <v>0</v>
      </c>
      <c r="H472" s="105"/>
      <c r="I472" s="64"/>
      <c r="K472" s="122"/>
    </row>
    <row r="473" spans="1:11" s="51" customFormat="1" ht="12.75">
      <c r="A473" s="49">
        <v>99</v>
      </c>
      <c r="B473" s="34"/>
      <c r="C473" s="33" t="s">
        <v>275</v>
      </c>
      <c r="D473" s="43" t="s">
        <v>26</v>
      </c>
      <c r="E473" s="83">
        <v>24</v>
      </c>
      <c r="F473" s="248"/>
      <c r="G473" s="7">
        <f t="shared" si="54"/>
        <v>0</v>
      </c>
      <c r="H473" s="105"/>
      <c r="I473" s="64"/>
      <c r="K473" s="122"/>
    </row>
    <row r="474" spans="1:11" s="51" customFormat="1" ht="12.75">
      <c r="A474" s="49">
        <v>100</v>
      </c>
      <c r="B474" s="34"/>
      <c r="C474" s="33" t="s">
        <v>276</v>
      </c>
      <c r="D474" s="43" t="s">
        <v>26</v>
      </c>
      <c r="E474" s="83">
        <v>2</v>
      </c>
      <c r="F474" s="248"/>
      <c r="G474" s="7">
        <f t="shared" si="54"/>
        <v>0</v>
      </c>
      <c r="H474" s="105"/>
      <c r="I474" s="64"/>
      <c r="K474" s="122"/>
    </row>
    <row r="475" spans="1:11" s="51" customFormat="1" ht="12.75">
      <c r="A475" s="49">
        <v>101</v>
      </c>
      <c r="B475" s="34"/>
      <c r="C475" s="168" t="s">
        <v>277</v>
      </c>
      <c r="D475" s="43" t="s">
        <v>26</v>
      </c>
      <c r="E475" s="83">
        <v>1</v>
      </c>
      <c r="F475" s="248"/>
      <c r="G475" s="7">
        <f>E475*(F475+I475)</f>
        <v>0</v>
      </c>
      <c r="H475" s="105"/>
      <c r="I475" s="64"/>
      <c r="K475" s="122"/>
    </row>
    <row r="476" spans="1:11" s="51" customFormat="1" ht="12.75">
      <c r="A476" s="49">
        <v>102</v>
      </c>
      <c r="B476" s="34"/>
      <c r="C476" s="67" t="s">
        <v>278</v>
      </c>
      <c r="D476" s="50" t="s">
        <v>33</v>
      </c>
      <c r="E476" s="86">
        <v>3352</v>
      </c>
      <c r="F476" s="246"/>
      <c r="G476" s="77">
        <f>E476*(F476+I476)</f>
        <v>0</v>
      </c>
      <c r="H476" s="105"/>
      <c r="I476" s="64"/>
      <c r="K476" s="122"/>
    </row>
    <row r="477" spans="1:11" s="51" customFormat="1" ht="12.75">
      <c r="A477" s="49">
        <v>103</v>
      </c>
      <c r="B477" s="34"/>
      <c r="C477" s="115" t="s">
        <v>279</v>
      </c>
      <c r="D477" s="48" t="s">
        <v>33</v>
      </c>
      <c r="E477" s="104">
        <v>60</v>
      </c>
      <c r="F477" s="247"/>
      <c r="G477" s="45">
        <f>E477*(F477+I477)</f>
        <v>0</v>
      </c>
      <c r="H477" s="105"/>
      <c r="I477" s="64"/>
      <c r="K477" s="122"/>
    </row>
    <row r="478" spans="1:11" s="51" customFormat="1" ht="12.75">
      <c r="A478" s="49">
        <v>104</v>
      </c>
      <c r="B478" s="34"/>
      <c r="C478" s="115" t="s">
        <v>280</v>
      </c>
      <c r="D478" s="48" t="s">
        <v>33</v>
      </c>
      <c r="E478" s="104">
        <v>60</v>
      </c>
      <c r="F478" s="247"/>
      <c r="G478" s="45">
        <f aca="true" t="shared" si="55" ref="G478:G501">E478*(F478+I478)</f>
        <v>0</v>
      </c>
      <c r="H478" s="105"/>
      <c r="I478" s="64"/>
      <c r="K478" s="122"/>
    </row>
    <row r="479" spans="1:11" s="51" customFormat="1" ht="12.75">
      <c r="A479" s="49">
        <v>105</v>
      </c>
      <c r="B479" s="34"/>
      <c r="C479" s="67" t="s">
        <v>281</v>
      </c>
      <c r="D479" s="50" t="s">
        <v>33</v>
      </c>
      <c r="E479" s="86">
        <v>84</v>
      </c>
      <c r="F479" s="246"/>
      <c r="G479" s="77">
        <f t="shared" si="55"/>
        <v>0</v>
      </c>
      <c r="H479" s="105"/>
      <c r="I479" s="64"/>
      <c r="K479" s="122"/>
    </row>
    <row r="480" spans="1:11" s="51" customFormat="1" ht="12.75">
      <c r="A480" s="49">
        <v>106</v>
      </c>
      <c r="B480" s="34"/>
      <c r="C480" s="115" t="s">
        <v>282</v>
      </c>
      <c r="D480" s="48" t="s">
        <v>37</v>
      </c>
      <c r="E480" s="104">
        <v>1</v>
      </c>
      <c r="F480" s="247"/>
      <c r="G480" s="45">
        <f t="shared" si="55"/>
        <v>0</v>
      </c>
      <c r="H480" s="105"/>
      <c r="I480" s="64"/>
      <c r="K480" s="122"/>
    </row>
    <row r="481" spans="1:11" s="51" customFormat="1" ht="12.75">
      <c r="A481" s="49">
        <v>107</v>
      </c>
      <c r="B481" s="34"/>
      <c r="C481" s="115" t="s">
        <v>283</v>
      </c>
      <c r="D481" s="48" t="s">
        <v>33</v>
      </c>
      <c r="E481" s="104">
        <v>36</v>
      </c>
      <c r="F481" s="247"/>
      <c r="G481" s="45">
        <f t="shared" si="55"/>
        <v>0</v>
      </c>
      <c r="H481" s="105"/>
      <c r="I481" s="64"/>
      <c r="K481" s="122"/>
    </row>
    <row r="482" spans="1:11" s="51" customFormat="1" ht="12.75">
      <c r="A482" s="49">
        <v>108</v>
      </c>
      <c r="B482" s="58"/>
      <c r="C482" s="67" t="s">
        <v>284</v>
      </c>
      <c r="D482" s="50" t="s">
        <v>26</v>
      </c>
      <c r="E482" s="86">
        <v>9</v>
      </c>
      <c r="F482" s="246"/>
      <c r="G482" s="77">
        <f t="shared" si="55"/>
        <v>0</v>
      </c>
      <c r="H482" s="105"/>
      <c r="I482" s="64"/>
      <c r="K482" s="122"/>
    </row>
    <row r="483" spans="1:11" s="51" customFormat="1" ht="12.75">
      <c r="A483" s="49">
        <v>109</v>
      </c>
      <c r="B483" s="58"/>
      <c r="C483" s="115" t="s">
        <v>285</v>
      </c>
      <c r="D483" s="48" t="s">
        <v>33</v>
      </c>
      <c r="E483" s="104">
        <v>1832</v>
      </c>
      <c r="F483" s="247"/>
      <c r="G483" s="45">
        <f t="shared" si="55"/>
        <v>0</v>
      </c>
      <c r="H483" s="105"/>
      <c r="I483" s="64"/>
      <c r="K483" s="122"/>
    </row>
    <row r="484" spans="1:11" s="51" customFormat="1" ht="12.75">
      <c r="A484" s="49" t="s">
        <v>481</v>
      </c>
      <c r="B484" s="112"/>
      <c r="C484" s="113" t="s">
        <v>474</v>
      </c>
      <c r="D484" s="48" t="s">
        <v>26</v>
      </c>
      <c r="E484" s="269">
        <v>34</v>
      </c>
      <c r="F484" s="247"/>
      <c r="G484" s="77">
        <f t="shared" si="55"/>
        <v>0</v>
      </c>
      <c r="H484" s="105"/>
      <c r="I484" s="64"/>
      <c r="K484" s="122"/>
    </row>
    <row r="485" spans="1:11" s="51" customFormat="1" ht="12.75">
      <c r="A485" s="49" t="s">
        <v>482</v>
      </c>
      <c r="B485" s="114"/>
      <c r="C485" s="113" t="s">
        <v>475</v>
      </c>
      <c r="D485" s="48" t="s">
        <v>26</v>
      </c>
      <c r="E485" s="269">
        <v>868</v>
      </c>
      <c r="F485" s="247"/>
      <c r="G485" s="77">
        <f t="shared" si="55"/>
        <v>0</v>
      </c>
      <c r="H485" s="105"/>
      <c r="I485" s="64"/>
      <c r="K485" s="122"/>
    </row>
    <row r="486" spans="1:11" s="51" customFormat="1" ht="12.75">
      <c r="A486" s="49" t="s">
        <v>483</v>
      </c>
      <c r="B486" s="112"/>
      <c r="C486" s="113" t="s">
        <v>476</v>
      </c>
      <c r="D486" s="48" t="s">
        <v>26</v>
      </c>
      <c r="E486" s="269">
        <v>146</v>
      </c>
      <c r="F486" s="247"/>
      <c r="G486" s="77">
        <f t="shared" si="55"/>
        <v>0</v>
      </c>
      <c r="H486" s="105"/>
      <c r="I486" s="64"/>
      <c r="K486" s="122"/>
    </row>
    <row r="487" spans="1:11" s="51" customFormat="1" ht="12.75">
      <c r="A487" s="49" t="s">
        <v>484</v>
      </c>
      <c r="B487" s="114"/>
      <c r="C487" s="113" t="s">
        <v>477</v>
      </c>
      <c r="D487" s="48" t="s">
        <v>26</v>
      </c>
      <c r="E487" s="269">
        <v>283</v>
      </c>
      <c r="F487" s="247"/>
      <c r="G487" s="77">
        <f t="shared" si="55"/>
        <v>0</v>
      </c>
      <c r="H487" s="105"/>
      <c r="I487" s="64"/>
      <c r="K487" s="122"/>
    </row>
    <row r="488" spans="1:11" s="51" customFormat="1" ht="12.75">
      <c r="A488" s="272" t="s">
        <v>501</v>
      </c>
      <c r="B488" s="114"/>
      <c r="C488" s="115" t="s">
        <v>478</v>
      </c>
      <c r="D488" s="48" t="s">
        <v>26</v>
      </c>
      <c r="E488" s="269">
        <v>136</v>
      </c>
      <c r="F488" s="247"/>
      <c r="G488" s="77">
        <f t="shared" si="55"/>
        <v>0</v>
      </c>
      <c r="H488" s="105"/>
      <c r="I488" s="64"/>
      <c r="K488" s="122"/>
    </row>
    <row r="489" spans="1:11" s="51" customFormat="1" ht="12.75">
      <c r="A489" s="49" t="s">
        <v>485</v>
      </c>
      <c r="B489" s="114"/>
      <c r="C489" s="113" t="s">
        <v>479</v>
      </c>
      <c r="D489" s="48" t="s">
        <v>26</v>
      </c>
      <c r="E489" s="269">
        <v>115</v>
      </c>
      <c r="F489" s="247"/>
      <c r="G489" s="77">
        <f t="shared" si="55"/>
        <v>0</v>
      </c>
      <c r="H489" s="105"/>
      <c r="I489" s="64"/>
      <c r="K489" s="122"/>
    </row>
    <row r="490" spans="1:11" s="51" customFormat="1" ht="22.5">
      <c r="A490" s="49" t="s">
        <v>486</v>
      </c>
      <c r="B490" s="114"/>
      <c r="C490" s="113" t="s">
        <v>480</v>
      </c>
      <c r="D490" s="48" t="s">
        <v>26</v>
      </c>
      <c r="E490" s="269">
        <v>23</v>
      </c>
      <c r="F490" s="247"/>
      <c r="G490" s="77">
        <f t="shared" si="55"/>
        <v>0</v>
      </c>
      <c r="H490" s="105"/>
      <c r="I490" s="64"/>
      <c r="K490" s="122"/>
    </row>
    <row r="491" spans="1:11" s="51" customFormat="1" ht="12.75">
      <c r="A491" s="49">
        <v>110</v>
      </c>
      <c r="B491" s="34"/>
      <c r="C491" s="67" t="s">
        <v>286</v>
      </c>
      <c r="D491" s="50" t="s">
        <v>26</v>
      </c>
      <c r="E491" s="86">
        <v>6108</v>
      </c>
      <c r="F491" s="246"/>
      <c r="G491" s="77">
        <f t="shared" si="55"/>
        <v>0</v>
      </c>
      <c r="H491" s="105"/>
      <c r="I491" s="64"/>
      <c r="K491" s="122"/>
    </row>
    <row r="492" spans="1:11" s="51" customFormat="1" ht="12.75">
      <c r="A492" s="49">
        <v>111</v>
      </c>
      <c r="B492" s="34"/>
      <c r="C492" s="67" t="s">
        <v>287</v>
      </c>
      <c r="D492" s="50" t="s">
        <v>26</v>
      </c>
      <c r="E492" s="86">
        <v>6108</v>
      </c>
      <c r="F492" s="246"/>
      <c r="G492" s="77">
        <f t="shared" si="55"/>
        <v>0</v>
      </c>
      <c r="H492" s="105"/>
      <c r="I492" s="64"/>
      <c r="K492" s="122"/>
    </row>
    <row r="493" spans="1:11" s="51" customFormat="1" ht="12.75">
      <c r="A493" s="49">
        <v>112</v>
      </c>
      <c r="B493" s="58"/>
      <c r="C493" s="67" t="s">
        <v>288</v>
      </c>
      <c r="D493" s="50" t="s">
        <v>26</v>
      </c>
      <c r="E493" s="268">
        <v>0</v>
      </c>
      <c r="F493" s="246"/>
      <c r="G493" s="77">
        <f t="shared" si="55"/>
        <v>0</v>
      </c>
      <c r="H493" s="105"/>
      <c r="I493" s="64"/>
      <c r="K493" s="122"/>
    </row>
    <row r="494" spans="1:11" s="51" customFormat="1" ht="12.75">
      <c r="A494" s="49">
        <v>113</v>
      </c>
      <c r="B494" s="34"/>
      <c r="C494" s="33" t="s">
        <v>289</v>
      </c>
      <c r="D494" s="43" t="s">
        <v>26</v>
      </c>
      <c r="E494" s="83">
        <v>1</v>
      </c>
      <c r="F494" s="248"/>
      <c r="G494" s="7">
        <f t="shared" si="55"/>
        <v>0</v>
      </c>
      <c r="H494" s="105"/>
      <c r="I494" s="64"/>
      <c r="K494" s="122"/>
    </row>
    <row r="495" spans="1:11" s="51" customFormat="1" ht="12.75">
      <c r="A495" s="49">
        <v>114</v>
      </c>
      <c r="B495" s="58"/>
      <c r="C495" s="67" t="s">
        <v>97</v>
      </c>
      <c r="D495" s="50" t="s">
        <v>26</v>
      </c>
      <c r="E495" s="86">
        <v>8</v>
      </c>
      <c r="F495" s="246"/>
      <c r="G495" s="68">
        <f t="shared" si="55"/>
        <v>0</v>
      </c>
      <c r="H495" s="105"/>
      <c r="I495" s="64"/>
      <c r="K495" s="122"/>
    </row>
    <row r="496" spans="1:11" s="51" customFormat="1" ht="12.75">
      <c r="A496" s="49">
        <v>115</v>
      </c>
      <c r="B496" s="114"/>
      <c r="C496" s="157" t="s">
        <v>290</v>
      </c>
      <c r="D496" s="54" t="s">
        <v>33</v>
      </c>
      <c r="E496" s="266">
        <v>32</v>
      </c>
      <c r="F496" s="292"/>
      <c r="G496" s="35">
        <f t="shared" si="55"/>
        <v>0</v>
      </c>
      <c r="H496" s="105"/>
      <c r="I496" s="64"/>
      <c r="K496" s="122"/>
    </row>
    <row r="497" spans="1:11" s="51" customFormat="1" ht="12.75">
      <c r="A497" s="49">
        <v>116</v>
      </c>
      <c r="B497" s="114"/>
      <c r="C497" s="67" t="s">
        <v>309</v>
      </c>
      <c r="D497" s="50" t="s">
        <v>26</v>
      </c>
      <c r="E497" s="86">
        <v>32</v>
      </c>
      <c r="F497" s="246"/>
      <c r="G497" s="77">
        <f t="shared" si="55"/>
        <v>0</v>
      </c>
      <c r="H497" s="105"/>
      <c r="I497" s="64"/>
      <c r="K497" s="122"/>
    </row>
    <row r="498" spans="1:11" s="51" customFormat="1" ht="12.75">
      <c r="A498" s="49">
        <v>117</v>
      </c>
      <c r="B498" s="114"/>
      <c r="C498" s="67" t="s">
        <v>291</v>
      </c>
      <c r="D498" s="50" t="s">
        <v>26</v>
      </c>
      <c r="E498" s="86">
        <v>32</v>
      </c>
      <c r="F498" s="246"/>
      <c r="G498" s="77">
        <f t="shared" si="55"/>
        <v>0</v>
      </c>
      <c r="H498" s="105"/>
      <c r="I498" s="64"/>
      <c r="K498" s="122"/>
    </row>
    <row r="499" spans="1:11" s="51" customFormat="1" ht="12.75">
      <c r="A499" s="49">
        <v>118</v>
      </c>
      <c r="B499" s="114"/>
      <c r="C499" s="67" t="s">
        <v>292</v>
      </c>
      <c r="D499" s="50" t="s">
        <v>26</v>
      </c>
      <c r="E499" s="86">
        <v>32</v>
      </c>
      <c r="F499" s="246"/>
      <c r="G499" s="77">
        <f t="shared" si="55"/>
        <v>0</v>
      </c>
      <c r="H499" s="105"/>
      <c r="I499" s="64"/>
      <c r="K499" s="122"/>
    </row>
    <row r="500" spans="1:11" s="51" customFormat="1" ht="12.75">
      <c r="A500" s="49">
        <v>119</v>
      </c>
      <c r="B500" s="114"/>
      <c r="C500" s="115" t="s">
        <v>293</v>
      </c>
      <c r="D500" s="48" t="s">
        <v>37</v>
      </c>
      <c r="E500" s="104">
        <v>1</v>
      </c>
      <c r="F500" s="247"/>
      <c r="G500" s="45">
        <f t="shared" si="55"/>
        <v>0</v>
      </c>
      <c r="H500" s="105"/>
      <c r="I500" s="64"/>
      <c r="K500" s="122"/>
    </row>
    <row r="501" spans="1:11" s="51" customFormat="1" ht="12.75">
      <c r="A501" s="49">
        <v>120</v>
      </c>
      <c r="B501" s="34"/>
      <c r="C501" s="67" t="s">
        <v>294</v>
      </c>
      <c r="D501" s="50" t="s">
        <v>33</v>
      </c>
      <c r="E501" s="86">
        <v>186</v>
      </c>
      <c r="F501" s="246"/>
      <c r="G501" s="77">
        <f t="shared" si="55"/>
        <v>0</v>
      </c>
      <c r="H501" s="105"/>
      <c r="I501" s="64"/>
      <c r="K501" s="122"/>
    </row>
    <row r="502" spans="1:11" s="51" customFormat="1" ht="22.5">
      <c r="A502" s="49">
        <v>121</v>
      </c>
      <c r="B502" s="34"/>
      <c r="C502" s="88" t="s">
        <v>295</v>
      </c>
      <c r="D502" s="43" t="s">
        <v>26</v>
      </c>
      <c r="E502" s="83">
        <v>1</v>
      </c>
      <c r="F502" s="248"/>
      <c r="G502" s="7">
        <f>E502*(F502+I502)</f>
        <v>0</v>
      </c>
      <c r="H502" s="105"/>
      <c r="I502" s="64"/>
      <c r="K502" s="122"/>
    </row>
    <row r="503" spans="1:11" s="51" customFormat="1" ht="12.75">
      <c r="A503" s="49">
        <v>122</v>
      </c>
      <c r="B503" s="34"/>
      <c r="C503" s="169" t="s">
        <v>41</v>
      </c>
      <c r="D503" s="43" t="s">
        <v>26</v>
      </c>
      <c r="E503" s="83">
        <v>1</v>
      </c>
      <c r="F503" s="248"/>
      <c r="G503" s="7">
        <f>E503*(F503+I503)</f>
        <v>0</v>
      </c>
      <c r="H503" s="105"/>
      <c r="I503" s="64"/>
      <c r="K503" s="122"/>
    </row>
    <row r="504" spans="1:11" s="51" customFormat="1" ht="12.75">
      <c r="A504" s="49">
        <v>123</v>
      </c>
      <c r="B504" s="34"/>
      <c r="C504" s="88" t="s">
        <v>40</v>
      </c>
      <c r="D504" s="43" t="s">
        <v>26</v>
      </c>
      <c r="E504" s="83">
        <v>1</v>
      </c>
      <c r="F504" s="248"/>
      <c r="G504" s="7">
        <f>E504*(F504+I504)</f>
        <v>0</v>
      </c>
      <c r="H504" s="105"/>
      <c r="I504" s="64"/>
      <c r="K504" s="122"/>
    </row>
    <row r="505" spans="1:11" s="51" customFormat="1" ht="12.75">
      <c r="A505" s="49">
        <v>124</v>
      </c>
      <c r="B505" s="34"/>
      <c r="C505" s="33" t="s">
        <v>296</v>
      </c>
      <c r="D505" s="43" t="s">
        <v>37</v>
      </c>
      <c r="E505" s="83">
        <v>1</v>
      </c>
      <c r="F505" s="248"/>
      <c r="G505" s="7">
        <f>E505*(F505+I505)</f>
        <v>0</v>
      </c>
      <c r="H505" s="105"/>
      <c r="I505" s="64"/>
      <c r="K505" s="122"/>
    </row>
    <row r="506" spans="1:11" s="51" customFormat="1" ht="22.5">
      <c r="A506" s="49">
        <v>125</v>
      </c>
      <c r="B506" s="34"/>
      <c r="C506" s="170" t="s">
        <v>297</v>
      </c>
      <c r="D506" s="43" t="s">
        <v>26</v>
      </c>
      <c r="E506" s="83">
        <v>1</v>
      </c>
      <c r="F506" s="248"/>
      <c r="G506" s="7">
        <f>E506*(F506+I506)</f>
        <v>0</v>
      </c>
      <c r="H506" s="105"/>
      <c r="I506" s="64"/>
      <c r="K506" s="122"/>
    </row>
    <row r="507" spans="1:11" s="51" customFormat="1" ht="12.75">
      <c r="A507" s="49">
        <v>126</v>
      </c>
      <c r="B507" s="34"/>
      <c r="C507" s="170" t="s">
        <v>298</v>
      </c>
      <c r="D507" s="43" t="s">
        <v>26</v>
      </c>
      <c r="E507" s="83">
        <v>1</v>
      </c>
      <c r="F507" s="248"/>
      <c r="G507" s="77">
        <f aca="true" t="shared" si="56" ref="G507:G516">E507*(F507+I507)</f>
        <v>0</v>
      </c>
      <c r="H507" s="105"/>
      <c r="I507" s="64"/>
      <c r="K507" s="122"/>
    </row>
    <row r="508" spans="1:11" s="51" customFormat="1" ht="22.5">
      <c r="A508" s="49">
        <v>127</v>
      </c>
      <c r="B508" s="34"/>
      <c r="C508" s="67" t="s">
        <v>299</v>
      </c>
      <c r="D508" s="50" t="s">
        <v>26</v>
      </c>
      <c r="E508" s="86">
        <v>1</v>
      </c>
      <c r="F508" s="246"/>
      <c r="G508" s="77">
        <f t="shared" si="56"/>
        <v>0</v>
      </c>
      <c r="H508" s="105"/>
      <c r="I508" s="64"/>
      <c r="K508" s="122"/>
    </row>
    <row r="509" spans="1:11" s="51" customFormat="1" ht="22.5">
      <c r="A509" s="49">
        <v>128</v>
      </c>
      <c r="B509" s="58"/>
      <c r="C509" s="67" t="s">
        <v>310</v>
      </c>
      <c r="D509" s="50" t="s">
        <v>26</v>
      </c>
      <c r="E509" s="86">
        <v>1</v>
      </c>
      <c r="F509" s="246"/>
      <c r="G509" s="77">
        <f t="shared" si="56"/>
        <v>0</v>
      </c>
      <c r="H509" s="105"/>
      <c r="I509" s="64"/>
      <c r="K509" s="122"/>
    </row>
    <row r="510" spans="1:11" s="51" customFormat="1" ht="22.5">
      <c r="A510" s="49">
        <v>129</v>
      </c>
      <c r="B510" s="34"/>
      <c r="C510" s="67" t="s">
        <v>300</v>
      </c>
      <c r="D510" s="50" t="s">
        <v>26</v>
      </c>
      <c r="E510" s="86">
        <v>1</v>
      </c>
      <c r="F510" s="246"/>
      <c r="G510" s="77">
        <f>E510*(F510+I510)</f>
        <v>0</v>
      </c>
      <c r="H510" s="105"/>
      <c r="I510" s="64"/>
      <c r="K510" s="122"/>
    </row>
    <row r="511" spans="1:11" s="51" customFormat="1" ht="12.75">
      <c r="A511" s="49">
        <v>130</v>
      </c>
      <c r="B511" s="34"/>
      <c r="C511" s="67" t="s">
        <v>301</v>
      </c>
      <c r="D511" s="50" t="s">
        <v>26</v>
      </c>
      <c r="E511" s="86">
        <v>323</v>
      </c>
      <c r="F511" s="246"/>
      <c r="G511" s="77">
        <f>E511*(F511+I511)</f>
        <v>0</v>
      </c>
      <c r="H511" s="105"/>
      <c r="I511" s="64"/>
      <c r="K511" s="122"/>
    </row>
    <row r="512" spans="1:11" s="51" customFormat="1" ht="12.75">
      <c r="A512" s="49">
        <v>131</v>
      </c>
      <c r="B512" s="34"/>
      <c r="C512" s="76" t="s">
        <v>116</v>
      </c>
      <c r="D512" s="43" t="s">
        <v>33</v>
      </c>
      <c r="E512" s="83">
        <v>2377</v>
      </c>
      <c r="F512" s="246"/>
      <c r="G512" s="7">
        <f aca="true" t="shared" si="57" ref="G512">E512*(F512+I512)</f>
        <v>0</v>
      </c>
      <c r="H512" s="105"/>
      <c r="I512" s="64"/>
      <c r="K512" s="122"/>
    </row>
    <row r="513" spans="1:11" s="51" customFormat="1" ht="12.75">
      <c r="A513" s="49">
        <v>132</v>
      </c>
      <c r="B513" s="34"/>
      <c r="C513" s="76" t="s">
        <v>117</v>
      </c>
      <c r="D513" s="43" t="s">
        <v>26</v>
      </c>
      <c r="E513" s="83">
        <v>8</v>
      </c>
      <c r="F513" s="246"/>
      <c r="G513" s="7">
        <f>E513*(F513+I513)</f>
        <v>0</v>
      </c>
      <c r="H513" s="105"/>
      <c r="I513" s="64"/>
      <c r="K513" s="122"/>
    </row>
    <row r="514" spans="1:11" s="51" customFormat="1" ht="22.5">
      <c r="A514" s="49">
        <v>133</v>
      </c>
      <c r="B514" s="34"/>
      <c r="C514" s="76" t="s">
        <v>153</v>
      </c>
      <c r="D514" s="43" t="s">
        <v>319</v>
      </c>
      <c r="E514" s="295">
        <v>192</v>
      </c>
      <c r="F514" s="246"/>
      <c r="G514" s="7">
        <f>E514*(F514+I514)</f>
        <v>0</v>
      </c>
      <c r="H514" s="105"/>
      <c r="I514" s="64"/>
      <c r="K514" s="122"/>
    </row>
    <row r="515" spans="1:11" s="51" customFormat="1" ht="22.5">
      <c r="A515" s="49">
        <v>134</v>
      </c>
      <c r="B515" s="58"/>
      <c r="C515" s="33" t="s">
        <v>302</v>
      </c>
      <c r="D515" s="50" t="s">
        <v>26</v>
      </c>
      <c r="E515" s="86">
        <v>1</v>
      </c>
      <c r="F515" s="246"/>
      <c r="G515" s="77">
        <f t="shared" si="56"/>
        <v>0</v>
      </c>
      <c r="H515" s="105"/>
      <c r="I515" s="64"/>
      <c r="K515" s="122"/>
    </row>
    <row r="516" spans="1:11" s="51" customFormat="1" ht="22.5">
      <c r="A516" s="49">
        <v>135</v>
      </c>
      <c r="B516" s="172"/>
      <c r="C516" s="76" t="s">
        <v>155</v>
      </c>
      <c r="D516" s="43" t="s">
        <v>311</v>
      </c>
      <c r="E516" s="295">
        <v>1</v>
      </c>
      <c r="F516" s="246"/>
      <c r="G516" s="7">
        <f t="shared" si="56"/>
        <v>0</v>
      </c>
      <c r="H516" s="105"/>
      <c r="I516" s="64"/>
      <c r="K516" s="122"/>
    </row>
    <row r="517" spans="1:11" s="51" customFormat="1" ht="12.75">
      <c r="A517" s="49">
        <v>136</v>
      </c>
      <c r="B517" s="34"/>
      <c r="C517" s="179" t="s">
        <v>312</v>
      </c>
      <c r="D517" s="43"/>
      <c r="E517" s="44"/>
      <c r="F517" s="248"/>
      <c r="G517" s="7"/>
      <c r="H517" s="105"/>
      <c r="I517" s="64"/>
      <c r="K517" s="122"/>
    </row>
    <row r="518" spans="1:11" s="51" customFormat="1" ht="12.75">
      <c r="A518" s="49">
        <v>137</v>
      </c>
      <c r="B518" s="34"/>
      <c r="C518" s="33" t="s">
        <v>313</v>
      </c>
      <c r="D518" s="43" t="s">
        <v>26</v>
      </c>
      <c r="E518" s="83">
        <v>24</v>
      </c>
      <c r="F518" s="248"/>
      <c r="G518" s="7">
        <f aca="true" t="shared" si="58" ref="G518:G519">E518*(F518+I518)</f>
        <v>0</v>
      </c>
      <c r="H518" s="105"/>
      <c r="I518" s="64"/>
      <c r="K518" s="122"/>
    </row>
    <row r="519" spans="1:11" s="51" customFormat="1" ht="12.75">
      <c r="A519" s="49">
        <v>138</v>
      </c>
      <c r="B519" s="34"/>
      <c r="C519" s="33" t="s">
        <v>314</v>
      </c>
      <c r="D519" s="43" t="s">
        <v>26</v>
      </c>
      <c r="E519" s="83">
        <v>24</v>
      </c>
      <c r="F519" s="248"/>
      <c r="G519" s="7">
        <f t="shared" si="58"/>
        <v>0</v>
      </c>
      <c r="H519" s="105"/>
      <c r="I519" s="64"/>
      <c r="K519" s="122"/>
    </row>
    <row r="520" spans="1:11" s="51" customFormat="1" ht="12.75">
      <c r="A520" s="49">
        <v>139</v>
      </c>
      <c r="B520" s="34"/>
      <c r="C520" s="33" t="s">
        <v>315</v>
      </c>
      <c r="D520" s="43" t="s">
        <v>26</v>
      </c>
      <c r="E520" s="83">
        <v>24</v>
      </c>
      <c r="F520" s="246"/>
      <c r="G520" s="7">
        <f>E520*(F520+I520)</f>
        <v>0</v>
      </c>
      <c r="H520" s="105"/>
      <c r="I520" s="64"/>
      <c r="K520" s="122"/>
    </row>
    <row r="521" spans="1:11" s="51" customFormat="1" ht="12.75">
      <c r="A521" s="49">
        <v>140</v>
      </c>
      <c r="B521" s="34"/>
      <c r="C521" s="11" t="s">
        <v>316</v>
      </c>
      <c r="D521" s="43" t="s">
        <v>26</v>
      </c>
      <c r="E521" s="83">
        <v>2</v>
      </c>
      <c r="F521" s="246"/>
      <c r="G521" s="7">
        <f>E521*(F521+I521)</f>
        <v>0</v>
      </c>
      <c r="H521" s="105"/>
      <c r="I521" s="64"/>
      <c r="K521" s="122"/>
    </row>
    <row r="522" spans="1:11" s="51" customFormat="1" ht="12.75">
      <c r="A522" s="49">
        <v>141</v>
      </c>
      <c r="B522" s="34"/>
      <c r="C522" s="170" t="s">
        <v>317</v>
      </c>
      <c r="D522" s="165" t="s">
        <v>26</v>
      </c>
      <c r="E522" s="214">
        <v>2</v>
      </c>
      <c r="F522" s="344"/>
      <c r="G522" s="7">
        <f aca="true" t="shared" si="59" ref="G522:G524">E522*(F522+I522)</f>
        <v>0</v>
      </c>
      <c r="H522" s="105"/>
      <c r="I522" s="64"/>
      <c r="K522" s="122"/>
    </row>
    <row r="523" spans="1:11" s="51" customFormat="1" ht="12.75">
      <c r="A523" s="49">
        <v>142</v>
      </c>
      <c r="B523" s="34"/>
      <c r="C523" s="33" t="s">
        <v>323</v>
      </c>
      <c r="D523" s="43" t="s">
        <v>26</v>
      </c>
      <c r="E523" s="83">
        <v>12</v>
      </c>
      <c r="F523" s="248"/>
      <c r="G523" s="7">
        <f t="shared" si="59"/>
        <v>0</v>
      </c>
      <c r="H523" s="105"/>
      <c r="I523" s="64"/>
      <c r="K523" s="122"/>
    </row>
    <row r="524" spans="1:11" s="51" customFormat="1" ht="13.5" thickBot="1">
      <c r="A524" s="49">
        <v>143</v>
      </c>
      <c r="B524" s="34"/>
      <c r="C524" s="182" t="s">
        <v>318</v>
      </c>
      <c r="D524" s="165" t="s">
        <v>319</v>
      </c>
      <c r="E524" s="295">
        <v>4</v>
      </c>
      <c r="F524" s="248"/>
      <c r="G524" s="7">
        <f t="shared" si="59"/>
        <v>0</v>
      </c>
      <c r="H524" s="105"/>
      <c r="I524" s="64"/>
      <c r="K524" s="122"/>
    </row>
    <row r="525" spans="1:11" s="51" customFormat="1" ht="13.5" thickBot="1">
      <c r="A525" s="158" t="s">
        <v>14</v>
      </c>
      <c r="B525" s="159" t="s">
        <v>361</v>
      </c>
      <c r="C525" s="160" t="s">
        <v>303</v>
      </c>
      <c r="D525" s="161"/>
      <c r="E525" s="215" t="s">
        <v>25</v>
      </c>
      <c r="F525" s="255">
        <f>SUM(G526:G533)</f>
        <v>0</v>
      </c>
      <c r="G525" s="162"/>
      <c r="H525" s="105"/>
      <c r="I525" s="64"/>
      <c r="K525" s="122"/>
    </row>
    <row r="526" spans="1:11" s="51" customFormat="1" ht="12.75">
      <c r="A526" s="201">
        <v>144</v>
      </c>
      <c r="B526" s="173"/>
      <c r="C526" s="149" t="s">
        <v>304</v>
      </c>
      <c r="D526" s="150" t="s">
        <v>26</v>
      </c>
      <c r="E526" s="212">
        <v>1</v>
      </c>
      <c r="F526" s="254"/>
      <c r="G526" s="202">
        <f aca="true" t="shared" si="60" ref="G526:G531">E526*(F526+I526)</f>
        <v>0</v>
      </c>
      <c r="H526" s="105"/>
      <c r="I526" s="64"/>
      <c r="K526" s="122"/>
    </row>
    <row r="527" spans="1:11" s="51" customFormat="1" ht="12.75">
      <c r="A527" s="49">
        <v>145</v>
      </c>
      <c r="B527" s="58"/>
      <c r="C527" s="67" t="s">
        <v>119</v>
      </c>
      <c r="D527" s="50" t="s">
        <v>26</v>
      </c>
      <c r="E527" s="86">
        <v>1</v>
      </c>
      <c r="F527" s="246"/>
      <c r="G527" s="77">
        <f t="shared" si="60"/>
        <v>0</v>
      </c>
      <c r="H527" s="105"/>
      <c r="I527" s="64"/>
      <c r="K527" s="122"/>
    </row>
    <row r="528" spans="1:11" s="51" customFormat="1" ht="12.75">
      <c r="A528" s="49">
        <v>146</v>
      </c>
      <c r="B528" s="58"/>
      <c r="C528" s="67" t="s">
        <v>47</v>
      </c>
      <c r="D528" s="50" t="s">
        <v>26</v>
      </c>
      <c r="E528" s="86">
        <v>1</v>
      </c>
      <c r="F528" s="246"/>
      <c r="G528" s="77">
        <f t="shared" si="60"/>
        <v>0</v>
      </c>
      <c r="H528" s="105"/>
      <c r="I528" s="64"/>
      <c r="K528" s="122"/>
    </row>
    <row r="529" spans="1:11" s="51" customFormat="1" ht="12.75">
      <c r="A529" s="49">
        <v>147</v>
      </c>
      <c r="B529" s="58"/>
      <c r="C529" s="67" t="s">
        <v>48</v>
      </c>
      <c r="D529" s="50" t="s">
        <v>26</v>
      </c>
      <c r="E529" s="86">
        <v>1</v>
      </c>
      <c r="F529" s="246"/>
      <c r="G529" s="77">
        <f t="shared" si="60"/>
        <v>0</v>
      </c>
      <c r="H529" s="105"/>
      <c r="I529" s="64"/>
      <c r="K529" s="122"/>
    </row>
    <row r="530" spans="1:11" s="51" customFormat="1" ht="22.5">
      <c r="A530" s="49">
        <v>148</v>
      </c>
      <c r="B530" s="58" t="s">
        <v>82</v>
      </c>
      <c r="C530" s="88" t="s">
        <v>206</v>
      </c>
      <c r="D530" s="50" t="s">
        <v>26</v>
      </c>
      <c r="E530" s="86">
        <v>3</v>
      </c>
      <c r="F530" s="246"/>
      <c r="G530" s="77">
        <f t="shared" si="60"/>
        <v>0</v>
      </c>
      <c r="H530" s="105"/>
      <c r="I530" s="64"/>
      <c r="K530" s="122"/>
    </row>
    <row r="531" spans="1:11" s="51" customFormat="1" ht="12.75">
      <c r="A531" s="49">
        <v>149</v>
      </c>
      <c r="B531" s="55"/>
      <c r="C531" s="76" t="s">
        <v>305</v>
      </c>
      <c r="D531" s="43" t="s">
        <v>26</v>
      </c>
      <c r="E531" s="83">
        <v>1</v>
      </c>
      <c r="F531" s="246"/>
      <c r="G531" s="7">
        <f t="shared" si="60"/>
        <v>0</v>
      </c>
      <c r="H531" s="105"/>
      <c r="I531" s="64"/>
      <c r="K531" s="122"/>
    </row>
    <row r="532" spans="1:11" s="51" customFormat="1" ht="12.75">
      <c r="A532" s="49">
        <v>150</v>
      </c>
      <c r="B532" s="58"/>
      <c r="C532" s="84" t="s">
        <v>306</v>
      </c>
      <c r="D532" s="50" t="s">
        <v>26</v>
      </c>
      <c r="E532" s="86">
        <v>1</v>
      </c>
      <c r="F532" s="246"/>
      <c r="G532" s="77">
        <f>E532*(F532+I532)</f>
        <v>0</v>
      </c>
      <c r="H532" s="105"/>
      <c r="I532" s="64"/>
      <c r="K532" s="122"/>
    </row>
    <row r="533" spans="1:11" s="51" customFormat="1" ht="12.75">
      <c r="A533" s="49">
        <v>151</v>
      </c>
      <c r="B533" s="58"/>
      <c r="C533" s="85" t="s">
        <v>50</v>
      </c>
      <c r="D533" s="50" t="s">
        <v>37</v>
      </c>
      <c r="E533" s="86">
        <v>1</v>
      </c>
      <c r="F533" s="246"/>
      <c r="G533" s="77">
        <f aca="true" t="shared" si="61" ref="G533">E533*(F533+I533)</f>
        <v>0</v>
      </c>
      <c r="H533" s="105"/>
      <c r="I533" s="64"/>
      <c r="K533" s="122"/>
    </row>
    <row r="534" spans="1:11" s="51" customFormat="1" ht="13.5" thickBot="1">
      <c r="A534" s="220"/>
      <c r="B534" s="172"/>
      <c r="C534" s="252"/>
      <c r="D534" s="222"/>
      <c r="E534" s="156"/>
      <c r="F534" s="156"/>
      <c r="G534" s="224"/>
      <c r="H534" s="105"/>
      <c r="I534" s="64"/>
      <c r="K534" s="122"/>
    </row>
    <row r="535" spans="1:49" s="124" customFormat="1" ht="17.25" customHeight="1" thickBot="1">
      <c r="A535" s="239"/>
      <c r="B535" s="253" t="s">
        <v>362</v>
      </c>
      <c r="C535" s="241" t="s">
        <v>182</v>
      </c>
      <c r="D535" s="242"/>
      <c r="E535" s="243"/>
      <c r="F535" s="323">
        <f>SUM(G11:G533)</f>
        <v>0</v>
      </c>
      <c r="G535" s="324"/>
      <c r="H535" s="105"/>
      <c r="I535" s="163"/>
      <c r="K535" s="125"/>
      <c r="AS535" s="164">
        <f>SUM(AS172:AS180)</f>
        <v>0</v>
      </c>
      <c r="AT535" s="164">
        <f>SUM(AT172:AT180)</f>
        <v>0</v>
      </c>
      <c r="AU535" s="164">
        <f>SUM(AU172:AU180)</f>
        <v>0</v>
      </c>
      <c r="AV535" s="164">
        <f>SUM(AV172:AV180)</f>
        <v>0</v>
      </c>
      <c r="AW535" s="164">
        <f>SUM(AW172:AW180)</f>
        <v>0</v>
      </c>
    </row>
    <row r="536" spans="5:11" s="1" customFormat="1" ht="12.75">
      <c r="E536" s="6"/>
      <c r="H536" s="105"/>
      <c r="I536" s="63"/>
      <c r="K536" s="116"/>
    </row>
    <row r="537" spans="5:11" s="1" customFormat="1" ht="12.75">
      <c r="E537" s="6"/>
      <c r="H537" s="105"/>
      <c r="I537" s="63"/>
      <c r="K537" s="116"/>
    </row>
    <row r="538" spans="1:11" s="1" customFormat="1" ht="12.75">
      <c r="A538" s="16" t="s">
        <v>52</v>
      </c>
      <c r="D538" s="6"/>
      <c r="H538" s="105"/>
      <c r="I538" s="63"/>
      <c r="K538" s="116"/>
    </row>
    <row r="539" spans="1:11" s="1" customFormat="1" ht="12.75">
      <c r="A539" s="16" t="s">
        <v>53</v>
      </c>
      <c r="D539" s="6"/>
      <c r="H539" s="105"/>
      <c r="I539" s="63"/>
      <c r="K539" s="116"/>
    </row>
    <row r="540" spans="1:11" s="1" customFormat="1" ht="12.75">
      <c r="A540" s="31" t="s">
        <v>54</v>
      </c>
      <c r="B540" s="31"/>
      <c r="C540" s="31"/>
      <c r="D540" s="56"/>
      <c r="E540" s="31"/>
      <c r="F540" s="31"/>
      <c r="H540" s="105"/>
      <c r="I540" s="63"/>
      <c r="K540" s="116"/>
    </row>
    <row r="541" spans="1:11" s="1" customFormat="1" ht="12.75">
      <c r="A541" s="31" t="s">
        <v>307</v>
      </c>
      <c r="B541" s="31"/>
      <c r="C541" s="31"/>
      <c r="D541" s="31"/>
      <c r="E541" s="56"/>
      <c r="F541" s="31"/>
      <c r="H541" s="105"/>
      <c r="I541" s="63"/>
      <c r="K541" s="116"/>
    </row>
    <row r="542" spans="1:11" s="1" customFormat="1" ht="12.75">
      <c r="A542" s="31"/>
      <c r="B542" s="31"/>
      <c r="C542" s="31"/>
      <c r="D542" s="31"/>
      <c r="E542" s="56"/>
      <c r="F542" s="31"/>
      <c r="H542" s="105"/>
      <c r="I542" s="63"/>
      <c r="K542" s="116"/>
    </row>
    <row r="543" spans="1:11" s="1" customFormat="1" ht="12.75">
      <c r="A543" s="31" t="s">
        <v>55</v>
      </c>
      <c r="B543" s="31"/>
      <c r="C543" s="31"/>
      <c r="D543" s="31"/>
      <c r="E543" s="56"/>
      <c r="F543" s="31"/>
      <c r="H543" s="105"/>
      <c r="I543" s="63"/>
      <c r="K543" s="116"/>
    </row>
    <row r="544" spans="1:11" s="1" customFormat="1" ht="12.75">
      <c r="A544" s="314" t="s">
        <v>56</v>
      </c>
      <c r="B544" s="314"/>
      <c r="C544" s="314"/>
      <c r="D544" s="314"/>
      <c r="E544" s="314"/>
      <c r="F544" s="314"/>
      <c r="H544" s="105"/>
      <c r="I544" s="63"/>
      <c r="K544" s="116"/>
    </row>
    <row r="545" spans="1:11" s="1" customFormat="1" ht="12.75">
      <c r="A545" s="314" t="s">
        <v>57</v>
      </c>
      <c r="B545" s="314"/>
      <c r="C545" s="314"/>
      <c r="D545" s="314"/>
      <c r="E545" s="314"/>
      <c r="F545" s="314"/>
      <c r="H545" s="105"/>
      <c r="I545" s="63"/>
      <c r="K545" s="116"/>
    </row>
    <row r="546" spans="1:11" s="1" customFormat="1" ht="12.75">
      <c r="A546" s="314" t="s">
        <v>58</v>
      </c>
      <c r="B546" s="314"/>
      <c r="C546" s="314"/>
      <c r="D546" s="314"/>
      <c r="E546" s="314"/>
      <c r="F546" s="314"/>
      <c r="H546" s="105"/>
      <c r="I546" s="63"/>
      <c r="K546" s="116"/>
    </row>
    <row r="547" spans="5:11" s="1" customFormat="1" ht="12.75">
      <c r="E547" s="6"/>
      <c r="H547" s="105"/>
      <c r="I547" s="63"/>
      <c r="K547" s="116"/>
    </row>
  </sheetData>
  <sheetProtection algorithmName="SHA-512" hashValue="z0sUjpTbHpojUs4WN9aeARVRo9LG9e0Pneehu+VT3FJDWtXhXyBEa6pKuqLjEOzo8erOGAJydXWk8DNBzNgzWQ==" saltValue="u5sUni7qiKlSXmaJHGbGCg==" spinCount="100000" sheet="1" selectLockedCells="1"/>
  <mergeCells count="10">
    <mergeCell ref="F535:G535"/>
    <mergeCell ref="A544:F544"/>
    <mergeCell ref="A545:F545"/>
    <mergeCell ref="A546:F546"/>
    <mergeCell ref="A2:G2"/>
    <mergeCell ref="A4:B4"/>
    <mergeCell ref="D4:E4"/>
    <mergeCell ref="A5:B5"/>
    <mergeCell ref="D5:E5"/>
    <mergeCell ref="F5:G5"/>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5B1E-6622-463B-B4D4-AC98AD17E20F}">
  <dimension ref="A2:CZ199"/>
  <sheetViews>
    <sheetView showZeros="0" zoomScale="130" zoomScaleNormal="130" workbookViewId="0" topLeftCell="A1">
      <selection activeCell="F20" sqref="F20"/>
    </sheetView>
  </sheetViews>
  <sheetFormatPr defaultColWidth="9.140625" defaultRowHeight="15"/>
  <cols>
    <col min="1" max="1" width="4.421875" style="1" customWidth="1"/>
    <col min="2" max="2" width="12.42187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5" t="s">
        <v>534</v>
      </c>
      <c r="B2" s="315"/>
      <c r="C2" s="315"/>
      <c r="D2" s="315"/>
      <c r="E2" s="315"/>
      <c r="F2" s="315"/>
      <c r="G2" s="315"/>
      <c r="H2" s="108"/>
      <c r="I2" s="63"/>
    </row>
    <row r="3" spans="1:9" ht="14.25" customHeight="1" thickBot="1">
      <c r="A3" s="2"/>
      <c r="B3" s="3"/>
      <c r="C3" s="4"/>
      <c r="D3" s="4"/>
      <c r="E3" s="205"/>
      <c r="F3" s="4"/>
      <c r="G3" s="287" t="s">
        <v>518</v>
      </c>
      <c r="I3" s="63"/>
    </row>
    <row r="4" spans="1:9" ht="13.5" thickTop="1">
      <c r="A4" s="316" t="s">
        <v>10</v>
      </c>
      <c r="B4" s="317"/>
      <c r="C4" s="65" t="s">
        <v>64</v>
      </c>
      <c r="D4" s="5"/>
      <c r="E4" s="206" t="s">
        <v>11</v>
      </c>
      <c r="F4" s="184" t="s">
        <v>339</v>
      </c>
      <c r="G4" s="57"/>
      <c r="I4" s="63"/>
    </row>
    <row r="5" spans="1:9" ht="13.5" thickBot="1">
      <c r="A5" s="318" t="s">
        <v>13</v>
      </c>
      <c r="B5" s="319"/>
      <c r="C5" s="183" t="s">
        <v>461</v>
      </c>
      <c r="D5" s="320" t="s">
        <v>183</v>
      </c>
      <c r="E5" s="320"/>
      <c r="F5" s="321" t="s">
        <v>181</v>
      </c>
      <c r="G5" s="322"/>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14</v>
      </c>
      <c r="B8" s="229" t="s">
        <v>344</v>
      </c>
      <c r="C8" s="230" t="s">
        <v>456</v>
      </c>
      <c r="D8" s="231"/>
      <c r="E8" s="288" t="s">
        <v>519</v>
      </c>
      <c r="F8" s="233"/>
      <c r="G8" s="234"/>
      <c r="H8" s="96"/>
      <c r="I8" s="63"/>
      <c r="O8" s="36">
        <v>1</v>
      </c>
    </row>
    <row r="9" spans="1:104" s="12" customFormat="1" ht="12" thickBot="1">
      <c r="A9" s="39" t="s">
        <v>16</v>
      </c>
      <c r="B9" s="40" t="s">
        <v>17</v>
      </c>
      <c r="C9" s="40" t="s">
        <v>18</v>
      </c>
      <c r="D9" s="40" t="s">
        <v>19</v>
      </c>
      <c r="E9" s="40" t="s">
        <v>20</v>
      </c>
      <c r="F9" s="244" t="s">
        <v>21</v>
      </c>
      <c r="G9" s="41" t="s">
        <v>22</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14</v>
      </c>
      <c r="B10" s="142" t="s">
        <v>345</v>
      </c>
      <c r="C10" s="143" t="s">
        <v>340</v>
      </c>
      <c r="D10" s="144"/>
      <c r="E10" s="188" t="s">
        <v>25</v>
      </c>
      <c r="F10" s="245">
        <f>SUM(G11:G17)</f>
        <v>0</v>
      </c>
      <c r="G10" s="145"/>
      <c r="H10" s="71"/>
      <c r="I10" s="63"/>
      <c r="O10" s="36">
        <v>1</v>
      </c>
    </row>
    <row r="11" spans="1:104" s="51" customFormat="1" ht="23.25" customHeight="1">
      <c r="A11" s="46">
        <v>1</v>
      </c>
      <c r="B11" s="47"/>
      <c r="C11" s="74" t="s">
        <v>377</v>
      </c>
      <c r="D11" s="48" t="s">
        <v>26</v>
      </c>
      <c r="E11" s="104">
        <v>2</v>
      </c>
      <c r="F11" s="247"/>
      <c r="G11" s="45">
        <f aca="true" t="shared" si="0" ref="G11:G17">E11*(F11+I11)</f>
        <v>0</v>
      </c>
      <c r="H11" s="105"/>
      <c r="I11" s="64"/>
      <c r="J11" s="94"/>
      <c r="K11" s="79"/>
      <c r="L11" s="75"/>
      <c r="O11" s="52">
        <v>2</v>
      </c>
      <c r="AA11" s="51">
        <v>11</v>
      </c>
      <c r="AB11" s="51">
        <v>3</v>
      </c>
      <c r="AC11" s="51">
        <v>20</v>
      </c>
      <c r="AZ11" s="51">
        <v>1</v>
      </c>
      <c r="BA11" s="51">
        <f aca="true" t="shared" si="1" ref="BA11:BA17">IF(AZ11=1,G11,0)</f>
        <v>0</v>
      </c>
      <c r="BB11" s="51">
        <f aca="true" t="shared" si="2" ref="BB11:BB17">IF(AZ11=2,G11,0)</f>
        <v>0</v>
      </c>
      <c r="BC11" s="51">
        <f aca="true" t="shared" si="3" ref="BC11:BC17">IF(AZ11=3,G11,0)</f>
        <v>0</v>
      </c>
      <c r="BD11" s="51">
        <f aca="true" t="shared" si="4" ref="BD11:BD17">IF(AZ11=4,G11,0)</f>
        <v>0</v>
      </c>
      <c r="BE11" s="51">
        <f aca="true" t="shared" si="5" ref="BE11:BE17">IF(AZ11=5,G11,0)</f>
        <v>0</v>
      </c>
      <c r="CA11" s="52">
        <v>11</v>
      </c>
      <c r="CB11" s="52">
        <v>3</v>
      </c>
      <c r="CZ11" s="51">
        <v>0</v>
      </c>
    </row>
    <row r="12" spans="1:80" s="51" customFormat="1" ht="22.5">
      <c r="A12" s="46">
        <v>2</v>
      </c>
      <c r="B12" s="47"/>
      <c r="C12" s="74" t="s">
        <v>138</v>
      </c>
      <c r="D12" s="48" t="s">
        <v>26</v>
      </c>
      <c r="E12" s="104">
        <v>2</v>
      </c>
      <c r="F12" s="246"/>
      <c r="G12" s="45">
        <f t="shared" si="0"/>
        <v>0</v>
      </c>
      <c r="H12" s="105"/>
      <c r="I12" s="80"/>
      <c r="J12" s="100"/>
      <c r="K12" s="79"/>
      <c r="O12" s="52"/>
      <c r="CA12" s="52"/>
      <c r="CB12" s="52"/>
    </row>
    <row r="13" spans="1:104" s="51" customFormat="1" ht="22.5">
      <c r="A13" s="46">
        <v>3</v>
      </c>
      <c r="B13" s="47"/>
      <c r="C13" s="74" t="s">
        <v>139</v>
      </c>
      <c r="D13" s="48" t="s">
        <v>26</v>
      </c>
      <c r="E13" s="104">
        <v>4</v>
      </c>
      <c r="F13" s="246"/>
      <c r="G13" s="45">
        <f t="shared" si="0"/>
        <v>0</v>
      </c>
      <c r="H13" s="105"/>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80" s="51" customFormat="1" ht="22.5">
      <c r="A14" s="46">
        <v>4</v>
      </c>
      <c r="B14" s="47"/>
      <c r="C14" s="74" t="s">
        <v>163</v>
      </c>
      <c r="D14" s="48" t="s">
        <v>26</v>
      </c>
      <c r="E14" s="104">
        <v>2</v>
      </c>
      <c r="F14" s="246"/>
      <c r="G14" s="45">
        <f t="shared" si="0"/>
        <v>0</v>
      </c>
      <c r="H14" s="99"/>
      <c r="I14" s="64"/>
      <c r="J14" s="109"/>
      <c r="O14" s="52"/>
      <c r="CA14" s="52"/>
      <c r="CB14" s="52"/>
    </row>
    <row r="15" spans="1:104" s="51" customFormat="1" ht="15">
      <c r="A15" s="46">
        <v>5</v>
      </c>
      <c r="B15" s="47"/>
      <c r="C15" s="74" t="s">
        <v>140</v>
      </c>
      <c r="D15" s="48" t="s">
        <v>26</v>
      </c>
      <c r="E15" s="104">
        <v>2</v>
      </c>
      <c r="F15" s="246"/>
      <c r="G15" s="45">
        <f t="shared" si="0"/>
        <v>0</v>
      </c>
      <c r="H15" s="105"/>
      <c r="I15" s="64"/>
      <c r="J15" s="94"/>
      <c r="O15" s="52">
        <v>2</v>
      </c>
      <c r="AA15" s="51">
        <v>11</v>
      </c>
      <c r="AB15" s="51">
        <v>3</v>
      </c>
      <c r="AC15" s="51">
        <v>20</v>
      </c>
      <c r="AZ15" s="51">
        <v>1</v>
      </c>
      <c r="BA15" s="51">
        <f t="shared" si="1"/>
        <v>0</v>
      </c>
      <c r="BB15" s="51">
        <f t="shared" si="2"/>
        <v>0</v>
      </c>
      <c r="BC15" s="51">
        <f t="shared" si="3"/>
        <v>0</v>
      </c>
      <c r="BD15" s="51">
        <f t="shared" si="4"/>
        <v>0</v>
      </c>
      <c r="BE15" s="51">
        <f t="shared" si="5"/>
        <v>0</v>
      </c>
      <c r="CA15" s="52">
        <v>11</v>
      </c>
      <c r="CB15" s="52">
        <v>3</v>
      </c>
      <c r="CZ15" s="51">
        <v>0</v>
      </c>
    </row>
    <row r="16" spans="1:104" s="51" customFormat="1" ht="15">
      <c r="A16" s="46">
        <v>6</v>
      </c>
      <c r="B16" s="47"/>
      <c r="C16" s="74" t="s">
        <v>141</v>
      </c>
      <c r="D16" s="48" t="s">
        <v>26</v>
      </c>
      <c r="E16" s="104">
        <v>2</v>
      </c>
      <c r="F16" s="246"/>
      <c r="G16" s="45">
        <f t="shared" si="0"/>
        <v>0</v>
      </c>
      <c r="H16" s="105"/>
      <c r="I16" s="64"/>
      <c r="J16" s="94"/>
      <c r="O16" s="52">
        <v>2</v>
      </c>
      <c r="AA16" s="51">
        <v>11</v>
      </c>
      <c r="AB16" s="51">
        <v>3</v>
      </c>
      <c r="AC16" s="51">
        <v>20</v>
      </c>
      <c r="AZ16" s="51">
        <v>1</v>
      </c>
      <c r="BA16" s="51">
        <f t="shared" si="1"/>
        <v>0</v>
      </c>
      <c r="BB16" s="51">
        <f t="shared" si="2"/>
        <v>0</v>
      </c>
      <c r="BC16" s="51">
        <f t="shared" si="3"/>
        <v>0</v>
      </c>
      <c r="BD16" s="51">
        <f t="shared" si="4"/>
        <v>0</v>
      </c>
      <c r="BE16" s="51">
        <f t="shared" si="5"/>
        <v>0</v>
      </c>
      <c r="CA16" s="52">
        <v>11</v>
      </c>
      <c r="CB16" s="52">
        <v>3</v>
      </c>
      <c r="CZ16" s="51">
        <v>0</v>
      </c>
    </row>
    <row r="17" spans="1:104" s="51" customFormat="1" ht="23.25" thickBot="1">
      <c r="A17" s="189">
        <v>7</v>
      </c>
      <c r="B17" s="53"/>
      <c r="C17" s="196" t="s">
        <v>142</v>
      </c>
      <c r="D17" s="54" t="s">
        <v>26</v>
      </c>
      <c r="E17" s="91">
        <v>2</v>
      </c>
      <c r="F17" s="248"/>
      <c r="G17" s="35">
        <f t="shared" si="0"/>
        <v>0</v>
      </c>
      <c r="H17" s="105"/>
      <c r="I17" s="64"/>
      <c r="J17" s="94"/>
      <c r="O17" s="52">
        <v>2</v>
      </c>
      <c r="AA17" s="51">
        <v>11</v>
      </c>
      <c r="AB17" s="51">
        <v>3</v>
      </c>
      <c r="AC17" s="51">
        <v>20</v>
      </c>
      <c r="AZ17" s="51">
        <v>1</v>
      </c>
      <c r="BA17" s="51">
        <f t="shared" si="1"/>
        <v>0</v>
      </c>
      <c r="BB17" s="51">
        <f t="shared" si="2"/>
        <v>0</v>
      </c>
      <c r="BC17" s="51">
        <f t="shared" si="3"/>
        <v>0</v>
      </c>
      <c r="BD17" s="51">
        <f t="shared" si="4"/>
        <v>0</v>
      </c>
      <c r="BE17" s="51">
        <f t="shared" si="5"/>
        <v>0</v>
      </c>
      <c r="CA17" s="52">
        <v>11</v>
      </c>
      <c r="CB17" s="52">
        <v>3</v>
      </c>
      <c r="CZ17" s="51">
        <v>0</v>
      </c>
    </row>
    <row r="18" spans="1:15" ht="13.5" thickBot="1">
      <c r="A18" s="141" t="s">
        <v>14</v>
      </c>
      <c r="B18" s="142" t="s">
        <v>346</v>
      </c>
      <c r="C18" s="143" t="s">
        <v>341</v>
      </c>
      <c r="D18" s="144"/>
      <c r="E18" s="188" t="s">
        <v>25</v>
      </c>
      <c r="F18" s="245">
        <f>SUM(G19:G21)</f>
        <v>0</v>
      </c>
      <c r="G18" s="145"/>
      <c r="H18" s="71"/>
      <c r="I18" s="63"/>
      <c r="O18" s="36">
        <v>1</v>
      </c>
    </row>
    <row r="19" spans="1:104" s="51" customFormat="1" ht="22.5">
      <c r="A19" s="46">
        <v>8</v>
      </c>
      <c r="B19" s="47"/>
      <c r="C19" s="74" t="s">
        <v>143</v>
      </c>
      <c r="D19" s="48" t="s">
        <v>26</v>
      </c>
      <c r="E19" s="104">
        <v>2</v>
      </c>
      <c r="F19" s="246"/>
      <c r="G19" s="45">
        <f aca="true" t="shared" si="6" ref="G19:G21">E19*(F19+I19)</f>
        <v>0</v>
      </c>
      <c r="H19" s="105"/>
      <c r="I19" s="64"/>
      <c r="J19" s="94"/>
      <c r="O19" s="52">
        <v>2</v>
      </c>
      <c r="AA19" s="51">
        <v>11</v>
      </c>
      <c r="AB19" s="51">
        <v>3</v>
      </c>
      <c r="AC19" s="51">
        <v>20</v>
      </c>
      <c r="AZ19" s="51">
        <v>1</v>
      </c>
      <c r="BA19" s="51">
        <f aca="true" t="shared" si="7" ref="BA19:BA21">IF(AZ19=1,G19,0)</f>
        <v>0</v>
      </c>
      <c r="BB19" s="51">
        <f aca="true" t="shared" si="8" ref="BB19:BB21">IF(AZ19=2,G19,0)</f>
        <v>0</v>
      </c>
      <c r="BC19" s="51">
        <f aca="true" t="shared" si="9" ref="BC19:BC21">IF(AZ19=3,G19,0)</f>
        <v>0</v>
      </c>
      <c r="BD19" s="51">
        <f aca="true" t="shared" si="10" ref="BD19:BD21">IF(AZ19=4,G19,0)</f>
        <v>0</v>
      </c>
      <c r="BE19" s="51">
        <f aca="true" t="shared" si="11" ref="BE19:BE21">IF(AZ19=5,G19,0)</f>
        <v>0</v>
      </c>
      <c r="CA19" s="52">
        <v>11</v>
      </c>
      <c r="CB19" s="52">
        <v>3</v>
      </c>
      <c r="CZ19" s="51">
        <v>0</v>
      </c>
    </row>
    <row r="20" spans="1:104" s="51" customFormat="1" ht="45">
      <c r="A20" s="46">
        <v>9</v>
      </c>
      <c r="B20" s="47"/>
      <c r="C20" s="74" t="s">
        <v>144</v>
      </c>
      <c r="D20" s="48" t="s">
        <v>26</v>
      </c>
      <c r="E20" s="104">
        <v>2</v>
      </c>
      <c r="F20" s="246"/>
      <c r="G20" s="45">
        <f t="shared" si="6"/>
        <v>0</v>
      </c>
      <c r="H20" s="105"/>
      <c r="I20" s="64"/>
      <c r="J20" s="94"/>
      <c r="O20" s="52">
        <v>2</v>
      </c>
      <c r="AA20" s="51">
        <v>11</v>
      </c>
      <c r="AB20" s="51">
        <v>3</v>
      </c>
      <c r="AC20" s="51">
        <v>20</v>
      </c>
      <c r="AZ20" s="51">
        <v>1</v>
      </c>
      <c r="BA20" s="51">
        <f t="shared" si="7"/>
        <v>0</v>
      </c>
      <c r="BB20" s="51">
        <f t="shared" si="8"/>
        <v>0</v>
      </c>
      <c r="BC20" s="51">
        <f t="shared" si="9"/>
        <v>0</v>
      </c>
      <c r="BD20" s="51">
        <f t="shared" si="10"/>
        <v>0</v>
      </c>
      <c r="BE20" s="51">
        <f t="shared" si="11"/>
        <v>0</v>
      </c>
      <c r="CA20" s="52">
        <v>11</v>
      </c>
      <c r="CB20" s="52">
        <v>3</v>
      </c>
      <c r="CZ20" s="51">
        <v>0</v>
      </c>
    </row>
    <row r="21" spans="1:104" s="51" customFormat="1" ht="13.5" thickBot="1">
      <c r="A21" s="189">
        <v>10</v>
      </c>
      <c r="B21" s="53"/>
      <c r="C21" s="196" t="s">
        <v>145</v>
      </c>
      <c r="D21" s="54" t="s">
        <v>26</v>
      </c>
      <c r="E21" s="91">
        <v>10</v>
      </c>
      <c r="F21" s="248"/>
      <c r="G21" s="35">
        <f t="shared" si="6"/>
        <v>0</v>
      </c>
      <c r="H21" s="72"/>
      <c r="I21" s="64"/>
      <c r="O21" s="52">
        <v>2</v>
      </c>
      <c r="AA21" s="51">
        <v>11</v>
      </c>
      <c r="AB21" s="51">
        <v>3</v>
      </c>
      <c r="AC21" s="51">
        <v>20</v>
      </c>
      <c r="AZ21" s="51">
        <v>1</v>
      </c>
      <c r="BA21" s="51">
        <f t="shared" si="7"/>
        <v>0</v>
      </c>
      <c r="BB21" s="51">
        <f t="shared" si="8"/>
        <v>0</v>
      </c>
      <c r="BC21" s="51">
        <f t="shared" si="9"/>
        <v>0</v>
      </c>
      <c r="BD21" s="51">
        <f t="shared" si="10"/>
        <v>0</v>
      </c>
      <c r="BE21" s="51">
        <f t="shared" si="11"/>
        <v>0</v>
      </c>
      <c r="CA21" s="52">
        <v>11</v>
      </c>
      <c r="CB21" s="52">
        <v>3</v>
      </c>
      <c r="CZ21" s="51">
        <v>0</v>
      </c>
    </row>
    <row r="22" spans="1:15" ht="13.5" thickBot="1">
      <c r="A22" s="141" t="s">
        <v>14</v>
      </c>
      <c r="B22" s="142" t="s">
        <v>348</v>
      </c>
      <c r="C22" s="143" t="s">
        <v>342</v>
      </c>
      <c r="D22" s="144"/>
      <c r="E22" s="188" t="s">
        <v>25</v>
      </c>
      <c r="F22" s="245">
        <f>SUM(G23:G30)</f>
        <v>0</v>
      </c>
      <c r="G22" s="145"/>
      <c r="H22" s="71"/>
      <c r="I22" s="63"/>
      <c r="O22" s="36">
        <v>1</v>
      </c>
    </row>
    <row r="23" spans="1:104" s="51" customFormat="1" ht="16.5" customHeight="1">
      <c r="A23" s="189">
        <v>11</v>
      </c>
      <c r="B23" s="172"/>
      <c r="C23" s="115" t="s">
        <v>343</v>
      </c>
      <c r="D23" s="48" t="s">
        <v>33</v>
      </c>
      <c r="E23" s="104">
        <v>168</v>
      </c>
      <c r="F23" s="247"/>
      <c r="G23" s="197">
        <f aca="true" t="shared" si="12" ref="G23">E23*(F23+I23)</f>
        <v>0</v>
      </c>
      <c r="H23" s="72"/>
      <c r="I23" s="64"/>
      <c r="O23" s="51">
        <v>2</v>
      </c>
      <c r="AA23" s="51">
        <v>1</v>
      </c>
      <c r="AB23" s="51">
        <v>0</v>
      </c>
      <c r="AC23" s="51">
        <v>0</v>
      </c>
      <c r="AZ23" s="51">
        <v>1</v>
      </c>
      <c r="BA23" s="51">
        <f>IF(AZ23=1,G23,0)</f>
        <v>0</v>
      </c>
      <c r="BB23" s="51">
        <f>IF(AZ23=2,G23,0)</f>
        <v>0</v>
      </c>
      <c r="BC23" s="51">
        <f>IF(AZ23=3,G23,0)</f>
        <v>0</v>
      </c>
      <c r="BD23" s="51">
        <f>IF(AZ23=4,G23,0)</f>
        <v>0</v>
      </c>
      <c r="BE23" s="51">
        <f>IF(AZ23=5,G23,0)</f>
        <v>0</v>
      </c>
      <c r="CA23" s="51">
        <v>1</v>
      </c>
      <c r="CB23" s="51">
        <v>0</v>
      </c>
      <c r="CZ23" s="51">
        <v>2E-05</v>
      </c>
    </row>
    <row r="24" spans="1:104" s="51" customFormat="1" ht="15.75" customHeight="1">
      <c r="A24" s="49">
        <v>12</v>
      </c>
      <c r="B24" s="58"/>
      <c r="C24" s="67" t="s">
        <v>79</v>
      </c>
      <c r="D24" s="50" t="s">
        <v>33</v>
      </c>
      <c r="E24" s="86">
        <v>216</v>
      </c>
      <c r="F24" s="246"/>
      <c r="G24" s="68">
        <f>E24*(F24+I24)</f>
        <v>0</v>
      </c>
      <c r="H24" s="72"/>
      <c r="I24" s="64"/>
      <c r="O24" s="51">
        <v>2</v>
      </c>
      <c r="AA24" s="51">
        <v>11</v>
      </c>
      <c r="AB24" s="51">
        <v>3</v>
      </c>
      <c r="AC24" s="51">
        <v>19</v>
      </c>
      <c r="AZ24" s="51">
        <v>1</v>
      </c>
      <c r="BA24" s="51">
        <f>IF(AZ24=1,G24,0)</f>
        <v>0</v>
      </c>
      <c r="BB24" s="51">
        <f>IF(AZ24=2,G24,0)</f>
        <v>0</v>
      </c>
      <c r="BC24" s="51">
        <f>IF(AZ24=3,G24,0)</f>
        <v>0</v>
      </c>
      <c r="BD24" s="51">
        <f>IF(AZ24=4,G24,0)</f>
        <v>0</v>
      </c>
      <c r="BE24" s="51">
        <f>IF(AZ24=5,G24,0)</f>
        <v>0</v>
      </c>
      <c r="CA24" s="51">
        <v>11</v>
      </c>
      <c r="CB24" s="51">
        <v>3</v>
      </c>
      <c r="CZ24" s="51">
        <v>0</v>
      </c>
    </row>
    <row r="25" spans="1:104" s="51" customFormat="1" ht="15" customHeight="1">
      <c r="A25" s="49">
        <v>13</v>
      </c>
      <c r="B25" s="58"/>
      <c r="C25" s="67" t="s">
        <v>87</v>
      </c>
      <c r="D25" s="50" t="s">
        <v>33</v>
      </c>
      <c r="E25" s="86">
        <v>262</v>
      </c>
      <c r="F25" s="246"/>
      <c r="G25" s="68">
        <f>E25*(F25+I25)</f>
        <v>0</v>
      </c>
      <c r="H25" s="72"/>
      <c r="I25" s="64"/>
      <c r="O25" s="51">
        <v>2</v>
      </c>
      <c r="AA25" s="51">
        <v>11</v>
      </c>
      <c r="AB25" s="51">
        <v>3</v>
      </c>
      <c r="AC25" s="51">
        <v>19</v>
      </c>
      <c r="AZ25" s="51">
        <v>1</v>
      </c>
      <c r="BA25" s="51">
        <f>IF(AZ25=1,G25,0)</f>
        <v>0</v>
      </c>
      <c r="BB25" s="51">
        <f>IF(AZ25=2,G25,0)</f>
        <v>0</v>
      </c>
      <c r="BC25" s="51">
        <f>IF(AZ25=3,G25,0)</f>
        <v>0</v>
      </c>
      <c r="BD25" s="51">
        <f>IF(AZ25=4,G25,0)</f>
        <v>0</v>
      </c>
      <c r="BE25" s="51">
        <f>IF(AZ25=5,G25,0)</f>
        <v>0</v>
      </c>
      <c r="CA25" s="51">
        <v>11</v>
      </c>
      <c r="CB25" s="51">
        <v>3</v>
      </c>
      <c r="CZ25" s="51">
        <v>0</v>
      </c>
    </row>
    <row r="26" spans="1:104" ht="17.25" customHeight="1">
      <c r="A26" s="49">
        <v>14</v>
      </c>
      <c r="B26" s="114" t="s">
        <v>59</v>
      </c>
      <c r="C26" s="115" t="s">
        <v>363</v>
      </c>
      <c r="D26" s="48" t="s">
        <v>33</v>
      </c>
      <c r="E26" s="104">
        <v>168</v>
      </c>
      <c r="F26" s="247"/>
      <c r="G26" s="45">
        <f aca="true" t="shared" si="13" ref="G26:G30">E26*(F26+I26)</f>
        <v>0</v>
      </c>
      <c r="I26" s="64"/>
      <c r="O26" s="1">
        <v>2</v>
      </c>
      <c r="AA26" s="1">
        <v>1</v>
      </c>
      <c r="AB26" s="1">
        <v>0</v>
      </c>
      <c r="AC26" s="1">
        <v>0</v>
      </c>
      <c r="AZ26" s="1">
        <v>1</v>
      </c>
      <c r="BA26" s="1">
        <f aca="true" t="shared" si="14" ref="BA26">IF(AZ26=1,G26,0)</f>
        <v>0</v>
      </c>
      <c r="BB26" s="1">
        <f aca="true" t="shared" si="15" ref="BB26">IF(AZ26=2,G26,0)</f>
        <v>0</v>
      </c>
      <c r="BC26" s="1">
        <f aca="true" t="shared" si="16" ref="BC26">IF(AZ26=3,G26,0)</f>
        <v>0</v>
      </c>
      <c r="BD26" s="1">
        <f aca="true" t="shared" si="17" ref="BD26">IF(AZ26=4,G26,0)</f>
        <v>0</v>
      </c>
      <c r="BE26" s="1">
        <f aca="true" t="shared" si="18" ref="BE26">IF(AZ26=5,G26,0)</f>
        <v>0</v>
      </c>
      <c r="CA26" s="1">
        <v>1</v>
      </c>
      <c r="CB26" s="1">
        <v>0</v>
      </c>
      <c r="CZ26" s="1">
        <v>2E-05</v>
      </c>
    </row>
    <row r="27" spans="1:104" s="51" customFormat="1" ht="15" customHeight="1">
      <c r="A27" s="49">
        <v>15</v>
      </c>
      <c r="B27" s="58"/>
      <c r="C27" s="76" t="s">
        <v>77</v>
      </c>
      <c r="D27" s="50" t="s">
        <v>33</v>
      </c>
      <c r="E27" s="86">
        <v>72</v>
      </c>
      <c r="F27" s="246"/>
      <c r="G27" s="77">
        <f t="shared" si="13"/>
        <v>0</v>
      </c>
      <c r="H27" s="72"/>
      <c r="I27" s="64"/>
      <c r="K27" s="79"/>
      <c r="L27" s="90"/>
      <c r="O27" s="51">
        <v>2</v>
      </c>
      <c r="AA27" s="51">
        <v>1</v>
      </c>
      <c r="AB27" s="51">
        <v>0</v>
      </c>
      <c r="AC27" s="51">
        <v>0</v>
      </c>
      <c r="AZ27" s="51">
        <v>1</v>
      </c>
      <c r="BA27" s="51">
        <f aca="true" t="shared" si="19" ref="BA27">IF(AZ27=1,G27,0)</f>
        <v>0</v>
      </c>
      <c r="BB27" s="51">
        <f aca="true" t="shared" si="20" ref="BB27">IF(AZ27=2,G27,0)</f>
        <v>0</v>
      </c>
      <c r="BC27" s="51">
        <f aca="true" t="shared" si="21" ref="BC27">IF(AZ27=3,G27,0)</f>
        <v>0</v>
      </c>
      <c r="BD27" s="51">
        <f aca="true" t="shared" si="22" ref="BD27">IF(AZ27=4,G27,0)</f>
        <v>0</v>
      </c>
      <c r="BE27" s="51">
        <f aca="true" t="shared" si="23" ref="BE27">IF(AZ27=5,G27,0)</f>
        <v>0</v>
      </c>
      <c r="CA27" s="51">
        <v>1</v>
      </c>
      <c r="CB27" s="51">
        <v>0</v>
      </c>
      <c r="CZ27" s="51">
        <v>2E-05</v>
      </c>
    </row>
    <row r="28" spans="1:12" s="51" customFormat="1" ht="15" customHeight="1">
      <c r="A28" s="49">
        <v>16</v>
      </c>
      <c r="B28" s="58"/>
      <c r="C28" s="67" t="s">
        <v>123</v>
      </c>
      <c r="D28" s="50" t="s">
        <v>124</v>
      </c>
      <c r="E28" s="86">
        <v>2</v>
      </c>
      <c r="F28" s="246"/>
      <c r="G28" s="68">
        <f t="shared" si="13"/>
        <v>0</v>
      </c>
      <c r="H28" s="69"/>
      <c r="I28" s="64"/>
      <c r="K28" s="79"/>
      <c r="L28" s="90"/>
    </row>
    <row r="29" spans="1:12" s="51" customFormat="1" ht="24.75" customHeight="1">
      <c r="A29" s="49">
        <v>17</v>
      </c>
      <c r="B29" s="58"/>
      <c r="C29" s="67" t="s">
        <v>114</v>
      </c>
      <c r="D29" s="50" t="s">
        <v>26</v>
      </c>
      <c r="E29" s="86">
        <v>2</v>
      </c>
      <c r="F29" s="246"/>
      <c r="G29" s="68">
        <f t="shared" si="13"/>
        <v>0</v>
      </c>
      <c r="H29" s="69"/>
      <c r="I29" s="64"/>
      <c r="K29" s="79"/>
      <c r="L29" s="90"/>
    </row>
    <row r="30" spans="1:104" ht="23.25" thickBot="1">
      <c r="A30" s="49">
        <v>18</v>
      </c>
      <c r="B30" s="34"/>
      <c r="C30" s="33" t="s">
        <v>364</v>
      </c>
      <c r="D30" s="43" t="s">
        <v>37</v>
      </c>
      <c r="E30" s="83">
        <v>2</v>
      </c>
      <c r="F30" s="248"/>
      <c r="G30" s="7">
        <f t="shared" si="13"/>
        <v>0</v>
      </c>
      <c r="I30" s="64"/>
      <c r="K30" s="79"/>
      <c r="O30" s="1">
        <v>2</v>
      </c>
      <c r="AA30" s="1">
        <v>11</v>
      </c>
      <c r="AB30" s="1">
        <v>3</v>
      </c>
      <c r="AC30" s="1">
        <v>20</v>
      </c>
      <c r="AZ30" s="1">
        <v>1</v>
      </c>
      <c r="BA30" s="1">
        <f aca="true" t="shared" si="24" ref="BA30">IF(AZ30=1,G30,0)</f>
        <v>0</v>
      </c>
      <c r="BB30" s="1">
        <f aca="true" t="shared" si="25" ref="BB30">IF(AZ30=2,G30,0)</f>
        <v>0</v>
      </c>
      <c r="BC30" s="1">
        <f aca="true" t="shared" si="26" ref="BC30">IF(AZ30=3,G30,0)</f>
        <v>0</v>
      </c>
      <c r="BD30" s="1">
        <f aca="true" t="shared" si="27" ref="BD30">IF(AZ30=4,G30,0)</f>
        <v>0</v>
      </c>
      <c r="BE30" s="1">
        <f aca="true" t="shared" si="28" ref="BE30">IF(AZ30=5,G30,0)</f>
        <v>0</v>
      </c>
      <c r="CA30" s="1">
        <v>11</v>
      </c>
      <c r="CB30" s="1">
        <v>3</v>
      </c>
      <c r="CZ30" s="1">
        <v>0</v>
      </c>
    </row>
    <row r="31" spans="1:15" ht="13.5" thickBot="1">
      <c r="A31" s="141" t="s">
        <v>14</v>
      </c>
      <c r="B31" s="142" t="s">
        <v>349</v>
      </c>
      <c r="C31" s="143" t="s">
        <v>338</v>
      </c>
      <c r="D31" s="144"/>
      <c r="E31" s="188" t="s">
        <v>25</v>
      </c>
      <c r="F31" s="245">
        <f>SUM(G32:G34)</f>
        <v>0</v>
      </c>
      <c r="G31" s="145"/>
      <c r="H31" s="71"/>
      <c r="I31" s="63"/>
      <c r="O31" s="36">
        <v>1</v>
      </c>
    </row>
    <row r="32" spans="1:10" s="51" customFormat="1" ht="33.75">
      <c r="A32" s="46">
        <v>19</v>
      </c>
      <c r="B32" s="172"/>
      <c r="C32" s="38" t="s">
        <v>89</v>
      </c>
      <c r="D32" s="48" t="s">
        <v>26</v>
      </c>
      <c r="E32" s="104">
        <v>2</v>
      </c>
      <c r="F32" s="247"/>
      <c r="G32" s="35">
        <f aca="true" t="shared" si="29" ref="G32">E32*(F32+I32)</f>
        <v>0</v>
      </c>
      <c r="I32" s="64"/>
      <c r="J32" s="78"/>
    </row>
    <row r="33" spans="1:104" ht="37.5" customHeight="1">
      <c r="A33" s="42">
        <v>20</v>
      </c>
      <c r="B33" s="58"/>
      <c r="C33" s="67" t="s">
        <v>83</v>
      </c>
      <c r="D33" s="50" t="s">
        <v>26</v>
      </c>
      <c r="E33" s="86">
        <v>2</v>
      </c>
      <c r="F33" s="246"/>
      <c r="G33" s="68">
        <f>E33*(F33+I33)</f>
        <v>0</v>
      </c>
      <c r="I33" s="64"/>
      <c r="O33" s="1">
        <v>2</v>
      </c>
      <c r="AA33" s="1">
        <v>11</v>
      </c>
      <c r="AB33" s="1">
        <v>3</v>
      </c>
      <c r="AC33" s="1">
        <v>19</v>
      </c>
      <c r="AZ33" s="1">
        <v>1</v>
      </c>
      <c r="BA33" s="1">
        <f>IF(AZ33=1,G33,0)</f>
        <v>0</v>
      </c>
      <c r="BB33" s="1">
        <f>IF(AZ33=2,G33,0)</f>
        <v>0</v>
      </c>
      <c r="BC33" s="1">
        <f>IF(AZ33=3,G33,0)</f>
        <v>0</v>
      </c>
      <c r="BD33" s="1">
        <f>IF(AZ33=4,G33,0)</f>
        <v>0</v>
      </c>
      <c r="BE33" s="1">
        <f>IF(AZ33=5,G33,0)</f>
        <v>0</v>
      </c>
      <c r="CA33" s="1">
        <v>11</v>
      </c>
      <c r="CB33" s="1">
        <v>3</v>
      </c>
      <c r="CZ33" s="1">
        <v>0</v>
      </c>
    </row>
    <row r="34" spans="1:10" s="79" customFormat="1" ht="16.5" customHeight="1">
      <c r="A34" s="81">
        <v>21</v>
      </c>
      <c r="B34" s="58"/>
      <c r="C34" s="76" t="s">
        <v>75</v>
      </c>
      <c r="D34" s="50" t="s">
        <v>26</v>
      </c>
      <c r="E34" s="86">
        <v>2</v>
      </c>
      <c r="F34" s="246"/>
      <c r="G34" s="77">
        <f aca="true" t="shared" si="30" ref="G34">E34*(F34+I34)</f>
        <v>0</v>
      </c>
      <c r="I34" s="80"/>
      <c r="J34" s="82"/>
    </row>
    <row r="35" spans="1:10" s="79" customFormat="1" ht="16.5" customHeight="1" thickBot="1">
      <c r="A35" s="194">
        <v>22</v>
      </c>
      <c r="B35" s="34"/>
      <c r="C35" s="195" t="s">
        <v>173</v>
      </c>
      <c r="D35" s="43" t="s">
        <v>26</v>
      </c>
      <c r="E35" s="83">
        <v>2</v>
      </c>
      <c r="F35" s="248"/>
      <c r="G35" s="7">
        <f aca="true" t="shared" si="31" ref="G35">E35*(F35+I35)</f>
        <v>0</v>
      </c>
      <c r="I35" s="80"/>
      <c r="J35" s="109"/>
    </row>
    <row r="36" spans="1:15" ht="13.5" thickBot="1">
      <c r="A36" s="141" t="s">
        <v>14</v>
      </c>
      <c r="B36" s="142" t="s">
        <v>350</v>
      </c>
      <c r="C36" s="143" t="s">
        <v>337</v>
      </c>
      <c r="D36" s="144"/>
      <c r="E36" s="188" t="s">
        <v>25</v>
      </c>
      <c r="F36" s="245">
        <f>SUM(G37:G58)</f>
        <v>0</v>
      </c>
      <c r="G36" s="145"/>
      <c r="I36" s="63"/>
      <c r="O36" s="36">
        <v>1</v>
      </c>
    </row>
    <row r="37" spans="1:80" s="51" customFormat="1" ht="15">
      <c r="A37" s="46">
        <v>23</v>
      </c>
      <c r="B37" s="114"/>
      <c r="C37" s="74" t="s">
        <v>164</v>
      </c>
      <c r="D37" s="48" t="s">
        <v>26</v>
      </c>
      <c r="E37" s="104">
        <v>2</v>
      </c>
      <c r="F37" s="247"/>
      <c r="G37" s="45">
        <f aca="true" t="shared" si="32" ref="G37:G58">E37*(F37+I37)</f>
        <v>0</v>
      </c>
      <c r="H37" s="78"/>
      <c r="I37" s="80"/>
      <c r="J37" s="109"/>
      <c r="O37" s="52"/>
      <c r="CA37" s="52"/>
      <c r="CB37" s="52"/>
    </row>
    <row r="38" spans="1:80" s="51" customFormat="1" ht="15">
      <c r="A38" s="49">
        <v>24</v>
      </c>
      <c r="B38" s="58"/>
      <c r="C38" s="74" t="s">
        <v>165</v>
      </c>
      <c r="D38" s="48" t="s">
        <v>26</v>
      </c>
      <c r="E38" s="104">
        <v>2</v>
      </c>
      <c r="F38" s="246"/>
      <c r="G38" s="77">
        <f t="shared" si="32"/>
        <v>0</v>
      </c>
      <c r="H38" s="79"/>
      <c r="I38" s="80"/>
      <c r="J38" s="109"/>
      <c r="K38" s="79"/>
      <c r="O38" s="52"/>
      <c r="CA38" s="52"/>
      <c r="CB38" s="52"/>
    </row>
    <row r="39" spans="1:80" s="51" customFormat="1" ht="15">
      <c r="A39" s="46">
        <v>25</v>
      </c>
      <c r="B39" s="58"/>
      <c r="C39" s="74" t="s">
        <v>167</v>
      </c>
      <c r="D39" s="48" t="s">
        <v>26</v>
      </c>
      <c r="E39" s="104">
        <v>4</v>
      </c>
      <c r="F39" s="246"/>
      <c r="G39" s="77">
        <f t="shared" si="32"/>
        <v>0</v>
      </c>
      <c r="H39" s="79"/>
      <c r="I39" s="80"/>
      <c r="J39" s="109"/>
      <c r="O39" s="52"/>
      <c r="CA39" s="52"/>
      <c r="CB39" s="52"/>
    </row>
    <row r="40" spans="1:80" s="51" customFormat="1" ht="15">
      <c r="A40" s="49">
        <v>26</v>
      </c>
      <c r="B40" s="58"/>
      <c r="C40" s="74" t="s">
        <v>166</v>
      </c>
      <c r="D40" s="48" t="s">
        <v>26</v>
      </c>
      <c r="E40" s="104">
        <v>2</v>
      </c>
      <c r="F40" s="246"/>
      <c r="G40" s="77">
        <f t="shared" si="32"/>
        <v>0</v>
      </c>
      <c r="H40" s="79"/>
      <c r="I40" s="80"/>
      <c r="J40" s="109"/>
      <c r="O40" s="52"/>
      <c r="CA40" s="52"/>
      <c r="CB40" s="52"/>
    </row>
    <row r="41" spans="1:80" s="51" customFormat="1" ht="15">
      <c r="A41" s="46">
        <v>27</v>
      </c>
      <c r="B41" s="58"/>
      <c r="C41" s="74" t="s">
        <v>168</v>
      </c>
      <c r="D41" s="48" t="s">
        <v>26</v>
      </c>
      <c r="E41" s="104">
        <v>2</v>
      </c>
      <c r="F41" s="246"/>
      <c r="G41" s="77">
        <f t="shared" si="32"/>
        <v>0</v>
      </c>
      <c r="H41" s="79"/>
      <c r="I41" s="80"/>
      <c r="J41" s="109"/>
      <c r="O41" s="52"/>
      <c r="CA41" s="52"/>
      <c r="CB41" s="52"/>
    </row>
    <row r="42" spans="1:80" s="51" customFormat="1" ht="15">
      <c r="A42" s="49">
        <v>28</v>
      </c>
      <c r="B42" s="58"/>
      <c r="C42" s="74" t="s">
        <v>169</v>
      </c>
      <c r="D42" s="48" t="s">
        <v>26</v>
      </c>
      <c r="E42" s="104">
        <v>2</v>
      </c>
      <c r="F42" s="246"/>
      <c r="G42" s="77">
        <f t="shared" si="32"/>
        <v>0</v>
      </c>
      <c r="H42" s="79"/>
      <c r="I42" s="80"/>
      <c r="J42" s="109"/>
      <c r="O42" s="52"/>
      <c r="CA42" s="52"/>
      <c r="CB42" s="52"/>
    </row>
    <row r="43" spans="1:80" s="51" customFormat="1" ht="15">
      <c r="A43" s="49">
        <v>29</v>
      </c>
      <c r="B43" s="219"/>
      <c r="C43" s="76" t="s">
        <v>170</v>
      </c>
      <c r="D43" s="50" t="s">
        <v>26</v>
      </c>
      <c r="E43" s="86">
        <v>2</v>
      </c>
      <c r="F43" s="247"/>
      <c r="G43" s="77">
        <f t="shared" si="32"/>
        <v>0</v>
      </c>
      <c r="H43" s="69"/>
      <c r="I43" s="64"/>
      <c r="J43" s="109"/>
      <c r="K43" s="87"/>
      <c r="O43" s="52"/>
      <c r="CA43" s="52"/>
      <c r="CB43" s="52"/>
    </row>
    <row r="44" spans="1:80" s="51" customFormat="1" ht="22.5">
      <c r="A44" s="49">
        <v>30</v>
      </c>
      <c r="B44" s="219"/>
      <c r="C44" s="76" t="s">
        <v>143</v>
      </c>
      <c r="D44" s="50" t="s">
        <v>26</v>
      </c>
      <c r="E44" s="86">
        <v>2</v>
      </c>
      <c r="F44" s="247"/>
      <c r="G44" s="77">
        <f t="shared" si="32"/>
        <v>0</v>
      </c>
      <c r="H44" s="69"/>
      <c r="I44" s="64"/>
      <c r="J44" s="109"/>
      <c r="K44" s="87"/>
      <c r="O44" s="52"/>
      <c r="CA44" s="52"/>
      <c r="CB44" s="52"/>
    </row>
    <row r="45" spans="1:80" s="51" customFormat="1" ht="45">
      <c r="A45" s="46">
        <v>31</v>
      </c>
      <c r="B45" s="114"/>
      <c r="C45" s="74" t="s">
        <v>144</v>
      </c>
      <c r="D45" s="48" t="s">
        <v>26</v>
      </c>
      <c r="E45" s="104">
        <v>2</v>
      </c>
      <c r="F45" s="247"/>
      <c r="G45" s="45">
        <f t="shared" si="32"/>
        <v>0</v>
      </c>
      <c r="H45" s="69"/>
      <c r="I45" s="64"/>
      <c r="J45" s="109"/>
      <c r="K45" s="87"/>
      <c r="O45" s="52"/>
      <c r="CA45" s="52"/>
      <c r="CB45" s="52"/>
    </row>
    <row r="46" spans="1:80" s="51" customFormat="1" ht="15">
      <c r="A46" s="49">
        <v>32</v>
      </c>
      <c r="B46" s="114"/>
      <c r="C46" s="74" t="s">
        <v>145</v>
      </c>
      <c r="D46" s="48" t="s">
        <v>26</v>
      </c>
      <c r="E46" s="104">
        <v>10</v>
      </c>
      <c r="F46" s="247"/>
      <c r="G46" s="45">
        <f t="shared" si="32"/>
        <v>0</v>
      </c>
      <c r="H46" s="69"/>
      <c r="I46" s="64"/>
      <c r="J46" s="109"/>
      <c r="K46" s="87"/>
      <c r="O46" s="52"/>
      <c r="CA46" s="52"/>
      <c r="CB46" s="52"/>
    </row>
    <row r="47" spans="1:80" s="51" customFormat="1" ht="15">
      <c r="A47" s="46">
        <v>33</v>
      </c>
      <c r="B47" s="98"/>
      <c r="C47" s="115" t="s">
        <v>365</v>
      </c>
      <c r="D47" s="48" t="s">
        <v>33</v>
      </c>
      <c r="E47" s="104">
        <v>168</v>
      </c>
      <c r="F47" s="247"/>
      <c r="G47" s="45">
        <f t="shared" si="32"/>
        <v>0</v>
      </c>
      <c r="H47" s="69"/>
      <c r="I47" s="64"/>
      <c r="J47" s="109"/>
      <c r="K47" s="87"/>
      <c r="O47" s="52"/>
      <c r="CA47" s="52"/>
      <c r="CB47" s="52"/>
    </row>
    <row r="48" spans="1:80" s="51" customFormat="1" ht="15">
      <c r="A48" s="49">
        <v>34</v>
      </c>
      <c r="B48" s="98"/>
      <c r="C48" s="67" t="s">
        <v>366</v>
      </c>
      <c r="D48" s="48" t="s">
        <v>33</v>
      </c>
      <c r="E48" s="104">
        <v>216</v>
      </c>
      <c r="F48" s="247"/>
      <c r="G48" s="45">
        <f t="shared" si="32"/>
        <v>0</v>
      </c>
      <c r="H48" s="69"/>
      <c r="I48" s="64"/>
      <c r="J48" s="109"/>
      <c r="K48" s="87"/>
      <c r="O48" s="52"/>
      <c r="CA48" s="52"/>
      <c r="CB48" s="52"/>
    </row>
    <row r="49" spans="1:80" s="51" customFormat="1" ht="15">
      <c r="A49" s="46">
        <v>35</v>
      </c>
      <c r="B49" s="98"/>
      <c r="C49" s="67" t="s">
        <v>367</v>
      </c>
      <c r="D49" s="48" t="s">
        <v>33</v>
      </c>
      <c r="E49" s="104">
        <v>262</v>
      </c>
      <c r="F49" s="247"/>
      <c r="G49" s="45">
        <f t="shared" si="32"/>
        <v>0</v>
      </c>
      <c r="H49" s="69"/>
      <c r="I49" s="64"/>
      <c r="J49" s="109"/>
      <c r="K49" s="87"/>
      <c r="O49" s="52"/>
      <c r="CA49" s="52"/>
      <c r="CB49" s="52"/>
    </row>
    <row r="50" spans="1:80" s="51" customFormat="1" ht="15">
      <c r="A50" s="49">
        <v>36</v>
      </c>
      <c r="B50" s="98"/>
      <c r="C50" s="115" t="s">
        <v>363</v>
      </c>
      <c r="D50" s="48" t="s">
        <v>33</v>
      </c>
      <c r="E50" s="104">
        <v>168</v>
      </c>
      <c r="F50" s="247"/>
      <c r="G50" s="45">
        <f t="shared" si="32"/>
        <v>0</v>
      </c>
      <c r="H50" s="69"/>
      <c r="I50" s="64"/>
      <c r="J50" s="109"/>
      <c r="K50" s="87"/>
      <c r="O50" s="52"/>
      <c r="CA50" s="52"/>
      <c r="CB50" s="52"/>
    </row>
    <row r="51" spans="1:80" s="51" customFormat="1" ht="15">
      <c r="A51" s="46">
        <v>37</v>
      </c>
      <c r="B51" s="98"/>
      <c r="C51" s="76" t="s">
        <v>77</v>
      </c>
      <c r="D51" s="48" t="s">
        <v>33</v>
      </c>
      <c r="E51" s="104">
        <v>72</v>
      </c>
      <c r="F51" s="247"/>
      <c r="G51" s="45">
        <f t="shared" si="32"/>
        <v>0</v>
      </c>
      <c r="H51" s="69"/>
      <c r="I51" s="64"/>
      <c r="J51" s="109"/>
      <c r="K51" s="87"/>
      <c r="O51" s="52"/>
      <c r="CA51" s="52"/>
      <c r="CB51" s="52"/>
    </row>
    <row r="52" spans="1:80" s="51" customFormat="1" ht="33.75">
      <c r="A52" s="49">
        <v>38</v>
      </c>
      <c r="B52" s="58"/>
      <c r="C52" s="11" t="s">
        <v>89</v>
      </c>
      <c r="D52" s="50" t="s">
        <v>26</v>
      </c>
      <c r="E52" s="86">
        <v>2</v>
      </c>
      <c r="F52" s="246"/>
      <c r="G52" s="77">
        <f t="shared" si="32"/>
        <v>0</v>
      </c>
      <c r="H52" s="78"/>
      <c r="I52" s="64"/>
      <c r="J52" s="109"/>
      <c r="O52" s="52"/>
      <c r="CA52" s="52"/>
      <c r="CB52" s="52"/>
    </row>
    <row r="53" spans="1:80" s="51" customFormat="1" ht="33.75">
      <c r="A53" s="46">
        <v>39</v>
      </c>
      <c r="B53" s="58"/>
      <c r="C53" s="67" t="s">
        <v>83</v>
      </c>
      <c r="D53" s="50" t="s">
        <v>26</v>
      </c>
      <c r="E53" s="86">
        <v>2</v>
      </c>
      <c r="F53" s="246"/>
      <c r="G53" s="77">
        <f t="shared" si="32"/>
        <v>0</v>
      </c>
      <c r="H53" s="78"/>
      <c r="I53" s="64"/>
      <c r="J53" s="109"/>
      <c r="O53" s="52"/>
      <c r="CA53" s="52"/>
      <c r="CB53" s="52"/>
    </row>
    <row r="54" spans="1:80" s="51" customFormat="1" ht="15">
      <c r="A54" s="49">
        <v>40</v>
      </c>
      <c r="B54" s="58"/>
      <c r="C54" s="76" t="s">
        <v>75</v>
      </c>
      <c r="D54" s="50" t="s">
        <v>26</v>
      </c>
      <c r="E54" s="86">
        <v>2</v>
      </c>
      <c r="F54" s="246"/>
      <c r="G54" s="77">
        <f t="shared" si="32"/>
        <v>0</v>
      </c>
      <c r="H54" s="78"/>
      <c r="I54" s="64"/>
      <c r="J54" s="109"/>
      <c r="O54" s="52"/>
      <c r="CA54" s="52"/>
      <c r="CB54" s="52"/>
    </row>
    <row r="55" spans="1:80" s="51" customFormat="1" ht="15">
      <c r="A55" s="46">
        <v>41</v>
      </c>
      <c r="B55" s="34"/>
      <c r="C55" s="11" t="s">
        <v>171</v>
      </c>
      <c r="D55" s="43" t="s">
        <v>26</v>
      </c>
      <c r="E55" s="83">
        <v>2</v>
      </c>
      <c r="F55" s="246"/>
      <c r="G55" s="7">
        <f t="shared" si="32"/>
        <v>0</v>
      </c>
      <c r="H55" s="101"/>
      <c r="I55" s="80"/>
      <c r="J55" s="102"/>
      <c r="K55" s="79"/>
      <c r="O55" s="52"/>
      <c r="CA55" s="52"/>
      <c r="CB55" s="52"/>
    </row>
    <row r="56" spans="1:80" s="51" customFormat="1" ht="15">
      <c r="A56" s="49">
        <v>42</v>
      </c>
      <c r="B56" s="34"/>
      <c r="C56" s="111" t="s">
        <v>92</v>
      </c>
      <c r="D56" s="43" t="s">
        <v>81</v>
      </c>
      <c r="E56" s="83">
        <v>20</v>
      </c>
      <c r="F56" s="248"/>
      <c r="G56" s="7">
        <f t="shared" si="32"/>
        <v>0</v>
      </c>
      <c r="H56" s="1"/>
      <c r="I56" s="64"/>
      <c r="J56" s="82"/>
      <c r="K56" s="79"/>
      <c r="O56" s="52"/>
      <c r="CA56" s="52"/>
      <c r="CB56" s="52"/>
    </row>
    <row r="57" spans="1:80" s="51" customFormat="1" ht="15">
      <c r="A57" s="46">
        <v>43</v>
      </c>
      <c r="B57" s="58"/>
      <c r="C57" s="85" t="s">
        <v>44</v>
      </c>
      <c r="D57" s="50" t="s">
        <v>26</v>
      </c>
      <c r="E57" s="86">
        <v>2</v>
      </c>
      <c r="F57" s="246"/>
      <c r="G57" s="77">
        <f t="shared" si="32"/>
        <v>0</v>
      </c>
      <c r="H57" s="78"/>
      <c r="I57" s="64"/>
      <c r="J57" s="78"/>
      <c r="O57" s="52"/>
      <c r="CA57" s="52"/>
      <c r="CB57" s="52"/>
    </row>
    <row r="58" spans="1:80" s="51" customFormat="1" ht="23.25" thickBot="1">
      <c r="A58" s="49">
        <v>44</v>
      </c>
      <c r="B58" s="34"/>
      <c r="C58" s="170" t="s">
        <v>86</v>
      </c>
      <c r="D58" s="43" t="s">
        <v>26</v>
      </c>
      <c r="E58" s="83">
        <v>2</v>
      </c>
      <c r="F58" s="248"/>
      <c r="G58" s="7">
        <f t="shared" si="32"/>
        <v>0</v>
      </c>
      <c r="H58" s="78"/>
      <c r="I58" s="64"/>
      <c r="J58" s="78"/>
      <c r="O58" s="52"/>
      <c r="CA58" s="52"/>
      <c r="CB58" s="52"/>
    </row>
    <row r="59" spans="1:15" ht="13.5" thickBot="1">
      <c r="A59" s="141" t="s">
        <v>14</v>
      </c>
      <c r="B59" s="142" t="s">
        <v>351</v>
      </c>
      <c r="C59" s="143" t="s">
        <v>336</v>
      </c>
      <c r="D59" s="144"/>
      <c r="E59" s="188" t="s">
        <v>25</v>
      </c>
      <c r="F59" s="245">
        <f>SUM(G60:G66)</f>
        <v>0</v>
      </c>
      <c r="G59" s="145"/>
      <c r="I59" s="63"/>
      <c r="O59" s="36">
        <v>1</v>
      </c>
    </row>
    <row r="60" spans="1:104" s="51" customFormat="1" ht="15">
      <c r="A60" s="46">
        <v>45</v>
      </c>
      <c r="B60" s="114"/>
      <c r="C60" s="115" t="s">
        <v>118</v>
      </c>
      <c r="D60" s="48" t="s">
        <v>26</v>
      </c>
      <c r="E60" s="104">
        <v>2</v>
      </c>
      <c r="F60" s="247"/>
      <c r="G60" s="45">
        <f aca="true" t="shared" si="33" ref="G60:G64">E60*(F60+I60)</f>
        <v>0</v>
      </c>
      <c r="H60" s="79"/>
      <c r="I60" s="80"/>
      <c r="J60" s="79"/>
      <c r="K60" s="79"/>
      <c r="O60" s="52">
        <v>2</v>
      </c>
      <c r="AA60" s="51">
        <v>1</v>
      </c>
      <c r="AB60" s="51">
        <v>1</v>
      </c>
      <c r="AC60" s="51">
        <v>1</v>
      </c>
      <c r="AZ60" s="51">
        <v>1</v>
      </c>
      <c r="BA60" s="51">
        <f>IF(AZ60=1,G60,0)</f>
        <v>0</v>
      </c>
      <c r="BB60" s="51">
        <f>IF(AZ60=2,G60,0)</f>
        <v>0</v>
      </c>
      <c r="BC60" s="51">
        <f>IF(AZ60=3,G60,0)</f>
        <v>0</v>
      </c>
      <c r="BD60" s="51">
        <f>IF(AZ60=4,G60,0)</f>
        <v>0</v>
      </c>
      <c r="BE60" s="51">
        <f>IF(AZ60=5,G60,0)</f>
        <v>0</v>
      </c>
      <c r="CA60" s="52">
        <v>1</v>
      </c>
      <c r="CB60" s="52">
        <v>1</v>
      </c>
      <c r="CZ60" s="51">
        <v>0</v>
      </c>
    </row>
    <row r="61" spans="1:80" s="51" customFormat="1" ht="15">
      <c r="A61" s="49">
        <v>46</v>
      </c>
      <c r="B61" s="58"/>
      <c r="C61" s="67" t="s">
        <v>119</v>
      </c>
      <c r="D61" s="50" t="s">
        <v>26</v>
      </c>
      <c r="E61" s="86">
        <v>2</v>
      </c>
      <c r="F61" s="246"/>
      <c r="G61" s="77">
        <f t="shared" si="33"/>
        <v>0</v>
      </c>
      <c r="H61" s="79"/>
      <c r="I61" s="80"/>
      <c r="J61" s="79"/>
      <c r="K61" s="79"/>
      <c r="O61" s="52"/>
      <c r="CA61" s="52"/>
      <c r="CB61" s="52"/>
    </row>
    <row r="62" spans="1:80" s="51" customFormat="1" ht="15">
      <c r="A62" s="46">
        <v>47</v>
      </c>
      <c r="B62" s="58"/>
      <c r="C62" s="67" t="s">
        <v>47</v>
      </c>
      <c r="D62" s="50" t="s">
        <v>26</v>
      </c>
      <c r="E62" s="86">
        <v>2</v>
      </c>
      <c r="F62" s="246"/>
      <c r="G62" s="77">
        <f t="shared" si="33"/>
        <v>0</v>
      </c>
      <c r="H62" s="78"/>
      <c r="I62" s="64"/>
      <c r="J62" s="79"/>
      <c r="O62" s="52"/>
      <c r="CA62" s="52"/>
      <c r="CB62" s="52"/>
    </row>
    <row r="63" spans="1:104" s="51" customFormat="1" ht="15">
      <c r="A63" s="49">
        <v>48</v>
      </c>
      <c r="B63" s="58"/>
      <c r="C63" s="67" t="s">
        <v>48</v>
      </c>
      <c r="D63" s="50" t="s">
        <v>26</v>
      </c>
      <c r="E63" s="86">
        <v>2</v>
      </c>
      <c r="F63" s="246"/>
      <c r="G63" s="77">
        <f t="shared" si="33"/>
        <v>0</v>
      </c>
      <c r="H63" s="78"/>
      <c r="I63" s="64"/>
      <c r="J63" s="79"/>
      <c r="O63" s="52">
        <v>2</v>
      </c>
      <c r="AA63" s="51">
        <v>1</v>
      </c>
      <c r="AB63" s="51">
        <v>0</v>
      </c>
      <c r="AC63" s="51">
        <v>0</v>
      </c>
      <c r="AZ63" s="51">
        <v>1</v>
      </c>
      <c r="BA63" s="51">
        <f>IF(AZ63=1,G63,0)</f>
        <v>0</v>
      </c>
      <c r="BB63" s="51">
        <f>IF(AZ63=2,G63,0)</f>
        <v>0</v>
      </c>
      <c r="BC63" s="51">
        <f>IF(AZ63=3,G63,0)</f>
        <v>0</v>
      </c>
      <c r="BD63" s="51">
        <f>IF(AZ63=4,G63,0)</f>
        <v>0</v>
      </c>
      <c r="BE63" s="51">
        <f>IF(AZ63=5,G63,0)</f>
        <v>0</v>
      </c>
      <c r="CA63" s="52">
        <v>1</v>
      </c>
      <c r="CB63" s="52">
        <v>0</v>
      </c>
      <c r="CZ63" s="51">
        <v>0</v>
      </c>
    </row>
    <row r="64" spans="1:80" s="51" customFormat="1" ht="15">
      <c r="A64" s="46">
        <v>49</v>
      </c>
      <c r="B64" s="55"/>
      <c r="C64" s="11" t="s">
        <v>172</v>
      </c>
      <c r="D64" s="43" t="s">
        <v>26</v>
      </c>
      <c r="E64" s="83">
        <v>2</v>
      </c>
      <c r="F64" s="246"/>
      <c r="G64" s="7">
        <f t="shared" si="33"/>
        <v>0</v>
      </c>
      <c r="H64" s="78"/>
      <c r="I64" s="64"/>
      <c r="J64" s="106"/>
      <c r="O64" s="52"/>
      <c r="CA64" s="52"/>
      <c r="CB64" s="52"/>
    </row>
    <row r="65" spans="1:104" s="51" customFormat="1" ht="15">
      <c r="A65" s="49">
        <v>50</v>
      </c>
      <c r="B65" s="58"/>
      <c r="C65" s="84" t="s">
        <v>137</v>
      </c>
      <c r="D65" s="50" t="s">
        <v>26</v>
      </c>
      <c r="E65" s="86">
        <v>2</v>
      </c>
      <c r="F65" s="246"/>
      <c r="G65" s="77">
        <f>E65*(F65+I65)</f>
        <v>0</v>
      </c>
      <c r="H65" s="78"/>
      <c r="I65" s="64"/>
      <c r="J65" s="79"/>
      <c r="K65" s="79"/>
      <c r="O65" s="52">
        <v>2</v>
      </c>
      <c r="AA65" s="51">
        <v>1</v>
      </c>
      <c r="AB65" s="51">
        <v>1</v>
      </c>
      <c r="AC65" s="51">
        <v>1</v>
      </c>
      <c r="AZ65" s="51">
        <v>1</v>
      </c>
      <c r="BA65" s="51">
        <f>IF(AZ65=1,G65,0)</f>
        <v>0</v>
      </c>
      <c r="BB65" s="51">
        <f>IF(AZ65=2,G65,0)</f>
        <v>0</v>
      </c>
      <c r="BC65" s="51">
        <f>IF(AZ65=3,G65,0)</f>
        <v>0</v>
      </c>
      <c r="BD65" s="51">
        <f>IF(AZ65=4,G65,0)</f>
        <v>0</v>
      </c>
      <c r="BE65" s="51">
        <f>IF(AZ65=5,G65,0)</f>
        <v>0</v>
      </c>
      <c r="CA65" s="52">
        <v>1</v>
      </c>
      <c r="CB65" s="52">
        <v>1</v>
      </c>
      <c r="CZ65" s="51">
        <v>0.21252</v>
      </c>
    </row>
    <row r="66" spans="1:80" s="51" customFormat="1" ht="15">
      <c r="A66" s="49">
        <v>51</v>
      </c>
      <c r="B66" s="58"/>
      <c r="C66" s="85" t="s">
        <v>50</v>
      </c>
      <c r="D66" s="50" t="s">
        <v>37</v>
      </c>
      <c r="E66" s="86">
        <v>2</v>
      </c>
      <c r="F66" s="246"/>
      <c r="G66" s="77">
        <f aca="true" t="shared" si="34" ref="G66">E66*(F66+I66)</f>
        <v>0</v>
      </c>
      <c r="H66" s="78"/>
      <c r="I66" s="64"/>
      <c r="J66" s="79"/>
      <c r="O66" s="52"/>
      <c r="CA66" s="52"/>
      <c r="CB66" s="52"/>
    </row>
    <row r="67" spans="1:80" s="51" customFormat="1" ht="13.5" thickBot="1">
      <c r="A67" s="42"/>
      <c r="B67" s="34"/>
      <c r="C67" s="192"/>
      <c r="D67" s="193"/>
      <c r="E67" s="216"/>
      <c r="F67" s="262"/>
      <c r="G67" s="103"/>
      <c r="H67" s="78"/>
      <c r="I67" s="64"/>
      <c r="J67" s="79"/>
      <c r="O67" s="52"/>
      <c r="CA67" s="52"/>
      <c r="CB67" s="52"/>
    </row>
    <row r="68" spans="1:80" s="51" customFormat="1" ht="13.5" thickBot="1">
      <c r="A68" s="228" t="s">
        <v>14</v>
      </c>
      <c r="B68" s="229" t="s">
        <v>344</v>
      </c>
      <c r="C68" s="230" t="s">
        <v>459</v>
      </c>
      <c r="D68" s="231"/>
      <c r="E68" s="232"/>
      <c r="F68" s="250"/>
      <c r="G68" s="234"/>
      <c r="H68" s="78"/>
      <c r="I68" s="64"/>
      <c r="J68" s="79"/>
      <c r="O68" s="52"/>
      <c r="CA68" s="52"/>
      <c r="CB68" s="52"/>
    </row>
    <row r="69" spans="1:80" s="51" customFormat="1" ht="13.5" thickBot="1">
      <c r="A69" s="39" t="s">
        <v>16</v>
      </c>
      <c r="B69" s="40" t="s">
        <v>17</v>
      </c>
      <c r="C69" s="40" t="s">
        <v>18</v>
      </c>
      <c r="D69" s="40" t="s">
        <v>19</v>
      </c>
      <c r="E69" s="40" t="s">
        <v>20</v>
      </c>
      <c r="F69" s="244" t="s">
        <v>21</v>
      </c>
      <c r="G69" s="41" t="s">
        <v>22</v>
      </c>
      <c r="H69" s="78"/>
      <c r="I69" s="64"/>
      <c r="J69" s="79"/>
      <c r="O69" s="52"/>
      <c r="CA69" s="52"/>
      <c r="CB69" s="52"/>
    </row>
    <row r="70" spans="1:80" s="51" customFormat="1" ht="13.5" thickBot="1">
      <c r="A70" s="141" t="s">
        <v>14</v>
      </c>
      <c r="B70" s="142" t="s">
        <v>345</v>
      </c>
      <c r="C70" s="143" t="s">
        <v>340</v>
      </c>
      <c r="D70" s="144"/>
      <c r="E70" s="188" t="s">
        <v>25</v>
      </c>
      <c r="F70" s="245">
        <f>SUM(G71:G77)</f>
        <v>0</v>
      </c>
      <c r="G70" s="145"/>
      <c r="H70" s="78"/>
      <c r="I70" s="64"/>
      <c r="J70" s="79"/>
      <c r="O70" s="52"/>
      <c r="CA70" s="52"/>
      <c r="CB70" s="52"/>
    </row>
    <row r="71" spans="1:80" s="51" customFormat="1" ht="22.5">
      <c r="A71" s="46">
        <v>1</v>
      </c>
      <c r="B71" s="47"/>
      <c r="C71" s="74" t="s">
        <v>377</v>
      </c>
      <c r="D71" s="48" t="s">
        <v>26</v>
      </c>
      <c r="E71" s="104">
        <v>1</v>
      </c>
      <c r="F71" s="247"/>
      <c r="G71" s="45">
        <f aca="true" t="shared" si="35" ref="G71:G77">E71*(F71+I71)</f>
        <v>0</v>
      </c>
      <c r="H71" s="78"/>
      <c r="I71" s="64"/>
      <c r="J71" s="79"/>
      <c r="O71" s="52"/>
      <c r="CA71" s="52"/>
      <c r="CB71" s="52"/>
    </row>
    <row r="72" spans="1:80" s="51" customFormat="1" ht="22.5">
      <c r="A72" s="46">
        <v>2</v>
      </c>
      <c r="B72" s="47"/>
      <c r="C72" s="74" t="s">
        <v>457</v>
      </c>
      <c r="D72" s="48" t="s">
        <v>26</v>
      </c>
      <c r="E72" s="104">
        <v>1</v>
      </c>
      <c r="F72" s="246"/>
      <c r="G72" s="45">
        <f t="shared" si="35"/>
        <v>0</v>
      </c>
      <c r="H72" s="78"/>
      <c r="I72" s="64"/>
      <c r="J72" s="79"/>
      <c r="O72" s="52"/>
      <c r="CA72" s="52"/>
      <c r="CB72" s="52"/>
    </row>
    <row r="73" spans="1:80" s="51" customFormat="1" ht="22.5">
      <c r="A73" s="46">
        <v>3</v>
      </c>
      <c r="B73" s="47"/>
      <c r="C73" s="74" t="s">
        <v>139</v>
      </c>
      <c r="D73" s="48" t="s">
        <v>26</v>
      </c>
      <c r="E73" s="104">
        <v>2</v>
      </c>
      <c r="F73" s="246"/>
      <c r="G73" s="45">
        <f t="shared" si="35"/>
        <v>0</v>
      </c>
      <c r="H73" s="78"/>
      <c r="I73" s="64"/>
      <c r="J73" s="79"/>
      <c r="O73" s="52"/>
      <c r="CA73" s="52"/>
      <c r="CB73" s="52"/>
    </row>
    <row r="74" spans="1:80" s="51" customFormat="1" ht="22.5">
      <c r="A74" s="46">
        <v>4</v>
      </c>
      <c r="B74" s="47"/>
      <c r="C74" s="74" t="s">
        <v>163</v>
      </c>
      <c r="D74" s="48" t="s">
        <v>26</v>
      </c>
      <c r="E74" s="104">
        <v>1</v>
      </c>
      <c r="F74" s="246"/>
      <c r="G74" s="45">
        <f t="shared" si="35"/>
        <v>0</v>
      </c>
      <c r="H74" s="78"/>
      <c r="I74" s="64"/>
      <c r="J74" s="79"/>
      <c r="O74" s="52"/>
      <c r="CA74" s="52"/>
      <c r="CB74" s="52"/>
    </row>
    <row r="75" spans="1:80" s="51" customFormat="1" ht="15">
      <c r="A75" s="46">
        <v>5</v>
      </c>
      <c r="B75" s="47"/>
      <c r="C75" s="74" t="s">
        <v>140</v>
      </c>
      <c r="D75" s="48" t="s">
        <v>26</v>
      </c>
      <c r="E75" s="104">
        <v>1</v>
      </c>
      <c r="F75" s="246"/>
      <c r="G75" s="45">
        <f t="shared" si="35"/>
        <v>0</v>
      </c>
      <c r="H75" s="78"/>
      <c r="I75" s="64"/>
      <c r="J75" s="79"/>
      <c r="O75" s="52"/>
      <c r="CA75" s="52"/>
      <c r="CB75" s="52"/>
    </row>
    <row r="76" spans="1:80" s="51" customFormat="1" ht="15">
      <c r="A76" s="46">
        <v>6</v>
      </c>
      <c r="B76" s="47"/>
      <c r="C76" s="74" t="s">
        <v>141</v>
      </c>
      <c r="D76" s="48" t="s">
        <v>26</v>
      </c>
      <c r="E76" s="104">
        <v>1</v>
      </c>
      <c r="F76" s="246"/>
      <c r="G76" s="45">
        <f t="shared" si="35"/>
        <v>0</v>
      </c>
      <c r="H76" s="78"/>
      <c r="I76" s="64"/>
      <c r="J76" s="79"/>
      <c r="O76" s="52"/>
      <c r="CA76" s="52"/>
      <c r="CB76" s="52"/>
    </row>
    <row r="77" spans="1:80" s="51" customFormat="1" ht="23.25" thickBot="1">
      <c r="A77" s="189">
        <v>7</v>
      </c>
      <c r="B77" s="53"/>
      <c r="C77" s="196" t="s">
        <v>142</v>
      </c>
      <c r="D77" s="54" t="s">
        <v>26</v>
      </c>
      <c r="E77" s="91">
        <v>1</v>
      </c>
      <c r="F77" s="248"/>
      <c r="G77" s="35">
        <f t="shared" si="35"/>
        <v>0</v>
      </c>
      <c r="H77" s="78"/>
      <c r="I77" s="64"/>
      <c r="J77" s="79"/>
      <c r="O77" s="52"/>
      <c r="CA77" s="52"/>
      <c r="CB77" s="52"/>
    </row>
    <row r="78" spans="1:80" s="51" customFormat="1" ht="13.5" thickBot="1">
      <c r="A78" s="141" t="s">
        <v>14</v>
      </c>
      <c r="B78" s="142" t="s">
        <v>346</v>
      </c>
      <c r="C78" s="143" t="s">
        <v>341</v>
      </c>
      <c r="D78" s="144"/>
      <c r="E78" s="188" t="s">
        <v>25</v>
      </c>
      <c r="F78" s="245">
        <f>SUM(G79:G82)</f>
        <v>0</v>
      </c>
      <c r="G78" s="145"/>
      <c r="H78" s="78"/>
      <c r="I78" s="64"/>
      <c r="J78" s="79"/>
      <c r="O78" s="52"/>
      <c r="CA78" s="52"/>
      <c r="CB78" s="52"/>
    </row>
    <row r="79" spans="1:80" s="51" customFormat="1" ht="15">
      <c r="A79" s="46">
        <v>8</v>
      </c>
      <c r="B79" s="47"/>
      <c r="C79" s="38" t="s">
        <v>458</v>
      </c>
      <c r="D79" s="48" t="s">
        <v>26</v>
      </c>
      <c r="E79" s="104">
        <v>1</v>
      </c>
      <c r="F79" s="247"/>
      <c r="G79" s="45">
        <f aca="true" t="shared" si="36" ref="G79:G82">E79*(F79+I79)</f>
        <v>0</v>
      </c>
      <c r="H79" s="78"/>
      <c r="I79" s="64"/>
      <c r="J79" s="79"/>
      <c r="O79" s="52"/>
      <c r="CA79" s="52"/>
      <c r="CB79" s="52"/>
    </row>
    <row r="80" spans="1:80" s="51" customFormat="1" ht="22.5">
      <c r="A80" s="46">
        <v>9</v>
      </c>
      <c r="B80" s="47"/>
      <c r="C80" s="74" t="s">
        <v>143</v>
      </c>
      <c r="D80" s="48" t="s">
        <v>26</v>
      </c>
      <c r="E80" s="104">
        <v>1</v>
      </c>
      <c r="F80" s="246"/>
      <c r="G80" s="45">
        <f t="shared" si="36"/>
        <v>0</v>
      </c>
      <c r="H80" s="78"/>
      <c r="I80" s="64"/>
      <c r="J80" s="79"/>
      <c r="O80" s="52"/>
      <c r="CA80" s="52"/>
      <c r="CB80" s="52"/>
    </row>
    <row r="81" spans="1:80" s="51" customFormat="1" ht="45">
      <c r="A81" s="46">
        <v>10</v>
      </c>
      <c r="B81" s="47"/>
      <c r="C81" s="74" t="s">
        <v>144</v>
      </c>
      <c r="D81" s="48" t="s">
        <v>26</v>
      </c>
      <c r="E81" s="104">
        <v>1</v>
      </c>
      <c r="F81" s="246"/>
      <c r="G81" s="45">
        <f t="shared" si="36"/>
        <v>0</v>
      </c>
      <c r="H81" s="78"/>
      <c r="I81" s="64"/>
      <c r="J81" s="79"/>
      <c r="O81" s="52"/>
      <c r="CA81" s="52"/>
      <c r="CB81" s="52"/>
    </row>
    <row r="82" spans="1:80" s="51" customFormat="1" ht="13.5" thickBot="1">
      <c r="A82" s="189">
        <v>11</v>
      </c>
      <c r="B82" s="53"/>
      <c r="C82" s="196" t="s">
        <v>145</v>
      </c>
      <c r="D82" s="54" t="s">
        <v>26</v>
      </c>
      <c r="E82" s="91">
        <v>5</v>
      </c>
      <c r="F82" s="248"/>
      <c r="G82" s="35">
        <f t="shared" si="36"/>
        <v>0</v>
      </c>
      <c r="H82" s="78"/>
      <c r="I82" s="64"/>
      <c r="J82" s="79"/>
      <c r="O82" s="52"/>
      <c r="CA82" s="52"/>
      <c r="CB82" s="52"/>
    </row>
    <row r="83" spans="1:80" s="51" customFormat="1" ht="13.5" thickBot="1">
      <c r="A83" s="141" t="s">
        <v>14</v>
      </c>
      <c r="B83" s="142" t="s">
        <v>348</v>
      </c>
      <c r="C83" s="143" t="s">
        <v>342</v>
      </c>
      <c r="D83" s="144"/>
      <c r="E83" s="188" t="s">
        <v>25</v>
      </c>
      <c r="F83" s="245">
        <f>SUM(G84:G91)</f>
        <v>0</v>
      </c>
      <c r="G83" s="145"/>
      <c r="H83" s="78"/>
      <c r="I83" s="64"/>
      <c r="J83" s="79"/>
      <c r="O83" s="52"/>
      <c r="CA83" s="52"/>
      <c r="CB83" s="52"/>
    </row>
    <row r="84" spans="1:80" s="51" customFormat="1" ht="15">
      <c r="A84" s="189">
        <v>12</v>
      </c>
      <c r="B84" s="172"/>
      <c r="C84" s="115" t="s">
        <v>343</v>
      </c>
      <c r="D84" s="48" t="s">
        <v>33</v>
      </c>
      <c r="E84" s="104">
        <v>84</v>
      </c>
      <c r="F84" s="247"/>
      <c r="G84" s="197">
        <f aca="true" t="shared" si="37" ref="G84">E84*(F84+I84)</f>
        <v>0</v>
      </c>
      <c r="H84" s="78"/>
      <c r="I84" s="64"/>
      <c r="J84" s="79"/>
      <c r="O84" s="52"/>
      <c r="CA84" s="52"/>
      <c r="CB84" s="52"/>
    </row>
    <row r="85" spans="1:80" s="51" customFormat="1" ht="15">
      <c r="A85" s="42">
        <v>13</v>
      </c>
      <c r="B85" s="58"/>
      <c r="C85" s="67" t="s">
        <v>79</v>
      </c>
      <c r="D85" s="50" t="s">
        <v>33</v>
      </c>
      <c r="E85" s="86">
        <v>108</v>
      </c>
      <c r="F85" s="246"/>
      <c r="G85" s="68">
        <f>E85*(F85+I85)</f>
        <v>0</v>
      </c>
      <c r="H85" s="78"/>
      <c r="I85" s="64"/>
      <c r="J85" s="79"/>
      <c r="O85" s="52"/>
      <c r="CA85" s="52"/>
      <c r="CB85" s="52"/>
    </row>
    <row r="86" spans="1:80" s="51" customFormat="1" ht="15">
      <c r="A86" s="189">
        <v>14</v>
      </c>
      <c r="B86" s="58"/>
      <c r="C86" s="67" t="s">
        <v>87</v>
      </c>
      <c r="D86" s="50" t="s">
        <v>33</v>
      </c>
      <c r="E86" s="86">
        <v>96</v>
      </c>
      <c r="F86" s="246"/>
      <c r="G86" s="68">
        <f>E86*(F86+I86)</f>
        <v>0</v>
      </c>
      <c r="H86" s="78"/>
      <c r="I86" s="64"/>
      <c r="J86" s="79"/>
      <c r="O86" s="52"/>
      <c r="CA86" s="52"/>
      <c r="CB86" s="52"/>
    </row>
    <row r="87" spans="1:80" s="51" customFormat="1" ht="15">
      <c r="A87" s="42">
        <v>15</v>
      </c>
      <c r="B87" s="114" t="s">
        <v>59</v>
      </c>
      <c r="C87" s="115" t="s">
        <v>363</v>
      </c>
      <c r="D87" s="48" t="s">
        <v>33</v>
      </c>
      <c r="E87" s="104">
        <v>84</v>
      </c>
      <c r="F87" s="247"/>
      <c r="G87" s="45">
        <f aca="true" t="shared" si="38" ref="G87:G91">E87*(F87+I87)</f>
        <v>0</v>
      </c>
      <c r="H87" s="78"/>
      <c r="I87" s="64"/>
      <c r="J87" s="79"/>
      <c r="O87" s="52"/>
      <c r="CA87" s="52"/>
      <c r="CB87" s="52"/>
    </row>
    <row r="88" spans="1:80" s="51" customFormat="1" ht="15">
      <c r="A88" s="189">
        <v>16</v>
      </c>
      <c r="B88" s="58" t="s">
        <v>439</v>
      </c>
      <c r="C88" s="76" t="s">
        <v>77</v>
      </c>
      <c r="D88" s="50" t="s">
        <v>33</v>
      </c>
      <c r="E88" s="86">
        <v>36</v>
      </c>
      <c r="F88" s="246"/>
      <c r="G88" s="77">
        <f t="shared" si="38"/>
        <v>0</v>
      </c>
      <c r="H88" s="78"/>
      <c r="I88" s="64"/>
      <c r="J88" s="79"/>
      <c r="O88" s="52"/>
      <c r="CA88" s="52"/>
      <c r="CB88" s="52"/>
    </row>
    <row r="89" spans="1:80" s="51" customFormat="1" ht="15">
      <c r="A89" s="42">
        <v>17</v>
      </c>
      <c r="B89" s="58"/>
      <c r="C89" s="67" t="s">
        <v>123</v>
      </c>
      <c r="D89" s="50" t="s">
        <v>124</v>
      </c>
      <c r="E89" s="86">
        <v>1</v>
      </c>
      <c r="F89" s="246"/>
      <c r="G89" s="68">
        <f t="shared" si="38"/>
        <v>0</v>
      </c>
      <c r="H89" s="78"/>
      <c r="I89" s="64"/>
      <c r="J89" s="79"/>
      <c r="O89" s="52"/>
      <c r="CA89" s="52"/>
      <c r="CB89" s="52"/>
    </row>
    <row r="90" spans="1:80" s="51" customFormat="1" ht="22.5">
      <c r="A90" s="189">
        <v>18</v>
      </c>
      <c r="B90" s="58"/>
      <c r="C90" s="67" t="s">
        <v>114</v>
      </c>
      <c r="D90" s="50" t="s">
        <v>26</v>
      </c>
      <c r="E90" s="86">
        <v>1</v>
      </c>
      <c r="F90" s="246"/>
      <c r="G90" s="68">
        <f t="shared" si="38"/>
        <v>0</v>
      </c>
      <c r="H90" s="78"/>
      <c r="I90" s="64"/>
      <c r="J90" s="79"/>
      <c r="O90" s="52"/>
      <c r="CA90" s="52"/>
      <c r="CB90" s="52"/>
    </row>
    <row r="91" spans="1:80" s="51" customFormat="1" ht="23.25" thickBot="1">
      <c r="A91" s="42">
        <v>19</v>
      </c>
      <c r="B91" s="34"/>
      <c r="C91" s="33" t="s">
        <v>364</v>
      </c>
      <c r="D91" s="43" t="s">
        <v>37</v>
      </c>
      <c r="E91" s="83">
        <v>1</v>
      </c>
      <c r="F91" s="248"/>
      <c r="G91" s="7">
        <f t="shared" si="38"/>
        <v>0</v>
      </c>
      <c r="H91" s="78"/>
      <c r="I91" s="64"/>
      <c r="J91" s="79"/>
      <c r="O91" s="52"/>
      <c r="CA91" s="52"/>
      <c r="CB91" s="52"/>
    </row>
    <row r="92" spans="1:80" s="51" customFormat="1" ht="13.5" thickBot="1">
      <c r="A92" s="141" t="s">
        <v>14</v>
      </c>
      <c r="B92" s="142" t="s">
        <v>349</v>
      </c>
      <c r="C92" s="143" t="s">
        <v>338</v>
      </c>
      <c r="D92" s="144"/>
      <c r="E92" s="188" t="s">
        <v>25</v>
      </c>
      <c r="F92" s="245">
        <f>SUM(G93:G95)</f>
        <v>0</v>
      </c>
      <c r="G92" s="145"/>
      <c r="H92" s="78"/>
      <c r="I92" s="64"/>
      <c r="J92" s="79"/>
      <c r="O92" s="52"/>
      <c r="CA92" s="52"/>
      <c r="CB92" s="52"/>
    </row>
    <row r="93" spans="1:80" s="51" customFormat="1" ht="33.75">
      <c r="A93" s="46">
        <v>20</v>
      </c>
      <c r="B93" s="172"/>
      <c r="C93" s="38" t="s">
        <v>89</v>
      </c>
      <c r="D93" s="48" t="s">
        <v>26</v>
      </c>
      <c r="E93" s="104">
        <v>1</v>
      </c>
      <c r="F93" s="247"/>
      <c r="G93" s="35">
        <f aca="true" t="shared" si="39" ref="G93">E93*(F93+I93)</f>
        <v>0</v>
      </c>
      <c r="H93" s="78"/>
      <c r="I93" s="64"/>
      <c r="J93" s="79"/>
      <c r="O93" s="52"/>
      <c r="CA93" s="52"/>
      <c r="CB93" s="52"/>
    </row>
    <row r="94" spans="1:80" s="51" customFormat="1" ht="33.75">
      <c r="A94" s="42">
        <v>21</v>
      </c>
      <c r="B94" s="58"/>
      <c r="C94" s="67" t="s">
        <v>83</v>
      </c>
      <c r="D94" s="50" t="s">
        <v>26</v>
      </c>
      <c r="E94" s="86">
        <v>1</v>
      </c>
      <c r="F94" s="246"/>
      <c r="G94" s="68">
        <f>E94*(F94+I94)</f>
        <v>0</v>
      </c>
      <c r="H94" s="78"/>
      <c r="I94" s="64"/>
      <c r="J94" s="79"/>
      <c r="O94" s="52"/>
      <c r="CA94" s="52"/>
      <c r="CB94" s="52"/>
    </row>
    <row r="95" spans="1:80" s="51" customFormat="1" ht="15">
      <c r="A95" s="81">
        <v>22</v>
      </c>
      <c r="B95" s="58"/>
      <c r="C95" s="76" t="s">
        <v>75</v>
      </c>
      <c r="D95" s="50" t="s">
        <v>26</v>
      </c>
      <c r="E95" s="86">
        <v>1</v>
      </c>
      <c r="F95" s="246"/>
      <c r="G95" s="77">
        <f aca="true" t="shared" si="40" ref="G95:G96">E95*(F95+I95)</f>
        <v>0</v>
      </c>
      <c r="H95" s="78"/>
      <c r="I95" s="64"/>
      <c r="J95" s="79"/>
      <c r="O95" s="52"/>
      <c r="CA95" s="52"/>
      <c r="CB95" s="52"/>
    </row>
    <row r="96" spans="1:80" s="51" customFormat="1" ht="13.5" thickBot="1">
      <c r="A96" s="194">
        <v>23</v>
      </c>
      <c r="B96" s="34"/>
      <c r="C96" s="195" t="s">
        <v>173</v>
      </c>
      <c r="D96" s="43" t="s">
        <v>26</v>
      </c>
      <c r="E96" s="83">
        <v>1</v>
      </c>
      <c r="F96" s="248"/>
      <c r="G96" s="7">
        <f t="shared" si="40"/>
        <v>0</v>
      </c>
      <c r="H96" s="78"/>
      <c r="I96" s="64"/>
      <c r="J96" s="79"/>
      <c r="O96" s="52"/>
      <c r="CA96" s="52"/>
      <c r="CB96" s="52"/>
    </row>
    <row r="97" spans="1:80" s="51" customFormat="1" ht="13.5" thickBot="1">
      <c r="A97" s="141" t="s">
        <v>14</v>
      </c>
      <c r="B97" s="142" t="s">
        <v>350</v>
      </c>
      <c r="C97" s="143" t="s">
        <v>337</v>
      </c>
      <c r="D97" s="144"/>
      <c r="E97" s="188" t="s">
        <v>25</v>
      </c>
      <c r="F97" s="245">
        <f>SUM(G98:G120)</f>
        <v>0</v>
      </c>
      <c r="G97" s="145"/>
      <c r="H97" s="78"/>
      <c r="I97" s="64"/>
      <c r="J97" s="79"/>
      <c r="O97" s="52"/>
      <c r="CA97" s="52"/>
      <c r="CB97" s="52"/>
    </row>
    <row r="98" spans="1:80" s="51" customFormat="1" ht="15">
      <c r="A98" s="46">
        <v>24</v>
      </c>
      <c r="B98" s="114"/>
      <c r="C98" s="74" t="s">
        <v>164</v>
      </c>
      <c r="D98" s="48" t="s">
        <v>26</v>
      </c>
      <c r="E98" s="104">
        <v>1</v>
      </c>
      <c r="F98" s="247"/>
      <c r="G98" s="45">
        <f aca="true" t="shared" si="41" ref="G98:G120">E98*(F98+I98)</f>
        <v>0</v>
      </c>
      <c r="H98" s="78"/>
      <c r="I98" s="64"/>
      <c r="J98" s="79"/>
      <c r="O98" s="52"/>
      <c r="CA98" s="52"/>
      <c r="CB98" s="52"/>
    </row>
    <row r="99" spans="1:80" s="51" customFormat="1" ht="15">
      <c r="A99" s="49">
        <v>25</v>
      </c>
      <c r="B99" s="58"/>
      <c r="C99" s="74" t="s">
        <v>165</v>
      </c>
      <c r="D99" s="48" t="s">
        <v>26</v>
      </c>
      <c r="E99" s="104">
        <v>1</v>
      </c>
      <c r="F99" s="246"/>
      <c r="G99" s="77">
        <f t="shared" si="41"/>
        <v>0</v>
      </c>
      <c r="H99" s="78"/>
      <c r="I99" s="64"/>
      <c r="J99" s="79"/>
      <c r="O99" s="52"/>
      <c r="CA99" s="52"/>
      <c r="CB99" s="52"/>
    </row>
    <row r="100" spans="1:80" s="51" customFormat="1" ht="15">
      <c r="A100" s="46">
        <v>26</v>
      </c>
      <c r="B100" s="58"/>
      <c r="C100" s="74" t="s">
        <v>167</v>
      </c>
      <c r="D100" s="48" t="s">
        <v>26</v>
      </c>
      <c r="E100" s="104">
        <v>2</v>
      </c>
      <c r="F100" s="246"/>
      <c r="G100" s="77">
        <f t="shared" si="41"/>
        <v>0</v>
      </c>
      <c r="H100" s="78"/>
      <c r="I100" s="64"/>
      <c r="J100" s="79"/>
      <c r="O100" s="52"/>
      <c r="CA100" s="52"/>
      <c r="CB100" s="52"/>
    </row>
    <row r="101" spans="1:80" s="51" customFormat="1" ht="15">
      <c r="A101" s="49">
        <v>27</v>
      </c>
      <c r="B101" s="58"/>
      <c r="C101" s="74" t="s">
        <v>166</v>
      </c>
      <c r="D101" s="48" t="s">
        <v>26</v>
      </c>
      <c r="E101" s="104">
        <v>1</v>
      </c>
      <c r="F101" s="246"/>
      <c r="G101" s="77">
        <f t="shared" si="41"/>
        <v>0</v>
      </c>
      <c r="H101" s="78"/>
      <c r="I101" s="64"/>
      <c r="J101" s="79"/>
      <c r="O101" s="52"/>
      <c r="CA101" s="52"/>
      <c r="CB101" s="52"/>
    </row>
    <row r="102" spans="1:80" s="51" customFormat="1" ht="15">
      <c r="A102" s="46">
        <v>28</v>
      </c>
      <c r="B102" s="58"/>
      <c r="C102" s="74" t="s">
        <v>168</v>
      </c>
      <c r="D102" s="48" t="s">
        <v>26</v>
      </c>
      <c r="E102" s="104">
        <v>1</v>
      </c>
      <c r="F102" s="246"/>
      <c r="G102" s="77">
        <f t="shared" si="41"/>
        <v>0</v>
      </c>
      <c r="H102" s="78"/>
      <c r="I102" s="64"/>
      <c r="J102" s="79"/>
      <c r="O102" s="52"/>
      <c r="CA102" s="52"/>
      <c r="CB102" s="52"/>
    </row>
    <row r="103" spans="1:80" s="51" customFormat="1" ht="15">
      <c r="A103" s="49">
        <v>29</v>
      </c>
      <c r="B103" s="58"/>
      <c r="C103" s="74" t="s">
        <v>169</v>
      </c>
      <c r="D103" s="48" t="s">
        <v>26</v>
      </c>
      <c r="E103" s="104">
        <v>1</v>
      </c>
      <c r="F103" s="246"/>
      <c r="G103" s="77">
        <f t="shared" si="41"/>
        <v>0</v>
      </c>
      <c r="H103" s="78"/>
      <c r="I103" s="64"/>
      <c r="J103" s="79"/>
      <c r="O103" s="52"/>
      <c r="CA103" s="52"/>
      <c r="CB103" s="52"/>
    </row>
    <row r="104" spans="1:80" s="51" customFormat="1" ht="15">
      <c r="A104" s="49">
        <v>30</v>
      </c>
      <c r="B104" s="219"/>
      <c r="C104" s="76" t="s">
        <v>170</v>
      </c>
      <c r="D104" s="50" t="s">
        <v>26</v>
      </c>
      <c r="E104" s="86">
        <v>1</v>
      </c>
      <c r="F104" s="247"/>
      <c r="G104" s="77">
        <f t="shared" si="41"/>
        <v>0</v>
      </c>
      <c r="H104" s="78"/>
      <c r="I104" s="64"/>
      <c r="J104" s="79"/>
      <c r="O104" s="52"/>
      <c r="CA104" s="52"/>
      <c r="CB104" s="52"/>
    </row>
    <row r="105" spans="1:80" s="51" customFormat="1" ht="15">
      <c r="A105" s="49">
        <v>31</v>
      </c>
      <c r="B105" s="114"/>
      <c r="C105" s="38" t="s">
        <v>458</v>
      </c>
      <c r="D105" s="48" t="s">
        <v>26</v>
      </c>
      <c r="E105" s="104">
        <v>1</v>
      </c>
      <c r="F105" s="247"/>
      <c r="G105" s="45">
        <f t="shared" si="41"/>
        <v>0</v>
      </c>
      <c r="H105" s="78"/>
      <c r="I105" s="64"/>
      <c r="J105" s="79"/>
      <c r="O105" s="52"/>
      <c r="CA105" s="52"/>
      <c r="CB105" s="52"/>
    </row>
    <row r="106" spans="1:80" s="51" customFormat="1" ht="22.5">
      <c r="A106" s="46">
        <v>32</v>
      </c>
      <c r="B106" s="112"/>
      <c r="C106" s="74" t="s">
        <v>143</v>
      </c>
      <c r="D106" s="48" t="s">
        <v>26</v>
      </c>
      <c r="E106" s="104">
        <v>1</v>
      </c>
      <c r="F106" s="247"/>
      <c r="G106" s="45">
        <f t="shared" si="41"/>
        <v>0</v>
      </c>
      <c r="H106" s="78"/>
      <c r="I106" s="64"/>
      <c r="J106" s="79"/>
      <c r="O106" s="52"/>
      <c r="CA106" s="52"/>
      <c r="CB106" s="52"/>
    </row>
    <row r="107" spans="1:80" s="51" customFormat="1" ht="45">
      <c r="A107" s="49">
        <v>33</v>
      </c>
      <c r="B107" s="114"/>
      <c r="C107" s="74" t="s">
        <v>144</v>
      </c>
      <c r="D107" s="48" t="s">
        <v>26</v>
      </c>
      <c r="E107" s="104">
        <v>1</v>
      </c>
      <c r="F107" s="247"/>
      <c r="G107" s="45">
        <f t="shared" si="41"/>
        <v>0</v>
      </c>
      <c r="H107" s="78"/>
      <c r="I107" s="64"/>
      <c r="J107" s="79"/>
      <c r="O107" s="52"/>
      <c r="CA107" s="52"/>
      <c r="CB107" s="52"/>
    </row>
    <row r="108" spans="1:80" s="51" customFormat="1" ht="15">
      <c r="A108" s="46">
        <v>34</v>
      </c>
      <c r="B108" s="114"/>
      <c r="C108" s="74" t="s">
        <v>145</v>
      </c>
      <c r="D108" s="48" t="s">
        <v>26</v>
      </c>
      <c r="E108" s="104">
        <v>5</v>
      </c>
      <c r="F108" s="247"/>
      <c r="G108" s="45">
        <f t="shared" si="41"/>
        <v>0</v>
      </c>
      <c r="H108" s="78"/>
      <c r="I108" s="64"/>
      <c r="J108" s="79"/>
      <c r="O108" s="52"/>
      <c r="CA108" s="52"/>
      <c r="CB108" s="52"/>
    </row>
    <row r="109" spans="1:80" s="51" customFormat="1" ht="15">
      <c r="A109" s="49">
        <v>35</v>
      </c>
      <c r="B109" s="98"/>
      <c r="C109" s="115" t="s">
        <v>365</v>
      </c>
      <c r="D109" s="48" t="s">
        <v>33</v>
      </c>
      <c r="E109" s="104">
        <v>84</v>
      </c>
      <c r="F109" s="247"/>
      <c r="G109" s="45">
        <f t="shared" si="41"/>
        <v>0</v>
      </c>
      <c r="H109" s="78"/>
      <c r="I109" s="64"/>
      <c r="J109" s="79"/>
      <c r="O109" s="52"/>
      <c r="CA109" s="52"/>
      <c r="CB109" s="52"/>
    </row>
    <row r="110" spans="1:80" s="51" customFormat="1" ht="15">
      <c r="A110" s="46">
        <v>36</v>
      </c>
      <c r="B110" s="98"/>
      <c r="C110" s="67" t="s">
        <v>366</v>
      </c>
      <c r="D110" s="48" t="s">
        <v>33</v>
      </c>
      <c r="E110" s="104">
        <v>106</v>
      </c>
      <c r="F110" s="247"/>
      <c r="G110" s="45">
        <f t="shared" si="41"/>
        <v>0</v>
      </c>
      <c r="H110" s="78"/>
      <c r="I110" s="64"/>
      <c r="J110" s="79"/>
      <c r="O110" s="52"/>
      <c r="CA110" s="52"/>
      <c r="CB110" s="52"/>
    </row>
    <row r="111" spans="1:80" s="51" customFormat="1" ht="15">
      <c r="A111" s="49">
        <v>37</v>
      </c>
      <c r="B111" s="98"/>
      <c r="C111" s="67" t="s">
        <v>367</v>
      </c>
      <c r="D111" s="48" t="s">
        <v>33</v>
      </c>
      <c r="E111" s="104">
        <v>96</v>
      </c>
      <c r="F111" s="247"/>
      <c r="G111" s="45">
        <f t="shared" si="41"/>
        <v>0</v>
      </c>
      <c r="H111" s="78"/>
      <c r="I111" s="64"/>
      <c r="J111" s="79"/>
      <c r="O111" s="52"/>
      <c r="CA111" s="52"/>
      <c r="CB111" s="52"/>
    </row>
    <row r="112" spans="1:80" s="51" customFormat="1" ht="15">
      <c r="A112" s="46">
        <v>38</v>
      </c>
      <c r="B112" s="98"/>
      <c r="C112" s="115" t="s">
        <v>363</v>
      </c>
      <c r="D112" s="48" t="s">
        <v>33</v>
      </c>
      <c r="E112" s="104">
        <v>84</v>
      </c>
      <c r="F112" s="247"/>
      <c r="G112" s="45">
        <f t="shared" si="41"/>
        <v>0</v>
      </c>
      <c r="H112" s="78"/>
      <c r="I112" s="64"/>
      <c r="J112" s="79"/>
      <c r="O112" s="52"/>
      <c r="CA112" s="52"/>
      <c r="CB112" s="52"/>
    </row>
    <row r="113" spans="1:80" s="51" customFormat="1" ht="15">
      <c r="A113" s="49">
        <v>39</v>
      </c>
      <c r="B113" s="98"/>
      <c r="C113" s="76" t="s">
        <v>77</v>
      </c>
      <c r="D113" s="48" t="s">
        <v>33</v>
      </c>
      <c r="E113" s="104">
        <v>36</v>
      </c>
      <c r="F113" s="247"/>
      <c r="G113" s="45">
        <f t="shared" si="41"/>
        <v>0</v>
      </c>
      <c r="H113" s="78"/>
      <c r="I113" s="64"/>
      <c r="J113" s="79"/>
      <c r="O113" s="52"/>
      <c r="CA113" s="52"/>
      <c r="CB113" s="52"/>
    </row>
    <row r="114" spans="1:80" s="51" customFormat="1" ht="33.75">
      <c r="A114" s="46">
        <v>40</v>
      </c>
      <c r="B114" s="58"/>
      <c r="C114" s="11" t="s">
        <v>89</v>
      </c>
      <c r="D114" s="50" t="s">
        <v>26</v>
      </c>
      <c r="E114" s="86">
        <v>1</v>
      </c>
      <c r="F114" s="246"/>
      <c r="G114" s="77">
        <f t="shared" si="41"/>
        <v>0</v>
      </c>
      <c r="H114" s="78"/>
      <c r="I114" s="64"/>
      <c r="J114" s="79"/>
      <c r="O114" s="52"/>
      <c r="CA114" s="52"/>
      <c r="CB114" s="52"/>
    </row>
    <row r="115" spans="1:80" s="51" customFormat="1" ht="33.75">
      <c r="A115" s="49">
        <v>41</v>
      </c>
      <c r="B115" s="58"/>
      <c r="C115" s="67" t="s">
        <v>83</v>
      </c>
      <c r="D115" s="50" t="s">
        <v>26</v>
      </c>
      <c r="E115" s="86">
        <v>1</v>
      </c>
      <c r="F115" s="246"/>
      <c r="G115" s="77">
        <f t="shared" si="41"/>
        <v>0</v>
      </c>
      <c r="H115" s="78"/>
      <c r="I115" s="64"/>
      <c r="J115" s="79"/>
      <c r="O115" s="52"/>
      <c r="CA115" s="52"/>
      <c r="CB115" s="52"/>
    </row>
    <row r="116" spans="1:80" s="51" customFormat="1" ht="15">
      <c r="A116" s="46">
        <v>42</v>
      </c>
      <c r="B116" s="58"/>
      <c r="C116" s="76" t="s">
        <v>75</v>
      </c>
      <c r="D116" s="50" t="s">
        <v>26</v>
      </c>
      <c r="E116" s="86">
        <v>1</v>
      </c>
      <c r="F116" s="246"/>
      <c r="G116" s="77">
        <f t="shared" si="41"/>
        <v>0</v>
      </c>
      <c r="H116" s="78"/>
      <c r="I116" s="64"/>
      <c r="J116" s="79"/>
      <c r="O116" s="52"/>
      <c r="CA116" s="52"/>
      <c r="CB116" s="52"/>
    </row>
    <row r="117" spans="1:80" s="51" customFormat="1" ht="15">
      <c r="A117" s="49">
        <v>43</v>
      </c>
      <c r="B117" s="34"/>
      <c r="C117" s="11" t="s">
        <v>171</v>
      </c>
      <c r="D117" s="43" t="s">
        <v>26</v>
      </c>
      <c r="E117" s="83">
        <v>1</v>
      </c>
      <c r="F117" s="246"/>
      <c r="G117" s="7">
        <f t="shared" si="41"/>
        <v>0</v>
      </c>
      <c r="H117" s="78"/>
      <c r="I117" s="64"/>
      <c r="J117" s="79"/>
      <c r="O117" s="52"/>
      <c r="CA117" s="52"/>
      <c r="CB117" s="52"/>
    </row>
    <row r="118" spans="1:80" s="51" customFormat="1" ht="15">
      <c r="A118" s="46">
        <v>44</v>
      </c>
      <c r="B118" s="34"/>
      <c r="C118" s="111" t="s">
        <v>92</v>
      </c>
      <c r="D118" s="43" t="s">
        <v>81</v>
      </c>
      <c r="E118" s="83">
        <v>10</v>
      </c>
      <c r="F118" s="248"/>
      <c r="G118" s="7">
        <f t="shared" si="41"/>
        <v>0</v>
      </c>
      <c r="H118" s="78"/>
      <c r="I118" s="64"/>
      <c r="J118" s="79"/>
      <c r="O118" s="52"/>
      <c r="CA118" s="52"/>
      <c r="CB118" s="52"/>
    </row>
    <row r="119" spans="1:80" s="51" customFormat="1" ht="15">
      <c r="A119" s="49">
        <v>45</v>
      </c>
      <c r="B119" s="58"/>
      <c r="C119" s="85" t="s">
        <v>44</v>
      </c>
      <c r="D119" s="50" t="s">
        <v>26</v>
      </c>
      <c r="E119" s="86">
        <v>1</v>
      </c>
      <c r="F119" s="246"/>
      <c r="G119" s="77">
        <f t="shared" si="41"/>
        <v>0</v>
      </c>
      <c r="H119" s="78"/>
      <c r="I119" s="64"/>
      <c r="J119" s="79"/>
      <c r="O119" s="52"/>
      <c r="CA119" s="52"/>
      <c r="CB119" s="52"/>
    </row>
    <row r="120" spans="1:80" s="51" customFormat="1" ht="23.25" thickBot="1">
      <c r="A120" s="46">
        <v>46</v>
      </c>
      <c r="B120" s="34"/>
      <c r="C120" s="170" t="s">
        <v>86</v>
      </c>
      <c r="D120" s="43" t="s">
        <v>26</v>
      </c>
      <c r="E120" s="83">
        <v>1</v>
      </c>
      <c r="F120" s="248"/>
      <c r="G120" s="7">
        <f t="shared" si="41"/>
        <v>0</v>
      </c>
      <c r="H120" s="78"/>
      <c r="I120" s="64"/>
      <c r="J120" s="79"/>
      <c r="O120" s="52"/>
      <c r="CA120" s="52"/>
      <c r="CB120" s="52"/>
    </row>
    <row r="121" spans="1:80" s="51" customFormat="1" ht="13.5" thickBot="1">
      <c r="A121" s="141" t="s">
        <v>14</v>
      </c>
      <c r="B121" s="142" t="s">
        <v>351</v>
      </c>
      <c r="C121" s="143" t="s">
        <v>336</v>
      </c>
      <c r="D121" s="144"/>
      <c r="E121" s="188" t="s">
        <v>25</v>
      </c>
      <c r="F121" s="245">
        <f>SUM(G122:G128)</f>
        <v>0</v>
      </c>
      <c r="G121" s="145"/>
      <c r="H121" s="78"/>
      <c r="I121" s="64"/>
      <c r="J121" s="79"/>
      <c r="O121" s="52"/>
      <c r="CA121" s="52"/>
      <c r="CB121" s="52"/>
    </row>
    <row r="122" spans="1:80" s="51" customFormat="1" ht="15">
      <c r="A122" s="46">
        <v>47</v>
      </c>
      <c r="B122" s="114"/>
      <c r="C122" s="115" t="s">
        <v>118</v>
      </c>
      <c r="D122" s="48" t="s">
        <v>26</v>
      </c>
      <c r="E122" s="104">
        <v>1</v>
      </c>
      <c r="F122" s="247"/>
      <c r="G122" s="45">
        <f aca="true" t="shared" si="42" ref="G122:G126">E122*(F122+I122)</f>
        <v>0</v>
      </c>
      <c r="H122" s="78"/>
      <c r="I122" s="64"/>
      <c r="J122" s="79"/>
      <c r="O122" s="52"/>
      <c r="CA122" s="52"/>
      <c r="CB122" s="52"/>
    </row>
    <row r="123" spans="1:80" s="51" customFormat="1" ht="15">
      <c r="A123" s="49">
        <v>48</v>
      </c>
      <c r="B123" s="58"/>
      <c r="C123" s="67" t="s">
        <v>119</v>
      </c>
      <c r="D123" s="50" t="s">
        <v>26</v>
      </c>
      <c r="E123" s="86">
        <v>1</v>
      </c>
      <c r="F123" s="246"/>
      <c r="G123" s="77">
        <f t="shared" si="42"/>
        <v>0</v>
      </c>
      <c r="H123" s="78"/>
      <c r="I123" s="64"/>
      <c r="J123" s="79"/>
      <c r="O123" s="52"/>
      <c r="CA123" s="52"/>
      <c r="CB123" s="52"/>
    </row>
    <row r="124" spans="1:80" s="51" customFormat="1" ht="15">
      <c r="A124" s="46">
        <v>49</v>
      </c>
      <c r="B124" s="58"/>
      <c r="C124" s="67" t="s">
        <v>47</v>
      </c>
      <c r="D124" s="50" t="s">
        <v>26</v>
      </c>
      <c r="E124" s="86">
        <v>1</v>
      </c>
      <c r="F124" s="246"/>
      <c r="G124" s="77">
        <f t="shared" si="42"/>
        <v>0</v>
      </c>
      <c r="H124" s="78"/>
      <c r="I124" s="64"/>
      <c r="J124" s="79"/>
      <c r="O124" s="52"/>
      <c r="CA124" s="52"/>
      <c r="CB124" s="52"/>
    </row>
    <row r="125" spans="1:80" s="51" customFormat="1" ht="15">
      <c r="A125" s="49">
        <v>50</v>
      </c>
      <c r="B125" s="58"/>
      <c r="C125" s="67" t="s">
        <v>48</v>
      </c>
      <c r="D125" s="50" t="s">
        <v>26</v>
      </c>
      <c r="E125" s="86">
        <v>1</v>
      </c>
      <c r="F125" s="246"/>
      <c r="G125" s="77">
        <f t="shared" si="42"/>
        <v>0</v>
      </c>
      <c r="H125" s="78"/>
      <c r="I125" s="64"/>
      <c r="J125" s="79"/>
      <c r="O125" s="52"/>
      <c r="CA125" s="52"/>
      <c r="CB125" s="52"/>
    </row>
    <row r="126" spans="1:80" s="51" customFormat="1" ht="15">
      <c r="A126" s="46">
        <v>51</v>
      </c>
      <c r="B126" s="55"/>
      <c r="C126" s="11" t="s">
        <v>172</v>
      </c>
      <c r="D126" s="43" t="s">
        <v>26</v>
      </c>
      <c r="E126" s="83">
        <v>1</v>
      </c>
      <c r="F126" s="246"/>
      <c r="G126" s="7">
        <f t="shared" si="42"/>
        <v>0</v>
      </c>
      <c r="H126" s="78"/>
      <c r="I126" s="64"/>
      <c r="J126" s="79"/>
      <c r="O126" s="52"/>
      <c r="CA126" s="52"/>
      <c r="CB126" s="52"/>
    </row>
    <row r="127" spans="1:80" s="51" customFormat="1" ht="15">
      <c r="A127" s="49">
        <v>52</v>
      </c>
      <c r="B127" s="58"/>
      <c r="C127" s="84" t="s">
        <v>137</v>
      </c>
      <c r="D127" s="50" t="s">
        <v>26</v>
      </c>
      <c r="E127" s="86">
        <v>1</v>
      </c>
      <c r="F127" s="246"/>
      <c r="G127" s="77">
        <f>E127*(F127+I127)</f>
        <v>0</v>
      </c>
      <c r="H127" s="78"/>
      <c r="I127" s="64"/>
      <c r="J127" s="79"/>
      <c r="O127" s="52"/>
      <c r="CA127" s="52"/>
      <c r="CB127" s="52"/>
    </row>
    <row r="128" spans="1:80" s="51" customFormat="1" ht="15">
      <c r="A128" s="46">
        <v>53</v>
      </c>
      <c r="B128" s="58"/>
      <c r="C128" s="85" t="s">
        <v>50</v>
      </c>
      <c r="D128" s="50" t="s">
        <v>37</v>
      </c>
      <c r="E128" s="86">
        <v>1</v>
      </c>
      <c r="F128" s="246"/>
      <c r="G128" s="77">
        <f aca="true" t="shared" si="43" ref="G128">E128*(F128+I128)</f>
        <v>0</v>
      </c>
      <c r="H128" s="78"/>
      <c r="I128" s="64"/>
      <c r="J128" s="79"/>
      <c r="O128" s="52"/>
      <c r="CA128" s="52"/>
      <c r="CB128" s="52"/>
    </row>
    <row r="129" spans="1:80" s="51" customFormat="1" ht="13.5" thickBot="1">
      <c r="A129" s="220"/>
      <c r="B129" s="172"/>
      <c r="C129" s="258"/>
      <c r="D129" s="259"/>
      <c r="E129" s="260"/>
      <c r="F129" s="263"/>
      <c r="G129" s="261"/>
      <c r="H129" s="78"/>
      <c r="I129" s="64"/>
      <c r="J129" s="79"/>
      <c r="O129" s="52"/>
      <c r="CA129" s="52"/>
      <c r="CB129" s="52"/>
    </row>
    <row r="130" spans="1:80" s="51" customFormat="1" ht="13.5" thickBot="1">
      <c r="A130" s="228" t="s">
        <v>14</v>
      </c>
      <c r="B130" s="229" t="s">
        <v>344</v>
      </c>
      <c r="C130" s="230" t="s">
        <v>460</v>
      </c>
      <c r="D130" s="231"/>
      <c r="E130" s="232"/>
      <c r="F130" s="250"/>
      <c r="G130" s="234"/>
      <c r="H130" s="78"/>
      <c r="I130" s="64"/>
      <c r="J130" s="79"/>
      <c r="O130" s="52"/>
      <c r="CA130" s="52"/>
      <c r="CB130" s="52"/>
    </row>
    <row r="131" spans="1:80" s="51" customFormat="1" ht="13.5" thickBot="1">
      <c r="A131" s="39" t="s">
        <v>16</v>
      </c>
      <c r="B131" s="40" t="s">
        <v>17</v>
      </c>
      <c r="C131" s="40" t="s">
        <v>18</v>
      </c>
      <c r="D131" s="40" t="s">
        <v>19</v>
      </c>
      <c r="E131" s="40" t="s">
        <v>20</v>
      </c>
      <c r="F131" s="244" t="s">
        <v>21</v>
      </c>
      <c r="G131" s="41" t="s">
        <v>22</v>
      </c>
      <c r="H131" s="78"/>
      <c r="I131" s="64"/>
      <c r="J131" s="79"/>
      <c r="O131" s="52"/>
      <c r="CA131" s="52"/>
      <c r="CB131" s="52"/>
    </row>
    <row r="132" spans="1:80" s="51" customFormat="1" ht="13.5" thickBot="1">
      <c r="A132" s="141" t="s">
        <v>14</v>
      </c>
      <c r="B132" s="142" t="s">
        <v>345</v>
      </c>
      <c r="C132" s="143" t="s">
        <v>340</v>
      </c>
      <c r="D132" s="144"/>
      <c r="E132" s="188" t="s">
        <v>25</v>
      </c>
      <c r="F132" s="245">
        <f>SUM(G133:G139)</f>
        <v>0</v>
      </c>
      <c r="G132" s="145"/>
      <c r="H132" s="78"/>
      <c r="I132" s="64"/>
      <c r="J132" s="79"/>
      <c r="O132" s="52"/>
      <c r="CA132" s="52"/>
      <c r="CB132" s="52"/>
    </row>
    <row r="133" spans="1:80" s="51" customFormat="1" ht="22.5">
      <c r="A133" s="46">
        <v>1</v>
      </c>
      <c r="B133" s="47"/>
      <c r="C133" s="74" t="s">
        <v>377</v>
      </c>
      <c r="D133" s="48" t="s">
        <v>26</v>
      </c>
      <c r="E133" s="104">
        <v>1</v>
      </c>
      <c r="F133" s="247"/>
      <c r="G133" s="45">
        <f aca="true" t="shared" si="44" ref="G133:G139">E133*(F133+I133)</f>
        <v>0</v>
      </c>
      <c r="H133" s="78"/>
      <c r="I133" s="64"/>
      <c r="J133" s="79"/>
      <c r="O133" s="52"/>
      <c r="CA133" s="52"/>
      <c r="CB133" s="52"/>
    </row>
    <row r="134" spans="1:80" s="51" customFormat="1" ht="22.5">
      <c r="A134" s="46">
        <v>2</v>
      </c>
      <c r="B134" s="47"/>
      <c r="C134" s="74" t="s">
        <v>457</v>
      </c>
      <c r="D134" s="48" t="s">
        <v>26</v>
      </c>
      <c r="E134" s="104">
        <v>1</v>
      </c>
      <c r="F134" s="246"/>
      <c r="G134" s="45">
        <f t="shared" si="44"/>
        <v>0</v>
      </c>
      <c r="H134" s="78"/>
      <c r="I134" s="64"/>
      <c r="J134" s="79"/>
      <c r="O134" s="52"/>
      <c r="CA134" s="52"/>
      <c r="CB134" s="52"/>
    </row>
    <row r="135" spans="1:80" s="51" customFormat="1" ht="22.5">
      <c r="A135" s="46">
        <v>3</v>
      </c>
      <c r="B135" s="47"/>
      <c r="C135" s="74" t="s">
        <v>139</v>
      </c>
      <c r="D135" s="48" t="s">
        <v>26</v>
      </c>
      <c r="E135" s="104">
        <v>2</v>
      </c>
      <c r="F135" s="246"/>
      <c r="G135" s="45">
        <f t="shared" si="44"/>
        <v>0</v>
      </c>
      <c r="H135" s="78"/>
      <c r="I135" s="64"/>
      <c r="J135" s="79"/>
      <c r="O135" s="52"/>
      <c r="CA135" s="52"/>
      <c r="CB135" s="52"/>
    </row>
    <row r="136" spans="1:80" s="51" customFormat="1" ht="22.5">
      <c r="A136" s="46">
        <v>4</v>
      </c>
      <c r="B136" s="47"/>
      <c r="C136" s="74" t="s">
        <v>163</v>
      </c>
      <c r="D136" s="48" t="s">
        <v>26</v>
      </c>
      <c r="E136" s="104">
        <v>1</v>
      </c>
      <c r="F136" s="246"/>
      <c r="G136" s="45">
        <f t="shared" si="44"/>
        <v>0</v>
      </c>
      <c r="H136" s="78"/>
      <c r="I136" s="64"/>
      <c r="J136" s="79"/>
      <c r="O136" s="52"/>
      <c r="CA136" s="52"/>
      <c r="CB136" s="52"/>
    </row>
    <row r="137" spans="1:80" s="51" customFormat="1" ht="15">
      <c r="A137" s="46">
        <v>5</v>
      </c>
      <c r="B137" s="47"/>
      <c r="C137" s="74" t="s">
        <v>140</v>
      </c>
      <c r="D137" s="48" t="s">
        <v>26</v>
      </c>
      <c r="E137" s="104">
        <v>1</v>
      </c>
      <c r="F137" s="246"/>
      <c r="G137" s="45">
        <f t="shared" si="44"/>
        <v>0</v>
      </c>
      <c r="H137" s="78"/>
      <c r="I137" s="64"/>
      <c r="J137" s="79"/>
      <c r="O137" s="52"/>
      <c r="CA137" s="52"/>
      <c r="CB137" s="52"/>
    </row>
    <row r="138" spans="1:80" s="51" customFormat="1" ht="15">
      <c r="A138" s="46">
        <v>6</v>
      </c>
      <c r="B138" s="47"/>
      <c r="C138" s="74" t="s">
        <v>141</v>
      </c>
      <c r="D138" s="48" t="s">
        <v>26</v>
      </c>
      <c r="E138" s="104">
        <v>1</v>
      </c>
      <c r="F138" s="246"/>
      <c r="G138" s="45">
        <f t="shared" si="44"/>
        <v>0</v>
      </c>
      <c r="H138" s="78"/>
      <c r="I138" s="64"/>
      <c r="J138" s="79"/>
      <c r="O138" s="52"/>
      <c r="CA138" s="52"/>
      <c r="CB138" s="52"/>
    </row>
    <row r="139" spans="1:80" s="51" customFormat="1" ht="23.25" thickBot="1">
      <c r="A139" s="189">
        <v>7</v>
      </c>
      <c r="B139" s="53"/>
      <c r="C139" s="196" t="s">
        <v>142</v>
      </c>
      <c r="D139" s="54" t="s">
        <v>26</v>
      </c>
      <c r="E139" s="91">
        <v>1</v>
      </c>
      <c r="F139" s="248"/>
      <c r="G139" s="35">
        <f t="shared" si="44"/>
        <v>0</v>
      </c>
      <c r="H139" s="78"/>
      <c r="I139" s="64"/>
      <c r="J139" s="79"/>
      <c r="O139" s="52"/>
      <c r="CA139" s="52"/>
      <c r="CB139" s="52"/>
    </row>
    <row r="140" spans="1:80" s="51" customFormat="1" ht="13.5" thickBot="1">
      <c r="A140" s="141" t="s">
        <v>14</v>
      </c>
      <c r="B140" s="142" t="s">
        <v>346</v>
      </c>
      <c r="C140" s="143" t="s">
        <v>341</v>
      </c>
      <c r="D140" s="144"/>
      <c r="E140" s="188" t="s">
        <v>25</v>
      </c>
      <c r="F140" s="245">
        <f>SUM(G141:G143)</f>
        <v>0</v>
      </c>
      <c r="G140" s="145"/>
      <c r="H140" s="78"/>
      <c r="I140" s="64"/>
      <c r="J140" s="79"/>
      <c r="O140" s="52"/>
      <c r="CA140" s="52"/>
      <c r="CB140" s="52"/>
    </row>
    <row r="141" spans="1:80" s="51" customFormat="1" ht="22.5">
      <c r="A141" s="46">
        <v>8</v>
      </c>
      <c r="B141" s="47"/>
      <c r="C141" s="74" t="s">
        <v>143</v>
      </c>
      <c r="D141" s="48" t="s">
        <v>26</v>
      </c>
      <c r="E141" s="104">
        <v>1</v>
      </c>
      <c r="F141" s="246"/>
      <c r="G141" s="45">
        <f aca="true" t="shared" si="45" ref="G141:G143">E141*(F141+I141)</f>
        <v>0</v>
      </c>
      <c r="H141" s="78"/>
      <c r="I141" s="64"/>
      <c r="J141" s="79"/>
      <c r="O141" s="52"/>
      <c r="CA141" s="52"/>
      <c r="CB141" s="52"/>
    </row>
    <row r="142" spans="1:80" s="51" customFormat="1" ht="45">
      <c r="A142" s="46">
        <v>9</v>
      </c>
      <c r="B142" s="47"/>
      <c r="C142" s="74" t="s">
        <v>144</v>
      </c>
      <c r="D142" s="48" t="s">
        <v>26</v>
      </c>
      <c r="E142" s="104">
        <v>1</v>
      </c>
      <c r="F142" s="246"/>
      <c r="G142" s="45">
        <f t="shared" si="45"/>
        <v>0</v>
      </c>
      <c r="H142" s="78"/>
      <c r="I142" s="64"/>
      <c r="J142" s="79"/>
      <c r="O142" s="52"/>
      <c r="CA142" s="52"/>
      <c r="CB142" s="52"/>
    </row>
    <row r="143" spans="1:80" s="51" customFormat="1" ht="13.5" thickBot="1">
      <c r="A143" s="189">
        <v>10</v>
      </c>
      <c r="B143" s="53"/>
      <c r="C143" s="196" t="s">
        <v>145</v>
      </c>
      <c r="D143" s="54" t="s">
        <v>26</v>
      </c>
      <c r="E143" s="91">
        <v>5</v>
      </c>
      <c r="F143" s="248"/>
      <c r="G143" s="35">
        <f t="shared" si="45"/>
        <v>0</v>
      </c>
      <c r="H143" s="78"/>
      <c r="I143" s="64"/>
      <c r="J143" s="79"/>
      <c r="O143" s="52"/>
      <c r="CA143" s="52"/>
      <c r="CB143" s="52"/>
    </row>
    <row r="144" spans="1:80" s="51" customFormat="1" ht="13.5" thickBot="1">
      <c r="A144" s="141" t="s">
        <v>14</v>
      </c>
      <c r="B144" s="142" t="s">
        <v>348</v>
      </c>
      <c r="C144" s="143" t="s">
        <v>342</v>
      </c>
      <c r="D144" s="144"/>
      <c r="E144" s="188" t="s">
        <v>25</v>
      </c>
      <c r="F144" s="245">
        <f>SUM(G145:G152)</f>
        <v>0</v>
      </c>
      <c r="G144" s="145"/>
      <c r="H144" s="78"/>
      <c r="I144" s="64"/>
      <c r="J144" s="79"/>
      <c r="O144" s="52"/>
      <c r="CA144" s="52"/>
      <c r="CB144" s="52"/>
    </row>
    <row r="145" spans="1:80" s="51" customFormat="1" ht="15">
      <c r="A145" s="189">
        <v>11</v>
      </c>
      <c r="B145" s="172"/>
      <c r="C145" s="115" t="s">
        <v>343</v>
      </c>
      <c r="D145" s="48" t="s">
        <v>33</v>
      </c>
      <c r="E145" s="104">
        <v>84</v>
      </c>
      <c r="F145" s="247"/>
      <c r="G145" s="197">
        <f aca="true" t="shared" si="46" ref="G145">E145*(F145+I145)</f>
        <v>0</v>
      </c>
      <c r="H145" s="78"/>
      <c r="I145" s="64"/>
      <c r="J145" s="79"/>
      <c r="O145" s="52"/>
      <c r="CA145" s="52"/>
      <c r="CB145" s="52"/>
    </row>
    <row r="146" spans="1:80" s="51" customFormat="1" ht="15">
      <c r="A146" s="49">
        <v>12</v>
      </c>
      <c r="B146" s="58"/>
      <c r="C146" s="67" t="s">
        <v>79</v>
      </c>
      <c r="D146" s="50" t="s">
        <v>33</v>
      </c>
      <c r="E146" s="86">
        <v>108</v>
      </c>
      <c r="F146" s="246"/>
      <c r="G146" s="68">
        <f>E146*(F146+I146)</f>
        <v>0</v>
      </c>
      <c r="H146" s="78"/>
      <c r="I146" s="64"/>
      <c r="J146" s="79"/>
      <c r="O146" s="52"/>
      <c r="CA146" s="52"/>
      <c r="CB146" s="52"/>
    </row>
    <row r="147" spans="1:80" s="51" customFormat="1" ht="15">
      <c r="A147" s="49">
        <v>13</v>
      </c>
      <c r="B147" s="58"/>
      <c r="C147" s="67" t="s">
        <v>87</v>
      </c>
      <c r="D147" s="50" t="s">
        <v>33</v>
      </c>
      <c r="E147" s="86">
        <v>96</v>
      </c>
      <c r="F147" s="246"/>
      <c r="G147" s="68">
        <f>E147*(F147+I147)</f>
        <v>0</v>
      </c>
      <c r="H147" s="78"/>
      <c r="I147" s="64"/>
      <c r="J147" s="79"/>
      <c r="O147" s="52"/>
      <c r="CA147" s="52"/>
      <c r="CB147" s="52"/>
    </row>
    <row r="148" spans="1:80" s="51" customFormat="1" ht="15">
      <c r="A148" s="49">
        <v>14</v>
      </c>
      <c r="B148" s="114" t="s">
        <v>59</v>
      </c>
      <c r="C148" s="115" t="s">
        <v>363</v>
      </c>
      <c r="D148" s="48" t="s">
        <v>33</v>
      </c>
      <c r="E148" s="104">
        <v>84</v>
      </c>
      <c r="F148" s="247"/>
      <c r="G148" s="45">
        <f aca="true" t="shared" si="47" ref="G148:G152">E148*(F148+I148)</f>
        <v>0</v>
      </c>
      <c r="H148" s="78"/>
      <c r="I148" s="64"/>
      <c r="J148" s="79"/>
      <c r="O148" s="52"/>
      <c r="CA148" s="52"/>
      <c r="CB148" s="52"/>
    </row>
    <row r="149" spans="1:80" s="51" customFormat="1" ht="15">
      <c r="A149" s="49">
        <v>15</v>
      </c>
      <c r="B149" s="58"/>
      <c r="C149" s="76" t="s">
        <v>77</v>
      </c>
      <c r="D149" s="50" t="s">
        <v>33</v>
      </c>
      <c r="E149" s="86">
        <v>36</v>
      </c>
      <c r="F149" s="246"/>
      <c r="G149" s="77">
        <f t="shared" si="47"/>
        <v>0</v>
      </c>
      <c r="H149" s="78"/>
      <c r="I149" s="64"/>
      <c r="J149" s="79"/>
      <c r="O149" s="52"/>
      <c r="CA149" s="52"/>
      <c r="CB149" s="52"/>
    </row>
    <row r="150" spans="1:80" s="51" customFormat="1" ht="15">
      <c r="A150" s="49">
        <v>16</v>
      </c>
      <c r="B150" s="58"/>
      <c r="C150" s="67" t="s">
        <v>123</v>
      </c>
      <c r="D150" s="50" t="s">
        <v>124</v>
      </c>
      <c r="E150" s="86">
        <v>1</v>
      </c>
      <c r="F150" s="246"/>
      <c r="G150" s="68">
        <f t="shared" si="47"/>
        <v>0</v>
      </c>
      <c r="H150" s="78"/>
      <c r="I150" s="64"/>
      <c r="J150" s="79"/>
      <c r="O150" s="52"/>
      <c r="CA150" s="52"/>
      <c r="CB150" s="52"/>
    </row>
    <row r="151" spans="1:80" s="51" customFormat="1" ht="22.5">
      <c r="A151" s="49">
        <v>17</v>
      </c>
      <c r="B151" s="58"/>
      <c r="C151" s="67" t="s">
        <v>114</v>
      </c>
      <c r="D151" s="50" t="s">
        <v>26</v>
      </c>
      <c r="E151" s="86">
        <v>1</v>
      </c>
      <c r="F151" s="246"/>
      <c r="G151" s="68">
        <f t="shared" si="47"/>
        <v>0</v>
      </c>
      <c r="H151" s="78"/>
      <c r="I151" s="64"/>
      <c r="J151" s="79"/>
      <c r="O151" s="52"/>
      <c r="CA151" s="52"/>
      <c r="CB151" s="52"/>
    </row>
    <row r="152" spans="1:80" s="51" customFormat="1" ht="23.25" thickBot="1">
      <c r="A152" s="49">
        <v>18</v>
      </c>
      <c r="B152" s="34"/>
      <c r="C152" s="33" t="s">
        <v>364</v>
      </c>
      <c r="D152" s="43" t="s">
        <v>37</v>
      </c>
      <c r="E152" s="83">
        <v>1</v>
      </c>
      <c r="F152" s="248"/>
      <c r="G152" s="7">
        <f t="shared" si="47"/>
        <v>0</v>
      </c>
      <c r="H152" s="78"/>
      <c r="I152" s="64"/>
      <c r="J152" s="79"/>
      <c r="O152" s="52"/>
      <c r="CA152" s="52"/>
      <c r="CB152" s="52"/>
    </row>
    <row r="153" spans="1:80" s="51" customFormat="1" ht="13.5" thickBot="1">
      <c r="A153" s="141" t="s">
        <v>14</v>
      </c>
      <c r="B153" s="142" t="s">
        <v>349</v>
      </c>
      <c r="C153" s="143" t="s">
        <v>338</v>
      </c>
      <c r="D153" s="144"/>
      <c r="E153" s="188" t="s">
        <v>25</v>
      </c>
      <c r="F153" s="245">
        <f>SUM(G154:G156)</f>
        <v>0</v>
      </c>
      <c r="G153" s="145"/>
      <c r="H153" s="78"/>
      <c r="I153" s="64"/>
      <c r="J153" s="79"/>
      <c r="O153" s="52"/>
      <c r="CA153" s="52"/>
      <c r="CB153" s="52"/>
    </row>
    <row r="154" spans="1:80" s="51" customFormat="1" ht="33.75">
      <c r="A154" s="46">
        <v>19</v>
      </c>
      <c r="B154" s="172"/>
      <c r="C154" s="38" t="s">
        <v>89</v>
      </c>
      <c r="D154" s="48" t="s">
        <v>26</v>
      </c>
      <c r="E154" s="104">
        <v>1</v>
      </c>
      <c r="F154" s="247"/>
      <c r="G154" s="35">
        <f aca="true" t="shared" si="48" ref="G154">E154*(F154+I154)</f>
        <v>0</v>
      </c>
      <c r="H154" s="78"/>
      <c r="I154" s="64"/>
      <c r="J154" s="79"/>
      <c r="O154" s="52"/>
      <c r="CA154" s="52"/>
      <c r="CB154" s="52"/>
    </row>
    <row r="155" spans="1:80" s="51" customFormat="1" ht="33.75">
      <c r="A155" s="42">
        <v>20</v>
      </c>
      <c r="B155" s="58"/>
      <c r="C155" s="67" t="s">
        <v>83</v>
      </c>
      <c r="D155" s="50" t="s">
        <v>26</v>
      </c>
      <c r="E155" s="86">
        <v>1</v>
      </c>
      <c r="F155" s="246"/>
      <c r="G155" s="68">
        <f>E155*(F155+I155)</f>
        <v>0</v>
      </c>
      <c r="H155" s="78"/>
      <c r="I155" s="64"/>
      <c r="J155" s="79"/>
      <c r="O155" s="52"/>
      <c r="CA155" s="52"/>
      <c r="CB155" s="52"/>
    </row>
    <row r="156" spans="1:80" s="51" customFormat="1" ht="15">
      <c r="A156" s="81">
        <v>21</v>
      </c>
      <c r="B156" s="58"/>
      <c r="C156" s="76" t="s">
        <v>75</v>
      </c>
      <c r="D156" s="50" t="s">
        <v>26</v>
      </c>
      <c r="E156" s="86">
        <v>1</v>
      </c>
      <c r="F156" s="246"/>
      <c r="G156" s="77">
        <f aca="true" t="shared" si="49" ref="G156:G157">E156*(F156+I156)</f>
        <v>0</v>
      </c>
      <c r="H156" s="78"/>
      <c r="I156" s="64"/>
      <c r="J156" s="79"/>
      <c r="O156" s="52"/>
      <c r="CA156" s="52"/>
      <c r="CB156" s="52"/>
    </row>
    <row r="157" spans="1:80" s="51" customFormat="1" ht="13.5" thickBot="1">
      <c r="A157" s="194">
        <v>22</v>
      </c>
      <c r="B157" s="34"/>
      <c r="C157" s="195" t="s">
        <v>173</v>
      </c>
      <c r="D157" s="43" t="s">
        <v>26</v>
      </c>
      <c r="E157" s="83">
        <v>1</v>
      </c>
      <c r="F157" s="248"/>
      <c r="G157" s="7">
        <f t="shared" si="49"/>
        <v>0</v>
      </c>
      <c r="H157" s="78"/>
      <c r="I157" s="64"/>
      <c r="J157" s="79"/>
      <c r="O157" s="52"/>
      <c r="CA157" s="52"/>
      <c r="CB157" s="52"/>
    </row>
    <row r="158" spans="1:80" s="51" customFormat="1" ht="13.5" thickBot="1">
      <c r="A158" s="141" t="s">
        <v>14</v>
      </c>
      <c r="B158" s="142" t="s">
        <v>350</v>
      </c>
      <c r="C158" s="143" t="s">
        <v>337</v>
      </c>
      <c r="D158" s="144"/>
      <c r="E158" s="188" t="s">
        <v>25</v>
      </c>
      <c r="F158" s="245">
        <f>SUM(G159:G180)</f>
        <v>0</v>
      </c>
      <c r="G158" s="145"/>
      <c r="H158" s="78"/>
      <c r="I158" s="64"/>
      <c r="J158" s="79"/>
      <c r="O158" s="52"/>
      <c r="CA158" s="52"/>
      <c r="CB158" s="52"/>
    </row>
    <row r="159" spans="1:80" s="51" customFormat="1" ht="15">
      <c r="A159" s="46">
        <v>23</v>
      </c>
      <c r="B159" s="114"/>
      <c r="C159" s="74" t="s">
        <v>164</v>
      </c>
      <c r="D159" s="48" t="s">
        <v>26</v>
      </c>
      <c r="E159" s="104">
        <v>1</v>
      </c>
      <c r="F159" s="247"/>
      <c r="G159" s="45">
        <f aca="true" t="shared" si="50" ref="G159:G180">E159*(F159+I159)</f>
        <v>0</v>
      </c>
      <c r="H159" s="78"/>
      <c r="I159" s="64"/>
      <c r="J159" s="79"/>
      <c r="O159" s="52"/>
      <c r="CA159" s="52"/>
      <c r="CB159" s="52"/>
    </row>
    <row r="160" spans="1:80" s="51" customFormat="1" ht="15">
      <c r="A160" s="49">
        <v>24</v>
      </c>
      <c r="B160" s="58"/>
      <c r="C160" s="74" t="s">
        <v>165</v>
      </c>
      <c r="D160" s="48" t="s">
        <v>26</v>
      </c>
      <c r="E160" s="104">
        <v>1</v>
      </c>
      <c r="F160" s="246"/>
      <c r="G160" s="77">
        <f t="shared" si="50"/>
        <v>0</v>
      </c>
      <c r="H160" s="78"/>
      <c r="I160" s="64"/>
      <c r="J160" s="79"/>
      <c r="O160" s="52"/>
      <c r="CA160" s="52"/>
      <c r="CB160" s="52"/>
    </row>
    <row r="161" spans="1:80" s="51" customFormat="1" ht="15">
      <c r="A161" s="46">
        <v>25</v>
      </c>
      <c r="B161" s="58"/>
      <c r="C161" s="74" t="s">
        <v>167</v>
      </c>
      <c r="D161" s="48" t="s">
        <v>26</v>
      </c>
      <c r="E161" s="104">
        <v>2</v>
      </c>
      <c r="F161" s="246"/>
      <c r="G161" s="77">
        <f t="shared" si="50"/>
        <v>0</v>
      </c>
      <c r="H161" s="78"/>
      <c r="I161" s="64"/>
      <c r="J161" s="79"/>
      <c r="O161" s="52"/>
      <c r="CA161" s="52"/>
      <c r="CB161" s="52"/>
    </row>
    <row r="162" spans="1:80" s="51" customFormat="1" ht="15">
      <c r="A162" s="49">
        <v>26</v>
      </c>
      <c r="B162" s="58"/>
      <c r="C162" s="74" t="s">
        <v>166</v>
      </c>
      <c r="D162" s="48" t="s">
        <v>26</v>
      </c>
      <c r="E162" s="104">
        <v>1</v>
      </c>
      <c r="F162" s="246"/>
      <c r="G162" s="77">
        <f t="shared" si="50"/>
        <v>0</v>
      </c>
      <c r="H162" s="78"/>
      <c r="I162" s="64"/>
      <c r="J162" s="79"/>
      <c r="O162" s="52"/>
      <c r="CA162" s="52"/>
      <c r="CB162" s="52"/>
    </row>
    <row r="163" spans="1:80" s="51" customFormat="1" ht="15">
      <c r="A163" s="46">
        <v>27</v>
      </c>
      <c r="B163" s="58"/>
      <c r="C163" s="74" t="s">
        <v>168</v>
      </c>
      <c r="D163" s="48" t="s">
        <v>26</v>
      </c>
      <c r="E163" s="104">
        <v>1</v>
      </c>
      <c r="F163" s="246"/>
      <c r="G163" s="77">
        <f t="shared" si="50"/>
        <v>0</v>
      </c>
      <c r="H163" s="78"/>
      <c r="I163" s="64"/>
      <c r="J163" s="79"/>
      <c r="O163" s="52"/>
      <c r="CA163" s="52"/>
      <c r="CB163" s="52"/>
    </row>
    <row r="164" spans="1:80" s="51" customFormat="1" ht="15">
      <c r="A164" s="49">
        <v>28</v>
      </c>
      <c r="B164" s="58"/>
      <c r="C164" s="74" t="s">
        <v>169</v>
      </c>
      <c r="D164" s="48" t="s">
        <v>26</v>
      </c>
      <c r="E164" s="104">
        <v>1</v>
      </c>
      <c r="F164" s="246"/>
      <c r="G164" s="77">
        <f t="shared" si="50"/>
        <v>0</v>
      </c>
      <c r="H164" s="78"/>
      <c r="I164" s="64"/>
      <c r="J164" s="79"/>
      <c r="O164" s="52"/>
      <c r="CA164" s="52"/>
      <c r="CB164" s="52"/>
    </row>
    <row r="165" spans="1:80" s="51" customFormat="1" ht="15">
      <c r="A165" s="49">
        <v>29</v>
      </c>
      <c r="B165" s="219"/>
      <c r="C165" s="76" t="s">
        <v>170</v>
      </c>
      <c r="D165" s="50" t="s">
        <v>26</v>
      </c>
      <c r="E165" s="86">
        <v>1</v>
      </c>
      <c r="F165" s="247"/>
      <c r="G165" s="77">
        <f t="shared" si="50"/>
        <v>0</v>
      </c>
      <c r="H165" s="78"/>
      <c r="I165" s="64"/>
      <c r="J165" s="79"/>
      <c r="O165" s="52"/>
      <c r="CA165" s="52"/>
      <c r="CB165" s="52"/>
    </row>
    <row r="166" spans="1:80" s="51" customFormat="1" ht="22.5">
      <c r="A166" s="49">
        <v>30</v>
      </c>
      <c r="B166" s="219"/>
      <c r="C166" s="76" t="s">
        <v>143</v>
      </c>
      <c r="D166" s="50" t="s">
        <v>26</v>
      </c>
      <c r="E166" s="86">
        <v>1</v>
      </c>
      <c r="F166" s="247"/>
      <c r="G166" s="77">
        <f t="shared" si="50"/>
        <v>0</v>
      </c>
      <c r="H166" s="78"/>
      <c r="I166" s="64"/>
      <c r="J166" s="79"/>
      <c r="O166" s="52"/>
      <c r="CA166" s="52"/>
      <c r="CB166" s="52"/>
    </row>
    <row r="167" spans="1:80" s="51" customFormat="1" ht="45">
      <c r="A167" s="46">
        <v>31</v>
      </c>
      <c r="B167" s="114"/>
      <c r="C167" s="74" t="s">
        <v>144</v>
      </c>
      <c r="D167" s="48" t="s">
        <v>26</v>
      </c>
      <c r="E167" s="104">
        <v>1</v>
      </c>
      <c r="F167" s="247"/>
      <c r="G167" s="45">
        <f t="shared" si="50"/>
        <v>0</v>
      </c>
      <c r="H167" s="78"/>
      <c r="I167" s="64"/>
      <c r="J167" s="79"/>
      <c r="O167" s="52"/>
      <c r="CA167" s="52"/>
      <c r="CB167" s="52"/>
    </row>
    <row r="168" spans="1:80" s="51" customFormat="1" ht="15">
      <c r="A168" s="49">
        <v>32</v>
      </c>
      <c r="B168" s="114"/>
      <c r="C168" s="74" t="s">
        <v>145</v>
      </c>
      <c r="D168" s="48" t="s">
        <v>26</v>
      </c>
      <c r="E168" s="104">
        <v>5</v>
      </c>
      <c r="F168" s="247"/>
      <c r="G168" s="45">
        <f t="shared" si="50"/>
        <v>0</v>
      </c>
      <c r="H168" s="78"/>
      <c r="I168" s="64"/>
      <c r="J168" s="79"/>
      <c r="O168" s="52"/>
      <c r="CA168" s="52"/>
      <c r="CB168" s="52"/>
    </row>
    <row r="169" spans="1:80" s="51" customFormat="1" ht="15">
      <c r="A169" s="46">
        <v>33</v>
      </c>
      <c r="B169" s="98"/>
      <c r="C169" s="115" t="s">
        <v>365</v>
      </c>
      <c r="D169" s="48" t="s">
        <v>33</v>
      </c>
      <c r="E169" s="104">
        <v>84</v>
      </c>
      <c r="F169" s="247"/>
      <c r="G169" s="45">
        <f t="shared" si="50"/>
        <v>0</v>
      </c>
      <c r="H169" s="78"/>
      <c r="I169" s="64"/>
      <c r="J169" s="79"/>
      <c r="O169" s="52"/>
      <c r="CA169" s="52"/>
      <c r="CB169" s="52"/>
    </row>
    <row r="170" spans="1:80" s="51" customFormat="1" ht="15">
      <c r="A170" s="49">
        <v>34</v>
      </c>
      <c r="B170" s="98"/>
      <c r="C170" s="67" t="s">
        <v>366</v>
      </c>
      <c r="D170" s="48" t="s">
        <v>33</v>
      </c>
      <c r="E170" s="104">
        <v>108</v>
      </c>
      <c r="F170" s="247"/>
      <c r="G170" s="45">
        <f t="shared" si="50"/>
        <v>0</v>
      </c>
      <c r="H170" s="78"/>
      <c r="I170" s="64"/>
      <c r="J170" s="79"/>
      <c r="O170" s="52"/>
      <c r="CA170" s="52"/>
      <c r="CB170" s="52"/>
    </row>
    <row r="171" spans="1:80" s="51" customFormat="1" ht="15">
      <c r="A171" s="46">
        <v>35</v>
      </c>
      <c r="B171" s="98"/>
      <c r="C171" s="67" t="s">
        <v>367</v>
      </c>
      <c r="D171" s="48" t="s">
        <v>33</v>
      </c>
      <c r="E171" s="104">
        <v>96</v>
      </c>
      <c r="F171" s="247"/>
      <c r="G171" s="45">
        <f t="shared" si="50"/>
        <v>0</v>
      </c>
      <c r="H171" s="78"/>
      <c r="I171" s="64"/>
      <c r="J171" s="79"/>
      <c r="O171" s="52"/>
      <c r="CA171" s="52"/>
      <c r="CB171" s="52"/>
    </row>
    <row r="172" spans="1:80" s="51" customFormat="1" ht="15">
      <c r="A172" s="49">
        <v>36</v>
      </c>
      <c r="B172" s="98"/>
      <c r="C172" s="115" t="s">
        <v>363</v>
      </c>
      <c r="D172" s="48" t="s">
        <v>33</v>
      </c>
      <c r="E172" s="104">
        <v>84</v>
      </c>
      <c r="F172" s="247"/>
      <c r="G172" s="45">
        <f t="shared" si="50"/>
        <v>0</v>
      </c>
      <c r="H172" s="78"/>
      <c r="I172" s="64"/>
      <c r="J172" s="79"/>
      <c r="O172" s="52"/>
      <c r="CA172" s="52"/>
      <c r="CB172" s="52"/>
    </row>
    <row r="173" spans="1:80" s="51" customFormat="1" ht="15">
      <c r="A173" s="46">
        <v>37</v>
      </c>
      <c r="B173" s="98"/>
      <c r="C173" s="76" t="s">
        <v>77</v>
      </c>
      <c r="D173" s="48" t="s">
        <v>33</v>
      </c>
      <c r="E173" s="104">
        <v>36</v>
      </c>
      <c r="F173" s="247"/>
      <c r="G173" s="45">
        <f t="shared" si="50"/>
        <v>0</v>
      </c>
      <c r="H173" s="78"/>
      <c r="I173" s="64"/>
      <c r="J173" s="79"/>
      <c r="O173" s="52"/>
      <c r="CA173" s="52"/>
      <c r="CB173" s="52"/>
    </row>
    <row r="174" spans="1:80" s="51" customFormat="1" ht="33.75">
      <c r="A174" s="49">
        <v>38</v>
      </c>
      <c r="B174" s="58"/>
      <c r="C174" s="11" t="s">
        <v>89</v>
      </c>
      <c r="D174" s="50" t="s">
        <v>26</v>
      </c>
      <c r="E174" s="86">
        <v>1</v>
      </c>
      <c r="F174" s="246"/>
      <c r="G174" s="77">
        <f t="shared" si="50"/>
        <v>0</v>
      </c>
      <c r="H174" s="78"/>
      <c r="I174" s="64"/>
      <c r="J174" s="79"/>
      <c r="O174" s="52"/>
      <c r="CA174" s="52"/>
      <c r="CB174" s="52"/>
    </row>
    <row r="175" spans="1:80" s="51" customFormat="1" ht="33.75">
      <c r="A175" s="46">
        <v>39</v>
      </c>
      <c r="B175" s="58"/>
      <c r="C175" s="67" t="s">
        <v>83</v>
      </c>
      <c r="D175" s="50" t="s">
        <v>26</v>
      </c>
      <c r="E175" s="86">
        <v>1</v>
      </c>
      <c r="F175" s="246"/>
      <c r="G175" s="77">
        <f t="shared" si="50"/>
        <v>0</v>
      </c>
      <c r="H175" s="78"/>
      <c r="I175" s="64"/>
      <c r="J175" s="79"/>
      <c r="O175" s="52"/>
      <c r="CA175" s="52"/>
      <c r="CB175" s="52"/>
    </row>
    <row r="176" spans="1:80" s="51" customFormat="1" ht="15">
      <c r="A176" s="49">
        <v>40</v>
      </c>
      <c r="B176" s="58"/>
      <c r="C176" s="76" t="s">
        <v>75</v>
      </c>
      <c r="D176" s="50" t="s">
        <v>26</v>
      </c>
      <c r="E176" s="86">
        <v>1</v>
      </c>
      <c r="F176" s="246"/>
      <c r="G176" s="77">
        <f t="shared" si="50"/>
        <v>0</v>
      </c>
      <c r="H176" s="78"/>
      <c r="I176" s="64"/>
      <c r="J176" s="79"/>
      <c r="O176" s="52"/>
      <c r="CA176" s="52"/>
      <c r="CB176" s="52"/>
    </row>
    <row r="177" spans="1:80" s="51" customFormat="1" ht="15">
      <c r="A177" s="46">
        <v>41</v>
      </c>
      <c r="B177" s="34"/>
      <c r="C177" s="11" t="s">
        <v>171</v>
      </c>
      <c r="D177" s="43" t="s">
        <v>26</v>
      </c>
      <c r="E177" s="83">
        <v>1</v>
      </c>
      <c r="F177" s="246"/>
      <c r="G177" s="7">
        <f t="shared" si="50"/>
        <v>0</v>
      </c>
      <c r="H177" s="78"/>
      <c r="I177" s="64"/>
      <c r="J177" s="79"/>
      <c r="O177" s="52"/>
      <c r="CA177" s="52"/>
      <c r="CB177" s="52"/>
    </row>
    <row r="178" spans="1:80" s="51" customFormat="1" ht="15">
      <c r="A178" s="49">
        <v>42</v>
      </c>
      <c r="B178" s="34"/>
      <c r="C178" s="111" t="s">
        <v>92</v>
      </c>
      <c r="D178" s="43" t="s">
        <v>81</v>
      </c>
      <c r="E178" s="83">
        <v>10</v>
      </c>
      <c r="F178" s="248"/>
      <c r="G178" s="7">
        <f t="shared" si="50"/>
        <v>0</v>
      </c>
      <c r="H178" s="78"/>
      <c r="I178" s="64"/>
      <c r="J178" s="79"/>
      <c r="O178" s="52"/>
      <c r="CA178" s="52"/>
      <c r="CB178" s="52"/>
    </row>
    <row r="179" spans="1:80" s="51" customFormat="1" ht="15">
      <c r="A179" s="46">
        <v>43</v>
      </c>
      <c r="B179" s="58"/>
      <c r="C179" s="85" t="s">
        <v>44</v>
      </c>
      <c r="D179" s="50" t="s">
        <v>26</v>
      </c>
      <c r="E179" s="86">
        <v>1</v>
      </c>
      <c r="F179" s="246"/>
      <c r="G179" s="77">
        <f t="shared" si="50"/>
        <v>0</v>
      </c>
      <c r="H179" s="78"/>
      <c r="I179" s="64"/>
      <c r="J179" s="79"/>
      <c r="O179" s="52"/>
      <c r="CA179" s="52"/>
      <c r="CB179" s="52"/>
    </row>
    <row r="180" spans="1:80" s="51" customFormat="1" ht="23.25" thickBot="1">
      <c r="A180" s="49">
        <v>44</v>
      </c>
      <c r="B180" s="34"/>
      <c r="C180" s="170" t="s">
        <v>86</v>
      </c>
      <c r="D180" s="43" t="s">
        <v>26</v>
      </c>
      <c r="E180" s="83">
        <v>1</v>
      </c>
      <c r="F180" s="248"/>
      <c r="G180" s="7">
        <f t="shared" si="50"/>
        <v>0</v>
      </c>
      <c r="H180" s="78"/>
      <c r="I180" s="64"/>
      <c r="J180" s="79"/>
      <c r="O180" s="52"/>
      <c r="CA180" s="52"/>
      <c r="CB180" s="52"/>
    </row>
    <row r="181" spans="1:80" s="51" customFormat="1" ht="13.5" thickBot="1">
      <c r="A181" s="141" t="s">
        <v>14</v>
      </c>
      <c r="B181" s="142" t="s">
        <v>351</v>
      </c>
      <c r="C181" s="143" t="s">
        <v>336</v>
      </c>
      <c r="D181" s="144"/>
      <c r="E181" s="188" t="s">
        <v>25</v>
      </c>
      <c r="F181" s="245">
        <f>SUM(G182:G188)</f>
        <v>0</v>
      </c>
      <c r="G181" s="145"/>
      <c r="H181" s="78"/>
      <c r="I181" s="64"/>
      <c r="J181" s="79"/>
      <c r="O181" s="52"/>
      <c r="CA181" s="52"/>
      <c r="CB181" s="52"/>
    </row>
    <row r="182" spans="1:80" s="51" customFormat="1" ht="15">
      <c r="A182" s="46">
        <v>45</v>
      </c>
      <c r="B182" s="114"/>
      <c r="C182" s="115" t="s">
        <v>118</v>
      </c>
      <c r="D182" s="48" t="s">
        <v>26</v>
      </c>
      <c r="E182" s="104">
        <v>1</v>
      </c>
      <c r="F182" s="247"/>
      <c r="G182" s="45">
        <f aca="true" t="shared" si="51" ref="G182:G186">E182*(F182+I182)</f>
        <v>0</v>
      </c>
      <c r="H182" s="78"/>
      <c r="I182" s="64"/>
      <c r="J182" s="79"/>
      <c r="O182" s="52"/>
      <c r="CA182" s="52"/>
      <c r="CB182" s="52"/>
    </row>
    <row r="183" spans="1:80" s="51" customFormat="1" ht="15">
      <c r="A183" s="49">
        <v>46</v>
      </c>
      <c r="B183" s="58"/>
      <c r="C183" s="67" t="s">
        <v>119</v>
      </c>
      <c r="D183" s="50" t="s">
        <v>26</v>
      </c>
      <c r="E183" s="86">
        <v>1</v>
      </c>
      <c r="F183" s="246"/>
      <c r="G183" s="77">
        <f t="shared" si="51"/>
        <v>0</v>
      </c>
      <c r="H183" s="78"/>
      <c r="I183" s="64"/>
      <c r="J183" s="79"/>
      <c r="O183" s="52"/>
      <c r="CA183" s="52"/>
      <c r="CB183" s="52"/>
    </row>
    <row r="184" spans="1:80" s="51" customFormat="1" ht="15">
      <c r="A184" s="46">
        <v>47</v>
      </c>
      <c r="B184" s="58"/>
      <c r="C184" s="67" t="s">
        <v>47</v>
      </c>
      <c r="D184" s="50" t="s">
        <v>26</v>
      </c>
      <c r="E184" s="86">
        <v>1</v>
      </c>
      <c r="F184" s="246"/>
      <c r="G184" s="77">
        <f t="shared" si="51"/>
        <v>0</v>
      </c>
      <c r="H184" s="78"/>
      <c r="I184" s="64"/>
      <c r="J184" s="79"/>
      <c r="O184" s="52"/>
      <c r="CA184" s="52"/>
      <c r="CB184" s="52"/>
    </row>
    <row r="185" spans="1:80" s="51" customFormat="1" ht="15">
      <c r="A185" s="49">
        <v>48</v>
      </c>
      <c r="B185" s="58"/>
      <c r="C185" s="67" t="s">
        <v>48</v>
      </c>
      <c r="D185" s="50" t="s">
        <v>26</v>
      </c>
      <c r="E185" s="86">
        <v>1</v>
      </c>
      <c r="F185" s="246"/>
      <c r="G185" s="77">
        <f t="shared" si="51"/>
        <v>0</v>
      </c>
      <c r="H185" s="78"/>
      <c r="I185" s="64"/>
      <c r="J185" s="79"/>
      <c r="O185" s="52"/>
      <c r="CA185" s="52"/>
      <c r="CB185" s="52"/>
    </row>
    <row r="186" spans="1:80" s="51" customFormat="1" ht="15">
      <c r="A186" s="46">
        <v>49</v>
      </c>
      <c r="B186" s="55"/>
      <c r="C186" s="11" t="s">
        <v>172</v>
      </c>
      <c r="D186" s="43" t="s">
        <v>26</v>
      </c>
      <c r="E186" s="83">
        <v>1</v>
      </c>
      <c r="F186" s="246"/>
      <c r="G186" s="7">
        <f t="shared" si="51"/>
        <v>0</v>
      </c>
      <c r="H186" s="78"/>
      <c r="I186" s="64"/>
      <c r="J186" s="79"/>
      <c r="O186" s="52"/>
      <c r="CA186" s="52"/>
      <c r="CB186" s="52"/>
    </row>
    <row r="187" spans="1:80" s="51" customFormat="1" ht="15">
      <c r="A187" s="49">
        <v>50</v>
      </c>
      <c r="B187" s="58"/>
      <c r="C187" s="84" t="s">
        <v>137</v>
      </c>
      <c r="D187" s="50" t="s">
        <v>26</v>
      </c>
      <c r="E187" s="86">
        <v>1</v>
      </c>
      <c r="F187" s="246"/>
      <c r="G187" s="77">
        <f>E187*(F187+I187)</f>
        <v>0</v>
      </c>
      <c r="H187" s="78"/>
      <c r="I187" s="64"/>
      <c r="J187" s="79"/>
      <c r="O187" s="52"/>
      <c r="CA187" s="52"/>
      <c r="CB187" s="52"/>
    </row>
    <row r="188" spans="1:80" s="51" customFormat="1" ht="15">
      <c r="A188" s="46">
        <v>51</v>
      </c>
      <c r="B188" s="58"/>
      <c r="C188" s="85" t="s">
        <v>50</v>
      </c>
      <c r="D188" s="50" t="s">
        <v>37</v>
      </c>
      <c r="E188" s="86">
        <v>1</v>
      </c>
      <c r="F188" s="246"/>
      <c r="G188" s="77">
        <f aca="true" t="shared" si="52" ref="G188">E188*(F188+I188)</f>
        <v>0</v>
      </c>
      <c r="H188" s="78"/>
      <c r="I188" s="64"/>
      <c r="J188" s="79"/>
      <c r="O188" s="52"/>
      <c r="CA188" s="52"/>
      <c r="CB188" s="52"/>
    </row>
    <row r="189" spans="1:80" s="51" customFormat="1" ht="13.5" thickBot="1">
      <c r="A189" s="220"/>
      <c r="B189" s="172"/>
      <c r="C189" s="258"/>
      <c r="D189" s="259"/>
      <c r="E189" s="260"/>
      <c r="F189" s="263"/>
      <c r="G189" s="261"/>
      <c r="H189" s="78"/>
      <c r="I189" s="64"/>
      <c r="J189" s="79"/>
      <c r="O189" s="52"/>
      <c r="CA189" s="52"/>
      <c r="CB189" s="52"/>
    </row>
    <row r="190" spans="1:57" s="124" customFormat="1" ht="18" customHeight="1" thickBot="1">
      <c r="A190" s="239"/>
      <c r="B190" s="240" t="s">
        <v>368</v>
      </c>
      <c r="C190" s="241" t="s">
        <v>335</v>
      </c>
      <c r="D190" s="242"/>
      <c r="E190" s="243"/>
      <c r="F190" s="243"/>
      <c r="G190" s="238">
        <f>SUM(G11:G188)</f>
        <v>0</v>
      </c>
      <c r="H190" s="186"/>
      <c r="I190" s="163"/>
      <c r="O190" s="187">
        <v>4</v>
      </c>
      <c r="BA190" s="164">
        <f>SUM(BA59:BA66)</f>
        <v>0</v>
      </c>
      <c r="BB190" s="164">
        <f>SUM(BB59:BB66)</f>
        <v>0</v>
      </c>
      <c r="BC190" s="164">
        <f>SUM(BC59:BC66)</f>
        <v>0</v>
      </c>
      <c r="BD190" s="164">
        <f>SUM(BD59:BD66)</f>
        <v>0</v>
      </c>
      <c r="BE190" s="164">
        <f>SUM(BE59:BE66)</f>
        <v>0</v>
      </c>
    </row>
    <row r="191" spans="1:57" ht="15">
      <c r="A191" s="8"/>
      <c r="B191" s="191"/>
      <c r="C191" s="9"/>
      <c r="D191" s="8"/>
      <c r="E191" s="10"/>
      <c r="F191" s="10"/>
      <c r="G191" s="32"/>
      <c r="I191" s="63"/>
      <c r="O191" s="36"/>
      <c r="BA191" s="37"/>
      <c r="BB191" s="37"/>
      <c r="BC191" s="37"/>
      <c r="BD191" s="37"/>
      <c r="BE191" s="37"/>
    </row>
    <row r="192" spans="1:9" ht="15">
      <c r="A192" s="16" t="s">
        <v>52</v>
      </c>
      <c r="D192" s="6"/>
      <c r="E192" s="1"/>
      <c r="I192" s="63"/>
    </row>
    <row r="193" spans="1:9" ht="15">
      <c r="A193" s="16" t="s">
        <v>53</v>
      </c>
      <c r="D193" s="6"/>
      <c r="E193" s="1"/>
      <c r="I193" s="63"/>
    </row>
    <row r="194" spans="1:9" ht="15">
      <c r="A194" s="31" t="s">
        <v>54</v>
      </c>
      <c r="B194" s="31"/>
      <c r="C194" s="31"/>
      <c r="D194" s="56"/>
      <c r="E194" s="31"/>
      <c r="F194" s="31"/>
      <c r="I194" s="63"/>
    </row>
    <row r="195" spans="1:9" ht="15">
      <c r="A195" s="31"/>
      <c r="B195" s="31"/>
      <c r="C195" s="31"/>
      <c r="D195" s="31"/>
      <c r="E195" s="56"/>
      <c r="F195" s="31"/>
      <c r="I195" s="63"/>
    </row>
    <row r="196" spans="1:9" ht="15">
      <c r="A196" s="31" t="s">
        <v>55</v>
      </c>
      <c r="B196" s="31"/>
      <c r="C196" s="31"/>
      <c r="D196" s="31"/>
      <c r="E196" s="56"/>
      <c r="F196" s="31"/>
      <c r="I196" s="63"/>
    </row>
    <row r="197" spans="1:9" ht="15">
      <c r="A197" s="314" t="s">
        <v>56</v>
      </c>
      <c r="B197" s="314"/>
      <c r="C197" s="314"/>
      <c r="D197" s="314"/>
      <c r="E197" s="314"/>
      <c r="F197" s="314"/>
      <c r="I197" s="63"/>
    </row>
    <row r="198" spans="1:9" ht="15">
      <c r="A198" s="314" t="s">
        <v>57</v>
      </c>
      <c r="B198" s="314"/>
      <c r="C198" s="314"/>
      <c r="D198" s="314"/>
      <c r="E198" s="314"/>
      <c r="F198" s="314"/>
      <c r="I198" s="63"/>
    </row>
    <row r="199" spans="1:9" ht="15">
      <c r="A199" s="314" t="s">
        <v>58</v>
      </c>
      <c r="B199" s="314"/>
      <c r="C199" s="314"/>
      <c r="D199" s="314"/>
      <c r="E199" s="314"/>
      <c r="F199" s="314"/>
      <c r="I199" s="63"/>
    </row>
  </sheetData>
  <sheetProtection algorithmName="SHA-512" hashValue="Uz5gZmUvoGp3p94TvuIF4+XbPbKaif/7Te1YdCfnKA3KqNI27XqFIMreFrLbY1VIh39AODqvbOSUe+C85j0X/w==" saltValue="JAvRpbrsxUFVg4qlj43uyQ==" spinCount="100000" sheet="1" objects="1" scenarios="1" selectLockedCells="1"/>
  <mergeCells count="8">
    <mergeCell ref="A199:F199"/>
    <mergeCell ref="A2:G2"/>
    <mergeCell ref="A4:B4"/>
    <mergeCell ref="A5:B5"/>
    <mergeCell ref="A197:F197"/>
    <mergeCell ref="A198:F198"/>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5658-A1BD-4CA2-8FB6-D394BDDD9701}">
  <dimension ref="A2:CZ103"/>
  <sheetViews>
    <sheetView showZeros="0" zoomScale="130" zoomScaleNormal="130" workbookViewId="0" topLeftCell="A72">
      <selection activeCell="F83" sqref="F83"/>
    </sheetView>
  </sheetViews>
  <sheetFormatPr defaultColWidth="9.140625" defaultRowHeight="15"/>
  <cols>
    <col min="1" max="1" width="4.421875" style="1" customWidth="1"/>
    <col min="2" max="2" width="12.28125" style="1" customWidth="1"/>
    <col min="3" max="3" width="39.28125" style="1" customWidth="1"/>
    <col min="4" max="4" width="3.28125" style="1" customWidth="1"/>
    <col min="5" max="5" width="7.7109375" style="6" customWidth="1"/>
    <col min="6" max="6" width="16.7109375" style="339" customWidth="1"/>
    <col min="7" max="7" width="16.7109375" style="1" customWidth="1"/>
    <col min="8" max="8" width="18.28125" style="69" customWidth="1"/>
    <col min="9" max="9" width="15.8515625" style="63"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8" ht="15">
      <c r="A2" s="315" t="s">
        <v>534</v>
      </c>
      <c r="B2" s="315"/>
      <c r="C2" s="315"/>
      <c r="D2" s="315"/>
      <c r="E2" s="315"/>
      <c r="F2" s="315"/>
      <c r="G2" s="315"/>
      <c r="H2" s="71"/>
    </row>
    <row r="3" spans="1:7" ht="14.25" customHeight="1" thickBot="1">
      <c r="A3" s="2"/>
      <c r="B3" s="3"/>
      <c r="C3" s="4"/>
      <c r="D3" s="4"/>
      <c r="E3" s="205"/>
      <c r="F3" s="330"/>
      <c r="G3" s="287" t="s">
        <v>518</v>
      </c>
    </row>
    <row r="4" spans="1:7" ht="13.5" thickTop="1">
      <c r="A4" s="316" t="s">
        <v>10</v>
      </c>
      <c r="B4" s="317"/>
      <c r="C4" s="65" t="s">
        <v>64</v>
      </c>
      <c r="D4" s="5"/>
      <c r="E4" s="206" t="s">
        <v>11</v>
      </c>
      <c r="F4" s="331" t="s">
        <v>174</v>
      </c>
      <c r="G4" s="57"/>
    </row>
    <row r="5" spans="1:9" ht="13.5" thickBot="1">
      <c r="A5" s="318" t="s">
        <v>13</v>
      </c>
      <c r="B5" s="319"/>
      <c r="C5" s="183" t="s">
        <v>378</v>
      </c>
      <c r="D5" s="320" t="s">
        <v>183</v>
      </c>
      <c r="E5" s="320"/>
      <c r="F5" s="321" t="s">
        <v>181</v>
      </c>
      <c r="G5" s="322"/>
      <c r="H5" s="70"/>
      <c r="I5" s="17"/>
    </row>
    <row r="6" spans="1:9" ht="13.5" thickTop="1">
      <c r="A6" s="13"/>
      <c r="B6" s="8"/>
      <c r="C6" s="14"/>
      <c r="D6" s="2"/>
      <c r="E6" s="15"/>
      <c r="F6" s="332"/>
      <c r="G6" s="15"/>
      <c r="H6" s="70"/>
      <c r="I6" s="17"/>
    </row>
    <row r="7" spans="1:9" ht="13.5" thickBot="1">
      <c r="A7" s="13"/>
      <c r="B7" s="8"/>
      <c r="C7" s="14"/>
      <c r="D7" s="2"/>
      <c r="E7" s="15"/>
      <c r="F7" s="332"/>
      <c r="G7" s="15"/>
      <c r="I7" s="17"/>
    </row>
    <row r="8" spans="1:15" ht="13.5" thickBot="1">
      <c r="A8" s="228" t="s">
        <v>14</v>
      </c>
      <c r="B8" s="229" t="s">
        <v>328</v>
      </c>
      <c r="C8" s="230" t="s">
        <v>464</v>
      </c>
      <c r="D8" s="231"/>
      <c r="E8" s="288" t="s">
        <v>519</v>
      </c>
      <c r="F8" s="333"/>
      <c r="G8" s="234"/>
      <c r="H8" s="73"/>
      <c r="O8" s="1">
        <v>1</v>
      </c>
    </row>
    <row r="9" spans="1:8" s="63" customFormat="1" ht="12" thickBot="1">
      <c r="A9" s="39" t="s">
        <v>16</v>
      </c>
      <c r="B9" s="40" t="s">
        <v>17</v>
      </c>
      <c r="C9" s="40" t="s">
        <v>18</v>
      </c>
      <c r="D9" s="40" t="s">
        <v>19</v>
      </c>
      <c r="E9" s="40" t="s">
        <v>20</v>
      </c>
      <c r="F9" s="244" t="s">
        <v>21</v>
      </c>
      <c r="G9" s="41" t="s">
        <v>22</v>
      </c>
      <c r="H9" s="73"/>
    </row>
    <row r="10" spans="1:15" ht="13.5" thickBot="1">
      <c r="A10" s="141" t="s">
        <v>14</v>
      </c>
      <c r="B10" s="142" t="s">
        <v>329</v>
      </c>
      <c r="C10" s="143" t="s">
        <v>324</v>
      </c>
      <c r="D10" s="144"/>
      <c r="E10" s="188" t="s">
        <v>25</v>
      </c>
      <c r="F10" s="245">
        <f>SUM(G11:G19)</f>
        <v>0</v>
      </c>
      <c r="G10" s="145"/>
      <c r="O10" s="1">
        <v>1</v>
      </c>
    </row>
    <row r="11" spans="1:10" s="51" customFormat="1" ht="33.75">
      <c r="A11" s="46">
        <v>1</v>
      </c>
      <c r="B11" s="172"/>
      <c r="C11" s="38" t="s">
        <v>128</v>
      </c>
      <c r="D11" s="54" t="s">
        <v>26</v>
      </c>
      <c r="E11" s="291">
        <v>198</v>
      </c>
      <c r="F11" s="247"/>
      <c r="G11" s="35">
        <f aca="true" t="shared" si="0" ref="G11:G19">E11*(F11+I11)</f>
        <v>0</v>
      </c>
      <c r="H11" s="72"/>
      <c r="I11" s="64"/>
      <c r="J11" s="92"/>
    </row>
    <row r="12" spans="1:10" s="51" customFormat="1" ht="33.75">
      <c r="A12" s="49">
        <v>2</v>
      </c>
      <c r="B12" s="34"/>
      <c r="C12" s="11" t="s">
        <v>127</v>
      </c>
      <c r="D12" s="43" t="s">
        <v>26</v>
      </c>
      <c r="E12" s="295">
        <v>7</v>
      </c>
      <c r="F12" s="246"/>
      <c r="G12" s="7">
        <f t="shared" si="0"/>
        <v>0</v>
      </c>
      <c r="H12" s="72"/>
      <c r="I12" s="64"/>
      <c r="J12" s="92"/>
    </row>
    <row r="13" spans="1:10" s="51" customFormat="1" ht="15">
      <c r="A13" s="46">
        <v>3</v>
      </c>
      <c r="B13" s="34"/>
      <c r="C13" s="11" t="s">
        <v>515</v>
      </c>
      <c r="D13" s="43" t="s">
        <v>26</v>
      </c>
      <c r="E13" s="295">
        <v>3</v>
      </c>
      <c r="F13" s="246"/>
      <c r="G13" s="7">
        <f t="shared" si="0"/>
        <v>0</v>
      </c>
      <c r="H13" s="72"/>
      <c r="I13" s="64"/>
      <c r="J13" s="92"/>
    </row>
    <row r="14" spans="1:10" s="51" customFormat="1" ht="15">
      <c r="A14" s="49">
        <v>4</v>
      </c>
      <c r="B14" s="34"/>
      <c r="C14" s="11" t="s">
        <v>516</v>
      </c>
      <c r="D14" s="43" t="s">
        <v>26</v>
      </c>
      <c r="E14" s="295">
        <v>39</v>
      </c>
      <c r="F14" s="246"/>
      <c r="G14" s="7">
        <f t="shared" si="0"/>
        <v>0</v>
      </c>
      <c r="H14" s="72"/>
      <c r="I14" s="64"/>
      <c r="J14" s="92"/>
    </row>
    <row r="15" spans="1:10" s="51" customFormat="1" ht="15">
      <c r="A15" s="46">
        <v>5</v>
      </c>
      <c r="B15" s="34"/>
      <c r="C15" s="11" t="s">
        <v>517</v>
      </c>
      <c r="D15" s="43" t="s">
        <v>26</v>
      </c>
      <c r="E15" s="295">
        <v>615</v>
      </c>
      <c r="F15" s="246"/>
      <c r="G15" s="7">
        <f t="shared" si="0"/>
        <v>0</v>
      </c>
      <c r="H15" s="72"/>
      <c r="I15" s="64"/>
      <c r="J15" s="92"/>
    </row>
    <row r="16" spans="1:10" s="51" customFormat="1" ht="22.5">
      <c r="A16" s="49">
        <v>6</v>
      </c>
      <c r="B16" s="34"/>
      <c r="C16" s="11" t="s">
        <v>115</v>
      </c>
      <c r="D16" s="43" t="s">
        <v>26</v>
      </c>
      <c r="E16" s="295">
        <v>205</v>
      </c>
      <c r="F16" s="246"/>
      <c r="G16" s="7">
        <f t="shared" si="0"/>
        <v>0</v>
      </c>
      <c r="H16" s="72"/>
      <c r="I16" s="64"/>
      <c r="J16" s="92"/>
    </row>
    <row r="17" spans="1:11" s="51" customFormat="1" ht="22.5">
      <c r="A17" s="46">
        <v>7</v>
      </c>
      <c r="B17" s="34"/>
      <c r="C17" s="11" t="s">
        <v>157</v>
      </c>
      <c r="D17" s="43" t="s">
        <v>26</v>
      </c>
      <c r="E17" s="295">
        <v>198</v>
      </c>
      <c r="F17" s="246">
        <v>0</v>
      </c>
      <c r="G17" s="7">
        <f t="shared" si="0"/>
        <v>0</v>
      </c>
      <c r="H17" s="72"/>
      <c r="I17" s="64"/>
      <c r="J17" s="92"/>
      <c r="K17" s="217"/>
    </row>
    <row r="18" spans="1:11" s="51" customFormat="1" ht="15">
      <c r="A18" s="49">
        <v>8</v>
      </c>
      <c r="B18" s="34"/>
      <c r="C18" s="11" t="s">
        <v>158</v>
      </c>
      <c r="D18" s="43" t="s">
        <v>26</v>
      </c>
      <c r="E18" s="295">
        <v>7</v>
      </c>
      <c r="F18" s="246">
        <v>0</v>
      </c>
      <c r="G18" s="7">
        <f t="shared" si="0"/>
        <v>0</v>
      </c>
      <c r="H18" s="72"/>
      <c r="I18" s="64"/>
      <c r="J18" s="92"/>
      <c r="K18" s="217"/>
    </row>
    <row r="19" spans="1:11" s="51" customFormat="1" ht="26.25" customHeight="1" thickBot="1">
      <c r="A19" s="46">
        <v>9</v>
      </c>
      <c r="B19" s="34"/>
      <c r="C19" s="218" t="s">
        <v>159</v>
      </c>
      <c r="D19" s="43" t="s">
        <v>26</v>
      </c>
      <c r="E19" s="295">
        <v>198</v>
      </c>
      <c r="F19" s="248"/>
      <c r="G19" s="7">
        <f t="shared" si="0"/>
        <v>0</v>
      </c>
      <c r="H19" s="72"/>
      <c r="I19" s="64"/>
      <c r="J19" s="92"/>
      <c r="K19" s="217"/>
    </row>
    <row r="20" spans="1:15" ht="13.5" thickBot="1">
      <c r="A20" s="141" t="s">
        <v>14</v>
      </c>
      <c r="B20" s="142" t="s">
        <v>330</v>
      </c>
      <c r="C20" s="143" t="s">
        <v>325</v>
      </c>
      <c r="D20" s="144"/>
      <c r="E20" s="188" t="s">
        <v>25</v>
      </c>
      <c r="F20" s="245">
        <f>SUM(G21:G27)</f>
        <v>0</v>
      </c>
      <c r="G20" s="145"/>
      <c r="O20" s="1">
        <v>1</v>
      </c>
    </row>
    <row r="21" spans="1:9" s="51" customFormat="1" ht="22.5">
      <c r="A21" s="189">
        <v>10</v>
      </c>
      <c r="B21" s="172"/>
      <c r="C21" s="38" t="s">
        <v>126</v>
      </c>
      <c r="D21" s="54" t="s">
        <v>26</v>
      </c>
      <c r="E21" s="291">
        <v>1</v>
      </c>
      <c r="F21" s="247"/>
      <c r="G21" s="35">
        <f aca="true" t="shared" si="1" ref="G21:G22">E21*(F21+I21)</f>
        <v>0</v>
      </c>
      <c r="H21" s="72"/>
      <c r="I21" s="64"/>
    </row>
    <row r="22" spans="1:9" s="51" customFormat="1" ht="22.5">
      <c r="A22" s="272" t="s">
        <v>502</v>
      </c>
      <c r="B22" s="34"/>
      <c r="C22" s="11" t="s">
        <v>513</v>
      </c>
      <c r="D22" s="43" t="s">
        <v>26</v>
      </c>
      <c r="E22" s="295">
        <v>205</v>
      </c>
      <c r="F22" s="246"/>
      <c r="G22" s="7">
        <f t="shared" si="1"/>
        <v>0</v>
      </c>
      <c r="H22" s="72"/>
      <c r="I22" s="64"/>
    </row>
    <row r="23" spans="1:11" s="51" customFormat="1" ht="22.5">
      <c r="A23" s="49">
        <v>11</v>
      </c>
      <c r="B23" s="34"/>
      <c r="C23" s="11" t="s">
        <v>160</v>
      </c>
      <c r="D23" s="43" t="s">
        <v>26</v>
      </c>
      <c r="E23" s="295">
        <v>198</v>
      </c>
      <c r="F23" s="246"/>
      <c r="G23" s="7">
        <f aca="true" t="shared" si="2" ref="G23:G25">E23*(F23+I23)</f>
        <v>0</v>
      </c>
      <c r="H23" s="72"/>
      <c r="I23" s="64"/>
      <c r="K23" s="217"/>
    </row>
    <row r="24" spans="1:11" s="51" customFormat="1" ht="22.5">
      <c r="A24" s="49">
        <v>12</v>
      </c>
      <c r="B24" s="34"/>
      <c r="C24" s="11" t="s">
        <v>161</v>
      </c>
      <c r="D24" s="43" t="s">
        <v>26</v>
      </c>
      <c r="E24" s="295">
        <v>7</v>
      </c>
      <c r="F24" s="246"/>
      <c r="G24" s="7">
        <f t="shared" si="2"/>
        <v>0</v>
      </c>
      <c r="H24" s="72"/>
      <c r="I24" s="64"/>
      <c r="K24" s="217"/>
    </row>
    <row r="25" spans="1:11" s="51" customFormat="1" ht="22.5">
      <c r="A25" s="49">
        <v>13</v>
      </c>
      <c r="B25" s="34"/>
      <c r="C25" s="11" t="s">
        <v>162</v>
      </c>
      <c r="D25" s="43" t="s">
        <v>26</v>
      </c>
      <c r="E25" s="295">
        <v>198</v>
      </c>
      <c r="F25" s="246"/>
      <c r="G25" s="7">
        <f t="shared" si="2"/>
        <v>0</v>
      </c>
      <c r="H25" s="72"/>
      <c r="I25" s="64"/>
      <c r="K25" s="217"/>
    </row>
    <row r="26" spans="1:9" s="51" customFormat="1" ht="15">
      <c r="A26" s="49">
        <v>14</v>
      </c>
      <c r="B26" s="58"/>
      <c r="C26" s="85" t="s">
        <v>44</v>
      </c>
      <c r="D26" s="50" t="s">
        <v>26</v>
      </c>
      <c r="E26" s="290">
        <v>1</v>
      </c>
      <c r="F26" s="246"/>
      <c r="G26" s="77">
        <f>E26*(F26+I26)</f>
        <v>0</v>
      </c>
      <c r="I26" s="64"/>
    </row>
    <row r="27" spans="1:9" s="51" customFormat="1" ht="23.25" thickBot="1">
      <c r="A27" s="42">
        <v>15</v>
      </c>
      <c r="B27" s="34"/>
      <c r="C27" s="170" t="s">
        <v>86</v>
      </c>
      <c r="D27" s="43" t="s">
        <v>26</v>
      </c>
      <c r="E27" s="295">
        <v>1</v>
      </c>
      <c r="F27" s="248"/>
      <c r="G27" s="7">
        <f>E27*(F27+I27)</f>
        <v>0</v>
      </c>
      <c r="I27" s="64"/>
    </row>
    <row r="28" spans="1:15" ht="13.5" thickBot="1">
      <c r="A28" s="141" t="s">
        <v>14</v>
      </c>
      <c r="B28" s="142" t="s">
        <v>331</v>
      </c>
      <c r="C28" s="143" t="s">
        <v>326</v>
      </c>
      <c r="D28" s="144"/>
      <c r="E28" s="188" t="s">
        <v>25</v>
      </c>
      <c r="F28" s="245">
        <f>SUM(G29:G32)</f>
        <v>0</v>
      </c>
      <c r="G28" s="145"/>
      <c r="O28" s="1">
        <v>1</v>
      </c>
    </row>
    <row r="29" spans="1:104" s="51" customFormat="1" ht="15">
      <c r="A29" s="46">
        <v>16</v>
      </c>
      <c r="B29" s="114"/>
      <c r="C29" s="115" t="s">
        <v>118</v>
      </c>
      <c r="D29" s="48" t="s">
        <v>26</v>
      </c>
      <c r="E29" s="296">
        <v>1</v>
      </c>
      <c r="F29" s="247"/>
      <c r="G29" s="45">
        <f aca="true" t="shared" si="3" ref="G29:G30">E29*(F29+I29)</f>
        <v>0</v>
      </c>
      <c r="I29" s="64"/>
      <c r="O29" s="51">
        <v>2</v>
      </c>
      <c r="AA29" s="51">
        <v>1</v>
      </c>
      <c r="AB29" s="51">
        <v>1</v>
      </c>
      <c r="AC29" s="51">
        <v>1</v>
      </c>
      <c r="AZ29" s="51">
        <v>1</v>
      </c>
      <c r="BA29" s="51">
        <f>IF(AZ29=1,G29,0)</f>
        <v>0</v>
      </c>
      <c r="BB29" s="51">
        <f>IF(AZ29=2,G29,0)</f>
        <v>0</v>
      </c>
      <c r="BC29" s="51">
        <f>IF(AZ29=3,G29,0)</f>
        <v>0</v>
      </c>
      <c r="BD29" s="51">
        <f>IF(AZ29=4,G29,0)</f>
        <v>0</v>
      </c>
      <c r="BE29" s="51">
        <f>IF(AZ29=5,G29,0)</f>
        <v>0</v>
      </c>
      <c r="CA29" s="51">
        <v>1</v>
      </c>
      <c r="CB29" s="51">
        <v>1</v>
      </c>
      <c r="CZ29" s="51">
        <v>0</v>
      </c>
    </row>
    <row r="30" spans="1:9" s="51" customFormat="1" ht="15">
      <c r="A30" s="49">
        <v>17</v>
      </c>
      <c r="B30" s="58"/>
      <c r="C30" s="67" t="s">
        <v>334</v>
      </c>
      <c r="D30" s="50" t="s">
        <v>26</v>
      </c>
      <c r="E30" s="290">
        <v>1</v>
      </c>
      <c r="F30" s="246"/>
      <c r="G30" s="77">
        <f t="shared" si="3"/>
        <v>0</v>
      </c>
      <c r="I30" s="64"/>
    </row>
    <row r="31" spans="1:104" s="51" customFormat="1" ht="15">
      <c r="A31" s="49">
        <v>18</v>
      </c>
      <c r="B31" s="58"/>
      <c r="C31" s="84" t="s">
        <v>333</v>
      </c>
      <c r="D31" s="50" t="s">
        <v>26</v>
      </c>
      <c r="E31" s="290">
        <v>1</v>
      </c>
      <c r="F31" s="246"/>
      <c r="G31" s="77">
        <f>E31*(F31+I31)</f>
        <v>0</v>
      </c>
      <c r="I31" s="64"/>
      <c r="O31" s="51">
        <v>2</v>
      </c>
      <c r="AA31" s="51">
        <v>1</v>
      </c>
      <c r="AB31" s="51">
        <v>1</v>
      </c>
      <c r="AC31" s="51">
        <v>1</v>
      </c>
      <c r="AZ31" s="51">
        <v>1</v>
      </c>
      <c r="BA31" s="51">
        <f>IF(AZ31=1,G31,0)</f>
        <v>0</v>
      </c>
      <c r="BB31" s="51">
        <f>IF(AZ31=2,G31,0)</f>
        <v>0</v>
      </c>
      <c r="BC31" s="51">
        <f>IF(AZ31=3,G31,0)</f>
        <v>0</v>
      </c>
      <c r="BD31" s="51">
        <f>IF(AZ31=4,G31,0)</f>
        <v>0</v>
      </c>
      <c r="BE31" s="51">
        <f>IF(AZ31=5,G31,0)</f>
        <v>0</v>
      </c>
      <c r="CA31" s="51">
        <v>1</v>
      </c>
      <c r="CB31" s="51">
        <v>1</v>
      </c>
      <c r="CZ31" s="51">
        <v>0.21252</v>
      </c>
    </row>
    <row r="32" spans="1:9" s="51" customFormat="1" ht="15">
      <c r="A32" s="49">
        <v>19</v>
      </c>
      <c r="B32" s="58"/>
      <c r="C32" s="85" t="s">
        <v>50</v>
      </c>
      <c r="D32" s="50" t="s">
        <v>37</v>
      </c>
      <c r="E32" s="290">
        <v>1</v>
      </c>
      <c r="F32" s="246"/>
      <c r="G32" s="77">
        <f aca="true" t="shared" si="4" ref="G32">E32*(F32+I32)</f>
        <v>0</v>
      </c>
      <c r="I32" s="64"/>
    </row>
    <row r="33" spans="1:9" s="51" customFormat="1" ht="13.5" thickBot="1">
      <c r="A33" s="42"/>
      <c r="B33" s="34"/>
      <c r="C33" s="190"/>
      <c r="D33" s="176"/>
      <c r="E33" s="208"/>
      <c r="F33" s="256"/>
      <c r="G33" s="7"/>
      <c r="I33" s="64"/>
    </row>
    <row r="34" spans="1:9" s="51" customFormat="1" ht="13.5" thickBot="1">
      <c r="A34" s="228" t="s">
        <v>14</v>
      </c>
      <c r="B34" s="229" t="s">
        <v>328</v>
      </c>
      <c r="C34" s="230" t="s">
        <v>465</v>
      </c>
      <c r="D34" s="231"/>
      <c r="E34" s="232"/>
      <c r="F34" s="250"/>
      <c r="G34" s="234"/>
      <c r="I34" s="64"/>
    </row>
    <row r="35" spans="1:9" s="51" customFormat="1" ht="13.5" thickBot="1">
      <c r="A35" s="39" t="s">
        <v>16</v>
      </c>
      <c r="B35" s="40" t="s">
        <v>17</v>
      </c>
      <c r="C35" s="40" t="s">
        <v>18</v>
      </c>
      <c r="D35" s="40" t="s">
        <v>19</v>
      </c>
      <c r="E35" s="40" t="s">
        <v>20</v>
      </c>
      <c r="F35" s="244" t="s">
        <v>21</v>
      </c>
      <c r="G35" s="41" t="s">
        <v>22</v>
      </c>
      <c r="I35" s="64"/>
    </row>
    <row r="36" spans="1:9" s="51" customFormat="1" ht="13.5" thickBot="1">
      <c r="A36" s="141" t="s">
        <v>14</v>
      </c>
      <c r="B36" s="142" t="s">
        <v>329</v>
      </c>
      <c r="C36" s="143" t="s">
        <v>324</v>
      </c>
      <c r="D36" s="144"/>
      <c r="E36" s="188" t="s">
        <v>25</v>
      </c>
      <c r="F36" s="245">
        <f>SUM(G37:G45)</f>
        <v>0</v>
      </c>
      <c r="G36" s="145"/>
      <c r="I36" s="64"/>
    </row>
    <row r="37" spans="1:9" s="51" customFormat="1" ht="33.75">
      <c r="A37" s="46">
        <v>1</v>
      </c>
      <c r="B37" s="172"/>
      <c r="C37" s="38" t="s">
        <v>128</v>
      </c>
      <c r="D37" s="54" t="s">
        <v>26</v>
      </c>
      <c r="E37" s="291">
        <v>238</v>
      </c>
      <c r="F37" s="247"/>
      <c r="G37" s="35">
        <f aca="true" t="shared" si="5" ref="G37:G45">E37*(F37+I37)</f>
        <v>0</v>
      </c>
      <c r="I37" s="64"/>
    </row>
    <row r="38" spans="1:9" s="51" customFormat="1" ht="33.75">
      <c r="A38" s="49">
        <v>2</v>
      </c>
      <c r="B38" s="34"/>
      <c r="C38" s="11" t="s">
        <v>127</v>
      </c>
      <c r="D38" s="43" t="s">
        <v>26</v>
      </c>
      <c r="E38" s="295">
        <v>14</v>
      </c>
      <c r="F38" s="246"/>
      <c r="G38" s="7">
        <f t="shared" si="5"/>
        <v>0</v>
      </c>
      <c r="I38" s="64"/>
    </row>
    <row r="39" spans="1:9" s="51" customFormat="1" ht="15">
      <c r="A39" s="46">
        <v>3</v>
      </c>
      <c r="B39" s="34"/>
      <c r="C39" s="11" t="s">
        <v>515</v>
      </c>
      <c r="D39" s="43" t="s">
        <v>26</v>
      </c>
      <c r="E39" s="295">
        <v>3</v>
      </c>
      <c r="F39" s="246"/>
      <c r="G39" s="7">
        <f t="shared" si="5"/>
        <v>0</v>
      </c>
      <c r="I39" s="64"/>
    </row>
    <row r="40" spans="1:9" s="51" customFormat="1" ht="15">
      <c r="A40" s="49">
        <v>4</v>
      </c>
      <c r="B40" s="34"/>
      <c r="C40" s="11" t="s">
        <v>516</v>
      </c>
      <c r="D40" s="43" t="s">
        <v>26</v>
      </c>
      <c r="E40" s="295">
        <v>39</v>
      </c>
      <c r="F40" s="246"/>
      <c r="G40" s="7">
        <f t="shared" si="5"/>
        <v>0</v>
      </c>
      <c r="I40" s="64"/>
    </row>
    <row r="41" spans="1:9" s="51" customFormat="1" ht="15">
      <c r="A41" s="46">
        <v>5</v>
      </c>
      <c r="B41" s="34"/>
      <c r="C41" s="11" t="s">
        <v>517</v>
      </c>
      <c r="D41" s="43" t="s">
        <v>26</v>
      </c>
      <c r="E41" s="295">
        <v>756</v>
      </c>
      <c r="F41" s="246"/>
      <c r="G41" s="7">
        <f t="shared" si="5"/>
        <v>0</v>
      </c>
      <c r="I41" s="64"/>
    </row>
    <row r="42" spans="1:9" s="51" customFormat="1" ht="22.5">
      <c r="A42" s="49">
        <v>6</v>
      </c>
      <c r="B42" s="34"/>
      <c r="C42" s="11" t="s">
        <v>115</v>
      </c>
      <c r="D42" s="43" t="s">
        <v>26</v>
      </c>
      <c r="E42" s="295">
        <v>252</v>
      </c>
      <c r="F42" s="246"/>
      <c r="G42" s="7">
        <f t="shared" si="5"/>
        <v>0</v>
      </c>
      <c r="I42" s="64"/>
    </row>
    <row r="43" spans="1:9" s="51" customFormat="1" ht="22.5">
      <c r="A43" s="46">
        <v>7</v>
      </c>
      <c r="B43" s="34"/>
      <c r="C43" s="11" t="s">
        <v>157</v>
      </c>
      <c r="D43" s="43" t="s">
        <v>26</v>
      </c>
      <c r="E43" s="295">
        <v>238</v>
      </c>
      <c r="F43" s="246"/>
      <c r="G43" s="7">
        <f t="shared" si="5"/>
        <v>0</v>
      </c>
      <c r="I43" s="64"/>
    </row>
    <row r="44" spans="1:9" s="51" customFormat="1" ht="15">
      <c r="A44" s="49">
        <v>8</v>
      </c>
      <c r="B44" s="34"/>
      <c r="C44" s="11" t="s">
        <v>158</v>
      </c>
      <c r="D44" s="43" t="s">
        <v>26</v>
      </c>
      <c r="E44" s="295">
        <v>14</v>
      </c>
      <c r="F44" s="246"/>
      <c r="G44" s="7">
        <f t="shared" si="5"/>
        <v>0</v>
      </c>
      <c r="I44" s="64"/>
    </row>
    <row r="45" spans="1:9" s="51" customFormat="1" ht="23.25" thickBot="1">
      <c r="A45" s="46">
        <v>9</v>
      </c>
      <c r="B45" s="34"/>
      <c r="C45" s="218" t="s">
        <v>159</v>
      </c>
      <c r="D45" s="43" t="s">
        <v>26</v>
      </c>
      <c r="E45" s="295">
        <v>238</v>
      </c>
      <c r="F45" s="248"/>
      <c r="G45" s="7">
        <f t="shared" si="5"/>
        <v>0</v>
      </c>
      <c r="I45" s="64"/>
    </row>
    <row r="46" spans="1:9" s="51" customFormat="1" ht="13.5" thickBot="1">
      <c r="A46" s="141" t="s">
        <v>14</v>
      </c>
      <c r="B46" s="142" t="s">
        <v>330</v>
      </c>
      <c r="C46" s="143" t="s">
        <v>325</v>
      </c>
      <c r="D46" s="144"/>
      <c r="E46" s="188" t="s">
        <v>25</v>
      </c>
      <c r="F46" s="245">
        <f>SUM(G47:G53)</f>
        <v>0</v>
      </c>
      <c r="G46" s="145"/>
      <c r="I46" s="64"/>
    </row>
    <row r="47" spans="1:9" s="51" customFormat="1" ht="22.5">
      <c r="A47" s="189">
        <v>10</v>
      </c>
      <c r="B47" s="172"/>
      <c r="C47" s="38" t="s">
        <v>126</v>
      </c>
      <c r="D47" s="54" t="s">
        <v>26</v>
      </c>
      <c r="E47" s="291">
        <v>1</v>
      </c>
      <c r="F47" s="247"/>
      <c r="G47" s="35">
        <f aca="true" t="shared" si="6" ref="G47:G51">E47*(F47+I47)</f>
        <v>0</v>
      </c>
      <c r="I47" s="64"/>
    </row>
    <row r="48" spans="1:9" s="51" customFormat="1" ht="22.5">
      <c r="A48" s="272" t="s">
        <v>502</v>
      </c>
      <c r="B48" s="34"/>
      <c r="C48" s="11" t="s">
        <v>513</v>
      </c>
      <c r="D48" s="43" t="s">
        <v>26</v>
      </c>
      <c r="E48" s="295">
        <v>252</v>
      </c>
      <c r="F48" s="246"/>
      <c r="G48" s="7">
        <f t="shared" si="6"/>
        <v>0</v>
      </c>
      <c r="I48" s="64"/>
    </row>
    <row r="49" spans="1:9" s="51" customFormat="1" ht="22.5">
      <c r="A49" s="49">
        <v>11</v>
      </c>
      <c r="B49" s="34"/>
      <c r="C49" s="11" t="s">
        <v>160</v>
      </c>
      <c r="D49" s="43" t="s">
        <v>26</v>
      </c>
      <c r="E49" s="295">
        <v>238</v>
      </c>
      <c r="F49" s="246"/>
      <c r="G49" s="7">
        <f t="shared" si="6"/>
        <v>0</v>
      </c>
      <c r="I49" s="64"/>
    </row>
    <row r="50" spans="1:9" s="51" customFormat="1" ht="22.5">
      <c r="A50" s="49">
        <v>12</v>
      </c>
      <c r="B50" s="34"/>
      <c r="C50" s="11" t="s">
        <v>161</v>
      </c>
      <c r="D50" s="43" t="s">
        <v>26</v>
      </c>
      <c r="E50" s="295">
        <v>14</v>
      </c>
      <c r="F50" s="246"/>
      <c r="G50" s="7">
        <f t="shared" si="6"/>
        <v>0</v>
      </c>
      <c r="I50" s="64"/>
    </row>
    <row r="51" spans="1:9" s="51" customFormat="1" ht="22.5">
      <c r="A51" s="49">
        <v>13</v>
      </c>
      <c r="B51" s="34"/>
      <c r="C51" s="11" t="s">
        <v>162</v>
      </c>
      <c r="D51" s="43" t="s">
        <v>26</v>
      </c>
      <c r="E51" s="295">
        <v>238</v>
      </c>
      <c r="F51" s="246"/>
      <c r="G51" s="7">
        <f t="shared" si="6"/>
        <v>0</v>
      </c>
      <c r="I51" s="64"/>
    </row>
    <row r="52" spans="1:9" s="51" customFormat="1" ht="15">
      <c r="A52" s="49">
        <v>14</v>
      </c>
      <c r="B52" s="58"/>
      <c r="C52" s="85" t="s">
        <v>44</v>
      </c>
      <c r="D52" s="50" t="s">
        <v>26</v>
      </c>
      <c r="E52" s="290">
        <v>1</v>
      </c>
      <c r="F52" s="246"/>
      <c r="G52" s="77">
        <f>E52*(F52+I52)</f>
        <v>0</v>
      </c>
      <c r="I52" s="64"/>
    </row>
    <row r="53" spans="1:9" s="51" customFormat="1" ht="23.25" thickBot="1">
      <c r="A53" s="42">
        <v>15</v>
      </c>
      <c r="B53" s="34"/>
      <c r="C53" s="170" t="s">
        <v>86</v>
      </c>
      <c r="D53" s="43" t="s">
        <v>26</v>
      </c>
      <c r="E53" s="295">
        <v>1</v>
      </c>
      <c r="F53" s="248"/>
      <c r="G53" s="7">
        <f>E53*(F53+I53)</f>
        <v>0</v>
      </c>
      <c r="I53" s="64"/>
    </row>
    <row r="54" spans="1:9" s="51" customFormat="1" ht="13.5" thickBot="1">
      <c r="A54" s="141" t="s">
        <v>14</v>
      </c>
      <c r="B54" s="142" t="s">
        <v>331</v>
      </c>
      <c r="C54" s="143" t="s">
        <v>326</v>
      </c>
      <c r="D54" s="144"/>
      <c r="E54" s="188" t="s">
        <v>25</v>
      </c>
      <c r="F54" s="245">
        <f>SUM(G55:G58)</f>
        <v>0</v>
      </c>
      <c r="G54" s="145"/>
      <c r="I54" s="64"/>
    </row>
    <row r="55" spans="1:9" s="51" customFormat="1" ht="15">
      <c r="A55" s="46">
        <v>16</v>
      </c>
      <c r="B55" s="114"/>
      <c r="C55" s="115" t="s">
        <v>118</v>
      </c>
      <c r="D55" s="48" t="s">
        <v>26</v>
      </c>
      <c r="E55" s="296">
        <v>1</v>
      </c>
      <c r="F55" s="247"/>
      <c r="G55" s="45">
        <f aca="true" t="shared" si="7" ref="G55:G56">E55*(F55+I55)</f>
        <v>0</v>
      </c>
      <c r="I55" s="64"/>
    </row>
    <row r="56" spans="1:9" s="51" customFormat="1" ht="15">
      <c r="A56" s="49">
        <v>17</v>
      </c>
      <c r="B56" s="58"/>
      <c r="C56" s="67" t="s">
        <v>334</v>
      </c>
      <c r="D56" s="50" t="s">
        <v>26</v>
      </c>
      <c r="E56" s="290">
        <v>1</v>
      </c>
      <c r="F56" s="246"/>
      <c r="G56" s="77">
        <f t="shared" si="7"/>
        <v>0</v>
      </c>
      <c r="I56" s="64"/>
    </row>
    <row r="57" spans="1:9" s="51" customFormat="1" ht="15">
      <c r="A57" s="49">
        <v>18</v>
      </c>
      <c r="B57" s="58"/>
      <c r="C57" s="84" t="s">
        <v>333</v>
      </c>
      <c r="D57" s="50" t="s">
        <v>26</v>
      </c>
      <c r="E57" s="290">
        <v>1</v>
      </c>
      <c r="F57" s="246"/>
      <c r="G57" s="77">
        <f>E57*(F57+I57)</f>
        <v>0</v>
      </c>
      <c r="I57" s="64"/>
    </row>
    <row r="58" spans="1:9" s="51" customFormat="1" ht="15">
      <c r="A58" s="49">
        <v>19</v>
      </c>
      <c r="B58" s="58"/>
      <c r="C58" s="85" t="s">
        <v>50</v>
      </c>
      <c r="D58" s="50" t="s">
        <v>37</v>
      </c>
      <c r="E58" s="290">
        <v>1</v>
      </c>
      <c r="F58" s="246"/>
      <c r="G58" s="77">
        <f aca="true" t="shared" si="8" ref="G58">E58*(F58+I58)</f>
        <v>0</v>
      </c>
      <c r="I58" s="64"/>
    </row>
    <row r="59" spans="1:9" s="51" customFormat="1" ht="13.5" thickBot="1">
      <c r="A59" s="220"/>
      <c r="B59" s="172"/>
      <c r="C59" s="221"/>
      <c r="D59" s="222"/>
      <c r="E59" s="223"/>
      <c r="F59" s="251"/>
      <c r="G59" s="224"/>
      <c r="I59" s="64"/>
    </row>
    <row r="60" spans="1:9" s="51" customFormat="1" ht="13.5" thickBot="1">
      <c r="A60" s="228" t="s">
        <v>14</v>
      </c>
      <c r="B60" s="229" t="s">
        <v>328</v>
      </c>
      <c r="C60" s="230" t="s">
        <v>466</v>
      </c>
      <c r="D60" s="231"/>
      <c r="E60" s="232"/>
      <c r="F60" s="250"/>
      <c r="G60" s="234"/>
      <c r="I60" s="64"/>
    </row>
    <row r="61" spans="1:9" s="51" customFormat="1" ht="13.5" thickBot="1">
      <c r="A61" s="39" t="s">
        <v>16</v>
      </c>
      <c r="B61" s="40" t="s">
        <v>17</v>
      </c>
      <c r="C61" s="40" t="s">
        <v>18</v>
      </c>
      <c r="D61" s="40" t="s">
        <v>19</v>
      </c>
      <c r="E61" s="40" t="s">
        <v>20</v>
      </c>
      <c r="F61" s="244" t="s">
        <v>21</v>
      </c>
      <c r="G61" s="41" t="s">
        <v>22</v>
      </c>
      <c r="I61" s="64"/>
    </row>
    <row r="62" spans="1:9" s="51" customFormat="1" ht="13.5" thickBot="1">
      <c r="A62" s="141" t="s">
        <v>14</v>
      </c>
      <c r="B62" s="142" t="s">
        <v>329</v>
      </c>
      <c r="C62" s="143" t="s">
        <v>324</v>
      </c>
      <c r="D62" s="144"/>
      <c r="E62" s="188" t="s">
        <v>25</v>
      </c>
      <c r="F62" s="245">
        <f>SUM(G63:G71)</f>
        <v>0</v>
      </c>
      <c r="G62" s="145"/>
      <c r="I62" s="64"/>
    </row>
    <row r="63" spans="1:9" s="51" customFormat="1" ht="33.75">
      <c r="A63" s="46">
        <v>1</v>
      </c>
      <c r="B63" s="172"/>
      <c r="C63" s="38" t="s">
        <v>128</v>
      </c>
      <c r="D63" s="54" t="s">
        <v>26</v>
      </c>
      <c r="E63" s="291">
        <v>239</v>
      </c>
      <c r="F63" s="247"/>
      <c r="G63" s="35">
        <f aca="true" t="shared" si="9" ref="G63:G71">E63*(F63+I63)</f>
        <v>0</v>
      </c>
      <c r="I63" s="64"/>
    </row>
    <row r="64" spans="1:9" s="51" customFormat="1" ht="33.75">
      <c r="A64" s="49">
        <v>2</v>
      </c>
      <c r="B64" s="34"/>
      <c r="C64" s="11" t="s">
        <v>127</v>
      </c>
      <c r="D64" s="43" t="s">
        <v>26</v>
      </c>
      <c r="E64" s="295">
        <v>6</v>
      </c>
      <c r="F64" s="246"/>
      <c r="G64" s="7">
        <f t="shared" si="9"/>
        <v>0</v>
      </c>
      <c r="I64" s="64"/>
    </row>
    <row r="65" spans="1:9" s="51" customFormat="1" ht="15">
      <c r="A65" s="46">
        <v>3</v>
      </c>
      <c r="B65" s="34"/>
      <c r="C65" s="11" t="s">
        <v>515</v>
      </c>
      <c r="D65" s="43" t="s">
        <v>26</v>
      </c>
      <c r="E65" s="295">
        <v>3</v>
      </c>
      <c r="F65" s="246"/>
      <c r="G65" s="7">
        <f t="shared" si="9"/>
        <v>0</v>
      </c>
      <c r="I65" s="64"/>
    </row>
    <row r="66" spans="1:9" s="51" customFormat="1" ht="15">
      <c r="A66" s="49">
        <v>4</v>
      </c>
      <c r="B66" s="34"/>
      <c r="C66" s="11" t="s">
        <v>516</v>
      </c>
      <c r="D66" s="43" t="s">
        <v>26</v>
      </c>
      <c r="E66" s="295">
        <v>39</v>
      </c>
      <c r="F66" s="246"/>
      <c r="G66" s="7">
        <f t="shared" si="9"/>
        <v>0</v>
      </c>
      <c r="I66" s="64"/>
    </row>
    <row r="67" spans="1:9" s="51" customFormat="1" ht="15">
      <c r="A67" s="46">
        <v>5</v>
      </c>
      <c r="B67" s="34"/>
      <c r="C67" s="11" t="s">
        <v>517</v>
      </c>
      <c r="D67" s="43" t="s">
        <v>26</v>
      </c>
      <c r="E67" s="295">
        <v>735</v>
      </c>
      <c r="F67" s="246"/>
      <c r="G67" s="7">
        <f t="shared" si="9"/>
        <v>0</v>
      </c>
      <c r="I67" s="64"/>
    </row>
    <row r="68" spans="1:9" s="51" customFormat="1" ht="22.5">
      <c r="A68" s="49">
        <v>6</v>
      </c>
      <c r="B68" s="34"/>
      <c r="C68" s="11" t="s">
        <v>115</v>
      </c>
      <c r="D68" s="43" t="s">
        <v>26</v>
      </c>
      <c r="E68" s="295">
        <v>245</v>
      </c>
      <c r="F68" s="246"/>
      <c r="G68" s="7">
        <f t="shared" si="9"/>
        <v>0</v>
      </c>
      <c r="I68" s="64"/>
    </row>
    <row r="69" spans="1:9" s="51" customFormat="1" ht="22.5">
      <c r="A69" s="46">
        <v>7</v>
      </c>
      <c r="B69" s="34"/>
      <c r="C69" s="11" t="s">
        <v>157</v>
      </c>
      <c r="D69" s="43" t="s">
        <v>26</v>
      </c>
      <c r="E69" s="295">
        <v>239</v>
      </c>
      <c r="F69" s="246"/>
      <c r="G69" s="7">
        <f t="shared" si="9"/>
        <v>0</v>
      </c>
      <c r="I69" s="64"/>
    </row>
    <row r="70" spans="1:9" s="51" customFormat="1" ht="15">
      <c r="A70" s="49">
        <v>8</v>
      </c>
      <c r="B70" s="34"/>
      <c r="C70" s="11" t="s">
        <v>158</v>
      </c>
      <c r="D70" s="43" t="s">
        <v>26</v>
      </c>
      <c r="E70" s="295">
        <v>6</v>
      </c>
      <c r="F70" s="246"/>
      <c r="G70" s="7">
        <f t="shared" si="9"/>
        <v>0</v>
      </c>
      <c r="I70" s="64"/>
    </row>
    <row r="71" spans="1:9" s="51" customFormat="1" ht="23.25" thickBot="1">
      <c r="A71" s="46">
        <v>9</v>
      </c>
      <c r="B71" s="34"/>
      <c r="C71" s="218" t="s">
        <v>159</v>
      </c>
      <c r="D71" s="43" t="s">
        <v>26</v>
      </c>
      <c r="E71" s="295">
        <v>239</v>
      </c>
      <c r="F71" s="248"/>
      <c r="G71" s="7">
        <f t="shared" si="9"/>
        <v>0</v>
      </c>
      <c r="I71" s="64"/>
    </row>
    <row r="72" spans="1:9" s="51" customFormat="1" ht="13.5" thickBot="1">
      <c r="A72" s="141" t="s">
        <v>14</v>
      </c>
      <c r="B72" s="142" t="s">
        <v>330</v>
      </c>
      <c r="C72" s="143" t="s">
        <v>325</v>
      </c>
      <c r="D72" s="144"/>
      <c r="E72" s="188" t="s">
        <v>25</v>
      </c>
      <c r="F72" s="245">
        <f>SUM(G73:G79)</f>
        <v>0</v>
      </c>
      <c r="G72" s="145"/>
      <c r="I72" s="64"/>
    </row>
    <row r="73" spans="1:9" s="51" customFormat="1" ht="22.5">
      <c r="A73" s="189">
        <v>10</v>
      </c>
      <c r="B73" s="172"/>
      <c r="C73" s="38" t="s">
        <v>126</v>
      </c>
      <c r="D73" s="54" t="s">
        <v>26</v>
      </c>
      <c r="E73" s="291">
        <v>1</v>
      </c>
      <c r="F73" s="247"/>
      <c r="G73" s="35">
        <f aca="true" t="shared" si="10" ref="G73:G77">E73*(F73+I73)</f>
        <v>0</v>
      </c>
      <c r="I73" s="64"/>
    </row>
    <row r="74" spans="1:9" s="51" customFormat="1" ht="22.5">
      <c r="A74" s="272" t="s">
        <v>502</v>
      </c>
      <c r="B74" s="34"/>
      <c r="C74" s="11" t="s">
        <v>513</v>
      </c>
      <c r="D74" s="43" t="s">
        <v>26</v>
      </c>
      <c r="E74" s="295">
        <v>245</v>
      </c>
      <c r="F74" s="246"/>
      <c r="G74" s="7">
        <f t="shared" si="10"/>
        <v>0</v>
      </c>
      <c r="I74" s="64"/>
    </row>
    <row r="75" spans="1:9" s="51" customFormat="1" ht="22.5">
      <c r="A75" s="49">
        <v>11</v>
      </c>
      <c r="B75" s="34"/>
      <c r="C75" s="11" t="s">
        <v>160</v>
      </c>
      <c r="D75" s="43" t="s">
        <v>26</v>
      </c>
      <c r="E75" s="295">
        <v>239</v>
      </c>
      <c r="F75" s="246"/>
      <c r="G75" s="7">
        <f t="shared" si="10"/>
        <v>0</v>
      </c>
      <c r="I75" s="64"/>
    </row>
    <row r="76" spans="1:9" s="51" customFormat="1" ht="22.5">
      <c r="A76" s="49">
        <v>12</v>
      </c>
      <c r="B76" s="34"/>
      <c r="C76" s="11" t="s">
        <v>161</v>
      </c>
      <c r="D76" s="43" t="s">
        <v>26</v>
      </c>
      <c r="E76" s="295">
        <v>6</v>
      </c>
      <c r="F76" s="246"/>
      <c r="G76" s="7">
        <f t="shared" si="10"/>
        <v>0</v>
      </c>
      <c r="I76" s="64"/>
    </row>
    <row r="77" spans="1:9" s="51" customFormat="1" ht="22.5">
      <c r="A77" s="49">
        <v>13</v>
      </c>
      <c r="B77" s="34"/>
      <c r="C77" s="11" t="s">
        <v>162</v>
      </c>
      <c r="D77" s="43" t="s">
        <v>26</v>
      </c>
      <c r="E77" s="295">
        <v>239</v>
      </c>
      <c r="F77" s="246"/>
      <c r="G77" s="7">
        <f t="shared" si="10"/>
        <v>0</v>
      </c>
      <c r="I77" s="64"/>
    </row>
    <row r="78" spans="1:9" s="51" customFormat="1" ht="15">
      <c r="A78" s="49">
        <v>14</v>
      </c>
      <c r="B78" s="58"/>
      <c r="C78" s="85" t="s">
        <v>44</v>
      </c>
      <c r="D78" s="50" t="s">
        <v>26</v>
      </c>
      <c r="E78" s="290">
        <v>1</v>
      </c>
      <c r="F78" s="246"/>
      <c r="G78" s="77">
        <f>E78*(F78+I78)</f>
        <v>0</v>
      </c>
      <c r="I78" s="64"/>
    </row>
    <row r="79" spans="1:9" s="51" customFormat="1" ht="23.25" thickBot="1">
      <c r="A79" s="42">
        <v>15</v>
      </c>
      <c r="B79" s="34"/>
      <c r="C79" s="170" t="s">
        <v>86</v>
      </c>
      <c r="D79" s="43" t="s">
        <v>26</v>
      </c>
      <c r="E79" s="295">
        <v>1</v>
      </c>
      <c r="F79" s="248"/>
      <c r="G79" s="7">
        <f>E79*(F79+I79)</f>
        <v>0</v>
      </c>
      <c r="I79" s="64"/>
    </row>
    <row r="80" spans="1:9" s="51" customFormat="1" ht="13.5" thickBot="1">
      <c r="A80" s="141" t="s">
        <v>14</v>
      </c>
      <c r="B80" s="142" t="s">
        <v>331</v>
      </c>
      <c r="C80" s="143" t="s">
        <v>326</v>
      </c>
      <c r="D80" s="144"/>
      <c r="E80" s="188" t="s">
        <v>25</v>
      </c>
      <c r="F80" s="245">
        <f>SUM(G81:G84)</f>
        <v>0</v>
      </c>
      <c r="G80" s="145"/>
      <c r="I80" s="64"/>
    </row>
    <row r="81" spans="1:9" s="51" customFormat="1" ht="15">
      <c r="A81" s="46">
        <v>16</v>
      </c>
      <c r="B81" s="114"/>
      <c r="C81" s="115" t="s">
        <v>118</v>
      </c>
      <c r="D81" s="48" t="s">
        <v>26</v>
      </c>
      <c r="E81" s="296">
        <v>1</v>
      </c>
      <c r="F81" s="247"/>
      <c r="G81" s="45">
        <f aca="true" t="shared" si="11" ref="G81:G82">E81*(F81+I81)</f>
        <v>0</v>
      </c>
      <c r="I81" s="64"/>
    </row>
    <row r="82" spans="1:9" s="51" customFormat="1" ht="15">
      <c r="A82" s="49">
        <v>17</v>
      </c>
      <c r="B82" s="58"/>
      <c r="C82" s="67" t="s">
        <v>334</v>
      </c>
      <c r="D82" s="50" t="s">
        <v>26</v>
      </c>
      <c r="E82" s="290">
        <v>1</v>
      </c>
      <c r="F82" s="246"/>
      <c r="G82" s="77">
        <f t="shared" si="11"/>
        <v>0</v>
      </c>
      <c r="I82" s="64"/>
    </row>
    <row r="83" spans="1:9" s="51" customFormat="1" ht="15">
      <c r="A83" s="49">
        <v>18</v>
      </c>
      <c r="B83" s="58"/>
      <c r="C83" s="84" t="s">
        <v>333</v>
      </c>
      <c r="D83" s="50" t="s">
        <v>26</v>
      </c>
      <c r="E83" s="290">
        <v>1</v>
      </c>
      <c r="F83" s="246"/>
      <c r="G83" s="77">
        <f>E83*(F83+I83)</f>
        <v>0</v>
      </c>
      <c r="I83" s="64"/>
    </row>
    <row r="84" spans="1:9" s="51" customFormat="1" ht="15">
      <c r="A84" s="49">
        <v>19</v>
      </c>
      <c r="B84" s="58"/>
      <c r="C84" s="85" t="s">
        <v>50</v>
      </c>
      <c r="D84" s="50" t="s">
        <v>37</v>
      </c>
      <c r="E84" s="290">
        <v>1</v>
      </c>
      <c r="F84" s="246">
        <v>0</v>
      </c>
      <c r="G84" s="77">
        <f aca="true" t="shared" si="12" ref="G84">E84*(F84+I84)</f>
        <v>0</v>
      </c>
      <c r="I84" s="64"/>
    </row>
    <row r="85" spans="1:9" s="51" customFormat="1" ht="13.5" thickBot="1">
      <c r="A85" s="220"/>
      <c r="B85" s="172"/>
      <c r="C85" s="221"/>
      <c r="D85" s="222"/>
      <c r="E85" s="223"/>
      <c r="F85" s="251"/>
      <c r="G85" s="224"/>
      <c r="I85" s="64"/>
    </row>
    <row r="86" spans="1:57" s="124" customFormat="1" ht="15.75" customHeight="1" thickBot="1">
      <c r="A86" s="239"/>
      <c r="B86" s="240" t="s">
        <v>332</v>
      </c>
      <c r="C86" s="241" t="s">
        <v>327</v>
      </c>
      <c r="D86" s="242"/>
      <c r="E86" s="243"/>
      <c r="F86" s="334"/>
      <c r="G86" s="238">
        <f>SUM(G11:G84)</f>
        <v>0</v>
      </c>
      <c r="H86" s="186"/>
      <c r="I86" s="163"/>
      <c r="O86" s="124">
        <v>4</v>
      </c>
      <c r="BA86" s="164">
        <f>SUM(BA28:BA32)</f>
        <v>0</v>
      </c>
      <c r="BB86" s="164">
        <f>SUM(BB28:BB32)</f>
        <v>0</v>
      </c>
      <c r="BC86" s="164">
        <f>SUM(BC28:BC32)</f>
        <v>0</v>
      </c>
      <c r="BD86" s="164">
        <f>SUM(BD28:BD32)</f>
        <v>0</v>
      </c>
      <c r="BE86" s="164">
        <f>SUM(BE28:BE32)</f>
        <v>0</v>
      </c>
    </row>
    <row r="87" spans="1:57" ht="15">
      <c r="A87" s="8"/>
      <c r="B87" s="191"/>
      <c r="C87" s="9"/>
      <c r="D87" s="8"/>
      <c r="E87" s="10"/>
      <c r="F87" s="335"/>
      <c r="G87" s="32"/>
      <c r="BA87" s="37"/>
      <c r="BB87" s="37"/>
      <c r="BC87" s="37"/>
      <c r="BD87" s="37"/>
      <c r="BE87" s="37"/>
    </row>
    <row r="88" spans="1:7" ht="15">
      <c r="A88" s="273" t="s">
        <v>503</v>
      </c>
      <c r="B88" s="274"/>
      <c r="C88" s="274"/>
      <c r="D88" s="275"/>
      <c r="E88" s="274"/>
      <c r="F88" s="336"/>
      <c r="G88" s="274"/>
    </row>
    <row r="89" spans="1:7" ht="15">
      <c r="A89" s="273"/>
      <c r="B89" s="276" t="s">
        <v>504</v>
      </c>
      <c r="C89" s="274"/>
      <c r="D89" s="275"/>
      <c r="E89" s="274"/>
      <c r="F89" s="336"/>
      <c r="G89" s="274"/>
    </row>
    <row r="90" spans="1:7" ht="15">
      <c r="A90" s="273"/>
      <c r="B90" s="277" t="s">
        <v>505</v>
      </c>
      <c r="C90" s="274"/>
      <c r="D90" s="275"/>
      <c r="E90" s="274"/>
      <c r="F90" s="336"/>
      <c r="G90" s="274"/>
    </row>
    <row r="91" spans="1:7" ht="15">
      <c r="A91" s="273" t="s">
        <v>510</v>
      </c>
      <c r="B91" s="277"/>
      <c r="C91" s="274"/>
      <c r="D91" s="275"/>
      <c r="E91" s="274"/>
      <c r="F91" s="336"/>
      <c r="G91" s="274"/>
    </row>
    <row r="92" spans="1:7" ht="15">
      <c r="A92" s="273"/>
      <c r="B92" s="277" t="s">
        <v>506</v>
      </c>
      <c r="C92" s="274"/>
      <c r="D92" s="275"/>
      <c r="E92" s="274"/>
      <c r="F92" s="336"/>
      <c r="G92" s="274"/>
    </row>
    <row r="93" spans="1:7" ht="15">
      <c r="A93" s="273"/>
      <c r="B93" s="277" t="s">
        <v>507</v>
      </c>
      <c r="C93" s="274"/>
      <c r="D93" s="275"/>
      <c r="E93" s="274"/>
      <c r="F93" s="336"/>
      <c r="G93" s="274"/>
    </row>
    <row r="94" spans="1:7" ht="15">
      <c r="A94" s="273"/>
      <c r="B94" s="277" t="s">
        <v>508</v>
      </c>
      <c r="C94" s="274"/>
      <c r="D94" s="275"/>
      <c r="E94" s="274"/>
      <c r="F94" s="336"/>
      <c r="G94" s="274"/>
    </row>
    <row r="95" spans="1:7" ht="15">
      <c r="A95" s="273"/>
      <c r="B95" s="277" t="s">
        <v>509</v>
      </c>
      <c r="C95" s="274"/>
      <c r="D95" s="275"/>
      <c r="E95" s="274"/>
      <c r="F95" s="336"/>
      <c r="G95" s="274"/>
    </row>
    <row r="96" spans="1:7" ht="15">
      <c r="A96" s="273" t="s">
        <v>511</v>
      </c>
      <c r="B96" s="277"/>
      <c r="C96" s="274"/>
      <c r="D96" s="275"/>
      <c r="E96" s="274"/>
      <c r="F96" s="336"/>
      <c r="G96" s="274"/>
    </row>
    <row r="97" spans="1:7" ht="15">
      <c r="A97" s="273"/>
      <c r="B97" s="277" t="s">
        <v>514</v>
      </c>
      <c r="C97" s="274"/>
      <c r="D97" s="275"/>
      <c r="E97" s="274"/>
      <c r="F97" s="336"/>
      <c r="G97" s="274"/>
    </row>
    <row r="98" spans="1:7" ht="15">
      <c r="A98" s="278" t="s">
        <v>512</v>
      </c>
      <c r="B98" s="278"/>
      <c r="C98" s="278"/>
      <c r="D98" s="279"/>
      <c r="E98" s="278"/>
      <c r="F98" s="337"/>
      <c r="G98" s="274"/>
    </row>
    <row r="99" spans="1:7" ht="15">
      <c r="A99" s="278"/>
      <c r="B99" s="278"/>
      <c r="C99" s="278"/>
      <c r="D99" s="278"/>
      <c r="E99" s="279"/>
      <c r="F99" s="337"/>
      <c r="G99" s="274"/>
    </row>
    <row r="100" spans="1:6" ht="15">
      <c r="A100" s="31" t="s">
        <v>55</v>
      </c>
      <c r="B100" s="31"/>
      <c r="C100" s="31"/>
      <c r="D100" s="31"/>
      <c r="E100" s="56"/>
      <c r="F100" s="338"/>
    </row>
    <row r="101" spans="1:6" ht="15">
      <c r="A101" s="314" t="s">
        <v>56</v>
      </c>
      <c r="B101" s="314"/>
      <c r="C101" s="314"/>
      <c r="D101" s="314"/>
      <c r="E101" s="314"/>
      <c r="F101" s="314"/>
    </row>
    <row r="102" spans="1:6" ht="15">
      <c r="A102" s="314" t="s">
        <v>57</v>
      </c>
      <c r="B102" s="314"/>
      <c r="C102" s="314"/>
      <c r="D102" s="314"/>
      <c r="E102" s="314"/>
      <c r="F102" s="314"/>
    </row>
    <row r="103" spans="1:6" ht="15">
      <c r="A103" s="314" t="s">
        <v>58</v>
      </c>
      <c r="B103" s="314"/>
      <c r="C103" s="314"/>
      <c r="D103" s="314"/>
      <c r="E103" s="314"/>
      <c r="F103" s="314"/>
    </row>
  </sheetData>
  <sheetProtection algorithmName="SHA-512" hashValue="Ay4GnIPbVEo5ifBSFDcES6mToqDGG9ntQv0ZhQ+vfZYWnX4GBsbL8JhL5eTdV7jdcNtSiMrF0AmMUjpSScazGQ==" saltValue="ceq/GQUCZWwk/XlnD28F7Q==" spinCount="100000" sheet="1" objects="1" scenarios="1" selectLockedCells="1"/>
  <mergeCells count="8">
    <mergeCell ref="A102:F102"/>
    <mergeCell ref="A103:F103"/>
    <mergeCell ref="A2:G2"/>
    <mergeCell ref="A4:B4"/>
    <mergeCell ref="A5:B5"/>
    <mergeCell ref="D5:E5"/>
    <mergeCell ref="F5:G5"/>
    <mergeCell ref="A101:F101"/>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2023-08-11T11:35:59Z</cp:lastPrinted>
  <dcterms:created xsi:type="dcterms:W3CDTF">2014-12-03T15:14:16Z</dcterms:created>
  <dcterms:modified xsi:type="dcterms:W3CDTF">2023-08-21T11:33:05Z</dcterms:modified>
  <cp:category/>
  <cp:version/>
  <cp:contentType/>
  <cp:contentStatus/>
</cp:coreProperties>
</file>