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MK-NOVÉ ROZPOČTY/"/>
    </mc:Choice>
  </mc:AlternateContent>
  <xr:revisionPtr revIDLastSave="3" documentId="11_38CCA5F504D1C5BA238D323F55B934F6E70A335F" xr6:coauthVersionLast="47" xr6:coauthVersionMax="47" xr10:uidLastSave="{D7A5A70F-68EE-4E96-AC5B-728FEC83820C}"/>
  <bookViews>
    <workbookView xWindow="-120" yWindow="-120" windowWidth="29040" windowHeight="15840" activeTab="1" xr2:uid="{00000000-000D-0000-FFFF-FFFF00000000}"/>
  </bookViews>
  <sheets>
    <sheet name="Rekapitulace" sheetId="3" r:id="rId1"/>
    <sheet name="SO 102" sheetId="2" r:id="rId2"/>
  </sheets>
  <calcPr calcId="191029"/>
</workbook>
</file>

<file path=xl/calcChain.xml><?xml version="1.0" encoding="utf-8"?>
<calcChain xmlns="http://schemas.openxmlformats.org/spreadsheetml/2006/main">
  <c r="I211" i="2" l="1"/>
  <c r="I236" i="2"/>
  <c r="O236" i="2" s="1"/>
  <c r="O232" i="2"/>
  <c r="I232" i="2"/>
  <c r="I228" i="2"/>
  <c r="O228" i="2" s="1"/>
  <c r="I224" i="2"/>
  <c r="O224" i="2" s="1"/>
  <c r="I220" i="2"/>
  <c r="O220" i="2" s="1"/>
  <c r="I216" i="2"/>
  <c r="O216" i="2" s="1"/>
  <c r="I212" i="2"/>
  <c r="O212" i="2" s="1"/>
  <c r="I202" i="2"/>
  <c r="O207" i="2"/>
  <c r="I207" i="2"/>
  <c r="I203" i="2"/>
  <c r="O203" i="2" s="1"/>
  <c r="I198" i="2"/>
  <c r="O198" i="2" s="1"/>
  <c r="I194" i="2"/>
  <c r="O194" i="2" s="1"/>
  <c r="I188" i="2"/>
  <c r="O188" i="2" s="1"/>
  <c r="I182" i="2"/>
  <c r="O182" i="2" s="1"/>
  <c r="I178" i="2"/>
  <c r="O178" i="2" s="1"/>
  <c r="I174" i="2"/>
  <c r="O174" i="2" s="1"/>
  <c r="I168" i="2"/>
  <c r="O168" i="2" s="1"/>
  <c r="I163" i="2"/>
  <c r="O163" i="2" s="1"/>
  <c r="I158" i="2"/>
  <c r="O158" i="2" s="1"/>
  <c r="I153" i="2"/>
  <c r="O153" i="2" s="1"/>
  <c r="I143" i="2"/>
  <c r="I148" i="2"/>
  <c r="O148" i="2" s="1"/>
  <c r="O144" i="2"/>
  <c r="I144" i="2"/>
  <c r="I139" i="2"/>
  <c r="O139" i="2" s="1"/>
  <c r="I135" i="2"/>
  <c r="O135" i="2" s="1"/>
  <c r="I131" i="2"/>
  <c r="O131" i="2" s="1"/>
  <c r="I127" i="2"/>
  <c r="O127" i="2" s="1"/>
  <c r="I123" i="2"/>
  <c r="O123" i="2" s="1"/>
  <c r="I118" i="2"/>
  <c r="O118" i="2" s="1"/>
  <c r="I113" i="2"/>
  <c r="O113" i="2" s="1"/>
  <c r="I109" i="2"/>
  <c r="O109" i="2" s="1"/>
  <c r="I105" i="2"/>
  <c r="O105" i="2" s="1"/>
  <c r="I101" i="2"/>
  <c r="O101" i="2" s="1"/>
  <c r="I95" i="2"/>
  <c r="O95" i="2" s="1"/>
  <c r="I89" i="2"/>
  <c r="O89" i="2" s="1"/>
  <c r="I85" i="2"/>
  <c r="I65" i="2" s="1"/>
  <c r="I81" i="2"/>
  <c r="O81" i="2" s="1"/>
  <c r="I76" i="2"/>
  <c r="O76" i="2" s="1"/>
  <c r="I71" i="2"/>
  <c r="O71" i="2" s="1"/>
  <c r="I66" i="2"/>
  <c r="O66" i="2" s="1"/>
  <c r="I8" i="2"/>
  <c r="I62" i="2"/>
  <c r="O62" i="2" s="1"/>
  <c r="O59" i="2"/>
  <c r="I59" i="2"/>
  <c r="I54" i="2"/>
  <c r="O54" i="2" s="1"/>
  <c r="I48" i="2"/>
  <c r="O48" i="2" s="1"/>
  <c r="I43" i="2"/>
  <c r="O43" i="2" s="1"/>
  <c r="I39" i="2"/>
  <c r="O39" i="2" s="1"/>
  <c r="I35" i="2"/>
  <c r="O35" i="2" s="1"/>
  <c r="O30" i="2"/>
  <c r="I30" i="2"/>
  <c r="I25" i="2"/>
  <c r="O25" i="2" s="1"/>
  <c r="I21" i="2"/>
  <c r="O21" i="2" s="1"/>
  <c r="I17" i="2"/>
  <c r="O17" i="2" s="1"/>
  <c r="I13" i="2"/>
  <c r="O13" i="2" s="1"/>
  <c r="I9" i="2"/>
  <c r="O9" i="2" s="1"/>
  <c r="I3" i="2" l="1"/>
  <c r="C10" i="3" s="1"/>
  <c r="D10" i="3"/>
  <c r="I152" i="2"/>
  <c r="O85" i="2"/>
  <c r="E10" i="3" l="1"/>
  <c r="C7" i="3" s="1"/>
  <c r="C6" i="3"/>
</calcChain>
</file>

<file path=xl/sharedStrings.xml><?xml version="1.0" encoding="utf-8"?>
<sst xmlns="http://schemas.openxmlformats.org/spreadsheetml/2006/main" count="649" uniqueCount="268">
  <si>
    <t>EstiCon</t>
  </si>
  <si>
    <t>Firma:</t>
  </si>
  <si>
    <t>Rekapitulace ceny</t>
  </si>
  <si>
    <t>Stavba: 1 - SO 102 - III/3245 Městec Králové, ul. Dymokurská, Okružní křižovatka - Městec Králové - úprava (9.8.2023) - dle dotazů 3-30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</si>
  <si>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</si>
  <si>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</si>
  <si>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</si>
  <si>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</si>
  <si>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</si>
  <si>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</si>
  <si>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</si>
  <si>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102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</si>
  <si>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</si>
  <si>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</si>
  <si>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</si>
  <si>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</si>
  <si>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</si>
  <si>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</si>
  <si>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</si>
  <si>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</si>
  <si>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</si>
  <si>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</si>
  <si>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</si>
  <si>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</si>
  <si>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</si>
  <si>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</si>
  <si>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</si>
  <si>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</si>
  <si>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</si>
  <si>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</si>
  <si>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</si>
  <si>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</si>
  <si>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</si>
  <si>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</si>
  <si>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</si>
  <si>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</si>
  <si>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</si>
  <si>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</si>
  <si>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</si>
  <si>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</si>
  <si>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</si>
  <si>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</si>
  <si>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</si>
  <si>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</si>
  <si>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</si>
  <si>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</si>
  <si>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</si>
  <si>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</si>
  <si>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</si>
  <si>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</si>
  <si>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</si>
  <si>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 335,25 = 335,250</t>
  </si>
  <si>
    <t>Celkové množství = 335,250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</si>
  <si>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</si>
  <si>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</si>
  <si>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</si>
  <si>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0 = 93,806 [A]</t>
  </si>
  <si>
    <t>Celkové množství = 93,806</t>
  </si>
  <si>
    <t>H</t>
  </si>
  <si>
    <t>POPLATKY ZA SKLÁDKU - sejmutí drnu</t>
  </si>
  <si>
    <t xml:space="preserve"> 0*0,1 = 54,500 [A]</t>
  </si>
  <si>
    <t>014121</t>
  </si>
  <si>
    <t>POPLATKY ZA SKLÁDKU TYP S-OO (OSTATNÍ ODPAD) - asfalt</t>
  </si>
  <si>
    <t xml:space="preserve"> 0 = 28,500 [A]</t>
  </si>
  <si>
    <t>014131</t>
  </si>
  <si>
    <t>POPLATKY ZA SKLÁDKU TYP S-NO (NEBEZPECNÝ ODPAD) - asfalt</t>
  </si>
  <si>
    <t xml:space="preserve"> 0 = 54,270 [A]</t>
  </si>
  <si>
    <t>Celkové množství = 54,270</t>
  </si>
  <si>
    <t>014211</t>
  </si>
  <si>
    <t>POPLATKY ZA ZEMNÍK - ORNICE</t>
  </si>
  <si>
    <t>dle pol. 12573 24 = 24,000 [A]</t>
  </si>
  <si>
    <t>dle pol. 12110 127,95 = 127,950 [B]</t>
  </si>
  <si>
    <t>Celkové množství = 151,950</t>
  </si>
  <si>
    <t>02720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</si>
  <si>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</si>
  <si>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</si>
  <si>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</si>
  <si>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</si>
  <si>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</si>
  <si>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zahrnuje veškeré náklady spojené s objednatelem požadovanými zarízeními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</si>
  <si>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</si>
  <si>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</si>
  <si>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</si>
  <si>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</si>
  <si>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</si>
  <si>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</si>
  <si>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</si>
  <si>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</si>
  <si>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</si>
  <si>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</si>
  <si>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</si>
  <si>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</si>
  <si>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Městec Králové 345+200 = 545,000 [B]</t>
  </si>
  <si>
    <t>Celkové množství = 545,000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</si>
  <si>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</si>
  <si>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</si>
  <si>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</si>
  <si>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</si>
  <si>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</si>
  <si>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Městec Králové (309,5+242,3)*0,17 = 93,806 [B]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</si>
  <si>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</si>
  <si>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</si>
  <si>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 - nebezpečný odpad</t>
  </si>
  <si>
    <t>tl. 0,15 m</t>
  </si>
  <si>
    <t>Městec Králové 54,27 = 54,270 [B]</t>
  </si>
  <si>
    <t>FRÉZOVÁNÍ ZPEVNENÝCH PLOCH ASFALTOVÝCH - ostatní odpad</t>
  </si>
  <si>
    <t xml:space="preserve"> 28,5 = 28,500 [A]</t>
  </si>
  <si>
    <t>113763</t>
  </si>
  <si>
    <t>FRÉZOVÁNÍ DRÁŽKY PRŮŘEZU DO 300MM2 V ASFALTOVÉ VOZOVCE</t>
  </si>
  <si>
    <t>M</t>
  </si>
  <si>
    <t xml:space="preserve"> 30 = 30,000</t>
  </si>
  <si>
    <t>Položka zahrnuje veškerou manipulaci s vybouranou sutí a s vybouranými hmotami vc. uložení na skládku.</t>
  </si>
  <si>
    <t>12110</t>
  </si>
  <si>
    <t>OR</t>
  </si>
  <si>
    <t>SEJMUTÍ ORNICE NEBO LESNÍ PŮDY</t>
  </si>
  <si>
    <t>S odvozem na deponii a následné použití</t>
  </si>
  <si>
    <t>ul. Na Barevně 545*0,2 = 109,000 [A]</t>
  </si>
  <si>
    <t>Chodník (63+6,6+6,2)*0,25 = 18,950 [B]</t>
  </si>
  <si>
    <t>Celkové množství = 127,950</t>
  </si>
  <si>
    <t>položka zahrnuje sejmutí ornice bez ohledu na tlouštku vrstvy a její vodorovnou dopravu_x000D_
nezahrnuje uložení na trvalou skládku</t>
  </si>
  <si>
    <t>12373</t>
  </si>
  <si>
    <t>ODKOP PRO SPOD STAVBU SILNIC A ŽELEZNIC TR. I</t>
  </si>
  <si>
    <t>Městec Králové - ul. Na Barevně + vjezdy - ŠD (345+41+61)*0,25 = 111,750 [C]</t>
  </si>
  <si>
    <t>Městec Králové - ul. Na Barevně + vjezdy - AZ (345+41+61)*0,5 = 223,500 [D]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</si>
  <si>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</si>
  <si>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</si>
  <si>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ZEMNÍKŮ A SKLÁDEK TŘ. I</t>
  </si>
  <si>
    <t>Vykopávka z deponie ornice + doprava na staveniště</t>
  </si>
  <si>
    <t>dle pol. 18220.OR - 24 24 = 24,000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</si>
  <si>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rucní vykopávky, odstranení korenu a napadávek_x000D_
- pažení, vzeprení a rozeprení vc. prepažování (vyjma štetových sten)_x000D_
- úpravu, ochranu a ocištení dna, základové spáry, sten a svahu_x000D_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položka nezahrnuje:_x000D_
- práce spojené s otvírkou zemníku</t>
  </si>
  <si>
    <t>17120</t>
  </si>
  <si>
    <t>ULOŽENÍ SYPANINY DO NÁSYPŮ A NA SKLÁDKY BEZ ZHUTNĚNÍ</t>
  </si>
  <si>
    <t>Uložení drnu na kompostárnu</t>
  </si>
  <si>
    <t>dle položky 11130.KOM 545*0,1 = 54,500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</si>
  <si>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</si>
  <si>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zložení ornice na deponii</t>
  </si>
  <si>
    <t>dle položky 12110.OR 124,16 = 124,160</t>
  </si>
  <si>
    <t>Uložení na skládku</t>
  </si>
  <si>
    <t>dle pol. 014101 A 0 = 335,250</t>
  </si>
  <si>
    <t>17680</t>
  </si>
  <si>
    <t>AZ</t>
  </si>
  <si>
    <t>VÝPLNE Z NAKUPOVANÝCH MATERIÁLU</t>
  </si>
  <si>
    <t>Městec Králové - aktivní zóna (AZ) (345+41+61)*0,5 = 223,500 [B]</t>
  </si>
  <si>
    <t>Celkové množství = 223,500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</si>
  <si>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</si>
  <si>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</si>
  <si>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</si>
  <si>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</si>
  <si>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>Komunikace - ul. Na Barevně + vjezdy 345+41+61 = 447,000 [A]</t>
  </si>
  <si>
    <t>položka zahrnuje úpravu pláne vcetne vyrovnání výškových rozdílu. Míru zhutnení urcuje projekt.</t>
  </si>
  <si>
    <t>18214</t>
  </si>
  <si>
    <t>ÚPRAVA POVRCHU SROVNÁNÍM ÚZEMÍ V TL DO 0,25M</t>
  </si>
  <si>
    <t>Rušená komunikace - ul. Na Barevně 309 = 309,000 [A]</t>
  </si>
  <si>
    <t>položka zahrnuje srovnání výškových rozdílu terénu</t>
  </si>
  <si>
    <t>18216</t>
  </si>
  <si>
    <t>ÚPRAVA POVRCHU SROVNÁNÍM ÚZEMÍ V TL DO 0,75M</t>
  </si>
  <si>
    <t>Vnitřní plocha okružní křižovatky 323,65 = 323,650 [A]</t>
  </si>
  <si>
    <t>18220</t>
  </si>
  <si>
    <t>ROZPROSTŘENÍ ORNICE VE SVAHU</t>
  </si>
  <si>
    <t>zpětné použití ornice z deponie</t>
  </si>
  <si>
    <t xml:space="preserve"> (100+60+80)*0,1 = 24,000 [A]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</si>
  <si>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</si>
  <si>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</si>
  <si>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</si>
  <si>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240 = 240,000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</si>
  <si>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</si>
  <si>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</si>
  <si>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</si>
  <si>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</si>
  <si>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</si>
  <si>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>ul. Na Barevně 45*2 = 90,000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</si>
  <si>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</si>
  <si>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272313</t>
  </si>
  <si>
    <t>ZÁKLADY Z PROSTÉHO BETONU DO C16/20</t>
  </si>
  <si>
    <t>Lože pod štěrbinový žlab 15*0,15 = 2,250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</si>
  <si>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</si>
  <si>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5</t>
  </si>
  <si>
    <t>Komunikace</t>
  </si>
  <si>
    <t>561441</t>
  </si>
  <si>
    <t>KAMENIVO ZPEVNĚNÉ CEMENTEM TŘ. I TL. DO 200MM</t>
  </si>
  <si>
    <t>KSC I 0,2 m</t>
  </si>
  <si>
    <t>Zpevnění dlažbou kraje 20 = 20,000</t>
  </si>
  <si>
    <t>Celkové množství = 20,000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</si>
  <si>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</si>
  <si>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56313</t>
  </si>
  <si>
    <t>VOZOVKOVÉ VRSTVY Z MECHANICKY ZPEVNĚNÉHO KAMENIVA TL. DO 150MM</t>
  </si>
  <si>
    <t>MK - ul. Na Barevně + vjezdy 345,1+41+60,3 = 446,400 [A]</t>
  </si>
  <si>
    <t>Celkové množství = 446,400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</si>
  <si>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</si>
  <si>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56333</t>
  </si>
  <si>
    <t>VOZOVKOVÉ VRSTVY ZE ŠTERKODRTI TL. DO 150MM</t>
  </si>
  <si>
    <t xml:space="preserve"> 63+6,6+6,2 = 75,800 [A]</t>
  </si>
  <si>
    <t>Celkové množství = 75,800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</si>
  <si>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</si>
  <si>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</si>
  <si>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ŠTĚRKODRTI TL. DO 200MM</t>
  </si>
  <si>
    <t>ŠDA tl. 0,2 m</t>
  </si>
  <si>
    <t>MK - ul. Na Barevně 345,1 = 345,100 [B]</t>
  </si>
  <si>
    <t>MK - vjezdy 41+60,3 = 101,300 [C]</t>
  </si>
  <si>
    <t>572123</t>
  </si>
  <si>
    <t>INFILTRAČNÍ POSTŘIK Z EMULZE DO 1,0KG/M2</t>
  </si>
  <si>
    <t>PI-C 0,6 kg/m2</t>
  </si>
  <si>
    <t xml:space="preserve"> 345,1+41+60,3 = 446,400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</si>
  <si>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</si>
  <si>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</si>
  <si>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</si>
  <si>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</si>
  <si>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>574A34</t>
  </si>
  <si>
    <t>ASFALTOVÝ BETON PRO OBRUSNÉ VRSTVY ACO 11+, 11S TL. 40MM</t>
  </si>
  <si>
    <t xml:space="preserve"> 345,100 = 345,100 [D]</t>
  </si>
  <si>
    <t xml:space="preserve"> 101,300 = 101,300 [E]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</si>
  <si>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</si>
  <si>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574E76</t>
  </si>
  <si>
    <t>ASFALTOVÝ BETON PRO PODKLADNÍ VRSTVY ACP 16+, 16S TL. 80MM</t>
  </si>
  <si>
    <t xml:space="preserve"> 345,100 = 345,100 [C]</t>
  </si>
  <si>
    <t xml:space="preserve"> 101,300 = 101,300 [D]</t>
  </si>
  <si>
    <t>582611</t>
  </si>
  <si>
    <t>KRYTY Z BETON DLAŽDIC SE ZÁMKEM ŠEDÝCH TL 60MM DO LOŽE Z KAM</t>
  </si>
  <si>
    <t>zámková tl. 0,06 m do lože DDK 0,04 m</t>
  </si>
  <si>
    <t>Chodník 63 = 63,000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</si>
  <si>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</si>
  <si>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58261A</t>
  </si>
  <si>
    <t>KRYTY Z BETON DLAŽDIC SE ZÁMKEM BAREV RELIÉF TL 60MM DO LOŽE Z KAM</t>
  </si>
  <si>
    <t>Lože DDK  tl. 0,04 m</t>
  </si>
  <si>
    <t xml:space="preserve"> 6,6+6,2 = 12,800</t>
  </si>
  <si>
    <t>8</t>
  </si>
  <si>
    <t>Potrubí</t>
  </si>
  <si>
    <t>87433</t>
  </si>
  <si>
    <t>POTRUBÍ Z TRUB PLASTOVÝCH ODPADNÍCH DN DO 150MM</t>
  </si>
  <si>
    <t xml:space="preserve"> 50 = 50,000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</si>
  <si>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</si>
  <si>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897627</t>
  </si>
  <si>
    <t>VPUST ŠTERBINOVÝCH ŽLABU Z BETON DÍLCU SV. ŠÍRKY DO 500MM</t>
  </si>
  <si>
    <t xml:space="preserve"> 6+9 = 15,000 [A]</t>
  </si>
  <si>
    <t>položka zahrnuje dodávku a osazení predepsaného dílce vcetne mríže
nezahrnuje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</si>
  <si>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</si>
  <si>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</si>
  <si>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</si>
  <si>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</si>
  <si>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>KUS</t>
  </si>
  <si>
    <t xml:space="preserve"> 8 = 8,000 [A]</t>
  </si>
  <si>
    <t>položka zahrnuje:
- dodávku a montáž znacek v požadovaném provedení</t>
  </si>
  <si>
    <t>915111</t>
  </si>
  <si>
    <t>VODOROVNÉ DOPRAVNÍ ZNACENÍ BARVOU HLADKÉ - DODÁVKA A POKLÁDKA</t>
  </si>
  <si>
    <t xml:space="preserve"> 15 = 15,000 [A]</t>
  </si>
  <si>
    <t>položka zahrnuje:
- dodání a pokládku náterového materiálu (merí se pouze natíraná plocha)
- predznacení a reflexní úpravu</t>
  </si>
  <si>
    <t>915211</t>
  </si>
  <si>
    <t>VODOROVNÉ DOPRAVNÍ ZNAČENÍ PLASTEM HLADKÉ - DODÁVKA A POKLÁDKA</t>
  </si>
  <si>
    <t xml:space="preserve"> 15 = 15,000</t>
  </si>
  <si>
    <t>položka zahrnuje:_x000D_
- dodání a pokládku náterového materiálu (merí se pouze natíraná plocha)_x000D_
- predznacení a reflexní úpravu</t>
  </si>
  <si>
    <t>917223</t>
  </si>
  <si>
    <t>SILNIČNÍ A CHODNÍKOVÉ OBRUBY Z BETONOVÝCH OBRUBNÍKŮ ŠÍŘ 100MM</t>
  </si>
  <si>
    <t>100x250x1000</t>
  </si>
  <si>
    <t>Chodník 54 = 54,000 [A]</t>
  </si>
  <si>
    <t>Položka zahrnuje:_x000D_
dodání a pokládku betonových obrubníku o rozmerech predepsaných zadávací dokumentací_x000D_
betonové lože i bocní betonovou operku.</t>
  </si>
  <si>
    <t>917224</t>
  </si>
  <si>
    <t>SILNIČNÍ A CHODNÍKOVÉ OBRUBY Z BETONOVÝCH OBRUBNÍKŮ ŠÍŘ 150MM</t>
  </si>
  <si>
    <t>vč. lože C16/20  tl. 0,1m 
150x250x1000</t>
  </si>
  <si>
    <t>Komunikace 128 = 128,000</t>
  </si>
  <si>
    <t>91723</t>
  </si>
  <si>
    <t>OBRUBY Z BETON KRAJNÍKŮ</t>
  </si>
  <si>
    <t xml:space="preserve"> 128*2 = 256,000</t>
  </si>
  <si>
    <t>Položka zahrnuje:_x000D_
dodání a pokládku betonových krajníku o rozmerech predepsaných zadávací dokumentací_x000D_
betonové lože i bocní betonovou operku.</t>
  </si>
  <si>
    <t>931323</t>
  </si>
  <si>
    <t>TĚSNĚNÍ DILATAČ SPAR ASF ZÁLIVKOU MODIFIK PRŮŘ DO 300MM2</t>
  </si>
  <si>
    <t>dle pol. 113763 30 = 30,000</t>
  </si>
  <si>
    <t>položka zahrnuje dodávku a osazení predepsaného materiálu, ocištení ploch spáry pred úpravou, ocištení okolí spáry po úprave_x000D_
nezahrnuje tesnící profil</t>
  </si>
  <si>
    <t>SO 102 - III/3245 Městec Králové, ul. Dymokurská, Okružní křižovatka - Městec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</si>
</sst>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0</v>
      </c>
      <c r="D6" s="3"/>
      <c r="E6" s="3"/>
    </row>
    <row r="7" spans="1:5" x14ac:dyDescent="0.25">
      <c r="A7" s="3"/>
      <c r="B7" s="5" t="s">
        <v>5</v>
      </c>
      <c r="C7" s="6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102'!I3</f>
        <v>0</v>
      </c>
      <c r="D10" s="9">
        <f>SUMIFS('SO 102'!O:O,'SO 102'!A:A,"P")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abSelected="1" topLeftCell="B79" workbookViewId="0">
      <selection activeCell="G17" sqref="G17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11" t="s">
        <v>267</v>
      </c>
      <c r="F3" s="3"/>
      <c r="G3" s="3"/>
      <c r="H3" s="12" t="s">
        <v>11</v>
      </c>
      <c r="I3" s="13">
        <f>SUMIFS(I8:I239,A8:A239,"SD")</f>
        <v>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SUMIFS(I9:I64,A9:A64,"P")</f>
        <v>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335.25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93.805999999999997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54.5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x14ac:dyDescent="0.25">
      <c r="A39" s="17" t="s">
        <v>32</v>
      </c>
      <c r="B39" s="17">
        <v>50</v>
      </c>
      <c r="C39" s="18" t="s">
        <v>61</v>
      </c>
      <c r="D39" t="s">
        <v>34</v>
      </c>
      <c r="E39" s="19" t="s">
        <v>62</v>
      </c>
      <c r="F39" s="20" t="s">
        <v>50</v>
      </c>
      <c r="G39" s="21">
        <v>28.5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63</v>
      </c>
    </row>
    <row r="42" spans="1:16" ht="30" x14ac:dyDescent="0.25">
      <c r="A42" s="17" t="s">
        <v>40</v>
      </c>
      <c r="E42" s="19" t="s">
        <v>53</v>
      </c>
    </row>
    <row r="43" spans="1:16" x14ac:dyDescent="0.25">
      <c r="A43" s="17" t="s">
        <v>32</v>
      </c>
      <c r="B43" s="17">
        <v>8</v>
      </c>
      <c r="C43" s="18" t="s">
        <v>64</v>
      </c>
      <c r="D43" t="s">
        <v>34</v>
      </c>
      <c r="E43" s="19" t="s">
        <v>65</v>
      </c>
      <c r="F43" s="20" t="s">
        <v>50</v>
      </c>
      <c r="G43" s="21">
        <v>54.27</v>
      </c>
      <c r="H43" s="22">
        <v>0</v>
      </c>
      <c r="I43" s="23">
        <f>ROUND(G43*H43,P4)</f>
        <v>0</v>
      </c>
      <c r="O43" s="24">
        <f>I43*0.21</f>
        <v>0</v>
      </c>
      <c r="P43">
        <v>3</v>
      </c>
    </row>
    <row r="44" spans="1:16" x14ac:dyDescent="0.25">
      <c r="A44" s="17" t="s">
        <v>37</v>
      </c>
      <c r="E44" s="25" t="s">
        <v>34</v>
      </c>
    </row>
    <row r="45" spans="1:16" x14ac:dyDescent="0.25">
      <c r="A45" s="17" t="s">
        <v>38</v>
      </c>
      <c r="E45" s="26" t="s">
        <v>66</v>
      </c>
    </row>
    <row r="46" spans="1:16" x14ac:dyDescent="0.25">
      <c r="A46" s="17" t="s">
        <v>38</v>
      </c>
      <c r="E46" s="26" t="s">
        <v>67</v>
      </c>
    </row>
    <row r="47" spans="1:16" ht="30" x14ac:dyDescent="0.25">
      <c r="A47" s="17" t="s">
        <v>40</v>
      </c>
      <c r="E47" s="19" t="s">
        <v>53</v>
      </c>
    </row>
    <row r="48" spans="1:16" x14ac:dyDescent="0.25">
      <c r="A48" s="17" t="s">
        <v>32</v>
      </c>
      <c r="B48" s="17">
        <v>9</v>
      </c>
      <c r="C48" s="18" t="s">
        <v>68</v>
      </c>
      <c r="D48" t="s">
        <v>34</v>
      </c>
      <c r="E48" s="19" t="s">
        <v>69</v>
      </c>
      <c r="F48" s="20" t="s">
        <v>50</v>
      </c>
      <c r="G48" s="21">
        <v>151.94999999999999</v>
      </c>
      <c r="H48" s="22">
        <v>0</v>
      </c>
      <c r="I48" s="23">
        <f>ROUND(G48*H48,P4)</f>
        <v>0</v>
      </c>
      <c r="O48" s="24">
        <f>I48*0.21</f>
        <v>0</v>
      </c>
      <c r="P48">
        <v>3</v>
      </c>
    </row>
    <row r="49" spans="1:16" x14ac:dyDescent="0.25">
      <c r="A49" s="17" t="s">
        <v>37</v>
      </c>
      <c r="E49" s="25" t="s">
        <v>34</v>
      </c>
    </row>
    <row r="50" spans="1:16" x14ac:dyDescent="0.25">
      <c r="A50" s="17" t="s">
        <v>38</v>
      </c>
      <c r="E50" s="26" t="s">
        <v>70</v>
      </c>
    </row>
    <row r="51" spans="1:16" x14ac:dyDescent="0.25">
      <c r="A51" s="17" t="s">
        <v>38</v>
      </c>
      <c r="E51" s="26" t="s">
        <v>71</v>
      </c>
    </row>
    <row r="52" spans="1:16" x14ac:dyDescent="0.25">
      <c r="A52" s="17" t="s">
        <v>38</v>
      </c>
      <c r="E52" s="26" t="s">
        <v>72</v>
      </c>
    </row>
    <row r="53" spans="1:16" ht="30" x14ac:dyDescent="0.25">
      <c r="A53" s="17" t="s">
        <v>40</v>
      </c>
      <c r="E53" s="19" t="s">
        <v>53</v>
      </c>
    </row>
    <row r="54" spans="1:16" ht="30" x14ac:dyDescent="0.25">
      <c r="A54" s="17" t="s">
        <v>32</v>
      </c>
      <c r="B54" s="17">
        <v>10</v>
      </c>
      <c r="C54" s="18" t="s">
        <v>73</v>
      </c>
      <c r="D54" s="17" t="s">
        <v>74</v>
      </c>
      <c r="E54" s="19" t="s">
        <v>75</v>
      </c>
      <c r="F54" s="20" t="s">
        <v>36</v>
      </c>
      <c r="G54" s="21">
        <v>1</v>
      </c>
      <c r="H54" s="22">
        <v>0</v>
      </c>
      <c r="I54" s="23">
        <f>ROUND(G54*H54,P4)</f>
        <v>0</v>
      </c>
      <c r="O54" s="24">
        <f>I54*0.21</f>
        <v>0</v>
      </c>
      <c r="P54">
        <v>3</v>
      </c>
    </row>
    <row r="55" spans="1:16" x14ac:dyDescent="0.25">
      <c r="A55" s="17" t="s">
        <v>37</v>
      </c>
      <c r="E55" s="19" t="s">
        <v>76</v>
      </c>
    </row>
    <row r="56" spans="1:16" x14ac:dyDescent="0.25">
      <c r="A56" s="17" t="s">
        <v>38</v>
      </c>
      <c r="E56" s="26" t="s">
        <v>77</v>
      </c>
    </row>
    <row r="57" spans="1:16" x14ac:dyDescent="0.25">
      <c r="A57" s="17" t="s">
        <v>38</v>
      </c>
      <c r="E57" s="26" t="s">
        <v>78</v>
      </c>
    </row>
    <row r="58" spans="1:16" ht="30" x14ac:dyDescent="0.25">
      <c r="A58" s="17" t="s">
        <v>40</v>
      </c>
      <c r="E58" s="19" t="s">
        <v>79</v>
      </c>
    </row>
    <row r="59" spans="1:16" ht="30" x14ac:dyDescent="0.25">
      <c r="A59" s="17" t="s">
        <v>32</v>
      </c>
      <c r="B59" s="17">
        <v>11</v>
      </c>
      <c r="C59" s="18" t="s">
        <v>80</v>
      </c>
      <c r="D59" t="s">
        <v>34</v>
      </c>
      <c r="E59" s="19" t="s">
        <v>81</v>
      </c>
      <c r="F59" s="20" t="s">
        <v>36</v>
      </c>
      <c r="G59" s="21">
        <v>1</v>
      </c>
      <c r="H59" s="22">
        <v>0</v>
      </c>
      <c r="I59" s="23">
        <f>ROUND(G59*H59,P4)</f>
        <v>0</v>
      </c>
      <c r="O59" s="24">
        <f>I59*0.21</f>
        <v>0</v>
      </c>
      <c r="P59">
        <v>3</v>
      </c>
    </row>
    <row r="60" spans="1:16" x14ac:dyDescent="0.25">
      <c r="A60" s="17" t="s">
        <v>37</v>
      </c>
      <c r="E60" s="25" t="s">
        <v>34</v>
      </c>
    </row>
    <row r="61" spans="1:16" ht="30" x14ac:dyDescent="0.25">
      <c r="A61" s="17" t="s">
        <v>40</v>
      </c>
      <c r="E61" s="19" t="s">
        <v>82</v>
      </c>
    </row>
    <row r="62" spans="1:16" x14ac:dyDescent="0.25">
      <c r="A62" s="17" t="s">
        <v>32</v>
      </c>
      <c r="B62" s="17">
        <v>12</v>
      </c>
      <c r="C62" s="18" t="s">
        <v>83</v>
      </c>
      <c r="D62" t="s">
        <v>34</v>
      </c>
      <c r="E62" s="19" t="s">
        <v>84</v>
      </c>
      <c r="F62" s="20" t="s">
        <v>36</v>
      </c>
      <c r="G62" s="21">
        <v>1</v>
      </c>
      <c r="H62" s="22">
        <v>0</v>
      </c>
      <c r="I62" s="23">
        <f>ROUND(G62*H62,P4)</f>
        <v>0</v>
      </c>
      <c r="O62" s="24">
        <f>I62*0.21</f>
        <v>0</v>
      </c>
      <c r="P62">
        <v>3</v>
      </c>
    </row>
    <row r="63" spans="1:16" x14ac:dyDescent="0.25">
      <c r="A63" s="17" t="s">
        <v>37</v>
      </c>
      <c r="E63" s="25" t="s">
        <v>34</v>
      </c>
    </row>
    <row r="64" spans="1:16" ht="30" x14ac:dyDescent="0.25">
      <c r="A64" s="17" t="s">
        <v>40</v>
      </c>
      <c r="E64" s="19" t="s">
        <v>85</v>
      </c>
    </row>
    <row r="65" spans="1:16" x14ac:dyDescent="0.25">
      <c r="A65" s="14" t="s">
        <v>29</v>
      </c>
      <c r="B65" s="14"/>
      <c r="C65" s="15" t="s">
        <v>16</v>
      </c>
      <c r="D65" s="14"/>
      <c r="E65" s="14" t="s">
        <v>86</v>
      </c>
      <c r="F65" s="14"/>
      <c r="G65" s="14"/>
      <c r="H65" s="14"/>
      <c r="I65" s="16">
        <f>SUMIFS(I66:I142,A66:A142,"P")</f>
        <v>0</v>
      </c>
    </row>
    <row r="66" spans="1:16" x14ac:dyDescent="0.25">
      <c r="A66" s="17" t="s">
        <v>32</v>
      </c>
      <c r="B66" s="17">
        <v>13</v>
      </c>
      <c r="C66" s="18" t="s">
        <v>87</v>
      </c>
      <c r="D66" s="17" t="s">
        <v>88</v>
      </c>
      <c r="E66" s="19" t="s">
        <v>89</v>
      </c>
      <c r="F66" s="20" t="s">
        <v>90</v>
      </c>
      <c r="G66" s="21">
        <v>545</v>
      </c>
      <c r="H66" s="22">
        <v>0</v>
      </c>
      <c r="I66" s="23">
        <f>ROUND(G66*H66,P4)</f>
        <v>0</v>
      </c>
      <c r="O66" s="24">
        <f>I66*0.21</f>
        <v>0</v>
      </c>
      <c r="P66">
        <v>3</v>
      </c>
    </row>
    <row r="67" spans="1:16" x14ac:dyDescent="0.25">
      <c r="A67" s="17" t="s">
        <v>37</v>
      </c>
      <c r="E67" s="19" t="s">
        <v>91</v>
      </c>
    </row>
    <row r="68" spans="1:16" x14ac:dyDescent="0.25">
      <c r="A68" s="17" t="s">
        <v>38</v>
      </c>
      <c r="E68" s="26" t="s">
        <v>92</v>
      </c>
    </row>
    <row r="69" spans="1:16" x14ac:dyDescent="0.25">
      <c r="A69" s="17" t="s">
        <v>38</v>
      </c>
      <c r="E69" s="26" t="s">
        <v>93</v>
      </c>
    </row>
    <row r="70" spans="1:16" x14ac:dyDescent="0.25">
      <c r="A70" s="17" t="s">
        <v>40</v>
      </c>
      <c r="E70" s="19" t="s">
        <v>94</v>
      </c>
    </row>
    <row r="71" spans="1:16" x14ac:dyDescent="0.25">
      <c r="A71" s="17" t="s">
        <v>32</v>
      </c>
      <c r="B71" s="17">
        <v>14</v>
      </c>
      <c r="C71" s="18" t="s">
        <v>95</v>
      </c>
      <c r="D71" s="17" t="s">
        <v>96</v>
      </c>
      <c r="E71" s="19" t="s">
        <v>97</v>
      </c>
      <c r="F71" s="20" t="s">
        <v>50</v>
      </c>
      <c r="G71" s="21">
        <v>93.805999999999997</v>
      </c>
      <c r="H71" s="22">
        <v>0</v>
      </c>
      <c r="I71" s="23">
        <f>ROUND(G71*H71,P4)</f>
        <v>0</v>
      </c>
      <c r="O71" s="24">
        <f>I71*0.21</f>
        <v>0</v>
      </c>
      <c r="P71">
        <v>3</v>
      </c>
    </row>
    <row r="72" spans="1:16" x14ac:dyDescent="0.25">
      <c r="A72" s="17" t="s">
        <v>37</v>
      </c>
      <c r="E72" s="19" t="s">
        <v>98</v>
      </c>
    </row>
    <row r="73" spans="1:16" x14ac:dyDescent="0.25">
      <c r="A73" s="17" t="s">
        <v>38</v>
      </c>
      <c r="E73" s="26" t="s">
        <v>99</v>
      </c>
    </row>
    <row r="74" spans="1:16" x14ac:dyDescent="0.25">
      <c r="A74" s="17" t="s">
        <v>38</v>
      </c>
      <c r="E74" s="26" t="s">
        <v>57</v>
      </c>
    </row>
    <row r="75" spans="1:16" ht="90" x14ac:dyDescent="0.25">
      <c r="A75" s="17" t="s">
        <v>40</v>
      </c>
      <c r="E75" s="19" t="s">
        <v>100</v>
      </c>
    </row>
    <row r="76" spans="1:16" x14ac:dyDescent="0.25">
      <c r="A76" s="17" t="s">
        <v>32</v>
      </c>
      <c r="B76" s="17">
        <v>15</v>
      </c>
      <c r="C76" s="18" t="s">
        <v>101</v>
      </c>
      <c r="D76" t="s">
        <v>34</v>
      </c>
      <c r="E76" s="19" t="s">
        <v>102</v>
      </c>
      <c r="F76" s="20" t="s">
        <v>50</v>
      </c>
      <c r="G76" s="21">
        <v>54.27</v>
      </c>
      <c r="H76" s="22">
        <v>0</v>
      </c>
      <c r="I76" s="23">
        <f>ROUND(G76*H76,P4)</f>
        <v>0</v>
      </c>
      <c r="O76" s="24">
        <f>I76*0.21</f>
        <v>0</v>
      </c>
      <c r="P76">
        <v>3</v>
      </c>
    </row>
    <row r="77" spans="1:16" x14ac:dyDescent="0.25">
      <c r="A77" s="17" t="s">
        <v>37</v>
      </c>
      <c r="E77" s="19" t="s">
        <v>103</v>
      </c>
    </row>
    <row r="78" spans="1:16" x14ac:dyDescent="0.25">
      <c r="A78" s="17" t="s">
        <v>38</v>
      </c>
      <c r="E78" s="26" t="s">
        <v>104</v>
      </c>
    </row>
    <row r="79" spans="1:16" x14ac:dyDescent="0.25">
      <c r="A79" s="17" t="s">
        <v>38</v>
      </c>
      <c r="E79" s="26" t="s">
        <v>67</v>
      </c>
    </row>
    <row r="80" spans="1:16" ht="90" x14ac:dyDescent="0.25">
      <c r="A80" s="17" t="s">
        <v>40</v>
      </c>
      <c r="E80" s="19" t="s">
        <v>100</v>
      </c>
    </row>
    <row r="81" spans="1:16" x14ac:dyDescent="0.25">
      <c r="A81" s="17" t="s">
        <v>32</v>
      </c>
      <c r="B81" s="17">
        <v>51</v>
      </c>
      <c r="C81" s="18" t="s">
        <v>101</v>
      </c>
      <c r="D81" s="17" t="s">
        <v>16</v>
      </c>
      <c r="E81" s="19" t="s">
        <v>105</v>
      </c>
      <c r="F81" s="20" t="s">
        <v>50</v>
      </c>
      <c r="G81" s="21">
        <v>28.5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7" t="s">
        <v>37</v>
      </c>
      <c r="E82" s="25" t="s">
        <v>34</v>
      </c>
    </row>
    <row r="83" spans="1:16" x14ac:dyDescent="0.25">
      <c r="A83" s="17" t="s">
        <v>38</v>
      </c>
      <c r="E83" s="26" t="s">
        <v>106</v>
      </c>
    </row>
    <row r="84" spans="1:16" ht="90" x14ac:dyDescent="0.25">
      <c r="A84" s="17" t="s">
        <v>40</v>
      </c>
      <c r="E84" s="19" t="s">
        <v>100</v>
      </c>
    </row>
    <row r="85" spans="1:16" x14ac:dyDescent="0.25">
      <c r="A85" s="17" t="s">
        <v>32</v>
      </c>
      <c r="B85" s="17">
        <v>16</v>
      </c>
      <c r="C85" s="18" t="s">
        <v>107</v>
      </c>
      <c r="D85" t="s">
        <v>34</v>
      </c>
      <c r="E85" s="19" t="s">
        <v>108</v>
      </c>
      <c r="F85" s="20" t="s">
        <v>109</v>
      </c>
      <c r="G85" s="21">
        <v>30</v>
      </c>
      <c r="H85" s="22">
        <v>0</v>
      </c>
      <c r="I85" s="23">
        <f>ROUND(G85*H85,P4)</f>
        <v>0</v>
      </c>
      <c r="O85" s="24">
        <f>I85*0.21</f>
        <v>0</v>
      </c>
      <c r="P85">
        <v>3</v>
      </c>
    </row>
    <row r="86" spans="1:16" x14ac:dyDescent="0.25">
      <c r="A86" s="17" t="s">
        <v>37</v>
      </c>
      <c r="E86" s="25" t="s">
        <v>34</v>
      </c>
    </row>
    <row r="87" spans="1:16" x14ac:dyDescent="0.25">
      <c r="A87" s="17" t="s">
        <v>38</v>
      </c>
      <c r="E87" s="26" t="s">
        <v>110</v>
      </c>
    </row>
    <row r="88" spans="1:16" ht="30" x14ac:dyDescent="0.25">
      <c r="A88" s="17" t="s">
        <v>40</v>
      </c>
      <c r="E88" s="19" t="s">
        <v>111</v>
      </c>
    </row>
    <row r="89" spans="1:16" x14ac:dyDescent="0.25">
      <c r="A89" s="17" t="s">
        <v>32</v>
      </c>
      <c r="B89" s="17">
        <v>17</v>
      </c>
      <c r="C89" s="18" t="s">
        <v>112</v>
      </c>
      <c r="D89" s="17" t="s">
        <v>113</v>
      </c>
      <c r="E89" s="19" t="s">
        <v>114</v>
      </c>
      <c r="F89" s="20" t="s">
        <v>50</v>
      </c>
      <c r="G89" s="21">
        <v>127.95</v>
      </c>
      <c r="H89" s="22">
        <v>0</v>
      </c>
      <c r="I89" s="23">
        <f>ROUND(G89*H89,P4)</f>
        <v>0</v>
      </c>
      <c r="O89" s="24">
        <f>I89*0.21</f>
        <v>0</v>
      </c>
      <c r="P89">
        <v>3</v>
      </c>
    </row>
    <row r="90" spans="1:16" x14ac:dyDescent="0.25">
      <c r="A90" s="17" t="s">
        <v>37</v>
      </c>
      <c r="E90" s="19" t="s">
        <v>115</v>
      </c>
    </row>
    <row r="91" spans="1:16" x14ac:dyDescent="0.25">
      <c r="A91" s="17" t="s">
        <v>38</v>
      </c>
      <c r="E91" s="26" t="s">
        <v>116</v>
      </c>
    </row>
    <row r="92" spans="1:16" x14ac:dyDescent="0.25">
      <c r="A92" s="17" t="s">
        <v>38</v>
      </c>
      <c r="E92" s="26" t="s">
        <v>117</v>
      </c>
    </row>
    <row r="93" spans="1:16" x14ac:dyDescent="0.25">
      <c r="A93" s="17" t="s">
        <v>38</v>
      </c>
      <c r="E93" s="26" t="s">
        <v>118</v>
      </c>
    </row>
    <row r="94" spans="1:16" ht="45" x14ac:dyDescent="0.25">
      <c r="A94" s="17" t="s">
        <v>40</v>
      </c>
      <c r="E94" s="19" t="s">
        <v>119</v>
      </c>
    </row>
    <row r="95" spans="1:16" x14ac:dyDescent="0.25">
      <c r="A95" s="17" t="s">
        <v>32</v>
      </c>
      <c r="B95" s="17">
        <v>18</v>
      </c>
      <c r="C95" s="18" t="s">
        <v>120</v>
      </c>
      <c r="D95" s="17" t="s">
        <v>96</v>
      </c>
      <c r="E95" s="19" t="s">
        <v>121</v>
      </c>
      <c r="F95" s="20" t="s">
        <v>50</v>
      </c>
      <c r="G95" s="21">
        <v>335.25</v>
      </c>
      <c r="H95" s="22">
        <v>0</v>
      </c>
      <c r="I95" s="23">
        <f>ROUND(G95*H95,P4)</f>
        <v>0</v>
      </c>
      <c r="O95" s="24">
        <f>I95*0.21</f>
        <v>0</v>
      </c>
      <c r="P95">
        <v>3</v>
      </c>
    </row>
    <row r="96" spans="1:16" x14ac:dyDescent="0.25">
      <c r="A96" s="17" t="s">
        <v>37</v>
      </c>
      <c r="E96" s="25" t="s">
        <v>34</v>
      </c>
    </row>
    <row r="97" spans="1:16" ht="30" x14ac:dyDescent="0.25">
      <c r="A97" s="17" t="s">
        <v>38</v>
      </c>
      <c r="E97" s="26" t="s">
        <v>122</v>
      </c>
    </row>
    <row r="98" spans="1:16" ht="30" x14ac:dyDescent="0.25">
      <c r="A98" s="17" t="s">
        <v>38</v>
      </c>
      <c r="E98" s="26" t="s">
        <v>123</v>
      </c>
    </row>
    <row r="99" spans="1:16" x14ac:dyDescent="0.25">
      <c r="A99" s="17" t="s">
        <v>38</v>
      </c>
      <c r="E99" s="26" t="s">
        <v>52</v>
      </c>
    </row>
    <row r="100" spans="1:16" ht="409.5" x14ac:dyDescent="0.25">
      <c r="A100" s="17" t="s">
        <v>40</v>
      </c>
      <c r="E100" s="19" t="s">
        <v>124</v>
      </c>
    </row>
    <row r="101" spans="1:16" x14ac:dyDescent="0.25">
      <c r="A101" s="17" t="s">
        <v>32</v>
      </c>
      <c r="B101" s="17">
        <v>19</v>
      </c>
      <c r="C101" s="18" t="s">
        <v>125</v>
      </c>
      <c r="D101" s="17" t="s">
        <v>113</v>
      </c>
      <c r="E101" s="19" t="s">
        <v>126</v>
      </c>
      <c r="F101" s="20" t="s">
        <v>50</v>
      </c>
      <c r="G101" s="21">
        <v>24</v>
      </c>
      <c r="H101" s="22">
        <v>0</v>
      </c>
      <c r="I101" s="23">
        <f>ROUND(G101*H101,P4)</f>
        <v>0</v>
      </c>
      <c r="O101" s="24">
        <f>I101*0.21</f>
        <v>0</v>
      </c>
      <c r="P101">
        <v>3</v>
      </c>
    </row>
    <row r="102" spans="1:16" x14ac:dyDescent="0.25">
      <c r="A102" s="17" t="s">
        <v>37</v>
      </c>
      <c r="E102" s="19" t="s">
        <v>127</v>
      </c>
    </row>
    <row r="103" spans="1:16" x14ac:dyDescent="0.25">
      <c r="A103" s="17" t="s">
        <v>38</v>
      </c>
      <c r="E103" s="26" t="s">
        <v>128</v>
      </c>
    </row>
    <row r="104" spans="1:16" ht="405" x14ac:dyDescent="0.25">
      <c r="A104" s="17" t="s">
        <v>40</v>
      </c>
      <c r="E104" s="19" t="s">
        <v>129</v>
      </c>
    </row>
    <row r="105" spans="1:16" x14ac:dyDescent="0.25">
      <c r="A105" s="17" t="s">
        <v>32</v>
      </c>
      <c r="B105" s="17">
        <v>20</v>
      </c>
      <c r="C105" s="18" t="s">
        <v>130</v>
      </c>
      <c r="D105" s="17" t="s">
        <v>88</v>
      </c>
      <c r="E105" s="19" t="s">
        <v>131</v>
      </c>
      <c r="F105" s="20" t="s">
        <v>50</v>
      </c>
      <c r="G105" s="21">
        <v>54.5</v>
      </c>
      <c r="H105" s="22">
        <v>0</v>
      </c>
      <c r="I105" s="23">
        <f>ROUND(G105*H105,P4)</f>
        <v>0</v>
      </c>
      <c r="O105" s="24">
        <f>I105*0.21</f>
        <v>0</v>
      </c>
      <c r="P105">
        <v>3</v>
      </c>
    </row>
    <row r="106" spans="1:16" x14ac:dyDescent="0.25">
      <c r="A106" s="17" t="s">
        <v>37</v>
      </c>
      <c r="E106" s="19" t="s">
        <v>132</v>
      </c>
    </row>
    <row r="107" spans="1:16" x14ac:dyDescent="0.25">
      <c r="A107" s="17" t="s">
        <v>38</v>
      </c>
      <c r="E107" s="26" t="s">
        <v>133</v>
      </c>
    </row>
    <row r="108" spans="1:16" ht="255" x14ac:dyDescent="0.25">
      <c r="A108" s="17" t="s">
        <v>40</v>
      </c>
      <c r="E108" s="19" t="s">
        <v>134</v>
      </c>
    </row>
    <row r="109" spans="1:16" x14ac:dyDescent="0.25">
      <c r="A109" s="17" t="s">
        <v>32</v>
      </c>
      <c r="B109" s="17">
        <v>21</v>
      </c>
      <c r="C109" s="18" t="s">
        <v>130</v>
      </c>
      <c r="D109" s="17" t="s">
        <v>113</v>
      </c>
      <c r="E109" s="19" t="s">
        <v>131</v>
      </c>
      <c r="F109" s="20" t="s">
        <v>50</v>
      </c>
      <c r="G109" s="21">
        <v>124.16</v>
      </c>
      <c r="H109" s="22">
        <v>0</v>
      </c>
      <c r="I109" s="23">
        <f>ROUND(G109*H109,P4)</f>
        <v>0</v>
      </c>
      <c r="O109" s="24">
        <f>I109*0.21</f>
        <v>0</v>
      </c>
      <c r="P109">
        <v>3</v>
      </c>
    </row>
    <row r="110" spans="1:16" x14ac:dyDescent="0.25">
      <c r="A110" s="17" t="s">
        <v>37</v>
      </c>
      <c r="E110" s="19" t="s">
        <v>135</v>
      </c>
    </row>
    <row r="111" spans="1:16" x14ac:dyDescent="0.25">
      <c r="A111" s="17" t="s">
        <v>38</v>
      </c>
      <c r="E111" s="26" t="s">
        <v>136</v>
      </c>
    </row>
    <row r="112" spans="1:16" ht="255" x14ac:dyDescent="0.25">
      <c r="A112" s="17" t="s">
        <v>40</v>
      </c>
      <c r="E112" s="19" t="s">
        <v>134</v>
      </c>
    </row>
    <row r="113" spans="1:16" x14ac:dyDescent="0.25">
      <c r="A113" s="17" t="s">
        <v>32</v>
      </c>
      <c r="B113" s="17">
        <v>22</v>
      </c>
      <c r="C113" s="18" t="s">
        <v>130</v>
      </c>
      <c r="D113" s="17" t="s">
        <v>96</v>
      </c>
      <c r="E113" s="19" t="s">
        <v>131</v>
      </c>
      <c r="F113" s="20" t="s">
        <v>50</v>
      </c>
      <c r="G113" s="21">
        <v>335.25</v>
      </c>
      <c r="H113" s="22">
        <v>0</v>
      </c>
      <c r="I113" s="23">
        <f>ROUND(G113*H113,P4)</f>
        <v>0</v>
      </c>
      <c r="O113" s="24">
        <f>I113*0.21</f>
        <v>0</v>
      </c>
      <c r="P113">
        <v>3</v>
      </c>
    </row>
    <row r="114" spans="1:16" x14ac:dyDescent="0.25">
      <c r="A114" s="17" t="s">
        <v>37</v>
      </c>
      <c r="E114" s="19" t="s">
        <v>137</v>
      </c>
    </row>
    <row r="115" spans="1:16" x14ac:dyDescent="0.25">
      <c r="A115" s="17" t="s">
        <v>38</v>
      </c>
      <c r="E115" s="26" t="s">
        <v>138</v>
      </c>
    </row>
    <row r="116" spans="1:16" x14ac:dyDescent="0.25">
      <c r="A116" s="17" t="s">
        <v>38</v>
      </c>
      <c r="E116" s="26" t="s">
        <v>52</v>
      </c>
    </row>
    <row r="117" spans="1:16" ht="255" x14ac:dyDescent="0.25">
      <c r="A117" s="17" t="s">
        <v>40</v>
      </c>
      <c r="E117" s="19" t="s">
        <v>134</v>
      </c>
    </row>
    <row r="118" spans="1:16" x14ac:dyDescent="0.25">
      <c r="A118" s="17" t="s">
        <v>32</v>
      </c>
      <c r="B118" s="17">
        <v>23</v>
      </c>
      <c r="C118" s="18" t="s">
        <v>139</v>
      </c>
      <c r="D118" s="17" t="s">
        <v>140</v>
      </c>
      <c r="E118" s="19" t="s">
        <v>141</v>
      </c>
      <c r="F118" s="20" t="s">
        <v>50</v>
      </c>
      <c r="G118" s="21">
        <v>223.5</v>
      </c>
      <c r="H118" s="22">
        <v>0</v>
      </c>
      <c r="I118" s="23">
        <f>ROUND(G118*H118,P4)</f>
        <v>0</v>
      </c>
      <c r="O118" s="24">
        <f>I118*0.21</f>
        <v>0</v>
      </c>
      <c r="P118">
        <v>3</v>
      </c>
    </row>
    <row r="119" spans="1:16" x14ac:dyDescent="0.25">
      <c r="A119" s="17" t="s">
        <v>37</v>
      </c>
      <c r="E119" s="25" t="s">
        <v>34</v>
      </c>
    </row>
    <row r="120" spans="1:16" x14ac:dyDescent="0.25">
      <c r="A120" s="17" t="s">
        <v>38</v>
      </c>
      <c r="E120" s="26" t="s">
        <v>142</v>
      </c>
    </row>
    <row r="121" spans="1:16" x14ac:dyDescent="0.25">
      <c r="A121" s="17" t="s">
        <v>38</v>
      </c>
      <c r="E121" s="26" t="s">
        <v>143</v>
      </c>
    </row>
    <row r="122" spans="1:16" ht="360" x14ac:dyDescent="0.25">
      <c r="A122" s="17" t="s">
        <v>40</v>
      </c>
      <c r="E122" s="19" t="s">
        <v>144</v>
      </c>
    </row>
    <row r="123" spans="1:16" x14ac:dyDescent="0.25">
      <c r="A123" s="17" t="s">
        <v>32</v>
      </c>
      <c r="B123" s="17">
        <v>24</v>
      </c>
      <c r="C123" s="18" t="s">
        <v>145</v>
      </c>
      <c r="D123" t="s">
        <v>34</v>
      </c>
      <c r="E123" s="19" t="s">
        <v>146</v>
      </c>
      <c r="F123" s="20" t="s">
        <v>90</v>
      </c>
      <c r="G123" s="21">
        <v>447</v>
      </c>
      <c r="H123" s="22">
        <v>0</v>
      </c>
      <c r="I123" s="23">
        <f>ROUND(G123*H123,P4)</f>
        <v>0</v>
      </c>
      <c r="O123" s="24">
        <f>I123*0.21</f>
        <v>0</v>
      </c>
      <c r="P123">
        <v>3</v>
      </c>
    </row>
    <row r="124" spans="1:16" x14ac:dyDescent="0.25">
      <c r="A124" s="17" t="s">
        <v>37</v>
      </c>
      <c r="E124" s="19" t="s">
        <v>147</v>
      </c>
    </row>
    <row r="125" spans="1:16" x14ac:dyDescent="0.25">
      <c r="A125" s="17" t="s">
        <v>38</v>
      </c>
      <c r="E125" s="26" t="s">
        <v>148</v>
      </c>
    </row>
    <row r="126" spans="1:16" ht="30" x14ac:dyDescent="0.25">
      <c r="A126" s="17" t="s">
        <v>40</v>
      </c>
      <c r="E126" s="19" t="s">
        <v>149</v>
      </c>
    </row>
    <row r="127" spans="1:16" x14ac:dyDescent="0.25">
      <c r="A127" s="17" t="s">
        <v>32</v>
      </c>
      <c r="B127" s="17">
        <v>25</v>
      </c>
      <c r="C127" s="18" t="s">
        <v>150</v>
      </c>
      <c r="D127" t="s">
        <v>34</v>
      </c>
      <c r="E127" s="19" t="s">
        <v>151</v>
      </c>
      <c r="F127" s="20" t="s">
        <v>90</v>
      </c>
      <c r="G127" s="21">
        <v>309</v>
      </c>
      <c r="H127" s="22">
        <v>0</v>
      </c>
      <c r="I127" s="23">
        <f>ROUND(G127*H127,P4)</f>
        <v>0</v>
      </c>
      <c r="O127" s="24">
        <f>I127*0.21</f>
        <v>0</v>
      </c>
      <c r="P127">
        <v>3</v>
      </c>
    </row>
    <row r="128" spans="1:16" x14ac:dyDescent="0.25">
      <c r="A128" s="17" t="s">
        <v>37</v>
      </c>
      <c r="E128" s="25" t="s">
        <v>34</v>
      </c>
    </row>
    <row r="129" spans="1:16" x14ac:dyDescent="0.25">
      <c r="A129" s="17" t="s">
        <v>38</v>
      </c>
      <c r="E129" s="26" t="s">
        <v>152</v>
      </c>
    </row>
    <row r="130" spans="1:16" x14ac:dyDescent="0.25">
      <c r="A130" s="17" t="s">
        <v>40</v>
      </c>
      <c r="E130" s="19" t="s">
        <v>153</v>
      </c>
    </row>
    <row r="131" spans="1:16" x14ac:dyDescent="0.25">
      <c r="A131" s="17" t="s">
        <v>32</v>
      </c>
      <c r="B131" s="17">
        <v>26</v>
      </c>
      <c r="C131" s="18" t="s">
        <v>154</v>
      </c>
      <c r="D131" t="s">
        <v>34</v>
      </c>
      <c r="E131" s="19" t="s">
        <v>155</v>
      </c>
      <c r="F131" s="20" t="s">
        <v>90</v>
      </c>
      <c r="G131" s="21">
        <v>323.64999999999998</v>
      </c>
      <c r="H131" s="22">
        <v>0</v>
      </c>
      <c r="I131" s="23">
        <f>ROUND(G131*H131,P4)</f>
        <v>0</v>
      </c>
      <c r="O131" s="24">
        <f>I131*0.21</f>
        <v>0</v>
      </c>
      <c r="P131">
        <v>3</v>
      </c>
    </row>
    <row r="132" spans="1:16" x14ac:dyDescent="0.25">
      <c r="A132" s="17" t="s">
        <v>37</v>
      </c>
      <c r="E132" s="25" t="s">
        <v>34</v>
      </c>
    </row>
    <row r="133" spans="1:16" x14ac:dyDescent="0.25">
      <c r="A133" s="17" t="s">
        <v>38</v>
      </c>
      <c r="E133" s="26" t="s">
        <v>156</v>
      </c>
    </row>
    <row r="134" spans="1:16" x14ac:dyDescent="0.25">
      <c r="A134" s="17" t="s">
        <v>40</v>
      </c>
      <c r="E134" s="19" t="s">
        <v>153</v>
      </c>
    </row>
    <row r="135" spans="1:16" x14ac:dyDescent="0.25">
      <c r="A135" s="17" t="s">
        <v>32</v>
      </c>
      <c r="B135" s="17">
        <v>27</v>
      </c>
      <c r="C135" s="18" t="s">
        <v>157</v>
      </c>
      <c r="D135" s="17" t="s">
        <v>113</v>
      </c>
      <c r="E135" s="19" t="s">
        <v>158</v>
      </c>
      <c r="F135" s="20" t="s">
        <v>50</v>
      </c>
      <c r="G135" s="21">
        <v>24</v>
      </c>
      <c r="H135" s="22">
        <v>0</v>
      </c>
      <c r="I135" s="23">
        <f>ROUND(G135*H135,P4)</f>
        <v>0</v>
      </c>
      <c r="O135" s="24">
        <f>I135*0.21</f>
        <v>0</v>
      </c>
      <c r="P135">
        <v>3</v>
      </c>
    </row>
    <row r="136" spans="1:16" x14ac:dyDescent="0.25">
      <c r="A136" s="17" t="s">
        <v>37</v>
      </c>
      <c r="E136" s="19" t="s">
        <v>159</v>
      </c>
    </row>
    <row r="137" spans="1:16" x14ac:dyDescent="0.25">
      <c r="A137" s="17" t="s">
        <v>38</v>
      </c>
      <c r="E137" s="26" t="s">
        <v>160</v>
      </c>
    </row>
    <row r="138" spans="1:16" ht="45" x14ac:dyDescent="0.25">
      <c r="A138" s="17" t="s">
        <v>40</v>
      </c>
      <c r="E138" s="19" t="s">
        <v>161</v>
      </c>
    </row>
    <row r="139" spans="1:16" x14ac:dyDescent="0.25">
      <c r="A139" s="17" t="s">
        <v>32</v>
      </c>
      <c r="B139" s="17">
        <v>28</v>
      </c>
      <c r="C139" s="18" t="s">
        <v>162</v>
      </c>
      <c r="D139" t="s">
        <v>34</v>
      </c>
      <c r="E139" s="19" t="s">
        <v>163</v>
      </c>
      <c r="F139" s="20" t="s">
        <v>90</v>
      </c>
      <c r="G139" s="21">
        <v>240</v>
      </c>
      <c r="H139" s="22">
        <v>0</v>
      </c>
      <c r="I139" s="23">
        <f>ROUND(G139*H139,P4)</f>
        <v>0</v>
      </c>
      <c r="O139" s="24">
        <f>I139*0.21</f>
        <v>0</v>
      </c>
      <c r="P139">
        <v>3</v>
      </c>
    </row>
    <row r="140" spans="1:16" x14ac:dyDescent="0.25">
      <c r="A140" s="17" t="s">
        <v>37</v>
      </c>
      <c r="E140" s="25" t="s">
        <v>34</v>
      </c>
    </row>
    <row r="141" spans="1:16" x14ac:dyDescent="0.25">
      <c r="A141" s="17" t="s">
        <v>38</v>
      </c>
      <c r="E141" s="26" t="s">
        <v>164</v>
      </c>
    </row>
    <row r="142" spans="1:16" ht="30" x14ac:dyDescent="0.25">
      <c r="A142" s="17" t="s">
        <v>40</v>
      </c>
      <c r="E142" s="19" t="s">
        <v>165</v>
      </c>
    </row>
    <row r="143" spans="1:16" x14ac:dyDescent="0.25">
      <c r="A143" s="14" t="s">
        <v>29</v>
      </c>
      <c r="B143" s="14"/>
      <c r="C143" s="15" t="s">
        <v>74</v>
      </c>
      <c r="D143" s="14"/>
      <c r="E143" s="14" t="s">
        <v>166</v>
      </c>
      <c r="F143" s="14"/>
      <c r="G143" s="14"/>
      <c r="H143" s="14"/>
      <c r="I143" s="16">
        <f>SUMIFS(I144:I151,A144:A151,"P")</f>
        <v>0</v>
      </c>
    </row>
    <row r="144" spans="1:16" x14ac:dyDescent="0.25">
      <c r="A144" s="17" t="s">
        <v>32</v>
      </c>
      <c r="B144" s="17">
        <v>29</v>
      </c>
      <c r="C144" s="18" t="s">
        <v>167</v>
      </c>
      <c r="D144" t="s">
        <v>34</v>
      </c>
      <c r="E144" s="19" t="s">
        <v>168</v>
      </c>
      <c r="F144" s="20" t="s">
        <v>109</v>
      </c>
      <c r="G144" s="21">
        <v>90</v>
      </c>
      <c r="H144" s="22">
        <v>0</v>
      </c>
      <c r="I144" s="23">
        <f>ROUND(G144*H144,P4)</f>
        <v>0</v>
      </c>
      <c r="O144" s="24">
        <f>I144*0.21</f>
        <v>0</v>
      </c>
      <c r="P144">
        <v>3</v>
      </c>
    </row>
    <row r="145" spans="1:16" ht="60" x14ac:dyDescent="0.25">
      <c r="A145" s="17" t="s">
        <v>37</v>
      </c>
      <c r="E145" s="19" t="s">
        <v>169</v>
      </c>
    </row>
    <row r="146" spans="1:16" x14ac:dyDescent="0.25">
      <c r="A146" s="17" t="s">
        <v>38</v>
      </c>
      <c r="E146" s="26" t="s">
        <v>170</v>
      </c>
    </row>
    <row r="147" spans="1:16" ht="195" x14ac:dyDescent="0.25">
      <c r="A147" s="17" t="s">
        <v>40</v>
      </c>
      <c r="E147" s="19" t="s">
        <v>171</v>
      </c>
    </row>
    <row r="148" spans="1:16" x14ac:dyDescent="0.25">
      <c r="A148" s="17" t="s">
        <v>32</v>
      </c>
      <c r="B148" s="17">
        <v>30</v>
      </c>
      <c r="C148" s="18" t="s">
        <v>172</v>
      </c>
      <c r="D148" t="s">
        <v>34</v>
      </c>
      <c r="E148" s="19" t="s">
        <v>173</v>
      </c>
      <c r="F148" s="20" t="s">
        <v>50</v>
      </c>
      <c r="G148" s="21">
        <v>2.25</v>
      </c>
      <c r="H148" s="22">
        <v>0</v>
      </c>
      <c r="I148" s="23">
        <f>ROUND(G148*H148,P4)</f>
        <v>0</v>
      </c>
      <c r="O148" s="24">
        <f>I148*0.21</f>
        <v>0</v>
      </c>
      <c r="P148">
        <v>3</v>
      </c>
    </row>
    <row r="149" spans="1:16" x14ac:dyDescent="0.25">
      <c r="A149" s="17" t="s">
        <v>37</v>
      </c>
      <c r="E149" s="25" t="s">
        <v>34</v>
      </c>
    </row>
    <row r="150" spans="1:16" x14ac:dyDescent="0.25">
      <c r="A150" s="17" t="s">
        <v>38</v>
      </c>
      <c r="E150" s="26" t="s">
        <v>174</v>
      </c>
    </row>
    <row r="151" spans="1:16" ht="409.5" x14ac:dyDescent="0.25">
      <c r="A151" s="17" t="s">
        <v>40</v>
      </c>
      <c r="E151" s="19" t="s">
        <v>175</v>
      </c>
    </row>
    <row r="152" spans="1:16" x14ac:dyDescent="0.25">
      <c r="A152" s="14" t="s">
        <v>29</v>
      </c>
      <c r="B152" s="14"/>
      <c r="C152" s="15" t="s">
        <v>176</v>
      </c>
      <c r="D152" s="14"/>
      <c r="E152" s="14" t="s">
        <v>177</v>
      </c>
      <c r="F152" s="14"/>
      <c r="G152" s="14"/>
      <c r="H152" s="14"/>
      <c r="I152" s="16">
        <f>SUMIFS(I153:I201,A153:A201,"P")</f>
        <v>0</v>
      </c>
    </row>
    <row r="153" spans="1:16" x14ac:dyDescent="0.25">
      <c r="A153" s="17" t="s">
        <v>32</v>
      </c>
      <c r="B153" s="17">
        <v>31</v>
      </c>
      <c r="C153" s="18" t="s">
        <v>178</v>
      </c>
      <c r="D153" t="s">
        <v>34</v>
      </c>
      <c r="E153" s="19" t="s">
        <v>179</v>
      </c>
      <c r="F153" s="20" t="s">
        <v>90</v>
      </c>
      <c r="G153" s="21">
        <v>20</v>
      </c>
      <c r="H153" s="22">
        <v>0</v>
      </c>
      <c r="I153" s="23">
        <f>ROUND(G153*H153,P4)</f>
        <v>0</v>
      </c>
      <c r="O153" s="24">
        <f>I153*0.21</f>
        <v>0</v>
      </c>
      <c r="P153">
        <v>3</v>
      </c>
    </row>
    <row r="154" spans="1:16" x14ac:dyDescent="0.25">
      <c r="A154" s="17" t="s">
        <v>37</v>
      </c>
      <c r="E154" s="19" t="s">
        <v>180</v>
      </c>
    </row>
    <row r="155" spans="1:16" x14ac:dyDescent="0.25">
      <c r="A155" s="17" t="s">
        <v>38</v>
      </c>
      <c r="E155" s="26" t="s">
        <v>181</v>
      </c>
    </row>
    <row r="156" spans="1:16" x14ac:dyDescent="0.25">
      <c r="A156" s="17" t="s">
        <v>38</v>
      </c>
      <c r="E156" s="26" t="s">
        <v>182</v>
      </c>
    </row>
    <row r="157" spans="1:16" ht="150" x14ac:dyDescent="0.25">
      <c r="A157" s="17" t="s">
        <v>40</v>
      </c>
      <c r="E157" s="19" t="s">
        <v>183</v>
      </c>
    </row>
    <row r="158" spans="1:16" ht="30" x14ac:dyDescent="0.25">
      <c r="A158" s="17" t="s">
        <v>32</v>
      </c>
      <c r="B158" s="17">
        <v>32</v>
      </c>
      <c r="C158" s="18" t="s">
        <v>184</v>
      </c>
      <c r="D158" t="s">
        <v>34</v>
      </c>
      <c r="E158" s="19" t="s">
        <v>185</v>
      </c>
      <c r="F158" s="20" t="s">
        <v>90</v>
      </c>
      <c r="G158" s="21">
        <v>446.4</v>
      </c>
      <c r="H158" s="22">
        <v>0</v>
      </c>
      <c r="I158" s="23">
        <f>ROUND(G158*H158,P4)</f>
        <v>0</v>
      </c>
      <c r="O158" s="24">
        <f>I158*0.21</f>
        <v>0</v>
      </c>
      <c r="P158">
        <v>3</v>
      </c>
    </row>
    <row r="159" spans="1:16" x14ac:dyDescent="0.25">
      <c r="A159" s="17" t="s">
        <v>37</v>
      </c>
      <c r="E159" s="19" t="s">
        <v>103</v>
      </c>
    </row>
    <row r="160" spans="1:16" x14ac:dyDescent="0.25">
      <c r="A160" s="17" t="s">
        <v>38</v>
      </c>
      <c r="E160" s="26" t="s">
        <v>186</v>
      </c>
    </row>
    <row r="161" spans="1:16" x14ac:dyDescent="0.25">
      <c r="A161" s="17" t="s">
        <v>38</v>
      </c>
      <c r="E161" s="26" t="s">
        <v>187</v>
      </c>
    </row>
    <row r="162" spans="1:16" ht="60" x14ac:dyDescent="0.25">
      <c r="A162" s="17" t="s">
        <v>40</v>
      </c>
      <c r="E162" s="19" t="s">
        <v>188</v>
      </c>
    </row>
    <row r="163" spans="1:16" x14ac:dyDescent="0.25">
      <c r="A163" s="17" t="s">
        <v>32</v>
      </c>
      <c r="B163" s="17">
        <v>33</v>
      </c>
      <c r="C163" s="18" t="s">
        <v>189</v>
      </c>
      <c r="D163" t="s">
        <v>34</v>
      </c>
      <c r="E163" s="19" t="s">
        <v>190</v>
      </c>
      <c r="F163" s="20" t="s">
        <v>90</v>
      </c>
      <c r="G163" s="21">
        <v>75.8</v>
      </c>
      <c r="H163" s="22">
        <v>0</v>
      </c>
      <c r="I163" s="23">
        <f>ROUND(G163*H163,P4)</f>
        <v>0</v>
      </c>
      <c r="O163" s="24">
        <f>I163*0.21</f>
        <v>0</v>
      </c>
      <c r="P163">
        <v>3</v>
      </c>
    </row>
    <row r="164" spans="1:16" x14ac:dyDescent="0.25">
      <c r="A164" s="17" t="s">
        <v>37</v>
      </c>
      <c r="E164" s="25" t="s">
        <v>34</v>
      </c>
    </row>
    <row r="165" spans="1:16" x14ac:dyDescent="0.25">
      <c r="A165" s="17" t="s">
        <v>38</v>
      </c>
      <c r="E165" s="26" t="s">
        <v>191</v>
      </c>
    </row>
    <row r="166" spans="1:16" x14ac:dyDescent="0.25">
      <c r="A166" s="17" t="s">
        <v>38</v>
      </c>
      <c r="E166" s="26" t="s">
        <v>192</v>
      </c>
    </row>
    <row r="167" spans="1:16" ht="60" x14ac:dyDescent="0.25">
      <c r="A167" s="17" t="s">
        <v>40</v>
      </c>
      <c r="E167" s="19" t="s">
        <v>193</v>
      </c>
    </row>
    <row r="168" spans="1:16" x14ac:dyDescent="0.25">
      <c r="A168" s="17" t="s">
        <v>32</v>
      </c>
      <c r="B168" s="17">
        <v>34</v>
      </c>
      <c r="C168" s="18" t="s">
        <v>194</v>
      </c>
      <c r="D168" t="s">
        <v>34</v>
      </c>
      <c r="E168" s="19" t="s">
        <v>195</v>
      </c>
      <c r="F168" s="20" t="s">
        <v>90</v>
      </c>
      <c r="G168" s="21">
        <v>446.4</v>
      </c>
      <c r="H168" s="22">
        <v>0</v>
      </c>
      <c r="I168" s="23">
        <f>ROUND(G168*H168,P4)</f>
        <v>0</v>
      </c>
      <c r="O168" s="24">
        <f>I168*0.21</f>
        <v>0</v>
      </c>
      <c r="P168">
        <v>3</v>
      </c>
    </row>
    <row r="169" spans="1:16" x14ac:dyDescent="0.25">
      <c r="A169" s="17" t="s">
        <v>37</v>
      </c>
      <c r="E169" s="19" t="s">
        <v>196</v>
      </c>
    </row>
    <row r="170" spans="1:16" x14ac:dyDescent="0.25">
      <c r="A170" s="17" t="s">
        <v>38</v>
      </c>
      <c r="E170" s="26" t="s">
        <v>197</v>
      </c>
    </row>
    <row r="171" spans="1:16" x14ac:dyDescent="0.25">
      <c r="A171" s="17" t="s">
        <v>38</v>
      </c>
      <c r="E171" s="26" t="s">
        <v>198</v>
      </c>
    </row>
    <row r="172" spans="1:16" x14ac:dyDescent="0.25">
      <c r="A172" s="17" t="s">
        <v>38</v>
      </c>
      <c r="E172" s="26" t="s">
        <v>187</v>
      </c>
    </row>
    <row r="173" spans="1:16" ht="60" x14ac:dyDescent="0.25">
      <c r="A173" s="17" t="s">
        <v>40</v>
      </c>
      <c r="E173" s="19" t="s">
        <v>188</v>
      </c>
    </row>
    <row r="174" spans="1:16" x14ac:dyDescent="0.25">
      <c r="A174" s="17" t="s">
        <v>32</v>
      </c>
      <c r="B174" s="17">
        <v>35</v>
      </c>
      <c r="C174" s="18" t="s">
        <v>199</v>
      </c>
      <c r="D174" t="s">
        <v>34</v>
      </c>
      <c r="E174" s="19" t="s">
        <v>200</v>
      </c>
      <c r="F174" s="20" t="s">
        <v>90</v>
      </c>
      <c r="G174" s="21">
        <v>446.4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37</v>
      </c>
      <c r="E175" s="19" t="s">
        <v>201</v>
      </c>
    </row>
    <row r="176" spans="1:16" x14ac:dyDescent="0.25">
      <c r="A176" s="17" t="s">
        <v>38</v>
      </c>
      <c r="E176" s="26" t="s">
        <v>202</v>
      </c>
    </row>
    <row r="177" spans="1:16" ht="75" x14ac:dyDescent="0.25">
      <c r="A177" s="17" t="s">
        <v>40</v>
      </c>
      <c r="E177" s="19" t="s">
        <v>203</v>
      </c>
    </row>
    <row r="178" spans="1:16" x14ac:dyDescent="0.25">
      <c r="A178" s="17" t="s">
        <v>32</v>
      </c>
      <c r="B178" s="17">
        <v>36</v>
      </c>
      <c r="C178" s="18" t="s">
        <v>204</v>
      </c>
      <c r="D178" t="s">
        <v>34</v>
      </c>
      <c r="E178" s="19" t="s">
        <v>205</v>
      </c>
      <c r="F178" s="20" t="s">
        <v>90</v>
      </c>
      <c r="G178" s="21">
        <v>446.4</v>
      </c>
      <c r="H178" s="22">
        <v>0</v>
      </c>
      <c r="I178" s="23">
        <f>ROUND(G178*H178,P4)</f>
        <v>0</v>
      </c>
      <c r="O178" s="24">
        <f>I178*0.21</f>
        <v>0</v>
      </c>
      <c r="P178">
        <v>3</v>
      </c>
    </row>
    <row r="179" spans="1:16" x14ac:dyDescent="0.25">
      <c r="A179" s="17" t="s">
        <v>37</v>
      </c>
      <c r="E179" s="19" t="s">
        <v>206</v>
      </c>
    </row>
    <row r="180" spans="1:16" x14ac:dyDescent="0.25">
      <c r="A180" s="17" t="s">
        <v>38</v>
      </c>
      <c r="E180" s="26" t="s">
        <v>202</v>
      </c>
    </row>
    <row r="181" spans="1:16" ht="75" x14ac:dyDescent="0.25">
      <c r="A181" s="17" t="s">
        <v>40</v>
      </c>
      <c r="E181" s="19" t="s">
        <v>203</v>
      </c>
    </row>
    <row r="182" spans="1:16" x14ac:dyDescent="0.25">
      <c r="A182" s="17" t="s">
        <v>32</v>
      </c>
      <c r="B182" s="17">
        <v>37</v>
      </c>
      <c r="C182" s="18" t="s">
        <v>207</v>
      </c>
      <c r="D182" t="s">
        <v>34</v>
      </c>
      <c r="E182" s="19" t="s">
        <v>208</v>
      </c>
      <c r="F182" s="20" t="s">
        <v>90</v>
      </c>
      <c r="G182" s="21">
        <v>446.4</v>
      </c>
      <c r="H182" s="22">
        <v>0</v>
      </c>
      <c r="I182" s="23">
        <f>ROUND(G182*H182,P4)</f>
        <v>0</v>
      </c>
      <c r="O182" s="24">
        <f>I182*0.21</f>
        <v>0</v>
      </c>
      <c r="P182">
        <v>3</v>
      </c>
    </row>
    <row r="183" spans="1:16" x14ac:dyDescent="0.25">
      <c r="A183" s="17" t="s">
        <v>37</v>
      </c>
      <c r="E183" s="25" t="s">
        <v>34</v>
      </c>
    </row>
    <row r="184" spans="1:16" x14ac:dyDescent="0.25">
      <c r="A184" s="17" t="s">
        <v>38</v>
      </c>
      <c r="E184" s="26" t="s">
        <v>209</v>
      </c>
    </row>
    <row r="185" spans="1:16" x14ac:dyDescent="0.25">
      <c r="A185" s="17" t="s">
        <v>38</v>
      </c>
      <c r="E185" s="26" t="s">
        <v>210</v>
      </c>
    </row>
    <row r="186" spans="1:16" x14ac:dyDescent="0.25">
      <c r="A186" s="17" t="s">
        <v>38</v>
      </c>
      <c r="E186" s="26" t="s">
        <v>187</v>
      </c>
    </row>
    <row r="187" spans="1:16" ht="165" x14ac:dyDescent="0.25">
      <c r="A187" s="17" t="s">
        <v>40</v>
      </c>
      <c r="E187" s="19" t="s">
        <v>211</v>
      </c>
    </row>
    <row r="188" spans="1:16" x14ac:dyDescent="0.25">
      <c r="A188" s="17" t="s">
        <v>32</v>
      </c>
      <c r="B188" s="17">
        <v>38</v>
      </c>
      <c r="C188" s="18" t="s">
        <v>212</v>
      </c>
      <c r="D188" t="s">
        <v>34</v>
      </c>
      <c r="E188" s="19" t="s">
        <v>213</v>
      </c>
      <c r="F188" s="20" t="s">
        <v>90</v>
      </c>
      <c r="G188" s="21">
        <v>446.4</v>
      </c>
      <c r="H188" s="22">
        <v>0</v>
      </c>
      <c r="I188" s="23">
        <f>ROUND(G188*H188,P4)</f>
        <v>0</v>
      </c>
      <c r="O188" s="24">
        <f>I188*0.21</f>
        <v>0</v>
      </c>
      <c r="P188">
        <v>3</v>
      </c>
    </row>
    <row r="189" spans="1:16" x14ac:dyDescent="0.25">
      <c r="A189" s="17" t="s">
        <v>37</v>
      </c>
      <c r="E189" s="25" t="s">
        <v>34</v>
      </c>
    </row>
    <row r="190" spans="1:16" x14ac:dyDescent="0.25">
      <c r="A190" s="17" t="s">
        <v>38</v>
      </c>
      <c r="E190" s="26" t="s">
        <v>214</v>
      </c>
    </row>
    <row r="191" spans="1:16" x14ac:dyDescent="0.25">
      <c r="A191" s="17" t="s">
        <v>38</v>
      </c>
      <c r="E191" s="26" t="s">
        <v>215</v>
      </c>
    </row>
    <row r="192" spans="1:16" x14ac:dyDescent="0.25">
      <c r="A192" s="17" t="s">
        <v>38</v>
      </c>
      <c r="E192" s="26" t="s">
        <v>187</v>
      </c>
    </row>
    <row r="193" spans="1:16" ht="165" x14ac:dyDescent="0.25">
      <c r="A193" s="17" t="s">
        <v>40</v>
      </c>
      <c r="E193" s="19" t="s">
        <v>211</v>
      </c>
    </row>
    <row r="194" spans="1:16" x14ac:dyDescent="0.25">
      <c r="A194" s="17" t="s">
        <v>32</v>
      </c>
      <c r="B194" s="17">
        <v>39</v>
      </c>
      <c r="C194" s="18" t="s">
        <v>216</v>
      </c>
      <c r="D194" t="s">
        <v>34</v>
      </c>
      <c r="E194" s="19" t="s">
        <v>217</v>
      </c>
      <c r="F194" s="20" t="s">
        <v>90</v>
      </c>
      <c r="G194" s="21">
        <v>63</v>
      </c>
      <c r="H194" s="22">
        <v>0</v>
      </c>
      <c r="I194" s="23">
        <f>ROUND(G194*H194,P4)</f>
        <v>0</v>
      </c>
      <c r="O194" s="24">
        <f>I194*0.21</f>
        <v>0</v>
      </c>
      <c r="P194">
        <v>3</v>
      </c>
    </row>
    <row r="195" spans="1:16" x14ac:dyDescent="0.25">
      <c r="A195" s="17" t="s">
        <v>37</v>
      </c>
      <c r="E195" s="19" t="s">
        <v>218</v>
      </c>
    </row>
    <row r="196" spans="1:16" x14ac:dyDescent="0.25">
      <c r="A196" s="17" t="s">
        <v>38</v>
      </c>
      <c r="E196" s="26" t="s">
        <v>219</v>
      </c>
    </row>
    <row r="197" spans="1:16" ht="195" x14ac:dyDescent="0.25">
      <c r="A197" s="17" t="s">
        <v>40</v>
      </c>
      <c r="E197" s="19" t="s">
        <v>220</v>
      </c>
    </row>
    <row r="198" spans="1:16" ht="30" x14ac:dyDescent="0.25">
      <c r="A198" s="17" t="s">
        <v>32</v>
      </c>
      <c r="B198" s="17">
        <v>40</v>
      </c>
      <c r="C198" s="18" t="s">
        <v>221</v>
      </c>
      <c r="D198" t="s">
        <v>34</v>
      </c>
      <c r="E198" s="19" t="s">
        <v>222</v>
      </c>
      <c r="F198" s="20" t="s">
        <v>90</v>
      </c>
      <c r="G198" s="21">
        <v>12.8</v>
      </c>
      <c r="H198" s="22">
        <v>0</v>
      </c>
      <c r="I198" s="23">
        <f>ROUND(G198*H198,P4)</f>
        <v>0</v>
      </c>
      <c r="O198" s="24">
        <f>I198*0.21</f>
        <v>0</v>
      </c>
      <c r="P198">
        <v>3</v>
      </c>
    </row>
    <row r="199" spans="1:16" x14ac:dyDescent="0.25">
      <c r="A199" s="17" t="s">
        <v>37</v>
      </c>
      <c r="E199" s="19" t="s">
        <v>223</v>
      </c>
    </row>
    <row r="200" spans="1:16" x14ac:dyDescent="0.25">
      <c r="A200" s="17" t="s">
        <v>38</v>
      </c>
      <c r="E200" s="26" t="s">
        <v>224</v>
      </c>
    </row>
    <row r="201" spans="1:16" ht="195" x14ac:dyDescent="0.25">
      <c r="A201" s="17" t="s">
        <v>40</v>
      </c>
      <c r="E201" s="19" t="s">
        <v>220</v>
      </c>
    </row>
    <row r="202" spans="1:16" x14ac:dyDescent="0.25">
      <c r="A202" s="14" t="s">
        <v>29</v>
      </c>
      <c r="B202" s="14"/>
      <c r="C202" s="15" t="s">
        <v>225</v>
      </c>
      <c r="D202" s="14"/>
      <c r="E202" s="14" t="s">
        <v>226</v>
      </c>
      <c r="F202" s="14"/>
      <c r="G202" s="14"/>
      <c r="H202" s="14"/>
      <c r="I202" s="16">
        <f>SUMIFS(I203:I210,A203:A210,"P")</f>
        <v>0</v>
      </c>
    </row>
    <row r="203" spans="1:16" x14ac:dyDescent="0.25">
      <c r="A203" s="17" t="s">
        <v>32</v>
      </c>
      <c r="B203" s="17">
        <v>41</v>
      </c>
      <c r="C203" s="18" t="s">
        <v>227</v>
      </c>
      <c r="D203" t="s">
        <v>34</v>
      </c>
      <c r="E203" s="19" t="s">
        <v>228</v>
      </c>
      <c r="F203" s="20" t="s">
        <v>109</v>
      </c>
      <c r="G203" s="21">
        <v>50</v>
      </c>
      <c r="H203" s="22">
        <v>0</v>
      </c>
      <c r="I203" s="23">
        <f>ROUND(G203*H203,P4)</f>
        <v>0</v>
      </c>
      <c r="O203" s="24">
        <f>I203*0.21</f>
        <v>0</v>
      </c>
      <c r="P203">
        <v>3</v>
      </c>
    </row>
    <row r="204" spans="1:16" x14ac:dyDescent="0.25">
      <c r="A204" s="17" t="s">
        <v>37</v>
      </c>
      <c r="E204" s="25" t="s">
        <v>34</v>
      </c>
    </row>
    <row r="205" spans="1:16" x14ac:dyDescent="0.25">
      <c r="A205" s="17" t="s">
        <v>38</v>
      </c>
      <c r="E205" s="26" t="s">
        <v>229</v>
      </c>
    </row>
    <row r="206" spans="1:16" ht="330" x14ac:dyDescent="0.25">
      <c r="A206" s="17" t="s">
        <v>40</v>
      </c>
      <c r="E206" s="19" t="s">
        <v>230</v>
      </c>
    </row>
    <row r="207" spans="1:16" x14ac:dyDescent="0.25">
      <c r="A207" s="17" t="s">
        <v>32</v>
      </c>
      <c r="B207" s="17">
        <v>42</v>
      </c>
      <c r="C207" s="18" t="s">
        <v>231</v>
      </c>
      <c r="D207" t="s">
        <v>34</v>
      </c>
      <c r="E207" s="19" t="s">
        <v>232</v>
      </c>
      <c r="F207" s="20" t="s">
        <v>109</v>
      </c>
      <c r="G207" s="21">
        <v>15</v>
      </c>
      <c r="H207" s="22">
        <v>0</v>
      </c>
      <c r="I207" s="23">
        <f>ROUND(G207*H207,P4)</f>
        <v>0</v>
      </c>
      <c r="O207" s="24">
        <f>I207*0.21</f>
        <v>0</v>
      </c>
      <c r="P207">
        <v>3</v>
      </c>
    </row>
    <row r="208" spans="1:16" x14ac:dyDescent="0.25">
      <c r="A208" s="17" t="s">
        <v>37</v>
      </c>
      <c r="E208" s="25" t="s">
        <v>34</v>
      </c>
    </row>
    <row r="209" spans="1:16" x14ac:dyDescent="0.25">
      <c r="A209" s="17" t="s">
        <v>38</v>
      </c>
      <c r="E209" s="26" t="s">
        <v>233</v>
      </c>
    </row>
    <row r="210" spans="1:16" ht="30" x14ac:dyDescent="0.25">
      <c r="A210" s="17" t="s">
        <v>40</v>
      </c>
      <c r="E210" s="19" t="s">
        <v>234</v>
      </c>
    </row>
    <row r="211" spans="1:16" x14ac:dyDescent="0.25">
      <c r="A211" s="14" t="s">
        <v>29</v>
      </c>
      <c r="B211" s="14"/>
      <c r="C211" s="15" t="s">
        <v>235</v>
      </c>
      <c r="D211" s="14"/>
      <c r="E211" s="14" t="s">
        <v>236</v>
      </c>
      <c r="F211" s="14"/>
      <c r="G211" s="14"/>
      <c r="H211" s="14"/>
      <c r="I211" s="16">
        <f>SUMIFS(I212:I239,A212:A239,"P")</f>
        <v>0</v>
      </c>
    </row>
    <row r="212" spans="1:16" ht="30" x14ac:dyDescent="0.25">
      <c r="A212" s="17" t="s">
        <v>32</v>
      </c>
      <c r="B212" s="17">
        <v>43</v>
      </c>
      <c r="C212" s="18" t="s">
        <v>237</v>
      </c>
      <c r="D212" t="s">
        <v>34</v>
      </c>
      <c r="E212" s="19" t="s">
        <v>238</v>
      </c>
      <c r="F212" s="20" t="s">
        <v>239</v>
      </c>
      <c r="G212" s="21">
        <v>8</v>
      </c>
      <c r="H212" s="22">
        <v>0</v>
      </c>
      <c r="I212" s="23">
        <f>ROUND(G212*H212,P4)</f>
        <v>0</v>
      </c>
      <c r="O212" s="24">
        <f>I212*0.21</f>
        <v>0</v>
      </c>
      <c r="P212">
        <v>3</v>
      </c>
    </row>
    <row r="213" spans="1:16" x14ac:dyDescent="0.25">
      <c r="A213" s="17" t="s">
        <v>37</v>
      </c>
      <c r="E213" s="25" t="s">
        <v>34</v>
      </c>
    </row>
    <row r="214" spans="1:16" x14ac:dyDescent="0.25">
      <c r="A214" s="17" t="s">
        <v>38</v>
      </c>
      <c r="E214" s="26" t="s">
        <v>240</v>
      </c>
    </row>
    <row r="215" spans="1:16" ht="30" x14ac:dyDescent="0.25">
      <c r="A215" s="17" t="s">
        <v>40</v>
      </c>
      <c r="E215" s="19" t="s">
        <v>241</v>
      </c>
    </row>
    <row r="216" spans="1:16" ht="30" x14ac:dyDescent="0.25">
      <c r="A216" s="17" t="s">
        <v>32</v>
      </c>
      <c r="B216" s="17">
        <v>49</v>
      </c>
      <c r="C216" s="18" t="s">
        <v>242</v>
      </c>
      <c r="D216" t="s">
        <v>34</v>
      </c>
      <c r="E216" s="19" t="s">
        <v>243</v>
      </c>
      <c r="F216" s="20" t="s">
        <v>90</v>
      </c>
      <c r="G216" s="21">
        <v>15</v>
      </c>
      <c r="H216" s="22">
        <v>0</v>
      </c>
      <c r="I216" s="23">
        <f>ROUND(G216*H216,P4)</f>
        <v>0</v>
      </c>
      <c r="O216" s="24">
        <f>I216*0.21</f>
        <v>0</v>
      </c>
      <c r="P216">
        <v>3</v>
      </c>
    </row>
    <row r="217" spans="1:16" x14ac:dyDescent="0.25">
      <c r="A217" s="17" t="s">
        <v>37</v>
      </c>
      <c r="E217" s="25" t="s">
        <v>34</v>
      </c>
    </row>
    <row r="218" spans="1:16" x14ac:dyDescent="0.25">
      <c r="A218" s="17" t="s">
        <v>38</v>
      </c>
      <c r="E218" s="26" t="s">
        <v>244</v>
      </c>
    </row>
    <row r="219" spans="1:16" ht="60" x14ac:dyDescent="0.25">
      <c r="A219" s="17" t="s">
        <v>40</v>
      </c>
      <c r="E219" s="19" t="s">
        <v>245</v>
      </c>
    </row>
    <row r="220" spans="1:16" ht="30" x14ac:dyDescent="0.25">
      <c r="A220" s="17" t="s">
        <v>32</v>
      </c>
      <c r="B220" s="17">
        <v>44</v>
      </c>
      <c r="C220" s="18" t="s">
        <v>246</v>
      </c>
      <c r="D220" t="s">
        <v>34</v>
      </c>
      <c r="E220" s="19" t="s">
        <v>247</v>
      </c>
      <c r="F220" s="20" t="s">
        <v>90</v>
      </c>
      <c r="G220" s="21">
        <v>15</v>
      </c>
      <c r="H220" s="22">
        <v>0</v>
      </c>
      <c r="I220" s="23">
        <f>ROUND(G220*H220,P4)</f>
        <v>0</v>
      </c>
      <c r="O220" s="24">
        <f>I220*0.21</f>
        <v>0</v>
      </c>
      <c r="P220">
        <v>3</v>
      </c>
    </row>
    <row r="221" spans="1:16" x14ac:dyDescent="0.25">
      <c r="A221" s="17" t="s">
        <v>37</v>
      </c>
      <c r="E221" s="25" t="s">
        <v>34</v>
      </c>
    </row>
    <row r="222" spans="1:16" x14ac:dyDescent="0.25">
      <c r="A222" s="17" t="s">
        <v>38</v>
      </c>
      <c r="E222" s="26" t="s">
        <v>248</v>
      </c>
    </row>
    <row r="223" spans="1:16" ht="60" x14ac:dyDescent="0.25">
      <c r="A223" s="17" t="s">
        <v>40</v>
      </c>
      <c r="E223" s="19" t="s">
        <v>249</v>
      </c>
    </row>
    <row r="224" spans="1:16" ht="30" x14ac:dyDescent="0.25">
      <c r="A224" s="17" t="s">
        <v>32</v>
      </c>
      <c r="B224" s="17">
        <v>45</v>
      </c>
      <c r="C224" s="18" t="s">
        <v>250</v>
      </c>
      <c r="D224" t="s">
        <v>34</v>
      </c>
      <c r="E224" s="19" t="s">
        <v>251</v>
      </c>
      <c r="F224" s="20" t="s">
        <v>109</v>
      </c>
      <c r="G224" s="21">
        <v>54</v>
      </c>
      <c r="H224" s="22">
        <v>0</v>
      </c>
      <c r="I224" s="23">
        <f>ROUND(G224*H224,P4)</f>
        <v>0</v>
      </c>
      <c r="O224" s="24">
        <f>I224*0.21</f>
        <v>0</v>
      </c>
      <c r="P224">
        <v>3</v>
      </c>
    </row>
    <row r="225" spans="1:16" x14ac:dyDescent="0.25">
      <c r="A225" s="17" t="s">
        <v>37</v>
      </c>
      <c r="E225" s="19" t="s">
        <v>252</v>
      </c>
    </row>
    <row r="226" spans="1:16" x14ac:dyDescent="0.25">
      <c r="A226" s="17" t="s">
        <v>38</v>
      </c>
      <c r="E226" s="26" t="s">
        <v>253</v>
      </c>
    </row>
    <row r="227" spans="1:16" ht="60" x14ac:dyDescent="0.25">
      <c r="A227" s="17" t="s">
        <v>40</v>
      </c>
      <c r="E227" s="19" t="s">
        <v>254</v>
      </c>
    </row>
    <row r="228" spans="1:16" ht="30" x14ac:dyDescent="0.25">
      <c r="A228" s="17" t="s">
        <v>32</v>
      </c>
      <c r="B228" s="17">
        <v>46</v>
      </c>
      <c r="C228" s="18" t="s">
        <v>255</v>
      </c>
      <c r="D228" t="s">
        <v>34</v>
      </c>
      <c r="E228" s="19" t="s">
        <v>256</v>
      </c>
      <c r="F228" s="20" t="s">
        <v>109</v>
      </c>
      <c r="G228" s="21">
        <v>128</v>
      </c>
      <c r="H228" s="22">
        <v>0</v>
      </c>
      <c r="I228" s="23">
        <f>ROUND(G228*H228,P4)</f>
        <v>0</v>
      </c>
      <c r="O228" s="24">
        <f>I228*0.21</f>
        <v>0</v>
      </c>
      <c r="P228">
        <v>3</v>
      </c>
    </row>
    <row r="229" spans="1:16" ht="30" x14ac:dyDescent="0.25">
      <c r="A229" s="17" t="s">
        <v>37</v>
      </c>
      <c r="E229" s="19" t="s">
        <v>257</v>
      </c>
    </row>
    <row r="230" spans="1:16" x14ac:dyDescent="0.25">
      <c r="A230" s="17" t="s">
        <v>38</v>
      </c>
      <c r="E230" s="26" t="s">
        <v>258</v>
      </c>
    </row>
    <row r="231" spans="1:16" ht="60" x14ac:dyDescent="0.25">
      <c r="A231" s="17" t="s">
        <v>40</v>
      </c>
      <c r="E231" s="19" t="s">
        <v>254</v>
      </c>
    </row>
    <row r="232" spans="1:16" x14ac:dyDescent="0.25">
      <c r="A232" s="17" t="s">
        <v>32</v>
      </c>
      <c r="B232" s="17">
        <v>47</v>
      </c>
      <c r="C232" s="18" t="s">
        <v>259</v>
      </c>
      <c r="D232" t="s">
        <v>34</v>
      </c>
      <c r="E232" s="19" t="s">
        <v>260</v>
      </c>
      <c r="F232" s="20" t="s">
        <v>109</v>
      </c>
      <c r="G232" s="21">
        <v>256</v>
      </c>
      <c r="H232" s="22">
        <v>0</v>
      </c>
      <c r="I232" s="23">
        <f>ROUND(G232*H232,P4)</f>
        <v>0</v>
      </c>
      <c r="O232" s="24">
        <f>I232*0.21</f>
        <v>0</v>
      </c>
      <c r="P232">
        <v>3</v>
      </c>
    </row>
    <row r="233" spans="1:16" x14ac:dyDescent="0.25">
      <c r="A233" s="17" t="s">
        <v>37</v>
      </c>
      <c r="E233" s="25" t="s">
        <v>34</v>
      </c>
    </row>
    <row r="234" spans="1:16" x14ac:dyDescent="0.25">
      <c r="A234" s="17" t="s">
        <v>38</v>
      </c>
      <c r="E234" s="26" t="s">
        <v>261</v>
      </c>
    </row>
    <row r="235" spans="1:16" ht="60" x14ac:dyDescent="0.25">
      <c r="A235" s="17" t="s">
        <v>40</v>
      </c>
      <c r="E235" s="19" t="s">
        <v>262</v>
      </c>
    </row>
    <row r="236" spans="1:16" x14ac:dyDescent="0.25">
      <c r="A236" s="17" t="s">
        <v>32</v>
      </c>
      <c r="B236" s="17">
        <v>48</v>
      </c>
      <c r="C236" s="18" t="s">
        <v>263</v>
      </c>
      <c r="D236" t="s">
        <v>34</v>
      </c>
      <c r="E236" s="19" t="s">
        <v>264</v>
      </c>
      <c r="F236" s="20" t="s">
        <v>109</v>
      </c>
      <c r="G236" s="21">
        <v>30</v>
      </c>
      <c r="H236" s="22">
        <v>0</v>
      </c>
      <c r="I236" s="23">
        <f>ROUND(G236*H236,P4)</f>
        <v>0</v>
      </c>
      <c r="O236" s="24">
        <f>I236*0.21</f>
        <v>0</v>
      </c>
      <c r="P236">
        <v>3</v>
      </c>
    </row>
    <row r="237" spans="1:16" x14ac:dyDescent="0.25">
      <c r="A237" s="17" t="s">
        <v>37</v>
      </c>
      <c r="E237" s="25" t="s">
        <v>34</v>
      </c>
    </row>
    <row r="238" spans="1:16" x14ac:dyDescent="0.25">
      <c r="A238" s="17" t="s">
        <v>38</v>
      </c>
      <c r="E238" s="26" t="s">
        <v>265</v>
      </c>
    </row>
    <row r="239" spans="1:16" ht="45" x14ac:dyDescent="0.25">
      <c r="A239" s="17" t="s">
        <v>40</v>
      </c>
      <c r="E239" s="19" t="s">
        <v>266</v>
      </c>
    </row>
  </sheetData>
  <sheetProtection algorithmName="SHA-512" hashValue="/wTo467BXmtfPk5jXKQmdvymhcFH69BYUU6Al5sFrMYf0eJD270G6S3LSDt7MChWJawliFVgLwstszQJ6RwxSg==" saltValue="Isr3AYYXF2UxGC29tfDj1g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2023-08-22T06:34:56Z</dcterms:created>
  <dcterms:modified xsi:type="dcterms:W3CDTF">2023-08-22T06:36:25Z</dcterms:modified>
</cp:coreProperties>
</file>