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bookViews>
    <workbookView xWindow="65416" yWindow="65416" windowWidth="29040" windowHeight="15840" activeTab="0"/>
  </bookViews>
  <sheets>
    <sheet name="Rekapitulace" sheetId="11" r:id="rId1"/>
    <sheet name="SO 101" sheetId="2" r:id="rId2"/>
    <sheet name="SO 201" sheetId="3" r:id="rId3"/>
    <sheet name="SO 301.PS1" sheetId="4" r:id="rId4"/>
    <sheet name="SO 301" sheetId="5" r:id="rId5"/>
    <sheet name="SO 302" sheetId="6" r:id="rId6"/>
    <sheet name="SO 431" sheetId="7" r:id="rId7"/>
    <sheet name="SO 501" sheetId="8" r:id="rId8"/>
    <sheet name="SO 801" sheetId="9" r:id="rId9"/>
    <sheet name="VRN" sheetId="10" r:id="rId10"/>
  </sheets>
  <definedNames/>
  <calcPr calcId="191029"/>
</workbook>
</file>

<file path=xl/sharedStrings.xml><?xml version="1.0" encoding="utf-8"?>
<sst xmlns="http://schemas.openxmlformats.org/spreadsheetml/2006/main" count="3719" uniqueCount="1227">
  <si>
    <t>EstiCon</t>
  </si>
  <si>
    <t xml:space="preserve">Firma: </t>
  </si>
  <si>
    <t>Rekapitulace ceny</t>
  </si>
  <si>
    <t>Stavba: 20.306.C - III/3294 Velim, rekonstrukce silnice</t>
  </si>
  <si>
    <t>Celková cena bez DPH:</t>
  </si>
  <si>
    <t>Celková cena s DPH:</t>
  </si>
  <si>
    <t>Objekt</t>
  </si>
  <si>
    <t>Popis</t>
  </si>
  <si>
    <t>Cena bez DPH</t>
  </si>
  <si>
    <t>DPH</t>
  </si>
  <si>
    <t>Cena s DPH</t>
  </si>
  <si>
    <t>SO 101</t>
  </si>
  <si>
    <t>Silnice III/3294</t>
  </si>
  <si>
    <t>SO 201</t>
  </si>
  <si>
    <t>Rekonstrukce mostu</t>
  </si>
  <si>
    <t>SO 301.PS1</t>
  </si>
  <si>
    <t>Čerpací stanice</t>
  </si>
  <si>
    <t>SO 301</t>
  </si>
  <si>
    <t>Přeložka splaškové kanalizace</t>
  </si>
  <si>
    <t>SO 302</t>
  </si>
  <si>
    <t>Přeložka vodovodu</t>
  </si>
  <si>
    <t>SO 431</t>
  </si>
  <si>
    <t>Přeložka VO</t>
  </si>
  <si>
    <t>SO 501</t>
  </si>
  <si>
    <t>Přeložka STL</t>
  </si>
  <si>
    <t>SO 801</t>
  </si>
  <si>
    <t>Vegetační úpravy</t>
  </si>
  <si>
    <t>VRN</t>
  </si>
  <si>
    <t>Vedlejší rozpočtové náklady</t>
  </si>
  <si>
    <t>Soupis prací objektu</t>
  </si>
  <si>
    <t>S</t>
  </si>
  <si>
    <t>Stavba:</t>
  </si>
  <si>
    <t>20.306.C</t>
  </si>
  <si>
    <t>III/3294 Velim, rekonstrukce silnice</t>
  </si>
  <si>
    <t>O</t>
  </si>
  <si>
    <t>Rozpočet:</t>
  </si>
  <si>
    <t>Typ</t>
  </si>
  <si>
    <t>Poř. číslo</t>
  </si>
  <si>
    <t>Kód položky</t>
  </si>
  <si>
    <t>Varianta</t>
  </si>
  <si>
    <t>Název Položky</t>
  </si>
  <si>
    <t>MJ</t>
  </si>
  <si>
    <t>Množství</t>
  </si>
  <si>
    <t>Cena</t>
  </si>
  <si>
    <t>Cenová soustava</t>
  </si>
  <si>
    <t>Jednotková</t>
  </si>
  <si>
    <t>Celkem</t>
  </si>
  <si>
    <t>SD</t>
  </si>
  <si>
    <t>0141</t>
  </si>
  <si>
    <t>SKLÁDKOVNÉ</t>
  </si>
  <si>
    <t>P</t>
  </si>
  <si>
    <t>014101</t>
  </si>
  <si>
    <t>HOR</t>
  </si>
  <si>
    <t>POPLATKY ZA SKLÁDKU - VÝKOPÁVKY A ODKOPÁVKY</t>
  </si>
  <si>
    <t>M3</t>
  </si>
  <si>
    <t>PP</t>
  </si>
  <si>
    <t>VV</t>
  </si>
  <si>
    <t>POLOŽKA 332,170 = 332,170 [E]
POLOŽKA 4767,543 = 4767,543 [D]
BEZ UVEDENÍ VZDÁLENOSTI = 5099,713 [H]
Celkové množství = 5099,713</t>
  </si>
  <si>
    <t>TS</t>
  </si>
  <si>
    <t>zahrnuje veškeré poplatky provozovateli skládky související s uložením odpadu na skládce.</t>
  </si>
  <si>
    <t>014102</t>
  </si>
  <si>
    <t>ASF</t>
  </si>
  <si>
    <t>POPLATKY ZA SKLÁDKU - ŽIVICE (VČETNĚ VYBOURANÝCH PODKLADŮ)</t>
  </si>
  <si>
    <t>T</t>
  </si>
  <si>
    <t>POLOŽKA 35,283 * (1 - 0,050 ) * 2,400 = 80,445 [H]
POLOŽKA 4,373 * (1 - 0,050 ) * 2,400 = 9,970 [J]
Celkové množství = 90,415</t>
  </si>
  <si>
    <t>BET</t>
  </si>
  <si>
    <t>POPLATKY ZA SKLÁDKU - BETON VČETNĚ PODKLADŮ</t>
  </si>
  <si>
    <t>POLOŽKA 8,708 * 2,300 = 20,028 [P]
POLOŽKA 5,204 * 2,300 = 11,969 [V]
POLOŽKA 52,100 * 0,25 = 13,025 [N]
POLOŽKA 96687 ( ULIČNÍ VPUSTI ) 3,000 * 0,25 = 0,750 [G]
POLOŽKA 2,400 * 2,300 = 5,520 [A]
Celkové množství = 51,292</t>
  </si>
  <si>
    <t>KAM</t>
  </si>
  <si>
    <t>POPLATKY ZA SKLÁDKU - KAMENIVO</t>
  </si>
  <si>
    <t>POLOŽKA 2114,271 * 2,400 = 5074,250 [H]
Celkové množství = 5074,250</t>
  </si>
  <si>
    <t>014132</t>
  </si>
  <si>
    <t>NO</t>
  </si>
  <si>
    <t>POPLATKY ZA SKLÁDKU TYP S-NO (NEBEZPEČNÝ ODPAD) - ŽIVICE</t>
  </si>
  <si>
    <t>POLOŽKA 35,283 * (0,050 ) * 2,400 = 4,234 [H]
POLOŽKA 4,373 * (0,050 ) * 2,400 = 0,525 [J]
Celkové množství = 4,759</t>
  </si>
  <si>
    <t>029</t>
  </si>
  <si>
    <t>OSTATNÍ POŽADAVKY</t>
  </si>
  <si>
    <t>02971</t>
  </si>
  <si>
    <t/>
  </si>
  <si>
    <t>HUTNĚNÍ - OSTAT POŽADAVKY - GEOTECHNICKÝ MONITORING NA POVRCHU</t>
  </si>
  <si>
    <t>KPL</t>
  </si>
  <si>
    <t>STATICKÉ HUTNÍCÍ ZKOUŠKY (ZAPOČÍTÁVAJÍ SE POUZE ZKOUŠKY PROKAZUJÍCÍ POŽADOVANÉ VLASTNOSTI PLÁNĚ)</t>
  </si>
  <si>
    <t>STATICKÉ HUTNÍCÍ ZKOUŠKY  6 = 6,000 [A]
Celkové množství = 6,000</t>
  </si>
  <si>
    <t>zahrnuje veškeré náklady spojené s objednatelem požadovanými pracemi</t>
  </si>
  <si>
    <t>11</t>
  </si>
  <si>
    <t>PŘÍPRAVNÉ A PŘIDRUŽENÉ PRÁCE</t>
  </si>
  <si>
    <t>111208</t>
  </si>
  <si>
    <t>VEL</t>
  </si>
  <si>
    <t>ODSTRANĚNÍ KŘOVIN</t>
  </si>
  <si>
    <t>M2</t>
  </si>
  <si>
    <t>VČETNĚ EKOLOGICKÉ LIKVIDACE</t>
  </si>
  <si>
    <t>KŘOVÍ 17,65 + 12 + 6,2 + 10,23 + 9,93 + 5,72 + 4,85 + 16,25  = 82,830 [A]
Celkové množství = 82,830</t>
  </si>
  <si>
    <t>odstranění křovin a stromů do průměru 100 mm
doprava dřevin na předepsanou vzdálenost
spálení na hromadách nebo štěpkování</t>
  </si>
  <si>
    <t>110</t>
  </si>
  <si>
    <t>VYKLIZENÍ PLOCH</t>
  </si>
  <si>
    <t>11090</t>
  </si>
  <si>
    <t>VŠEOBECNÉ VYKLIZENÍ OSTATNÍCH PLOCH</t>
  </si>
  <si>
    <t>VYKLIZENÍ PLOCH 10503,3 = 10503,300 [A]
Celkové množství = 10503,300</t>
  </si>
  <si>
    <t>zahrnuje odstranění všech překážek pro uskutečnění stavby</t>
  </si>
  <si>
    <t>1131</t>
  </si>
  <si>
    <t>ODSTRANĚNÍ KRYTŮ</t>
  </si>
  <si>
    <t>113158</t>
  </si>
  <si>
    <t>TKM</t>
  </si>
  <si>
    <t>ODSTRANĚNÍ KRYTU ZPEVNĚNÝCH PLOCH Z BETONU, ODVOZ NA TRVALOU SKLÁDKU</t>
  </si>
  <si>
    <t>ODSTRANĚNÍ BET DESKY 0,20 * 36,80 = 7,360 [A]
ODSTRANĚNÍ DLAŽBY 0,10 * 0,56 + 0,12 * 10,764 = 1,348 [B]
Celkové množství = 8,708</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</si>
  <si>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</si>
  <si>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113168</t>
  </si>
  <si>
    <t>KTM</t>
  </si>
  <si>
    <t>ODSTRANĚNÍ KRYTU ZPEVNĚNÝCH PLOCH ZE SILNIČNÍCH DÍLCŮ, ODVOZ NA TRVALOU SKLÁDKU</t>
  </si>
  <si>
    <t>ODSTRANĚNÍ BETONOVÝCH PANELŮ 0,20 * 26,02 = 5,204 [A]
Celkové množství = 5,204</t>
  </si>
  <si>
    <t>113178</t>
  </si>
  <si>
    <t>ODSTRAN KRYTU ZPEVNĚNÝCH PLOCH Z DLAŽEB KOSTEK, ODVOZ NA TRVALOU SKLÁDKU</t>
  </si>
  <si>
    <t>BEZ POPLATKU ZA SKLÁDKU</t>
  </si>
  <si>
    <t>ODSTRANĚNÍ ŽUL KOSTKY 0,10 * ( 6333,57 - 633,87 ) = 569,970 [A]
Celkové množství = 569,970</t>
  </si>
  <si>
    <t>1133</t>
  </si>
  <si>
    <t>ODSTRANĚNÍ PODKLADŮ</t>
  </si>
  <si>
    <t>113328</t>
  </si>
  <si>
    <t>ODSTRAN PODKL ZPEVNĚNÝCH PLOCH Z KAMENIVA NESTMEL, ODVOZ NA TRVALOU SKLÁDKU</t>
  </si>
  <si>
    <t>PODKLAD POD DLAŽEBNÍ KOSTKY  0,25 * 1,2 * 6333,57 = 1900,071 [B]
ODSTR. ŠTĚTU  0,15 * (410,15 * 0,75 + 435*0,75)  = 95,079 [A]
ODSTR. ŠTĚRKU ( KRAJNICE ) 0,15 * 794,14 = 119,121 [C]
Celkové množství = 2114,271</t>
  </si>
  <si>
    <t>1134</t>
  </si>
  <si>
    <t>ODSTRANĚNÍ KRYTŮ I S PODKLADEM</t>
  </si>
  <si>
    <t>113438</t>
  </si>
  <si>
    <t>ODSTRAN KRYTU ZPEVNĚNÝCH PLOCH S ASFALT POJIVEM VČET PODKLADU, ODVOZ NA TRVALOU SKLÁDKU</t>
  </si>
  <si>
    <t>Odstranění živičné plochy 0,12 * ( 75,4 + 19,96 ) = 11,443 [A]
Odstranění živičné plochy - podklad 0,25 * ( 75,4 + 19,96 ) = 23,840 [B]
Celkové množství = 35,283</t>
  </si>
  <si>
    <t>1135</t>
  </si>
  <si>
    <t>VYTRHÁNÍ OBRUB</t>
  </si>
  <si>
    <t>113524</t>
  </si>
  <si>
    <t>ODSTRANĚNÍ CHODNÍKOVÝCH A SILNIČNÍCH OBRUBNÍKŮ BETONOVÝCH, ODVOZ NA TRVALOU SKLÁDKU</t>
  </si>
  <si>
    <t>M</t>
  </si>
  <si>
    <t>VYTRHÁNÍ BETONOVÝCH OBRUB 1,2 + 8,9 + 4 + 5 + 6 + 5 + 6 + 3 + 4 + 9 = 52,100 [A]
Celkové množství = 52,100</t>
  </si>
  <si>
    <t>113534</t>
  </si>
  <si>
    <t>ODSTRANĚNÍ CHODNÍKOVÝCH KAMENNÝCH OBRUBNÍKŮ, ODVOZ NA SKLÁDKU</t>
  </si>
  <si>
    <t>odstranění žulových krajníků  945,19 + 951,18 = 1896,370 [A]
Celkové množství = 1896,370</t>
  </si>
  <si>
    <t>1137</t>
  </si>
  <si>
    <t>FRÉZOVÁNÍ</t>
  </si>
  <si>
    <t>113728</t>
  </si>
  <si>
    <t>tkm</t>
  </si>
  <si>
    <t>FRÉZOVÁNÍ ZPEVNĚNÝCH PLOCH ASFALTOVÝCH, ODVOZ NA TRVALOU SKLÁDKU</t>
  </si>
  <si>
    <t>TL. 40mm 0,04 * 49,52 = 1,981 [A]
TL. 70mm 0,07 * 34,17 = 2,392 [B]
Celkové množství = 4,373</t>
  </si>
  <si>
    <t>113764</t>
  </si>
  <si>
    <t>SPR</t>
  </si>
  <si>
    <t>FRÉZOVÁNÍ DRÁŽKY PRŮŘEZU DO 400MM2 V ASFALTOVÉ VOZOVCE</t>
  </si>
  <si>
    <t>Napojovací spára 1969,920 = 1969,920 [A]
Celkové množství = 1969,920</t>
  </si>
  <si>
    <t>Položka zahrnuje veškerou manipulaci s vybouranou sutí a s vybouranými hmotami vč. uložení na skládku.</t>
  </si>
  <si>
    <t>121</t>
  </si>
  <si>
    <t>ORNICE</t>
  </si>
  <si>
    <t>121105</t>
  </si>
  <si>
    <t>SEJMUTÍ ORNICE NEBO LESNÍ PŮDY S ODVOZEM DO 8KM</t>
  </si>
  <si>
    <t>DOPRAVA A ULOŽENÍ NA MEZISKLÁDKU KE ZPĚTNÉMU UŽITÍ</t>
  </si>
  <si>
    <t>Ohumusování a osetí 0,15 * 3988,870 = 598,331 [A]
ROZDÍL SEJMUTÍ A OHUMUSOVÁNÍ ( 584,77 - 598,33 ) = -13,560 [B]
Celkové množství = 584,771</t>
  </si>
  <si>
    <t>položka zahrnuje sejmutí ornice bez ohledu na tloušťku vrstvy a její vodorovnou dopravu
nezahrnuje uložení na trvalou skládku</t>
  </si>
  <si>
    <t>123</t>
  </si>
  <si>
    <t>ODKOPÁVKY</t>
  </si>
  <si>
    <t>123935</t>
  </si>
  <si>
    <t>ODKOP PRO SPOD STAVBU SILNIC A ŽELEZNIC TŘ. III, ODVOZ DO 8KM</t>
  </si>
  <si>
    <t>Přesun v rámci stavby pro zásypy 685,29 = 685,290 [A]
Celkové množství = 685,290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</si>
  <si>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</si>
  <si>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123938</t>
  </si>
  <si>
    <t>ODKOP PRO SPOD STAVBU SILNIC A ŽELEZNIC TŘ. III, ODVOZ NA TRVALOU SKLÁDKU</t>
  </si>
  <si>
    <t>včetně odvozu na trvalou skládku</t>
  </si>
  <si>
    <t>SANACE 0,5 * (1,46 * 3622,94 + 1,55 * 2299,17)  = 4426,603 [B]
VÝKOPY 3871,85 - 162,76 - 149,43 - 2533,43 - 685,29 = 340,940 [A]
Celkové množství = 4767,543</t>
  </si>
  <si>
    <t>125</t>
  </si>
  <si>
    <t>ODKOPÁVKY V ZEMNÍKU</t>
  </si>
  <si>
    <t>125735</t>
  </si>
  <si>
    <t>ORN</t>
  </si>
  <si>
    <t>VYKOPÁVKY ZE ZEMNÍKŮ A SKLÁDEK TŘ. I, ODVOZ DO 8KM</t>
  </si>
  <si>
    <t>ORNICE PRO ZPĚTNÉ OHUMUSOVÁNÍ 0,15 * 3988,870 = 598,331 [A]
Celkové množství = 598,331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</si>
  <si>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</si>
  <si>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125738</t>
  </si>
  <si>
    <t>VYKOPÁVKY ZE ZEMNÍKŮ A SKLÁDEK TŘ. I, DOVOZ NA STAVBU</t>
  </si>
  <si>
    <t>DOPLNĚNÍ ORNICE 598,33 - 584,77 = 13,560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</si>
  <si>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</si>
  <si>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125935</t>
  </si>
  <si>
    <t>VYKOPÁVKY ZE ZEMNÍKŮ A SKLÁDEK TŘ III S ODVOZEM DO 8KM</t>
  </si>
  <si>
    <t>PŘETŘÍDĚNÍ VÝKOPKU</t>
  </si>
  <si>
    <t>Přesun v rámci stavby pro zásypy 685,290 = 685,290 [A]
Celkové množství = 685,290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</si>
  <si>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eventuelně nutné druhotné rozpojení odstřelené horniny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</si>
  <si>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t>
  </si>
  <si>
    <t>ČIŠTĚNÍ NÁNOSŮ A USAZENIN</t>
  </si>
  <si>
    <t>12932</t>
  </si>
  <si>
    <t>SKL</t>
  </si>
  <si>
    <t>ČIŠTĚNÍ PŘÍKOPŮ OD NÁNOSU DO 0,5M3/M</t>
  </si>
  <si>
    <t>VČETNĚ ODVOZU NA SKLÁDKU A EKOLOGICKÉ LIKVIDACE</t>
  </si>
  <si>
    <t>ČIŠTĚNÍ PŘÍKOPŮ 43,28 = 43,280 [A]
Celkové množství = 43,280</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</si>
  <si>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</si>
  <si>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132</t>
  </si>
  <si>
    <t>VÝKOPY - RÝHY</t>
  </si>
  <si>
    <t>132938</t>
  </si>
  <si>
    <t>HLOUBENÍ RÝH ŠÍŘ DO 2M PAŽ I NEPAŽ TŘ. III, ODVOZ NA TRVALOU SKLÁDKU</t>
  </si>
  <si>
    <t>UV 4,48 + 22,5 = 26,980 [B]
TRATIVOD 0,4 * 0,55 * ( 701 + 7 ) = 155,760 [C]
VSAK 11,73 + 71,4 + 1,3 * 51 = 149,430 [D]
Celkové množství = 332,170</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</si>
  <si>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</si>
  <si>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171</t>
  </si>
  <si>
    <t>NÁSYPY</t>
  </si>
  <si>
    <t>17180</t>
  </si>
  <si>
    <t>G3F</t>
  </si>
  <si>
    <t>ULOŽENÍ SYPANINY DO NÁSYPŮ Z NAKUPOVANÝCH MATERIÁLŮ - G3 G-F</t>
  </si>
  <si>
    <t>G3 G-F</t>
  </si>
  <si>
    <t>NÁSYP G3 G-F ; POD SJEZD 132,44 = 132,440 [A]
Celkové množství = 132,440</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</si>
  <si>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</si>
  <si>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t>
  </si>
  <si>
    <t>ZÁSYPY</t>
  </si>
  <si>
    <t>17411</t>
  </si>
  <si>
    <t>ZÁSYP JAM A RÝH ZEMINOU SE ZHUTNĚNÍM</t>
  </si>
  <si>
    <t>ZPĚTNÝ ZÁSYP 685,290 = 685,290 [A]
Celkové množství = 685,290</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</si>
  <si>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</si>
  <si>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</si>
  <si>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ŠD</t>
  </si>
  <si>
    <t>ZÁSYP JAM A RÝH Z NAKUPOVANÝCH MATERIÁLŮ - ŠTĚRKODRŤ</t>
  </si>
  <si>
    <t>ODVODNĚNÍ FR 0/22mm 3 = 3,000 [B]
VSAK 16/32 0,23 * ( 7 + 5 + 7 + 6 + 5 + 3 + 8 + 10 ) = 11,730 [A]
VSAK 32/123 1,40 * ( 7 + 5 + 7 + 6 + 5 + 3 + 8 + 10 ) = 71,400 [C]
Celkové množství = 86,130</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</si>
  <si>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</si>
  <si>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t>
  </si>
  <si>
    <t>OBSYPY</t>
  </si>
  <si>
    <t>17581</t>
  </si>
  <si>
    <t>OBSYP POTRUBÍ A OBJEKTŮ Z NAKUPOVANÝCH MATERIÁLŮ - PÍSEK</t>
  </si>
  <si>
    <t>TRATIVOD 0,4 * 0,55 * 7 = 1,540 [A]
UV 1 * 0,4 * 3,000 = 1,200 [B]
ODVODNĚNÍ 0,44 + 6 + 15,62 = 22,060 [C]
Celkové množství = 24,800</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</si>
  <si>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</si>
  <si>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OBSYP POTRUBÍ A OBJEKTŮ Z NAKUPOVANÝCH MATERIÁLŮ - ŠTĚRKODRŤ</t>
  </si>
  <si>
    <t>TRATIVOD FRAKCE 8/16mm 0,17 * ( 708,000 - 7 ) = 119,170 [A]
UV FRAKCE 0/22mm 1 * 0,2 * 3,000 = 0,600 [B]
Celkové množství = 119,770</t>
  </si>
  <si>
    <t>18</t>
  </si>
  <si>
    <t>OHUMUSOVÁNÍ A OSETÍ</t>
  </si>
  <si>
    <t>18214</t>
  </si>
  <si>
    <t>ÚPRAVA POVRCHŮ SROVNÁNÍM ÚZEMÍ V TL DO 0,25M</t>
  </si>
  <si>
    <t>Ohumusování a osetí 3988,870 = 3988,870 [A]</t>
  </si>
  <si>
    <t>položka zahrnuje srovnání výškových rozdílů terénu</t>
  </si>
  <si>
    <t>18232</t>
  </si>
  <si>
    <t>ROZPROSTŘENÍ ORNICE V ROVINĚ V TL DO 0,15M</t>
  </si>
  <si>
    <t>položka zahrnuje:
nutné přemístění ornice z dočasných skládek vzdálených do 50m
rozprostření ornice v předepsané tloušťce v rovině a ve svahu do 1:5</t>
  </si>
  <si>
    <t>18241</t>
  </si>
  <si>
    <t>ZALOŽENÍ TRÁVNÍKU RUČNÍM VÝSEVEM</t>
  </si>
  <si>
    <t>Založení trávníku 3988,87 = 3988,870 [A]
Celkové množství = 3988,870</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</si>
  <si>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</si>
  <si>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</si>
  <si>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</si>
  <si>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</si>
  <si>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18331</t>
  </si>
  <si>
    <t>SADOVNICKÉ OBDĚLÁNÍ PŮDY</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</si>
  <si>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</si>
  <si>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18351</t>
  </si>
  <si>
    <t>CHEMICKÉ ODPLEVELENÍ</t>
  </si>
  <si>
    <t>položka zahrnuje celoplošný postřik a chemickou likvidace nežádoucích rostlin nebo jejích částí a zabránění jejich dalšímu růstu na urovnaném volném terénu</t>
  </si>
  <si>
    <t>18600</t>
  </si>
  <si>
    <t>ZALÉVÁNÍ VODOU</t>
  </si>
  <si>
    <t>Ohumusování a osetí 0,15 *  3988,870 = 598,331 [A]</t>
  </si>
  <si>
    <t>položka zahrnuje veškerý materiál, výrobky a polotovary, včetně mimostaveništní a vnitrostaveništní dopravy (rovněž přesuny), včetně naložení a složení, případně s uložením</t>
  </si>
  <si>
    <t>181</t>
  </si>
  <si>
    <t>ÚPRAVA PLÁNĚ</t>
  </si>
  <si>
    <t>18120</t>
  </si>
  <si>
    <t>ÚPRAVA PLÁNĚ SE ZHUTNĚNÍM V HORNINĚ TŘ. II</t>
  </si>
  <si>
    <t>TRATIVOD  0,40 * 708,000 = 283,200 [B]
SANACE 9810,06 + 23,95 + 1,56 + 60,88 + 288,26 = 10184,710 [C]
ODVODNĚNÍ 2,56 + 25,06 + 10,97 * 1 = 38,590 [D]
VSAK 1,00 * ( 7 + 5 + 7 + 6 + 5 + 3 + 8 + 10 ) = 51,000 [E]
Celkové množství = 10557,500</t>
  </si>
  <si>
    <t>položka zahrnuje úpravu pláně včetně vyrovnání výškových rozdílů. Míru zhutnění určuje projekt.</t>
  </si>
  <si>
    <t>212</t>
  </si>
  <si>
    <t>TRATIVODY</t>
  </si>
  <si>
    <t>21263</t>
  </si>
  <si>
    <t>TRATIVODY KOMPLET Z TRUB Z PLAST HMOT DN DO 150MM</t>
  </si>
  <si>
    <t>TRATIVODY KOMPLET Z TRUB Z PLAST HMOT DN DO 160MM 281 + 82 + 338 = 701,000 [A]
TRATIVODY KOMPLET Z TRUB Z PLAST HMOT DN DO 160MM - PLNÉ  7 = 7,000 [B]
Celkové množství = 708,000</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</si>
  <si>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</si>
  <si>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214</t>
  </si>
  <si>
    <t>SANAČNÍ A KONSOLIDAČNÍ VRSTVY</t>
  </si>
  <si>
    <t>21450</t>
  </si>
  <si>
    <t>SANAČNÍ VRSTVY Z KAMENIVA</t>
  </si>
  <si>
    <t>SANACE ŠD 32/63 0,5 * (1,46 * 3622,94 + 1,55 * 2299,17)  = 4426,603 [D]
Celkové množství = 4426,603</t>
  </si>
  <si>
    <t>položka zahrnuje dodávku předepsaného kameniva, mimostaveništní a vnitrostaveništní dopravu a jeho uložení
není-li v zadávací dokumentaci uvedeno jinak, jedná se o nakupovaný materiál</t>
  </si>
  <si>
    <t>21461</t>
  </si>
  <si>
    <t>FIL</t>
  </si>
  <si>
    <t>FILTRAČNÍ GEOTEXTILIE</t>
  </si>
  <si>
    <t>TRATIVOD 2,5 * 708,000 = 1770,000 [A]
VSAK 7,60 * ( 7 + 5 + 7 + 6 + 5 + 3 + 8 + 10 ) = 387,600 [B]
Celkové množství = 2157,600</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</si>
  <si>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</si>
  <si>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SEP</t>
  </si>
  <si>
    <t>SEPARAČNÍ GEOTEXTILIE</t>
  </si>
  <si>
    <t>separační geotextílie min. 400g/m2, netkaná textílie-CBR &gt; 3 kN, odolnost proti proražení &lt; 10 mm, tažnost &gt; 50 %</t>
  </si>
  <si>
    <t>SEPARAČNÍ TEXTÍLIE 12,5 * 952,43 = 11905,375 [A]
Celkové množství = 11905,375</t>
  </si>
  <si>
    <t>27</t>
  </si>
  <si>
    <t>ZÁKLADY</t>
  </si>
  <si>
    <t>27231A</t>
  </si>
  <si>
    <t>ZÁKLADY Z PROSTÉHO BETONU DO C20/25</t>
  </si>
  <si>
    <t>STAVILIZAČNÍ PRÁH ( 3 + 3 ) * 0,3 *  0,8 = 1,440 [A]
Celkové množství = 1,440</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</si>
  <si>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</si>
  <si>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t>
  </si>
  <si>
    <t>STABILIZACE</t>
  </si>
  <si>
    <t>45131A</t>
  </si>
  <si>
    <t>PODKLADNÍ A VÝPLŇOVÉ VRSTVY Z PROSTÉHO BETONU C20/25</t>
  </si>
  <si>
    <t>Podklad pod lomový kámen 3,336 = 3,336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</si>
  <si>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</si>
  <si>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t>
  </si>
  <si>
    <t>ZPEVNĚNÉ PLOCHY VYJMA KOMUNIKACÍ</t>
  </si>
  <si>
    <t>466923</t>
  </si>
  <si>
    <t>PŘEDLÁŽDĚNÍ DLAŽBY Z VEGETAČNÍCH TVÁRNIC</t>
  </si>
  <si>
    <t>PŘEDLÁŽNĚNÍ ZATRAVŇ. 6,39 - 0,83 - 0,56 = 5,000 [A]
Celkové množství = 5,000</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</si>
  <si>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výplň otvorů drnem nebo ornicí s osetím, případně kamenivem
- nutné zemní práce (svahování, úpravu pláně a pod.)
- nezahrnuje podklad pod dlažbu, vykazuje se samostatně položkami SD 45</t>
  </si>
  <si>
    <t>465</t>
  </si>
  <si>
    <t>LOMOVÝ KÁMEN</t>
  </si>
  <si>
    <t>465512</t>
  </si>
  <si>
    <t>DLAŽBY Z LOMOVÉHO KAMENE NA MC</t>
  </si>
  <si>
    <t>Lomový kámen 0,20 * 16,68 = 3,336 [A]
Celkové množství = 3,336</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</si>
  <si>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</si>
  <si>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t>
  </si>
  <si>
    <t>Komunikace</t>
  </si>
  <si>
    <t>58401</t>
  </si>
  <si>
    <t>VOZOVKOVÉ KRYTY Z VEGETAČNÍCH DÍLCŮ DO LOŽE Z KAM TL DO 100MM</t>
  </si>
  <si>
    <t>NOVÁ VEGET DLAŽB  0,83 + 0,56 = 1,390 [A]
Celkové množství = 1,390</t>
  </si>
  <si>
    <t>-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</si>
  <si>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5633</t>
  </si>
  <si>
    <t>PODKLADY - ŠTĚRKODRTI</t>
  </si>
  <si>
    <t>56330</t>
  </si>
  <si>
    <t>VOZOVKOVÉ VRSTVY ZE ŠTĚRKODRTI</t>
  </si>
  <si>
    <t>POD 5x LINKU 0,261 * 340,6  = 88,897 [B]
Celkové množství = 88,897</t>
  </si>
  <si>
    <t>- dodání kameniva předepsané kvality a zrnitosti
- rozprostření a zhutnění vrstvy v předepsané tloušťce
- zřízení vrstvy bez rozlišení šířky, pokládání vrstvy po etapách
- nezahrnuje postřiky, nátěry</t>
  </si>
  <si>
    <t>56333</t>
  </si>
  <si>
    <t>VOZOVKOVÉ VRSTVY ZE ŠTĚRKODRTI TL. DO 150MM</t>
  </si>
  <si>
    <t>ŠD 288,26 = 288,260 [A]
Celkové množství = 288,260</t>
  </si>
  <si>
    <t>56334</t>
  </si>
  <si>
    <t>160</t>
  </si>
  <si>
    <t>VOZOVKOVÉ VRSTVY ZE ŠTĚRKODRTI TL. 160MM</t>
  </si>
  <si>
    <t>SILNICE tl. 160mm 01,11 * 2299,17 + 3622,94 = 6175,019 [A]
Celkové množství = 6175,019</t>
  </si>
  <si>
    <t>190</t>
  </si>
  <si>
    <t>VOZOVKOVÉ VRSTVY ZE ŠTĚRKODRTI TL. 190MM</t>
  </si>
  <si>
    <t>SILNICE TL. 190mm 1,25 * 2299,17 + 3622,94 * 1,25 = 7402,638 [A]
Celkové množství = 7402,638</t>
  </si>
  <si>
    <t>56335</t>
  </si>
  <si>
    <t>VOZOVKOVÉ VRSTVY ZE ŠTĚRKODRTI TL. DO 250MM</t>
  </si>
  <si>
    <t>POD RECYKLÁT 60,88 + 288,26 = 349,140 [C]
ZATRAVŇ 0,83 + 0,56 = 1,390 [A]
DLAŽBA 13,19 + 10,764 = 23,954 [D]
Celkové množství = 374,484</t>
  </si>
  <si>
    <t>5636</t>
  </si>
  <si>
    <t>PODKLADY - RECYKLÁTY</t>
  </si>
  <si>
    <t>56363</t>
  </si>
  <si>
    <t>VOZOVKOVÉ VRSTVY Z RECYKLOVANÉHO MATERIÁLU TL DO 150MM</t>
  </si>
  <si>
    <t>RECYKLÁT 60,88 = 60,880 [A]
Celkové množství = 60,880</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</si>
  <si>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</si>
  <si>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569</t>
  </si>
  <si>
    <t>KRAJNICE</t>
  </si>
  <si>
    <t>56963</t>
  </si>
  <si>
    <t>ZPEVNĚNÍ KRAJNIC Z RECYKLOVANÉHO MATERIÁLU TL DO 150MM</t>
  </si>
  <si>
    <t>KRAJNICE R-MAT 283,77 + 283,33 = 567,100 [A]
Celkové množství = 567,100</t>
  </si>
  <si>
    <t>572</t>
  </si>
  <si>
    <t>POSTŘIKY A NÁTĚRY</t>
  </si>
  <si>
    <t>572121</t>
  </si>
  <si>
    <t>INFILTRAČNÍ POSTŘIK ASFALTOVÝ DO 1,0KG/M2</t>
  </si>
  <si>
    <t>ACP 16+ TL. 70mm 6025,255 = 6025,255
Celkové množství = 6025,255</t>
  </si>
  <si>
    <t>- dodání všech předepsaných materiálů pro postřiky v předepsaném množství
- provedení dle předepsaného technologického předpisu
- zřízení vrstvy bez rozlišení šířky, pokládání vrstvy po etapách
- úpravu napojení, ukončení</t>
  </si>
  <si>
    <t>572212</t>
  </si>
  <si>
    <t>SPOJOVACÍ POSTŘIK Z MODIFIK ASFALTU DO 0,5KG/M2</t>
  </si>
  <si>
    <t>ACO 40 5971,630 = 5971,630 [A]
CHODNÍK 
Celkové množství = 5971,630</t>
  </si>
  <si>
    <t>574</t>
  </si>
  <si>
    <t>ŽIVICE</t>
  </si>
  <si>
    <t>574A34</t>
  </si>
  <si>
    <t>ASFALTOVÝ BETON PRO OBRUSNÉ VRSTVY ACO 11+, 11S TL. 40MM</t>
  </si>
  <si>
    <t xml:space="preserve">ACO 11+ 50/70               </t>
  </si>
  <si>
    <t>SILNICE 5922,11 = 5922,110 [C]
OPRAVA VOZOVKY  49,52 = 49,520 [A]
Celkové množství = 5971,630</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</si>
  <si>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</si>
  <si>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574E66</t>
  </si>
  <si>
    <t>ASFALTOVÝ BETON PRO PODKLADNÍ VRSTVY ACP 16+, 16S TL. 70MM</t>
  </si>
  <si>
    <t>ACP 16+ 50/70</t>
  </si>
  <si>
    <t>SILNICE 3622,94 + 2299,17 * 1,03 = 5991,085 [C]
OPRAVA VOZOVKY  34,17 = 34,170 [A]
Celkové množství = 6025,255</t>
  </si>
  <si>
    <t>5822</t>
  </si>
  <si>
    <t>KRYTY DLÁŽDĚNÉ Z DROBNÝCH KOSTEK</t>
  </si>
  <si>
    <t>5826</t>
  </si>
  <si>
    <t>ZÁMKOVÉ DLAŽBY</t>
  </si>
  <si>
    <t>582612</t>
  </si>
  <si>
    <t>Š8</t>
  </si>
  <si>
    <t>KRYTY Z BETON DLAŽDIC SE ZÁMKEM ŠEDÝCH TL 80MM DO LOŽE Z KAM</t>
  </si>
  <si>
    <t xml:space="preserve">včetně užití dlažby bez fazet v minimální šíři 250mm či hladké desky o rozměru 250x250mm podél všech slepeckých prvků (varovných a signálních pásů a umělých vodících liniích) dle NV 163/2002 Sb., ve znění nařízení vlády č. 312/2005 Sb. a nařízení vlády č. 215/2016 Sb. a TN TZÚS 12.03.04-06. </t>
  </si>
  <si>
    <t>DLAŽBA 13,19 + 10,764 = 23,954 [A]
Celkové množství = 23,954</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</si>
  <si>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</si>
  <si>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587</t>
  </si>
  <si>
    <t>PŘEDLÁŽDĚNÍ</t>
  </si>
  <si>
    <t>587203</t>
  </si>
  <si>
    <t>B/K</t>
  </si>
  <si>
    <t>PŘEDLÁŽDĚNÍ KRYTU</t>
  </si>
  <si>
    <t>BETONOVÁ / KAM DLAŽBA 120,83 - 13,19 - 10,764 = 96,876 [A]
 = 96,876</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</si>
  <si>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</si>
  <si>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7</t>
  </si>
  <si>
    <t>Přidružená stavební výroba</t>
  </si>
  <si>
    <t>711311</t>
  </si>
  <si>
    <t>IZOLACE PODZEMNÍCH OBJEKTŮ PROTI ZEMNÍ VLHKOSTI ASFALTOVÝMI NÁTĚRY</t>
  </si>
  <si>
    <t>PROPUSTEK 10,97 * 2,5 = 27,425 [A]
Celkové množství = 27,425</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</si>
  <si>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</si>
  <si>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82</t>
  </si>
  <si>
    <t>Potrubí z trub ŽLB</t>
  </si>
  <si>
    <t>918346</t>
  </si>
  <si>
    <t>PROPUSTY Z TRUB DN 400MM</t>
  </si>
  <si>
    <t>ŽLB TROUBA DN400 10,97 = 10,970 [A]
Celkové množství = 10,970</t>
  </si>
  <si>
    <t>Položka zahrnuje:
- dodání a položení potrubí z trub z dokumentací předepsaného materiálu a předepsaného průměru
- případné úpravy trub (zkrácení, šikmé seříznutí)
Nezahrnuje podkladní vrstvy a obetonování.</t>
  </si>
  <si>
    <t>87</t>
  </si>
  <si>
    <t>POTRUBÍ - PLAST</t>
  </si>
  <si>
    <t>87434</t>
  </si>
  <si>
    <t>POTRUBÍ Z TRUB PLASTOVÝCH ODPADNÍCH DN DO 200MM</t>
  </si>
  <si>
    <t>DN200 3,5 +  11,5 + 3 = 18,000 [A]
Celkové množství = 18,000</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</si>
  <si>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</si>
  <si>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894</t>
  </si>
  <si>
    <t>ŠACHTY KANALIZAČNÍ NA POTRUBÍ</t>
  </si>
  <si>
    <t>894846</t>
  </si>
  <si>
    <t>325</t>
  </si>
  <si>
    <t>ŠACHTY KANALIZAČNÍ PLASTOVÉ D 325MM</t>
  </si>
  <si>
    <t>KUS</t>
  </si>
  <si>
    <t>POKLOP D400</t>
  </si>
  <si>
    <t>REVIZNÍ ŠACHTY DN325 17 = 17,000 [A]
Celkové množství = 17,000</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</si>
  <si>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</si>
  <si>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897</t>
  </si>
  <si>
    <t>ULIČNÍ VPUSTI</t>
  </si>
  <si>
    <t>89712</t>
  </si>
  <si>
    <t>VPUSŤ KANALIZAČNÍ ULIČNÍ KOMPLETNÍ Z BETONOVÝCH DÍLCŮ</t>
  </si>
  <si>
    <t>ULIČNÍ VPUSŤ 3 = 3,000 [A]
Celkové množství = 3,000</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</si>
  <si>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</si>
  <si>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89742</t>
  </si>
  <si>
    <t>VPUSŤ CHODNÍKOVÁ Z BETON DÍLCŮ</t>
  </si>
  <si>
    <t>RADBUZA 2 = 2,000 [A]
Celkové množství = 2,000</t>
  </si>
  <si>
    <t>položka zahrnuje:
dodávku a osazení předepsaného dílce včetně mříže
předepsané podkladní konstrukce</t>
  </si>
  <si>
    <t>899</t>
  </si>
  <si>
    <t>OSTATNÍ KONSTRUKCE NA TRUBNÍM VEDENÍ</t>
  </si>
  <si>
    <t>89921</t>
  </si>
  <si>
    <t>VÝŠKOVÁ ÚPRAVA POKLOPŮ</t>
  </si>
  <si>
    <t>POKLOPY / ŠACHTY 16 = 16,000 [A]
Celkové množství = 16,000</t>
  </si>
  <si>
    <t>- položka výškové úpravy zahrnuje všechny nutné práce a materiály pro zvýšení nebo snížení zařízení (včetně nutné úpravy stávajícího povrchu vozovky nebo chodníku).</t>
  </si>
  <si>
    <t>89923</t>
  </si>
  <si>
    <t>VÝŠKOVÁ ÚPRAVA KRYCÍCH HRNCŮ</t>
  </si>
  <si>
    <t>ÚPRAVA ŠOUPAT 18 = 18,000 [A]
Celkové množství = 18,000</t>
  </si>
  <si>
    <t>899309</t>
  </si>
  <si>
    <t>DOPLŇKY NA POTRUBÍ - VÝSTRAŽNÁ FÓLIE</t>
  </si>
  <si>
    <t>ODVODNĚNÍ 18,000 = 18,000 [D]
Celkové množství = 18,000</t>
  </si>
  <si>
    <t>- Položka zahrnuje veškerý materiál, výrobky a polotovary, včetně mimostaveništní a vnitrostaveništní dopravy (rovněž přesuny), včetně naložení a složení,případně s uložením.</t>
  </si>
  <si>
    <t>89944</t>
  </si>
  <si>
    <t>VÝŘEZ, VÝSEK, ÚTES NA POTRUBÍ DN DO 200MM</t>
  </si>
  <si>
    <t>NAPOJENÍ NA KANALIZACI 3,000  = 3,000 [A]
NAPOJENÍ CHODNÍKOVÉ VPUSTI 2,000 = 2,000 [C]
TRATIVOD 2 = 2,000 [D]
Celkové množství = 7,000</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</si>
  <si>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</si>
  <si>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899521</t>
  </si>
  <si>
    <t>OBETONOVÁNÍ POTRUBÍ Z PROSTÉHO BETONU DO C8/10</t>
  </si>
  <si>
    <t>TRATIVOD 0,05 * 708,000 = 35,400 [A]
Celkové množství = 35,400</t>
  </si>
  <si>
    <t>899522</t>
  </si>
  <si>
    <t>OBETONOVÁNÍ POTRUBÍ Z PROSTÉHO BETONU DO C12/15</t>
  </si>
  <si>
    <t>OBETONOVÁNÍ 0,14 * 10,97 = 1,536 [A]
Celkové množství = 1,536</t>
  </si>
  <si>
    <t>89952A</t>
  </si>
  <si>
    <t>OBETONOVÁNÍ POTRUBÍ Z PROSTÉHO BETONU DO C20/25</t>
  </si>
  <si>
    <t>OBETONOVÁNÍ 0,72 * 10,97 = 7,898 [C]
Celkové množství = 7,898</t>
  </si>
  <si>
    <t>9</t>
  </si>
  <si>
    <t>Ostatní konstrukce a práce</t>
  </si>
  <si>
    <t>935812</t>
  </si>
  <si>
    <t>DVO</t>
  </si>
  <si>
    <t>ŽLABY A RIGOLY DLÁŽDĚNÉ Z KOSTEK DROBNÝCH DO BETONU TL 100MM</t>
  </si>
  <si>
    <t>ŽLAB Z KOSTEK; C8/10 DO C20/25 340 * 0,63 = 214,200 [B]
Celkové množství = 214,200</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</si>
  <si>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</si>
  <si>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9111A1</t>
  </si>
  <si>
    <t>ZÁBRADLÍ SILNIČNÍ S VODOR MADLY - DODÁVKA A MONTÁŽ</t>
  </si>
  <si>
    <t>dvojmadlové zábradlí  14,63 + 37,58 = 52,210 [A]
Celkové množství = 52,210</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</si>
  <si>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</si>
  <si>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9111A3</t>
  </si>
  <si>
    <t>ZÁBRADLÍ SILNIČNÍ S VODOR MADLY - DEMONTÁŽ S PŘESUNEM</t>
  </si>
  <si>
    <t>včetně ekologické likvidace</t>
  </si>
  <si>
    <t>Děmontáž stáv. zábradlí 12,63 + 37,58 +10 = 60,210 [A]</t>
  </si>
  <si>
    <t>položka zahrnuje:
- demontáž a odstranění zařízení
- jeho odvoz na předepsané místo</t>
  </si>
  <si>
    <t>912</t>
  </si>
  <si>
    <t>BEZPEČNOSTNÍ VODÍCÍ ZAŘÍZENÍ</t>
  </si>
  <si>
    <t>91228</t>
  </si>
  <si>
    <t>SMĚROVÉ SLOUPKY Z PLAST HMOT VČETNĚ ODRAZNÉHO PÁSKU</t>
  </si>
  <si>
    <t>Z11a 59 = 59,000 [B]
Z11b 59 = 59,000 [C]
Z11g 12 = 12,000 [A]
Celkové množství = 130,000</t>
  </si>
  <si>
    <t>položka zahrnuje:
- dodání a osazení sloupku včetně nutných zemních prací
- vnitrostaveništní a mimostaveništní doprava
- odrazky plastové nebo z retroreflexní fólie</t>
  </si>
  <si>
    <t>91297</t>
  </si>
  <si>
    <t>DOPRAVNÍ ZRCADLO</t>
  </si>
  <si>
    <t>DOPRAVNÍ ZRCADLO 1 = 1,000 [A]
Celkové množství = 1,000</t>
  </si>
  <si>
    <t>položka zahrnuje:
- dodání a osazení zrcadla včetně nutných zemních prací
- předepsaná povrchová úprava
- vnitrostaveništní a mimostaveništní doprava
- odrazky plastové nebo z retroreflexní fólie.</t>
  </si>
  <si>
    <t>914</t>
  </si>
  <si>
    <t>SDZ - SVISLÉ DOPRAVNÍ ZNAČENÍ</t>
  </si>
  <si>
    <t>914113</t>
  </si>
  <si>
    <t>DEM</t>
  </si>
  <si>
    <t>DOPRAVNÍ ZNAČKY ZÁKLADNÍ VELIKOSTI OCELOVÉ NEREFLEXNÍ - DEMONTÁŽ</t>
  </si>
  <si>
    <t>VČETNĚ ODVOZU A EKOLOGICKÉ LIKVIDACE / ODKUP ZHOTOVITELEM</t>
  </si>
  <si>
    <t>ODSTRANĚNÍ STÁVAJÍCÍ SDZ 5 = 5,000 [A]
Celkové množství = 5,000</t>
  </si>
  <si>
    <t>Položka zahrnuje odstranění, demontáž a odklizení materiálu s odvozem na předepsané místo</t>
  </si>
  <si>
    <t>914171</t>
  </si>
  <si>
    <t>DOPRAVNÍ ZNAČKY ZÁKLADNÍ VELIKOSTI HLINÍKOVÉ FÓLIE TŘ 2 - DODÁVKA A MONTÁŽ</t>
  </si>
  <si>
    <t>IP5 2 = 2,000 [P]
E4 2 = 2,000 [M]
IZ4a 1 = 1,000 [A]
IZ4b 1 = 1,000 [B]
P2 1 = 1,000 [C]
IS3a 1 = 1,000 [D]
IS3c 1 = 1,000 [E]
Celkové množství = 9,000</t>
  </si>
  <si>
    <t>položka zahrnuje:
- dodávku a montáž značek v požadovaném provedení</t>
  </si>
  <si>
    <t>914913</t>
  </si>
  <si>
    <t>SLOUPKY A STOJKY DZ Z OCEL TRUBEK ZABETON DEMONTÁŽ</t>
  </si>
  <si>
    <t>VČETNĚ ODVOZU A EKOLOGICKÉ LIKVIDACE</t>
  </si>
  <si>
    <t>demontáž SDZ 5,000 = 5,000 [A]
Celkové množství = 5,000</t>
  </si>
  <si>
    <t>914931</t>
  </si>
  <si>
    <t>SLOUPKY A STOJKY DZ Z HLINÍK TRUBEK ZABETON DOD A MONTÁŽ</t>
  </si>
  <si>
    <t>SLOUPKY SDZ 7 = 7,000 [A]
Celkové množství = 7,000</t>
  </si>
  <si>
    <t>položka zahrnuje:
- sloupky a upevňovací zařízení včetně jejich osazení (betonová patka, zemní práce)</t>
  </si>
  <si>
    <t>915</t>
  </si>
  <si>
    <t>VDZ - VODOROVNÉ DOPRAVNÍ ZAŘÍZENÍ TP70</t>
  </si>
  <si>
    <t>915111</t>
  </si>
  <si>
    <t>VODOROVNÉ DOPRAVNÍ ZNAČENÍ BARVOU HLADKÉ - DODÁVKA A POKLÁDKA</t>
  </si>
  <si>
    <t>PŘEDZNAČENÍ 8,250 + 325,319 = 333,569 [B]
Celkové množství = 333,569</t>
  </si>
  <si>
    <t>položka zahrnuje:
- dodání a pokládku nátěrového materiálu (měří se pouze natíraná plocha)
- předznačení a reflexní úpravu</t>
  </si>
  <si>
    <t>915211</t>
  </si>
  <si>
    <t>VODOROVNÉ DOPRAVNÍ ZNAČENÍ PLASTEM HLADKÉ - DODÁVKA A POKLÁDKA</t>
  </si>
  <si>
    <t>V4 ( 0,125 ) 0,125 * ( 944,75 + 939,34 ) = 235,511 [A]
V2b ( 3/1/0,125 ) 0,125 * 625,91 = 78,239 [B]
V2b ( 1,5/1,5/0,125 ) 0,125 * ( 32,74 + 35,64 + 24,17 ) = 11,569 [C]
Celkové množství = 325,319</t>
  </si>
  <si>
    <t>915231</t>
  </si>
  <si>
    <t>VODOR DOPRAV ZNAČ PLASTEM PROFIL ZVUČÍCÍ - DOD A POKLÁDKA</t>
  </si>
  <si>
    <t>v18 0,1 * 2,5 * 3 * 11 = 8,250 [A]
Celkové množství = 8,250</t>
  </si>
  <si>
    <t>917</t>
  </si>
  <si>
    <t>OBRUBY A ZPOMALOVACÍ PRAHY A POLŠTÁŘE</t>
  </si>
  <si>
    <t>917223</t>
  </si>
  <si>
    <t>SILNIČNÍ A CHODNÍKOVÉ OBRUBY Z BETONOVÝCH OBRUBNÍKŮ ŠÍŘ 100MM</t>
  </si>
  <si>
    <t>Obrubník betonový do C20/25 XF3</t>
  </si>
  <si>
    <t>CHODNÍKOVÝ 1000/80/250 48,73 = 48,730 [A]
Celkové množství = 48,730</t>
  </si>
  <si>
    <t>Položka zahrnuje:
dodání a pokládku betonových obrubníků o rozměrech předepsaných zadávací dokumentací
betonové lože i boční betonovou opěrku.</t>
  </si>
  <si>
    <t>917224</t>
  </si>
  <si>
    <t>SILNIČNÍ A CHODNÍKOVÉ OBRUBY Z BETONOVÝCH OBRUBNÍKŮ ŠÍŘ 150MM</t>
  </si>
  <si>
    <t>SILNIČNÍ 1000/150/250 573,75 + 568,43 - 52 - 12 - 565,6 = 512,580 [A]
PŘECHODOVÝ 1000/150/150-250 52+12 = 64,000 [B]
NÁJEZDOVÝ 1000/150/150 340,6 + 225 = 565,600 [C]
Celkové množství = 1142,180</t>
  </si>
  <si>
    <t>919</t>
  </si>
  <si>
    <t>Ostatní práce - ŘEZÁNÍ</t>
  </si>
  <si>
    <t>919111</t>
  </si>
  <si>
    <t>ŘEZÁNÍ ASFALTOVÉHO KRYTU VOZOVEK TL DO 50MM</t>
  </si>
  <si>
    <t>položka zahrnuje řezání vozovkové vrstvy v předepsané tloušťce, včetně spotřeby vody</t>
  </si>
  <si>
    <t>919112</t>
  </si>
  <si>
    <t>ŘEZÁNÍ ASFALTOVÉHO KRYTU VOZOVEK TL DO 100MM</t>
  </si>
  <si>
    <t>919113</t>
  </si>
  <si>
    <t>ŘEZÁNÍ ASFALTOVÉHO KRYTU VOZOVEK TL DO 150MM</t>
  </si>
  <si>
    <t>931</t>
  </si>
  <si>
    <t>Dilatační zařízení</t>
  </si>
  <si>
    <t>931314</t>
  </si>
  <si>
    <t>TĚSNĚNÍ DILATAČ SPAR ASF ZÁLIVKOU PRŮŘ DO 400MM2</t>
  </si>
  <si>
    <t>NAPOJOVACÍ SPÁRA</t>
  </si>
  <si>
    <t>ZAŘÍZNUTÍ A ZALITÍ NAPOJOVACÍ SPÁRY 20,25 + 19,11 + 952,43 * 2 + 2 * 6,8 + 2 * 6,05 = 1969,920 [A]
Celkové množství = 1969,920</t>
  </si>
  <si>
    <t>položka zahrnuje dodávku a osazení předepsaného materiálu, očištění ploch spáry před úpravou, očištění okolí spáry po úpravě
nezahrnuje těsnící profil</t>
  </si>
  <si>
    <t>96</t>
  </si>
  <si>
    <t>BOURÁNÍ</t>
  </si>
  <si>
    <t>96687</t>
  </si>
  <si>
    <t>VYBOURÁNÍ ULIČNÍCH VPUSTÍ KOMPLETNÍCH S ODVOZEM NA TRVALOU SKLÁDKU</t>
  </si>
  <si>
    <t>STÁVAJÍCÍ VPUSTI 3 = 3,000 [A]
Celkové množství = 3,000</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</si>
  <si>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</si>
  <si>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969246</t>
  </si>
  <si>
    <t>VYBOURÁNÍ POTRUBÍ DN DO 400MM KANALIZAČ</t>
  </si>
  <si>
    <t>VČETNĚ ODVOZU NA SKLÁDKU</t>
  </si>
  <si>
    <t>BETONOVÉ POTRUBÍ DN400 11 = 11,000 [A]
Celkové množství = 11,000</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</si>
  <si>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</si>
  <si>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966168</t>
  </si>
  <si>
    <t>BOURÁNÍ KONSTRUKCÍ ZE ŽELEZOBETONU S ODVOZEM DO 20KM</t>
  </si>
  <si>
    <t>odstranění železo-betonové sloupky zábradlí  15 * 0,4 * 0,4 * 1 = 2,400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</si>
  <si>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</si>
  <si>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0</t>
  </si>
  <si>
    <t>Všeobecné konstrukce a práce</t>
  </si>
  <si>
    <t>014111</t>
  </si>
  <si>
    <t>POPLATKY ZA SKLÁDKU TYP S-IO (INERTNÍ ODPAD)</t>
  </si>
  <si>
    <t>suť</t>
  </si>
  <si>
    <t>966137 87,630 = 87,630 [A]
 966167 14,1 = 14,100 [B]
 Celkem: A+B = 101,730 [C]</t>
  </si>
  <si>
    <t>014121</t>
  </si>
  <si>
    <t>POPLATKY ZA SKLÁDKU TYP S-OO (OSTATNÍ ODPAD)</t>
  </si>
  <si>
    <t>zemina</t>
  </si>
  <si>
    <t>17120 352,186 = 352,186 [A]</t>
  </si>
  <si>
    <t>1</t>
  </si>
  <si>
    <t>Zemní práce</t>
  </si>
  <si>
    <t>11525</t>
  </si>
  <si>
    <t>PŘEVEDENÍ VODY POTRUBÍM DN 600 NEBO ŽLABY R.O. DO 2,0M</t>
  </si>
  <si>
    <t>MIN. DN500, komplet včetně pomocné podpůrné kce apod. a odstranění</t>
  </si>
  <si>
    <t>20,0 = 20,000 [A]</t>
  </si>
  <si>
    <t>122737</t>
  </si>
  <si>
    <t>ODKOPÁVKY A PROKOPÁVKY OBECNÉ TŘ. I, ODVOZ DO 16KM</t>
  </si>
  <si>
    <t>zrušení a odvoz zemních hrázek na trvalou skládku</t>
  </si>
  <si>
    <t>pol.č. 17750 40,0 = 40,000 [A]</t>
  </si>
  <si>
    <t>131737</t>
  </si>
  <si>
    <t>HLOUBENÍ JAM ZAPAŽ I NEPAŽ TŘ. I, ODVOZ DO 16KM</t>
  </si>
  <si>
    <t>výkop pro most vč. potřebného čerpání vody
vč. odvozu na trvalou skládku</t>
  </si>
  <si>
    <t>"stavební výkresy SO 201, 3D těleso výkopů v ACADu"
 za rubem opěr 2,9*2,4*15,2*2 = 211,584 [A]
 pod mostem 2,1*1,6*15,2 = 51,072 [B]
 výměna podloží zákl. spáry 7,8*0,5*12,7 = 49,530 [C]
 Celkem: A+B+C = 312,186 [D]</t>
  </si>
  <si>
    <t>17120</t>
  </si>
  <si>
    <t>ULOŽENÍ SYPANINY DO NÁSYPŮ A NA SKLÁDKY BEZ ZHUTNĚNÍ</t>
  </si>
  <si>
    <t>vč. odvozu na trvalou skládku</t>
  </si>
  <si>
    <t>pol.č. 131737 312,186 = 312,186 [A]
 pol.č. 122737 40,0 = 40,000 [B]
 Celkem: A+B = 352,186 [C]</t>
  </si>
  <si>
    <t>17750</t>
  </si>
  <si>
    <t>ZEMNÍ HRÁZKY ZE ZEMIN NEPROPUSTNÝCH</t>
  </si>
  <si>
    <t>hrázky na návodní a povodní straně pro dočasné zatrubnění</t>
  </si>
  <si>
    <t>1,0*2,0*10,0*2 = 40,000 [A]</t>
  </si>
  <si>
    <t>2</t>
  </si>
  <si>
    <t>Základy</t>
  </si>
  <si>
    <t>21331</t>
  </si>
  <si>
    <t>DRENÁŽNÍ VRSTVY Z BETONU MEZEROVITÉHO (DRENÁŽNÍHO)</t>
  </si>
  <si>
    <t>obetonování drenážního potrubí MCB-8</t>
  </si>
  <si>
    <t>"dle stavebních výkresů a dle detailu VL4 204.01a"
 0,3*0,3*7,1*2 = 1,278 [A]</t>
  </si>
  <si>
    <t>21341</t>
  </si>
  <si>
    <t>DRENÁŽNÍ VRSTVY Z PLASTBETONU (PLASTMALTY)</t>
  </si>
  <si>
    <t>denážní proužek v úžlabí izolace NK</t>
  </si>
  <si>
    <t>"dle detailu VL4 406.12"
 š.150 mm 0,15*0,04*3,35*2 = 0,040 [A]</t>
  </si>
  <si>
    <t>272325</t>
  </si>
  <si>
    <t>ZÁKLADY ZE ŽELEZOBETONU DO C30/37</t>
  </si>
  <si>
    <t>C30/37 XC2 XA1</t>
  </si>
  <si>
    <t>"odečteno z ACADu"
 most 2*(2,3*0,6*8,2+1,4*0,6*0,5) = 23,472 [A]
 nátok čelo 1,2*0,6*8,1+2*(1,4*0,6*1,7) = 8,688 [B]
 Celkem: A+B = 32,160 [C]</t>
  </si>
  <si>
    <t>272365</t>
  </si>
  <si>
    <t>VÝZTUŽ ZÁKLADŮ Z OCELI 10505, B500B</t>
  </si>
  <si>
    <t>"uvažováno 150kg/m3"
 pol.č. 272325 32,160*0,150 = 4,824 [A]</t>
  </si>
  <si>
    <t>28999</t>
  </si>
  <si>
    <t>OPLÁŠTĚNÍ (ZPEVNĚNÍ) Z FÓLIE</t>
  </si>
  <si>
    <t>folie v přechodové oblasti - těsnící folie dle 5.2 ČSN 73 6244</t>
  </si>
  <si>
    <t>za rubem opěr 4,1*7,1*2 = 58,220 [A]</t>
  </si>
  <si>
    <t>3</t>
  </si>
  <si>
    <t>Svislé konstrukce</t>
  </si>
  <si>
    <t>31717</t>
  </si>
  <si>
    <t>KOVOVÉ KONSTRUKCE PRO KOTVENÍ ŘÍMSY</t>
  </si>
  <si>
    <t>KG</t>
  </si>
  <si>
    <t xml:space="preserve">komplet kotva římsy M24, dle VL4 402.02
</t>
  </si>
  <si>
    <t>"kotva 6kg/ks"
 á 1m 6*(7+10) = 102,000 [A]</t>
  </si>
  <si>
    <t>317325</t>
  </si>
  <si>
    <t>ŘÍMSY ZE ŽELEZOBETONU DO C30/37</t>
  </si>
  <si>
    <t>C30/37 XC4 XF4 XD3</t>
  </si>
  <si>
    <t>"dle výkresu tvaru"
 0,8*0,25*7,1+6,2*(1,8*0,25+0,3*0,25) = 4,675 [A]</t>
  </si>
  <si>
    <t>317365</t>
  </si>
  <si>
    <t>VÝZTUŽ ŘÍMS Z OCELI 10505, B500B</t>
  </si>
  <si>
    <t>"uvažováno 180kg/m3"
 pol.č. 317325 4,675*0,18 = 0,842 [A]</t>
  </si>
  <si>
    <t>333325</t>
  </si>
  <si>
    <t>MOSTNÍ OPĚRY A KŘÍDLA ZE ŽELEZOVÉHO BETONU DO C30/37</t>
  </si>
  <si>
    <t>C30/37 XC4 XF2 XD1</t>
  </si>
  <si>
    <t>"dle výkresu tvaru"
 stojiny 2*(0,4*1,5*7,9) = 9,480 [A]
 křídla 2*(0,4*2,0*1,5+0,8*2,0*1,9) = 8,480 [B]
 nátok čelo 0,4*2,2*(2,6+8,1+2,6) = 11,704 [C]
 Celkem: A+B+C = 29,664 [D]</t>
  </si>
  <si>
    <t>333365</t>
  </si>
  <si>
    <t>VÝZTUŽ MOSTNÍCH OPĚR A KŘÍDEL Z OCELI 10505, B500B</t>
  </si>
  <si>
    <t>"uvažováno 200kg/m3"
 29,664*0,2 = 5,933 [A]</t>
  </si>
  <si>
    <t>348325</t>
  </si>
  <si>
    <t>a</t>
  </si>
  <si>
    <t>ZÁBRADLÍ A ZÁBRADELNÍ ZÍDKY ZE ŽELEZOBETONU C30/37</t>
  </si>
  <si>
    <t>obnova původního zábradlí v místě výkopů
uvažovány 4x sloupek + 2x výplňové pole z ocel. trub dle stáv. stavu</t>
  </si>
  <si>
    <t>2,5*2 = 5,000 [A]</t>
  </si>
  <si>
    <t>4</t>
  </si>
  <si>
    <t>Vodorovné konstrukce</t>
  </si>
  <si>
    <t>41317A</t>
  </si>
  <si>
    <t>STROPNÍ NOSNÍKY Z VÁLCOVANÝCH NOSNÍKŮ Z OCELI S 235</t>
  </si>
  <si>
    <t>nosníky zakrytí výpustě
IPE 160</t>
  </si>
  <si>
    <t>6,7*0,016*4 = 0,429 [A]
 ztužení nosníků a podkladní desky A*1,3 = 0,558 [B]</t>
  </si>
  <si>
    <t>421325</t>
  </si>
  <si>
    <t>MOSTNÍ NOSNÉ DESKOVÉ KONSTRUKCE ZE ŽELEZOBETONU C30/37</t>
  </si>
  <si>
    <t>rámová příčel C30/37 XC4 XF2 XD1</t>
  </si>
  <si>
    <t>"dle výkresu tvaru"
 NK vč. náběhů 9,05*(3,35*0,35+0,5*0,2) = 11,516 [A]</t>
  </si>
  <si>
    <t>421365</t>
  </si>
  <si>
    <t>VÝZTUŽ MOSTNÍ DESKOVÉ KONSTRUKCE Z OCELI 10505, B500B</t>
  </si>
  <si>
    <t>"uvažováno 250kg/m3"
 pol.č. 421325 11,516*0,25 = 2,879 [A]</t>
  </si>
  <si>
    <t>451312</t>
  </si>
  <si>
    <t>PODKLADNÍ A VÝPLŇOVÉ VRSTVY Z PROSTÉHO BETONU C12/15</t>
  </si>
  <si>
    <t>podkladní betony C12/15 X0</t>
  </si>
  <si>
    <t>pod základem mostu 2,8*11,5*0,15*2 = 9,660 [A]</t>
  </si>
  <si>
    <t>lože pod dlažbu, beton C20/25n XF3, tl.100 mm</t>
  </si>
  <si>
    <t>pod mostem 2,7*12,6*0,1+4,0*2*0,1 = 4,202 [A]
 svahy kolem mostu  povodní strana 7,5*2,5*0,1 = 1,875 [B]
 výběhy za římsami 0,8*2,0*0,1*2 = 0,320 [C]
 Celkem: A+B+C = 6,397 [D]</t>
  </si>
  <si>
    <t>451522</t>
  </si>
  <si>
    <t>VÝPLŇ VRSTVY Z KAMENIVA DRCENÉHO, INDEX ZHUTNĚNÍ ID DO 0,8</t>
  </si>
  <si>
    <t>čerpání se souhlasem TDS, AD a objednatele
sanace podloží základové spáry, materiál ŠP 0-63
výměna neúnosných vrstev - rozhodnuto na místě po obnažení základové spáry dle posouzení geotechnika (Rdt=min. 250 kPa)
položka obsahuje také podkladní separační geotextílii CBR&gt;3kN</t>
  </si>
  <si>
    <t>7,8*0,5*12,7 = 49,530 [A]</t>
  </si>
  <si>
    <t>45157</t>
  </si>
  <si>
    <t>PODKLADNÍ A VÝPLŇOVÉ VRSTVY Z KAMENIVA TĚŽENÉHO</t>
  </si>
  <si>
    <t>ŠP fr. 0-4</t>
  </si>
  <si>
    <t>"podkladní a ochranná vrstva geomembrány 2 x150mm"
 pol.č.28999 58,220*2*0,15 = 17,466 [A]
 podsyp pol.č.45131A 6,397 = 6,397 [B]
 Celkem: A+B = 23,863 [C]</t>
  </si>
  <si>
    <t>451573</t>
  </si>
  <si>
    <t>VÝPLŇ VRSTVY Z KAMENIVA TĚŽENÉHO, INDEX ZHUTNĚNÍ ID DO 0,9</t>
  </si>
  <si>
    <t>zásyp výkopů</t>
  </si>
  <si>
    <t>"stavební výkresy SO 201, 3D těleso výkopů v ACADu"
 za rubem opěr 1,7*3,1*15,2*2 = 160,208 [A]
 pod mostem 1,5*0,6*15,2 = 13,680 [B]
 kolem křídel 2,9*2,1*3,9*4 = 95,004 [C]
 Celkem: A+B+C = 268,892 [D]</t>
  </si>
  <si>
    <t>457312</t>
  </si>
  <si>
    <t>VYROVNÁVACÍ A SPÁDOVÝ PROSTÝ BETON C12/15</t>
  </si>
  <si>
    <t>podkl. spádový beton pod drenáží mezi křídly</t>
  </si>
  <si>
    <t>0,3*1,0*7,1*2 = 4,260 [A]</t>
  </si>
  <si>
    <t>45747</t>
  </si>
  <si>
    <t>VYROVNÁVACÍ A SPÁD VRSTVY Z MALTY ZVLÁŠTNÍ (PLASTMALTA)</t>
  </si>
  <si>
    <t>podlití uložení nosníků zastropení</t>
  </si>
  <si>
    <t>0,12*0,18*0,02*8 = 0,003 [A]</t>
  </si>
  <si>
    <t>45860</t>
  </si>
  <si>
    <t>VÝPLŇ ZA OPĚRAMI A ZDMI Z MEZEROVITÉHO BETONU</t>
  </si>
  <si>
    <t>přechodový klín za rubem opěry</t>
  </si>
  <si>
    <t>4,6*0,6*9,5*2 = 52,440 [A]</t>
  </si>
  <si>
    <t>46251</t>
  </si>
  <si>
    <t>ZÁHOZ Z LOMOVÉHO KAMENE</t>
  </si>
  <si>
    <t>přechod do stáv. dna
hm. kamene 80-200kg/kus</t>
  </si>
  <si>
    <t>1,3*0,5*3,0 = 1,950 [A]</t>
  </si>
  <si>
    <t>lomový kámen tl. 200 mm
tř. jakosti I., min. pevnost v tlaku 110MPa, max. nasákavost 1,5%, souč.
mrazuvzdornosti 0,75</t>
  </si>
  <si>
    <t>pod mostem 2,7*12,6*0,2+4,0*2*0,2 = 8,404 [A]
 svahy kolem mostu  povodní strana 7,5*2,5*0,2+10 = 13,750 [B]
 výběhy za římsami 0,8*2,0*0,2*2 = 0,640 [C]
 Celkem: A+B+C = 22,794 [D]</t>
  </si>
  <si>
    <t>46731A</t>
  </si>
  <si>
    <t>STUPNĚ A PRAHY VODNÍCH KORYT Z PROSTÉHO BETONU C20/25</t>
  </si>
  <si>
    <t>stabilizační prahy C30/37 XF4</t>
  </si>
  <si>
    <t>ve dně 1,5*0,5*7,5 = 5,625 [A]</t>
  </si>
  <si>
    <t>575C55</t>
  </si>
  <si>
    <t>LITÝ ASFALT MA IV (OCHRANA MOSTNÍ IZOLACE) 16 TL. 40MM</t>
  </si>
  <si>
    <t>vč. podrcení obal. kamenivem</t>
  </si>
  <si>
    <t>3,35*6,7 = 22,445 [A]</t>
  </si>
  <si>
    <t>582611</t>
  </si>
  <si>
    <t>KRYTY Z BETON DLAŽDIC SE ZÁMKEM ŠEDÝCH TL 60MM DO LOŽE Z KAM</t>
  </si>
  <si>
    <t>obnova výběhů chodníků za římsou mostu</t>
  </si>
  <si>
    <t>2,5+8,5 = 11,000 [A]</t>
  </si>
  <si>
    <t>58301</t>
  </si>
  <si>
    <t>KRYT ZE SINIČNÍCH DÍLCŮ (PANELŮ) TL 150MM</t>
  </si>
  <si>
    <t>obnova břehu ze sil. panelů tl. 150 mm výšky 2m</t>
  </si>
  <si>
    <t>15,0*2,0 = 30,000 [A]</t>
  </si>
  <si>
    <t>711132</t>
  </si>
  <si>
    <t>IZOLACE BĚŽNÝCH KONSTRUKCÍ PROTI VOLNĚ STÉKAJÍCÍ VODĚ ASFALTOVÝMI PÁSY</t>
  </si>
  <si>
    <t>na rubu po drenáž mimo izolaci mostovky</t>
  </si>
  <si>
    <t>rub opěry a křídel 1,0*(1,9+7,6+1,9)*2 = 22,800 [A]</t>
  </si>
  <si>
    <t>711442</t>
  </si>
  <si>
    <t>IZOLACE MOSTOVEK CELOPLOŠNÁ ASFALTOVÝMI PÁSY S PEČETÍCÍ VRSTVOU</t>
  </si>
  <si>
    <t>horní povrch mostovky (3,35+2*0,3)*9,0 = 35,550 [A]
 horní povrch křídel 1,8*1,5*2+1,9*0,8*2 = 8,440 [B]
 Celkem: A+B = 43,990 [C]</t>
  </si>
  <si>
    <t>711502</t>
  </si>
  <si>
    <t>OCHRANA IZOLACE NA POVRCHU ASFALTOVÝMI PÁSY</t>
  </si>
  <si>
    <t>ochrana pod římsou s AL vložkou natavena na izolaci</t>
  </si>
  <si>
    <t>1,7*6,2+1,0*7,1 = 17,640 [A]</t>
  </si>
  <si>
    <t>711509</t>
  </si>
  <si>
    <t>OCHRANA IZOLACE NA POVRCHU TEXTILIÍ</t>
  </si>
  <si>
    <t>drenážní a ochranná vrstva izolace, min. 600g/m2, tl.6mm, tažnost min. 20%</t>
  </si>
  <si>
    <t>pol.č. 711132 22,8 = 22,800 [A]</t>
  </si>
  <si>
    <t>ochranná izolace nátěru proti zemní vlhkosti, min. 300g/m2, tl.3mm</t>
  </si>
  <si>
    <t>rub 3,0*(1,9+7,6+1,9)*2 = 68,400 [A]
 líc 2,0*(2,5+8,2+2,5)*2 = 52,800 [B]
 křídla 2,0*3,0*4 = 24,000 [C]
 čelo nátok (1,5+1,5+1,9)*(2,6+7,1+2,6) = 60,270 [D]
 Celkem: A+B+C+D = 205,470 [E]</t>
  </si>
  <si>
    <t>78382</t>
  </si>
  <si>
    <t>NÁTĚRY BETON KONSTR TYP S2 (OS-B)</t>
  </si>
  <si>
    <t>ochranný nátěr</t>
  </si>
  <si>
    <t>okraj NK 2,5*(0,4+0,3)*2 = 3,500 [A]</t>
  </si>
  <si>
    <t>78383</t>
  </si>
  <si>
    <t>NÁTĚRY BETON KONSTR TYP S4 (OS-C)</t>
  </si>
  <si>
    <t>ochranný nátěr římsy</t>
  </si>
  <si>
    <t>0,3*(7,1+6,2) = 3,990 [A]</t>
  </si>
  <si>
    <t>8</t>
  </si>
  <si>
    <t>Potrubí</t>
  </si>
  <si>
    <t>875332</t>
  </si>
  <si>
    <t>POTRUBÍ DREN Z TRUB PLAST DN DO 150MM DĚROVANÝCH</t>
  </si>
  <si>
    <t>celoperforované DN 150, SN8</t>
  </si>
  <si>
    <t>8,0*2 = 16,000 [A]</t>
  </si>
  <si>
    <t>87633</t>
  </si>
  <si>
    <t>CHRÁNIČKY Z TRUB PLASTOVÝCH DN DO 150MM</t>
  </si>
  <si>
    <t>chráničky v římse
tuhá HDPE 110/94</t>
  </si>
  <si>
    <t>11,0+2*1,0+6,2+2*1,0 = 21,200 [A]
 A*2 = 42,400 [B]</t>
  </si>
  <si>
    <t>87634</t>
  </si>
  <si>
    <t>CHRÁNIČKY Z TRUB PLASTOVÝCH DN DO 200MM</t>
  </si>
  <si>
    <t>plné potrubé mimo rub</t>
  </si>
  <si>
    <t>2,0*2 = 4,000 [A]</t>
  </si>
  <si>
    <t>87644</t>
  </si>
  <si>
    <t>CHRÁNIČKY Z TRUB PLASTOVÝCH DN DO 250MM</t>
  </si>
  <si>
    <t>vyústky drenáže ve svahu
mrazuvzdorný materiál tl. stěny min. 11 mm</t>
  </si>
  <si>
    <t>0,5*2 = 1,000 [A]</t>
  </si>
  <si>
    <t>89536</t>
  </si>
  <si>
    <t>DRENÁŽNÍ VÝUSŤ Z PROST BETONU</t>
  </si>
  <si>
    <t>obetonování vyústění drenáže ve svahu</t>
  </si>
  <si>
    <t>2 = 2,000 [A]</t>
  </si>
  <si>
    <t>dle TP 186
na čele nátoku, vč. PKO 
vč. kotvenní přes patní desky do nosníků zakrytí</t>
  </si>
  <si>
    <t>1,0+8,0+1,0 = 10,000 [A]</t>
  </si>
  <si>
    <t>9112A3</t>
  </si>
  <si>
    <t>ZÁBRADLÍ MOSTNÍ S VODOR MADLY - DEMONTÁŽ S PŘESUNEM</t>
  </si>
  <si>
    <t>odstranění stávajícího zábradlí na mostě
odkup za cenu šrotu</t>
  </si>
  <si>
    <t>1,6+7,5+1,6+2,5 = 13,200 [A]</t>
  </si>
  <si>
    <t>9112B1</t>
  </si>
  <si>
    <t>ZÁBRADLÍ MOSTNÍ SE SVISLOU VÝPLNÍ - DODÁVKA A MONTÁŽ</t>
  </si>
  <si>
    <t>dle TP 258, vč. PKO
komplet vč. kotvení přes patní desky</t>
  </si>
  <si>
    <t>2,0+6,0+2,0 = 10,000 [A]</t>
  </si>
  <si>
    <t>91355</t>
  </si>
  <si>
    <t>EVIDENČNÍ ČÍSLO MOSTU</t>
  </si>
  <si>
    <t>nové ev.č.</t>
  </si>
  <si>
    <t>91710</t>
  </si>
  <si>
    <t>OBRUBY Z BETONOVÝCH PALISÁD</t>
  </si>
  <si>
    <t>ukončení chodníku 0,15*0,15*0,8*2,0*2 = 0,072 [A]</t>
  </si>
  <si>
    <t>obruby kolem ramp říms 0,5+2,0+0,5+2,0+2,0+1,0+1,0 = 9,000 [A]</t>
  </si>
  <si>
    <t>obruby na vnitřní straně ramp říms a chodníku</t>
  </si>
  <si>
    <t>2,0*2+2,5*2+2*1 = 11,000 [A]</t>
  </si>
  <si>
    <t>93261</t>
  </si>
  <si>
    <t>POCHOZÍ ROŠT Z KOMPOZITU - PŘEKRYTÍ ZRCADLA MOSTU</t>
  </si>
  <si>
    <t>komplet zakrytí stropu nátoku
únosnost 500 kg/m2,</t>
  </si>
  <si>
    <t>6,7*2,3 = 15,410 [A]</t>
  </si>
  <si>
    <t>93610</t>
  </si>
  <si>
    <t>DROBNÉ DOPLŇK KONSTR DŘEVĚNÉ</t>
  </si>
  <si>
    <t>hradítko fošny dub  tl. 80 mm, tlakově impregnovány</t>
  </si>
  <si>
    <t>1,5*1,0*0,08 = 0,120 [A]</t>
  </si>
  <si>
    <t>936501</t>
  </si>
  <si>
    <t>DROBNÉ DOPLŇK KONSTR KOVOVÉ NEREZ</t>
  </si>
  <si>
    <t>komplet ocelová mříž hradítka
odnímatelná, uzavíratelná 900x6200 mm</t>
  </si>
  <si>
    <t>"mříž 30kg/m2"
 0,9*6,2*30 = 167,400 [A]
 svislá vodítka - pažnice U100 1,0*10,0*2 = 20,000 [B]
 Celkem: A+B = 187,400 [C]</t>
  </si>
  <si>
    <t>966137</t>
  </si>
  <si>
    <t>BOURÁNÍ KONSTRUKCÍ Z KAMENE NA MC S ODVOZEM DO 16KM</t>
  </si>
  <si>
    <t>dosavadní kamenné a cihelné kce
vč. odvozu na trvalou skládku</t>
  </si>
  <si>
    <t>"pl.kce odečtena z ACADU"
 6,9*12,7 = 87,630 [A]</t>
  </si>
  <si>
    <t>966167</t>
  </si>
  <si>
    <t>BOURÁNÍ KONSTRUKCÍ ZE ŽELEZOBETONU S ODVOZEM DO 16KM</t>
  </si>
  <si>
    <t>dosavadní žb kce
vč. odvozu na trvalou skládku</t>
  </si>
  <si>
    <t>" pl.kce odečtena z ACADU"
 nátok 3,2*3,0 = 9,600 [A]
 panely rybníka 2,0*0,15*15,0 = 4,500 [B]
 Celkem: A+B = 14,100 [C]</t>
  </si>
  <si>
    <t>0,35*0,7*66 = 16,170 [A]</t>
  </si>
  <si>
    <t>HLOUBENÍ RÝH ŠÍŘ DO 2M PAŽ I NEPAŽ TŘ. III</t>
  </si>
  <si>
    <t>OBSYP POTRUBÍ A OBJEKTŮ Z NAKUPOVANÝCH MATERIÁLŮ</t>
  </si>
  <si>
    <t>Písek 0,35*0,7*66 = 16,170 [A]</t>
  </si>
  <si>
    <t>0,35*66 = 23,100 [A]</t>
  </si>
  <si>
    <t>75IE41R</t>
  </si>
  <si>
    <t>SLOUPKOVÝ ROZVADĚČ - RE1</t>
  </si>
  <si>
    <t>elektroměrový rozvaděč třífázový jednotarifní včetně jističe 3x20A/B pro ČEZ, kompaktní, plastový
včetně 3x pojistka nožová</t>
  </si>
  <si>
    <t>RE1 1 = 1,000 [A]</t>
  </si>
  <si>
    <t>1. Položka obsahuje:
 – dodávku specifikovaného bloku/zařízení včetně potřebného drobného montážního materiálu
 – dodávku souvisejícího příslušenství pro specifikovaný blok/zařízení
 – dopravu a skladování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a práce.</t>
  </si>
  <si>
    <t>SLOUPKOVÝ ROZVADĚČ - RM1</t>
  </si>
  <si>
    <t>Plastový  rozváděč, dvojkřídlý s montážní deskou a vnitřní maskou o rozměrech 1080/1005/320mm,  krytí min. IP  44, včetně pilíře a větracích mřížek+ subpanel včetně hlavní propojovací zemní svorkovnice  4xD10+6x16mm2, s  příchytky kabelů
Svítidlo do rozváděče 13W, 230V, integrovaný spínač   EV1 ... 1ks
Dveřní spínač 230V AC, 6A ... 1ks
Termostat 0-60°C pro topení ...1ks
Topné těleso 55W ...1ks   
Výklopná klika, s vložkou FAB ...2ks 
Klíč ...1ks
Aretace dveří ...2ks
Kapsa na dokumenty ...1ks
DIN lišta ...2ks
Rozváděčový kanál 40x60mm ...2ks 
Spirálová trubice, průměr 12mm ...2ks 
Průchodky PG9 ...2ks
Průchodky PG29 ...1ks
Průchodky PG21 ...2ks
Průchodky PG11 ...6ks
ZEMNÍCÍ LIŠTA  ...1ks   
SKŘÍŇKA PROPOJENÍ KABELŮ ČERPADEL V JÍMCE  IP68  VČ. SVORKOVNICE 7*2,5   MX M1 MXM2  ... 2klp</t>
  </si>
  <si>
    <t>RM1 
dílenská výroba RM1</t>
  </si>
  <si>
    <t>75JA56R</t>
  </si>
  <si>
    <t>ROZVADĚČ STRUKT. KABELÁŽE, PATCHPANEL S PŘEPĚŤOVOU OCHRANOU DOPLNĚNÍ</t>
  </si>
  <si>
    <t>Přepěťová ochrana, stupeň 4PT1+ T2,    FV1  ks  1 
Přepěťová ochrana, stupeň 2P T3   FV2  ks  1 
Tlumivka koordinační 16A   TL1,TL2  ks  2 
Napěťové relé, hlídání sledu fází   HRN-55N  KA01  ks  1</t>
  </si>
  <si>
    <t>1. Položka obsahuje:
 – dodávku specifikovaného bloku/zařízení včetně potřebného drobného montážního materiálu
 – dodávku souvisejícího příslušenství pro specifikovaný blok/zařízení
 – dopravu a skladování
2. Položka neobsahuje:
 X
3. Způsob měření:
Udává se počet kusů kompletní konstrukce nebo práce.</t>
  </si>
  <si>
    <t>744D3CR</t>
  </si>
  <si>
    <t>KOMPAKTNÍ JISTIČ  DO 250 A - BLOK ODPÍNAČE</t>
  </si>
  <si>
    <t>kpl</t>
  </si>
  <si>
    <t>Vypínač, 3-pólový, 80A   FQ1  ks  1 
Jistič, 1-pólový, 6A, char.B    ks  4 
Jistič, 2-pólový, 0,4A, char.B    ks  1 
Jistič, 1-pólový, 10A, char.C    ks  1 
Jistič, 3-pólový, 1A, char.B    ks  1 
Proudový chránič+ jistič , 4-pólový, 16A/C, Ir=30mA   FIA  ks  1 
Proudový chránič+ jistič , 2-pólový, 16A/C, Ir=30mA   FIA  ks  1 
Proudový chránič , 4-pólový, 40A/C, Ir=30mA   FI  ks  2 
Jistič, 1-pólový, 0,5A, char.D   FACS  ks  1 
Pomocný kontakt pro jistič 1S+1R    ks  6 
Motorový spouštěč 2,5-4A   FA  ks  2 
Pomocný kontakt pro motorový spouštěč 1S+1R    ks  2 
Pojistkový držák + pojistka 24VDC 32mAF,1AT,100mAT,2x800mAT,500mAT  RSP4 LED    ks  6</t>
  </si>
  <si>
    <t>1. Položka obsahuje:
 – veškerý spojovací materiál vč. připojovacího vedení
 – technický popis viz. projektová dokumentace
2. Položka neobsahuje:
 X
3. Způsob měření:
Udává se počet kusů kompletní konstrukce nebo práce.</t>
  </si>
  <si>
    <t>744N01R</t>
  </si>
  <si>
    <t>SIGNÁLKA INDIKAČNÍ (SVĚTELNÁ)</t>
  </si>
  <si>
    <t>Signálka s integrovanou LED,  bílá    ks  5 
Signálka s integrovanou LED, žlutá    ks  2 
Spínací hlavice 3 polohy  ZB5 AD3   ks  2 
Spínací hlavice 2 polohy  ZB5 AD2   ks  1 
Spojovací díl  ZB5 AZ009   ks  5 
Spínací jednotka, 1xNC, 230VAC/16A  ZBE 102   ks  1 
Spínací jednotka, 1xNO, 230VAC/16A  ZBE 101   ks  10</t>
  </si>
  <si>
    <t>75L481R</t>
  </si>
  <si>
    <t>PŘÍSLUŠENSTVÍ KS - ROZVODNÁ SKŘÍŇ KS</t>
  </si>
  <si>
    <t>Řadová svorka, o16, černá    XP1            ks  3 
Řadová svorka, o16, zelenožlutá  XP1    ks  1 
Řadová svorka, o2,5, černá                     ks  22 
Řadová svorka, o2,5, tm modrá              ks  10 
Řadová svorka, o2,5, zelenožlutá           ks  3 
Ekvipotenciální svorkovnice   XEP1         ks  1 
Spojovací materiál zemnění, pospojení,     kpl  1</t>
  </si>
  <si>
    <t>1. Položka obsahuje:
 – dodávku kamerové rozvodné skříně včetně veškerého vnitřního vybavení (lišty, svorky, svorkovnice, podružný drobný materiál) a veškerého příslušenství pro uchycení
 – dodávku souvisejícího příslušenství pro specifikovaný blok/zařízení
 – dopravu a skladování
 – kompletní montáž (oživení, konfigurace, nastavení a uvedení do provozu) specifikovaného bloku/zařízení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 Aktivní prvky kamerového systému
3. Způsob měření:
Udává se počet kusů kompletní konstrukce a práce.</t>
  </si>
  <si>
    <t>741421</t>
  </si>
  <si>
    <t>ZÁSUVKA/PŘÍVODKA PRŮMYSLOVÁ, KRYTÍ PŘES IP 44 230 V, 16 A</t>
  </si>
  <si>
    <t>1. Položka obsahuje:
 – kompletní přístroj v krytu vč. příslušenství
2. Položka neobsahuje:
 X
3. Způsob měření:
Udává se počet kusů kompletní konstrukce nebo práce.</t>
  </si>
  <si>
    <t>741423</t>
  </si>
  <si>
    <t>ZÁSUVKA/PŘÍVODKA PRŮMYSLOVÁ, KRYTÍ PŘES IP 44 400 V, DO 63 A</t>
  </si>
  <si>
    <t>744L25R</t>
  </si>
  <si>
    <t>RELÉ MODULÁRNÍ DO 16 A IMPULSNÍ</t>
  </si>
  <si>
    <t>Relé  230VAC/4A, 2P, patice, spona, s ovládáním a indikací   -  ks  2 
Relé  230VAC/4A, 4P, patice, spona, s ovládáním a indikací   -  ks  3 
Relé  24VDC/4A, 2P, patice, spona, s ovládáním a indikací   -  ks  5 
Kontrolní relé čerpadla  NIV101/A  -  ks  2 
Stykač 9A + POMOCNÉ KONTAKTY 2Z+2R   KMM  ks  2</t>
  </si>
  <si>
    <t>741713R</t>
  </si>
  <si>
    <t>SPÍNAČ HLADINOVÝ</t>
  </si>
  <si>
    <t>Plovák neoprenový kabel 15m  + závaží  MAC-100   kpl  2 
Aretační cívka, vodící lano 6m, závaží    kpl  3 
Hydrostatické měření hladiny 4-20mA/15mKABEL  0-4mH2O    ks  1 
Koncový spinař poklopo jímky IP56   SQ  ks  2</t>
  </si>
  <si>
    <t>1. Položka obsahuje:
 – zapojení a nastavení přístroje
2. Položka neobsahuje:
 X
3. Způsob měření:
Udává se počet kusů kompletní konstrukce nebo práce.</t>
  </si>
  <si>
    <t>75C1A7R</t>
  </si>
  <si>
    <t>DRÁTOVODNÁ TRASA - MONTÁŽ / DODÁVKA</t>
  </si>
  <si>
    <t>Vázací pásky standard   -  bal.  1 
Elektroinstalační trubka  OHEBNÁ 750Nm VČETNĚ PŘÍSLUŠENSTVÍ  D25   -  m  8 
Elektroinstalační trubka  OHEBNÁ 750Nm VČETNĚ PŘÍSLUŠENSTVÍ D20   -  m  4 
Ocelová elektroinstalační trubka závitová ČSN pr. 54 mm   VČ. PŘÍSLUŠENSTVÍ - krytky hran    m  14</t>
  </si>
  <si>
    <t>1. Položka obsahuje:
 – montáž drátovodné trasy včetně úpravy terénu
 – montáž trasy drátovodné se všemi pomocnými a doplňujícími pracemi a součástmi, případné použití mechanizmů, včetně dopravy do místa montáže ze skladu a regulace
 – 2. Položka neobsahuje:
 – X
3. Způsob měření:
Měří se metr délkový v ose drátovodné trasy.</t>
  </si>
  <si>
    <t>75ID11R</t>
  </si>
  <si>
    <t>PLASTOVÁ ZEMNÍ KOMORA PRO ULOŽENÍ REZERVY</t>
  </si>
  <si>
    <t>Kabelová komora  580x580 mm, nosnost 40 tun, hloubka 600 mm, VČETNĚ VÍKA kompozitní B125 (12,5t) pro komory 68x68cm, fixace šroubem, vodotěsné zajištění prostupů kabelů a chrániček</t>
  </si>
  <si>
    <t>741911</t>
  </si>
  <si>
    <t>UZEMŇOVACÍ VODIČ V ZEMI FEZN DO 120 MM2</t>
  </si>
  <si>
    <t>FeZn průměr 10mm + svorky</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</si>
  <si>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</si>
  <si>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742F42R</t>
  </si>
  <si>
    <t>KABEL NN NEBO VODIČ JEDNOŽÍLOVÝ CU FLEXIBILNÍ OD 4 DO 16 MM2</t>
  </si>
  <si>
    <t>vodič spojení CYA 10</t>
  </si>
  <si>
    <t>1. Položka obsahuje:
 – manipulace a uložení kabelu (do země, chráničky, kanálu, na rošty, na TV a pod.)
2. Položka neobsahuje:
 – příchytky, spojky, koncovky, chráničky apod.
3. Způsob měření:
Měří se metr délkový.</t>
  </si>
  <si>
    <t>742G41</t>
  </si>
  <si>
    <t>KABEL NN DVOU- A TŘÍŽÍLOVÝ CU FLEXIBILNÍ DO 2,5 MM2</t>
  </si>
  <si>
    <t>H07RN-F 3x1,5mm2</t>
  </si>
  <si>
    <t>702312</t>
  </si>
  <si>
    <t>ZAKRYTÍ KABELŮ VÝSTRAŽNOU FÓLIÍ ŠÍŘKY PŘES 20 DO 40 CM</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</si>
  <si>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</si>
  <si>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75I323R</t>
  </si>
  <si>
    <t>KABEL ZEMNÍ DVOUPLÁŠŤOVÝ S PANCÍŘEM PRŮMĚRU ŽÍLY 0,8 MM DO 50XN</t>
  </si>
  <si>
    <t>m</t>
  </si>
  <si>
    <t>kabel přívod pancéřový z ocelového drátu RS PRO 5, izolavaný XLPE, PVC opláštěný 5ti žilový ... RS PRO 185-40065 J5x4mm2</t>
  </si>
  <si>
    <t>1. Položka obsahuje:
 – dodávku specifikované kabelizace včetně potřebného drobného montážního materiálu
 – dopravu a skladování
 – práce spojené s montáží specifikované kabelizace specifikovaným způsobem (uložení na konstrukci, uložení, zatažení)
 – veškeré potřebné mechanizmy, včetně obsluhy, náklady na mzdy a přibližné (průměrné) náklady na pořízení potřebných materiálů
2. Položka neobsahuje:
 X
3. Způsob měření:
Dodávka  a montáž specifikované kabelizace se měří v délce udané v kmčtyřkách.</t>
  </si>
  <si>
    <t>742H12</t>
  </si>
  <si>
    <t>KABEL NN ČTYŘ- A PĚTIŽÍLOVÝ CU S PLASTOVOU IZOLACÍ OD 4 DO 16 MM2</t>
  </si>
  <si>
    <t>CYKY J4x10mm2</t>
  </si>
  <si>
    <t>75I112R</t>
  </si>
  <si>
    <t>KABEL ZEMNÍ JEDNOPLÁŠŤOVÝ BEZ PANCÍŘE PRŮMĚRU ŽÍLY 0,6 MM DO 25XN</t>
  </si>
  <si>
    <t>kabely k čerpadlům 7G1,5 H07RN-F</t>
  </si>
  <si>
    <t>741B11</t>
  </si>
  <si>
    <t>ZEMNÍCÍ TYČ FEZN DÉLKY DO 2 M</t>
  </si>
  <si>
    <t>Zemnící tyč, kruhová, FeZn, o25mm, délka 1500mm, včetně svorek</t>
  </si>
  <si>
    <t>1. Položka obsahuje:
 – přípravu podkladu pro osazení
 – spojování
 – ochranný nátěr spoje dle příslušných norem
2. Položka neobsahuje:
 X
3. Způsob měření:
Udává se počet kusů kompletní konstrukce nebo práce.</t>
  </si>
  <si>
    <t>75O521</t>
  </si>
  <si>
    <t>PZTS, SOFTWARE ÚSTŘEDNY</t>
  </si>
  <si>
    <t>Programové vybavení - doplnění programu dispečinku správce kanalizace</t>
  </si>
  <si>
    <t>1. Položka obsahuje:
 – dodávku specifikovaného bloku/zařízení včetně potřebného drobného montážního materiálu
 – dodávku souvisejícího příslušenství pro specifikovaný blok/zařízení
 – dopravu a skladování
 – kompletní montáž (oživení, konfigurace, nastavení a uvedení do provozu) specifikovaného bloku/zařízení a souvisejícího příslušenství včetně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nebo práce.</t>
  </si>
  <si>
    <t>75M843R</t>
  </si>
  <si>
    <t>MODEM X HDSL, ROZHRANÍ E1</t>
  </si>
  <si>
    <t>programové vybavení - PLC, displaj, modem</t>
  </si>
  <si>
    <t>1. Položka obsahuje:
 – dodávku specifikovaného bloku/zařízení včetně potřebného drobného montážního materiálu
 – dodávku souvisejícího příslušenství pro specifikovaný blok/zařízení
 – dopravu a skladování
 – kompletní montáž (oživení, konfigu</t>
  </si>
  <si>
    <t>74F322</t>
  </si>
  <si>
    <t>REVIZNÍ ZPRÁVA</t>
  </si>
  <si>
    <t>1. Položka obsahuje:
 – revizi autorizovaným revizním technikem na zařízeních trakčního vedení podle požadavku ČSN, včetně hodnocení
2. Položka neobsahuje:
 X
3. Způsob měření:
Udává se v  ks. Výpočet dle ks elektrifikovaných kolejí, neutrální pole 4ks, velká žst. dle počtu stavebních postupů.</t>
  </si>
  <si>
    <t>747704</t>
  </si>
  <si>
    <t>ZAŠKOLENÍ OBSLUHY</t>
  </si>
  <si>
    <t>HOD</t>
  </si>
  <si>
    <t>1. Položka obsahuje:
 – cenu za dobu kdy je s funkcí seznamována obsluha zařízení, včetně odevzdání dokumentace skutečného provedení
2. Položka neobsahuje:
 X
3. Způsob měření:
Udává se čas v hodinách.</t>
  </si>
  <si>
    <t>89943R</t>
  </si>
  <si>
    <t>VÝŘEZ, VÝSEK, ÚTES NA POTRUBÍ DN DO 150MM</t>
  </si>
  <si>
    <t>vrtání propustu pro chráničku průměru 120mm + těsnění délka 200mm</t>
  </si>
  <si>
    <t>revizní šachta 1,25*1,25*0,15*2 = 0,469 [A]
čerpací šachta 1*2*2*0,15 = 0,600 [B]
Mezisoučet = 1,069 [C]</t>
  </si>
  <si>
    <t>457315</t>
  </si>
  <si>
    <t>VYROVNÁVACÍ A SPÁDOVÝ PROSTÝ BETON C30/37</t>
  </si>
  <si>
    <t>C 30/37 XA2 0,5*0,45*0,45*(2*3,14*0,8) = 0,509 [A]</t>
  </si>
  <si>
    <t>revizní šachta 2*1,5*1,5 = 4,500 [A]
čerpací šachta 2*2*1 = 4,000 [B]
potrubí 1*(2+12) = 14,000 [C]
Celkové množství = 22,500</t>
  </si>
  <si>
    <t>13294</t>
  </si>
  <si>
    <t>revizní šachta 1,5*1,5*2*2 = 9,000 [A]
čerpací šachta 2,25*2,25*2*1 = 10,125 [B]
potrubí 1*2,5*(12+2) = 35,000 [C]</t>
  </si>
  <si>
    <t>písek frakce 0/4mm</t>
  </si>
  <si>
    <t>potrubí (12+2)*1*0,7 = 9,800 [A]
revizní šachta (2*1,5*1,5*2)-(3,14*0,5*0,5*2) = 7,430 [B]
čerpací šachta (1*2,25*2,25*2)-(3,14*0,75*0,75*2) = 6,593 [C]</t>
  </si>
  <si>
    <t>Š</t>
  </si>
  <si>
    <t>štěrkodrť pro aktivní zónu dle ČSN 73 6133 - zeminy vhodné pro aktivní zónu</t>
  </si>
  <si>
    <t>potrubí (2,5-0,7)*(12+2) = 25,200 [A]</t>
  </si>
  <si>
    <t>56332</t>
  </si>
  <si>
    <t>VOZOVKOVÉ VRSTVY ZE ŠTĚRKODRTI TL. DO 100MM</t>
  </si>
  <si>
    <t>revizní šachta 1,25*1,25*2 = 3,125 [A]
čerpací šachta 2*2*1 = 4,000 [B]
Mezisoučet = 7,125 [C]</t>
  </si>
  <si>
    <t>741736R</t>
  </si>
  <si>
    <t>KALOVÉ ČERPADLO 500-1000 W, 230 V dle standartu provozovatele ENERGIE KOLÍN</t>
  </si>
  <si>
    <t>400 V / 0,75 kW, H celk. 3,8m, Qč. 3,1 l/s</t>
  </si>
  <si>
    <t>1. Položka obsahuje:
 – připojení k napájecí síti
2. Položka neobsahuje:
 X
3. Způsob měření:
Udává se počet kusů kompletní konstrukce nebo práce.</t>
  </si>
  <si>
    <t>87646</t>
  </si>
  <si>
    <t>CHRÁNIČKY Z TRUB PLASTOVÝCH DN DO 400MM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</si>
  <si>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</si>
  <si>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PE d 125 12 = 12,000 [A]</t>
  </si>
  <si>
    <t>87445</t>
  </si>
  <si>
    <t>POTRUBÍ Z TRUB PLASTOVÝCH ODPADNÍCH DN DO 300MM</t>
  </si>
  <si>
    <t>PP DN 300 SN 12</t>
  </si>
  <si>
    <t>87326</t>
  </si>
  <si>
    <t>POTRUBÍ Z TRUB PLASTOVÝCH TLAKOVÝCH SVAŘOVANÝCH DN DO 80MM</t>
  </si>
  <si>
    <t>PE 100 HDPE d75 SDR17</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</si>
  <si>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</si>
  <si>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894371</t>
  </si>
  <si>
    <t>ŠACHTY KANALIZAČNÍ Z PROST BETONU NA POTRUBÍ DN DO 1000MM</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</si>
  <si>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</si>
  <si>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894384R</t>
  </si>
  <si>
    <t>ŠACHTY KANALIZAČNÍ Z PROST BETONU NA POTRUBÍ DN DO 1600MM</t>
  </si>
  <si>
    <t>čerpací šachta včetně vystrojení a vybavení technologie dle výkresu SO 304.01</t>
  </si>
  <si>
    <t>89946</t>
  </si>
  <si>
    <t>VÝŘEZ, VÝSEK, ÚTES NA POTRUBÍ DN DO 400MM</t>
  </si>
  <si>
    <t>89980</t>
  </si>
  <si>
    <t>TELEVIZNÍ PROHLÍDKA POTRUBÍ</t>
  </si>
  <si>
    <t>položka zahrnuje prohlídku potrubí televizní kamerou, záznam prohlídky na nosičích DVD a vyhotovení závěrečného písemného protokolu</t>
  </si>
  <si>
    <t>899653</t>
  </si>
  <si>
    <t>ZKOUŠKA VODOTĚSNOSTI POTRUBÍ DN DO 300MM</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</si>
  <si>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</si>
  <si>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899308</t>
  </si>
  <si>
    <t>DOPLŇKY NA POTRUBÍ - SIGNALIZAČ VODIČ</t>
  </si>
  <si>
    <t>12 = 12,000 [A]</t>
  </si>
  <si>
    <t>- Položka zahrnuje veškerý materiál, výrobky a polotovary, včetně mimostaveništní a vnitrostaveništní dopravy (rovněž přesuny), včetně naložení a složení,případně s uložením. 
- položka signalizační vodič zahrnuje i kontrolní vývody.</t>
  </si>
  <si>
    <t>899622</t>
  </si>
  <si>
    <t>ZKOUŠKA VODOTĚSNOSTI POTRUBÍ DN DO 100MM</t>
  </si>
  <si>
    <t>1*2,75*12 = 33,000 [A]</t>
  </si>
  <si>
    <t>potrubí 12*1*0,51 = 6,120 [A]</t>
  </si>
  <si>
    <t>potrubí 2,24*1*12 = 26,880 [A]</t>
  </si>
  <si>
    <t>12*1 = 12,000 [A]</t>
  </si>
  <si>
    <t>72221</t>
  </si>
  <si>
    <t>VODOVODNÍ ARMATURY</t>
  </si>
  <si>
    <t>poklop šoupětě + roznášecí deska 4 = 4,000 [A]
zemní souprava teleskopická 3 = 3,000 [B]
zemní souprava telespokopická prodloužená 1 = 1,000 [C]
Š 80 přírubové 2 = 2,000 [D]
Š 100 přírubové 2 = 2,000 [E]
podzemní hydrant 80 jednočinný 2 = 2,000 [F]
hydrantový drén 2 = 2,000 [G]
hydrantový poklop + roznášecí deska 2 = 2,000 [H]
těsnění, ner. spoj. materiál, ochranná bandáž 17 = 17,000 [I]
trasovací tyč + popisková tabulka 2 = 2,000 [J]
betonové opěrné bloky 7 = 7,000 [K]
Celkové množství = 44,000</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</si>
  <si>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(i etapových) tlakových zkoušek, proplachu a desinfekce potrubí.</t>
  </si>
  <si>
    <t>reflexní fólie</t>
  </si>
  <si>
    <t>899632</t>
  </si>
  <si>
    <t>ZKOUŠKA VODOTĚSNOSTI POTRUBÍ DN DO 150MM</t>
  </si>
  <si>
    <t>87333</t>
  </si>
  <si>
    <t>POTRUBÍ Z TRUB PLASTOVÝCH TLAKOVÝCH SVAŘOVANÝCH DN DO 150MM</t>
  </si>
  <si>
    <t>včetně tvarovek dle kladečského schématu</t>
  </si>
  <si>
    <t>PE100 HDPE d1100 SDR11 12 = 12,000 [A]</t>
  </si>
  <si>
    <t>HDPE d200 12 = 12,000 [A]</t>
  </si>
  <si>
    <t>vytyčovací vodič 4mm2 50 = 50,000 [A]</t>
  </si>
  <si>
    <t>89973</t>
  </si>
  <si>
    <t>PROPLACH A DEZINFEKCE VODOVODNÍHO POTRUBÍ DN DO 150MM</t>
  </si>
  <si>
    <t>- napuštění a vypuštění vody, dodání vody a dezinfekčního prostředku, bakteriologický rozbor vody.</t>
  </si>
  <si>
    <t>969133</t>
  </si>
  <si>
    <t>VYBOURÁNÍ POTRUBÍ DN DO 150MM VODOVODNÍCH</t>
  </si>
  <si>
    <t>včetně ekologické likvidace na skládce</t>
  </si>
  <si>
    <t>93631A</t>
  </si>
  <si>
    <t>DROBNÉ DOPLŇK KONSTR BETON MONOLIT DO C20/25</t>
  </si>
  <si>
    <t>betonové bloky pro odbočení tvarovky</t>
  </si>
  <si>
    <t>blok pro lom trasy 6*(1*0,25*0,5) = 0,750 [A]
blok pro odbočení trarovky 2*(0,75*0,4*0,5) = 0,300 [B]
blok pro hydrantové koleno 2*(0,4*0,3*0,15) = 0,036 [C]
Celkové množství = 1,086</t>
  </si>
  <si>
    <t>0,35*52 = 18,200 [A]</t>
  </si>
  <si>
    <t>Písek 0,35*0,7*52 = 12,740 [A]</t>
  </si>
  <si>
    <t>0,35*0,7*52 = 12,740 [A]</t>
  </si>
  <si>
    <t>702212</t>
  </si>
  <si>
    <t>KABELOVÁ CHRÁNIČKA ZEMNÍ DN PŘES 100 DO 200 MM</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</si>
  <si>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</si>
  <si>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742H22</t>
  </si>
  <si>
    <t>KABEL NN ČTYŘ- A PĚTIŽÍLOVÝ AL S PLASTOVOU IZOLACÍ OD 4 DO 16 MM2</t>
  </si>
  <si>
    <t>747701</t>
  </si>
  <si>
    <t>DOKONČOVACÍ MONTÁŽNÍ PRÁCE NA ELEKTRICKÉM ZAŘÍZENÍ</t>
  </si>
  <si>
    <t>1. Položka obsahuje:
 – cenu za práce spojené s uváděním zařízení do provozu, drobné montážní práce v rozvaděčích, koordinaci se zhotoviteli souvisejících zařízení apod.
2. Položka neobsahuje:
 X
3. Způsob měření:
Udává se čas v hodinách.</t>
  </si>
  <si>
    <t>742L22</t>
  </si>
  <si>
    <t>UKONČENÍ DVOU AŽ PĚTIŽÍLOVÉHO KABELU KABELOVOU SPOJKOU OD 4 DO 16 MM2</t>
  </si>
  <si>
    <t>1. Položka obsahuje:
 – všechny práce spojené s úpravou kabelů pro montáž včetně veškerého příslušentsví
2. Položka neobsahuje:
 X
3. Způsob měření:
Udává se počet kusů kompletní konstrukce nebo práce.</t>
  </si>
  <si>
    <t>742Z23</t>
  </si>
  <si>
    <t>DEMONTÁŽ KABELOVÉHO VEDENÍ NN</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</si>
  <si>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</si>
  <si>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742P13</t>
  </si>
  <si>
    <t>ZATAŽENÍ KABELU DO CHRÁNIČKY - KABEL DO 4 KG/M</t>
  </si>
  <si>
    <t>1. Položka obsahuje:
 – montáž kabelu o váze do 4 kg/m do chráničky/ kolektoru
2. Položka neobsahuje:
 X
3. Způsob měření:
Měří se metr délkový.</t>
  </si>
  <si>
    <t>702211</t>
  </si>
  <si>
    <t>KABELOVÁ CHRÁNIČKA ZEMNÍ DN DO 100 MM</t>
  </si>
  <si>
    <t>elektroinstalační korugovaná trubka</t>
  </si>
  <si>
    <t>dn 90 30 = 30,000 [A]
dn 63 72 = 72,000 [B]
Celkové množství = 102,000</t>
  </si>
  <si>
    <t>02945</t>
  </si>
  <si>
    <t>OSTAT POŽADAVKY - GEOMETRICKÝ PLÁN</t>
  </si>
  <si>
    <t>Geometrický plán pro majetkové vypořádání vlastnických vztahů včetně věcných břemen - potrvzený katastrálním úřadem.       
4x tiskem</t>
  </si>
  <si>
    <t>OSTAT POŽADAVKY - GEOMETRICKÝ PLÁN 1 = 1,000 [A]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</si>
  <si>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</si>
  <si>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1*(12+3)*2 = 30,000 [A]</t>
  </si>
  <si>
    <t>1*0,5*(2+12) = 7,000 [A]</t>
  </si>
  <si>
    <t>1*(12+3)*(2-0,5) = 22,500 [A]</t>
  </si>
  <si>
    <t>(12+3)*1 = 15,000 [A]</t>
  </si>
  <si>
    <t>12+3 = 15,000 [A]</t>
  </si>
  <si>
    <t>72321</t>
  </si>
  <si>
    <t>PLYNOVODNÍ ARMATURY</t>
  </si>
  <si>
    <t>T kus TA d63 včetně objímky 1 = 1,000 [A]
redukce d63/32 1 = 1,000 [B]
Celkové množství = 2,000</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</si>
  <si>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(i etapových) tlakových zkoušek</t>
  </si>
  <si>
    <t>vytyčovací vodič 4mm2 12+3 = 15,000 [A]</t>
  </si>
  <si>
    <t>899611</t>
  </si>
  <si>
    <t>TLAKOVÉ ZKOUŠKY POTRUBÍ DN DO 80MM</t>
  </si>
  <si>
    <t>12+(2+1,5) = 15,500 [A]</t>
  </si>
  <si>
    <t>PE/63 ... trvalý STL 12 = 12,000 [A]</t>
  </si>
  <si>
    <t>87314</t>
  </si>
  <si>
    <t>POTRUBÍ Z TRUB PLASTOVÝCH TLAKOVÝCH SVAŘOVANÝCH DN DO 40MM</t>
  </si>
  <si>
    <t>PE/32 ... k regulaci 2+01,5 = 3,500 [A]
PE/32 ... dočasný ochoz 20 = 20,000 [B]</t>
  </si>
  <si>
    <t>86633</t>
  </si>
  <si>
    <t>CHRÁNIČKY Z TRUB OCELOVÝCH DN DO 150MM</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</si>
  <si>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</si>
  <si>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899311</t>
  </si>
  <si>
    <t>DOPLŇKY NA PLYN POTRUBÍ DN DO 80MM - PROPOJE</t>
  </si>
  <si>
    <t>- položka propoje zahrnuje dodávku a montáž propojovacího mezikusu, vypracování technologického postupu a práce s ním spojené, dozor správce potrubí.</t>
  </si>
  <si>
    <t>899302</t>
  </si>
  <si>
    <t>DOPLŇKY NA PLYN POTRUBÍ - ČICHAČKY</t>
  </si>
  <si>
    <t>- Položka zahrnuje veškerý materiál, výrobky a polotovary, včetně mimostaveništní a vnitrostaveništní dopravy (rovněž přesuny), včetně naložení a složení,případně s uložením. 
- položka čichačka zahrnuje i zaizolování podzemní části.</t>
  </si>
  <si>
    <t>89941</t>
  </si>
  <si>
    <t>VÝŘEZ, VÝSEK, ÚTES NA POTRUBÍ DN DO 80MM</t>
  </si>
  <si>
    <t>899901</t>
  </si>
  <si>
    <t>PŘEPOJENÍ PŘÍPOJEK</t>
  </si>
  <si>
    <t>položka zahrnuje řez na potrubí, dodání a osazení příslušných tvarovek a armatur</t>
  </si>
  <si>
    <t>89913</t>
  </si>
  <si>
    <t>KRYCÍ HRNCE SAMOSTATNÉ</t>
  </si>
  <si>
    <t>Položka zahrnuje dodávku a osazení předepsané hrnce mříže včetně rámu</t>
  </si>
  <si>
    <t>96932</t>
  </si>
  <si>
    <t>VYBOURÁNÍ POTRUBÍ DN DO 100MM PLYNOVÝCH</t>
  </si>
  <si>
    <t>10+3+1,5 = 14,500 [A]</t>
  </si>
  <si>
    <t>96931</t>
  </si>
  <si>
    <t>VYBOURÁNÍ POTRUBÍ DN DO 50MM PLYNOVÝCH</t>
  </si>
  <si>
    <t>včetně ekologické likvidace na trvalé skládce</t>
  </si>
  <si>
    <t>dočasný ochoz 20 = 20,000 [A]</t>
  </si>
  <si>
    <t>ASANACE</t>
  </si>
  <si>
    <t>112151111</t>
  </si>
  <si>
    <t>Směrové kácení stromů s rozřezáním a odvětvením D kmene do 200 mm</t>
  </si>
  <si>
    <t>ks</t>
  </si>
  <si>
    <t>3ks (č.60,69,70)</t>
  </si>
  <si>
    <t>112151112</t>
  </si>
  <si>
    <t>Směrové kácení stromů s rozřezáním a odvětvením D kmene nad 200 do 300 mm</t>
  </si>
  <si>
    <t>2ks (č.42, 57)</t>
  </si>
  <si>
    <t>112151113</t>
  </si>
  <si>
    <t>Směrové kácení stromů s rozřezáním a odvětvením D kmene nad 300 do 400 mm</t>
  </si>
  <si>
    <t>4 ks (č.16,32,36, 41)</t>
  </si>
  <si>
    <t>112151114</t>
  </si>
  <si>
    <t>Směrové kácení stromů s rozřezáním a odvětvením D kmene nad 400 do 500 mm</t>
  </si>
  <si>
    <t>2 ks (č.20,21)</t>
  </si>
  <si>
    <t>112151117</t>
  </si>
  <si>
    <t>Směrové kácení stromů s rozřezáním a odvětvením D kmene nad 700 do 800 mm</t>
  </si>
  <si>
    <t>1 ks (č.62)</t>
  </si>
  <si>
    <t>112151314</t>
  </si>
  <si>
    <t>Kácení stromu bez postupného spouštění koruny a kmene D nad 400 do 500 mm</t>
  </si>
  <si>
    <t>1 ks (č.101)</t>
  </si>
  <si>
    <t>112151315</t>
  </si>
  <si>
    <t>Kácení stromu bez postupného spouštění koruny a kmene D nad 500 do 600mm</t>
  </si>
  <si>
    <t>1ks (č.93)</t>
  </si>
  <si>
    <t>112151324</t>
  </si>
  <si>
    <t>Kácení stromu bez postupného spouštění koruny a kmene D nad 1400 do 1500 mm</t>
  </si>
  <si>
    <t>1 ks (č.29)</t>
  </si>
  <si>
    <t>184852233</t>
  </si>
  <si>
    <t>Řez stromu zdravotní o ploše koruny do 30 m2 lezeckou technikou</t>
  </si>
  <si>
    <t>2ks (č.37,39)</t>
  </si>
  <si>
    <t>184852234</t>
  </si>
  <si>
    <t>Řez stromu zdravotní o ploše koruny nad 30 do 60 m2 lezeckou technikou</t>
  </si>
  <si>
    <t>12 ks (č.8,9,12,14,15,23,24,26,31,34,43,94)</t>
  </si>
  <si>
    <t>184852235</t>
  </si>
  <si>
    <t>Řez stromu zdravotní o ploše koruny nad 60 do 90 m2 lezeckou technikou</t>
  </si>
  <si>
    <t>11 ks (č.1,7,10,11,17,18,22,27,28,33,38)</t>
  </si>
  <si>
    <t>R1</t>
  </si>
  <si>
    <t>Likvidace dřevní hmoty štěpkováním, včetně likvidace štěpky a odvozu</t>
  </si>
  <si>
    <t>suma</t>
  </si>
  <si>
    <t>Dokončovací péče</t>
  </si>
  <si>
    <t>184801121</t>
  </si>
  <si>
    <t>Ošetřování vysazených dřevin soliterních v rovině a svahu do 1:5</t>
  </si>
  <si>
    <t>39ks</t>
  </si>
  <si>
    <t>184911111</t>
  </si>
  <si>
    <t>Znovuuvázání dřeviny ke kůlům, 5%</t>
  </si>
  <si>
    <t>39ks*0,05</t>
  </si>
  <si>
    <t>185804213</t>
  </si>
  <si>
    <t>Vypletí záhonu dřevin soliterních s naložením a odvozem odpadu do 20 km v rovině a svahu do 1:5</t>
  </si>
  <si>
    <t>m2</t>
  </si>
  <si>
    <t>39m2</t>
  </si>
  <si>
    <t>185804312</t>
  </si>
  <si>
    <t>A</t>
  </si>
  <si>
    <t>Zalití rostlin vodou přes 20m2, 55l/ks, opakování 4x</t>
  </si>
  <si>
    <t>m3</t>
  </si>
  <si>
    <t>39ks*55l*4/1000</t>
  </si>
  <si>
    <t>185851121</t>
  </si>
  <si>
    <t>Dovoz vody pro zálivku rostlin na vzdálenost do 1000 m</t>
  </si>
  <si>
    <t>R2</t>
  </si>
  <si>
    <t>Povýsadbový řez stromů</t>
  </si>
  <si>
    <t>R3</t>
  </si>
  <si>
    <t>Kontrola ukotvení dřeviny a obalu kmene</t>
  </si>
  <si>
    <t>R4</t>
  </si>
  <si>
    <t>Vytýčení nutných inženýrských sítí</t>
  </si>
  <si>
    <t>R5</t>
  </si>
  <si>
    <t>Doprava rostlin a materiálů</t>
  </si>
  <si>
    <t>R6</t>
  </si>
  <si>
    <t>Doprava osob</t>
  </si>
  <si>
    <t>Listnaté stromy</t>
  </si>
  <si>
    <t>R7</t>
  </si>
  <si>
    <t>Acer platanoides Cleveland</t>
  </si>
  <si>
    <t>ok 10-12cm, bal, nas</t>
  </si>
  <si>
    <t>3+1+6+1+1+4+1++2+1+17+2</t>
  </si>
  <si>
    <t>ZTR</t>
  </si>
  <si>
    <t>ZTRATNÉ</t>
  </si>
  <si>
    <t>%</t>
  </si>
  <si>
    <t>Výpočet</t>
  </si>
  <si>
    <t xml:space="preserve">MAT VS </t>
  </si>
  <si>
    <t>MATERIÁL - VÝSADBA STROMU</t>
  </si>
  <si>
    <t>10</t>
  </si>
  <si>
    <t>Voda zálivková - zálivka stromů 100 l/ks</t>
  </si>
  <si>
    <t>l</t>
  </si>
  <si>
    <t>39ks*100l</t>
  </si>
  <si>
    <t>Závlahové vaky velikost 55l</t>
  </si>
  <si>
    <t>12</t>
  </si>
  <si>
    <t>Voda do závlahových vaků, 55l/ks</t>
  </si>
  <si>
    <t>39ks*55l</t>
  </si>
  <si>
    <t>13</t>
  </si>
  <si>
    <t>Voda do vaků - zálivka stromů 55 l/ks, opakování 4x</t>
  </si>
  <si>
    <t>39ks*55l*4</t>
  </si>
  <si>
    <t>Hydrogel, pod stromy, 0,3kg/ks</t>
  </si>
  <si>
    <t>kg</t>
  </si>
  <si>
    <t>39ks*0,3kg</t>
  </si>
  <si>
    <t>Tabletové hnojivo ke dřevinám - Silvamix, 40g/ks</t>
  </si>
  <si>
    <t>39ks*0,04kg</t>
  </si>
  <si>
    <t>Kůly dřevěné, kotvení listnáčů, 3 ks/ks, soustružené kůly s fazetou, průřez kruh, tl. 8cm, délka 2,5m</t>
  </si>
  <si>
    <t>39ks*3ks</t>
  </si>
  <si>
    <t>Dřevěné příčky půlené - délka 60 cm, 3ks /listnáč</t>
  </si>
  <si>
    <t>6</t>
  </si>
  <si>
    <t>Úvazek 1,8 m á 1 strom, na průřezu plochý</t>
  </si>
  <si>
    <t>bm</t>
  </si>
  <si>
    <t>39ks*1,8m</t>
  </si>
  <si>
    <t>Jutový pás šíře 15 cm - bandáž kmene –7 m á 1 strom</t>
  </si>
  <si>
    <t xml:space="preserve">m2 </t>
  </si>
  <si>
    <t>39ks*7m*0,15m</t>
  </si>
  <si>
    <t>Plastová chránička, výška 120cm</t>
  </si>
  <si>
    <t>39ks*1ks</t>
  </si>
  <si>
    <t>Borka do stromových mís (vrstva 8 cm - jemná), 1 ks /0,08m3</t>
  </si>
  <si>
    <t>39ks*0,08m3</t>
  </si>
  <si>
    <t>R8</t>
  </si>
  <si>
    <t>Zahradnický substrát pod stromy, 0,16m3/ks</t>
  </si>
  <si>
    <t>39ks*0,16m3</t>
  </si>
  <si>
    <t>VÝSADBA STROMU</t>
  </si>
  <si>
    <t>119005153</t>
  </si>
  <si>
    <t>Vytyčení výsadeb s rozmístěním solitérních rostlin do 50 kusů</t>
  </si>
  <si>
    <t>183101215</t>
  </si>
  <si>
    <t>Hloubení Jamky pro výsadbu s výměnou 50 % půdy zeminy tř 1 až 4 objem do 0,4 m3 v rovině a svahu do 1:5</t>
  </si>
  <si>
    <t>184102114</t>
  </si>
  <si>
    <t>Výsadba dřeviny s balem D do 0,5 m do jamky se zalitím v rovině a svahu do 1:5</t>
  </si>
  <si>
    <t>184215133</t>
  </si>
  <si>
    <t>Ukotvení kmene dřevin třemi kůly D do 0,1 m délky do 3 m</t>
  </si>
  <si>
    <t>184215412</t>
  </si>
  <si>
    <t>Zhotovení závlahové mísy dřevin D do 1,0 m v rovině nebo na svahu do 1:5</t>
  </si>
  <si>
    <t>184501121</t>
  </si>
  <si>
    <t>Zhotovení obalu z juty v jedné vrstvě v rovině a svahu do 1:5</t>
  </si>
  <si>
    <t>184911421</t>
  </si>
  <si>
    <t>Mulčování rostlin kůrou tl. do 0,1 m v rovině a svahu do 1:5</t>
  </si>
  <si>
    <t>185802114</t>
  </si>
  <si>
    <t>Hnojení půdy umělým hnojivem k jednotlivým rostlinám v rovině a svahu do 1:5 - HNOJIVO</t>
  </si>
  <si>
    <t>t</t>
  </si>
  <si>
    <t>39ks*0,04kg/1000</t>
  </si>
  <si>
    <t>Hnojení půdy umělým hnojivem k jednotlivým rostlinám v rovině a svahu do 1:5 - HYDROGEL</t>
  </si>
  <si>
    <t>39ks*0,3kg/1000</t>
  </si>
  <si>
    <t>Naplnění závlahových vaků, 55l/ks</t>
  </si>
  <si>
    <t>39ks*55l/1000</t>
  </si>
  <si>
    <t>B</t>
  </si>
  <si>
    <t>Zalití rostlin vodou přes 20m2, 100l/ks</t>
  </si>
  <si>
    <t>39ks*100l/1000</t>
  </si>
  <si>
    <t>C</t>
  </si>
  <si>
    <t>R</t>
  </si>
  <si>
    <t>Ochrana dřevin chráničkou</t>
  </si>
  <si>
    <t>R9</t>
  </si>
  <si>
    <t>Instalace závlahových vaků</t>
  </si>
  <si>
    <t>03710</t>
  </si>
  <si>
    <t xml:space="preserve">DIO A DIR - PROVEDENÍ OPATŘENÍ - DOČASNÉ DOPRAVNÍ ZNAČENÍ </t>
  </si>
  <si>
    <t>Zajištění opatření DIR včetně provozu a nájmu dočasné světelné signalizace</t>
  </si>
  <si>
    <t>POMOC PRÁCE ZAJIŠŤ NEBO ZŘÍZ OBJÍŽĎKY A PŘÍSTUP CESTY 1 = 1,000 [A]
Celkové množství = 1,000</t>
  </si>
  <si>
    <t>zahrnuje objednatelem povolené náklady na požadovaná zařízení zhotovitele</t>
  </si>
  <si>
    <t>DIO A DIR - POMOC PRÁCE ZAJIŠŤ NEBO ZŘÍZ OBJÍŽĎKY A PŘÍSTUP CESTY - ÚDRŽBA OBJÍZDNÉ TRASY</t>
  </si>
  <si>
    <t>měsíc</t>
  </si>
  <si>
    <t>ÚDRŽBA OBJÍZDNÉ TRASY 6 = 6,000 [A]
Celkové množství = 6,000</t>
  </si>
  <si>
    <t>03720</t>
  </si>
  <si>
    <t>DIO A DIR - POMOC PRÁCE ZAJIŠŤ NEBO ZŘÍZ REGULACI A OCHRANU DOPRAVY</t>
  </si>
  <si>
    <t>Úhrnná částka musí obsahovat veškeré náklady na dočasné úpravy a regulaci dopravy (i pěší) na staveništi a nezbytné značení a opatření vyplývající z požadavků BOZP na staveništi vč. provizorních lávek, nájezdů, ap.    
Trasy pro pěší v souladu s vyhl. č. 398/2009 Sb., o obecných technických požadavcích zabezpečujících bezbariérové užívání staveb.       
Po dobu realizace stavby zajištěn přístup k objektům pro složky IZS.</t>
  </si>
  <si>
    <t>DIO A DIR - POMOC PRÁCE ZAJIŠŤ NEBO ZŘÍZ REGULACI A OCHRANU DOPRAVY 1 = 1,000 [A]
Celkové množství = 1,000</t>
  </si>
  <si>
    <t>DIO A DIR - POMOC PRÁCE ZAJIŠŤ NEBO ZŘÍZ OBJÍŽĎKY A PŘÍSTUP CESTY - OBNOVA OBJÍZDNÉ TRASY</t>
  </si>
  <si>
    <t>Náklady na opravu poškozených komunikací na objídných trasách - PRELIMINÁŘ - PEVNÁ CENA 4.000.000,- KČ bez DPH
ČERPÁNO DLE SKUTEČNOSTI DLE POŽADAVKŮ A POUZE SE SOUHLASEM INVESTORA.</t>
  </si>
  <si>
    <t>ÚDRŽBA OBJÍZDNÉ TRASY</t>
  </si>
  <si>
    <t>Položka zahrnuje odfrézování a ukládku nových obrusných a popřípadě podkladních vrstev, příslušné spojovací a infiltrační postřiky, dále provedení napojení na stávající stav (zařízenutí a zalití styčné spáry pružnou asfaltovou zálivkou). Výkaz výměr bude vystaven instorem a oceněn jednotlivými cenami SO 101 dle nabídkového / odbytového rozpočtu. 
DTTO obnova DZ, ocení jetkovými cenami SO 101.
DIO pro obnovu objízdných tras bude oceněno individuálně, dle situace</t>
  </si>
  <si>
    <t>027</t>
  </si>
  <si>
    <t>Pomocné práce zřizující nebo zajišťující</t>
  </si>
  <si>
    <t>02710</t>
  </si>
  <si>
    <t>DIO A DIR - POMOC PRÁCE ZŘÍZ NEBO ZAJIŠŤ OBJÍŽĎKY A PŘÍSTUP CESTY - PROJEDNÁNÍ OPATŘENÍ</t>
  </si>
  <si>
    <t>včetně údržby a uvedení do původního stavu</t>
  </si>
  <si>
    <t>PROJEDNÁNÍ 1 = 1,000 [A]</t>
  </si>
  <si>
    <t>zahrnuje veškeré náklady spojené s objednatelem požadovanými zařízeními</t>
  </si>
  <si>
    <t>02730</t>
  </si>
  <si>
    <t>POMOC PRÁCE ZŘÍZ NEBO ZAJIŠŤ OCHRANU INŽENÝRSKÝCH SÍTÍ + VYTYČENÍ</t>
  </si>
  <si>
    <t>Zajištění inženýrských sítí před zahájením stavebních prací a během realizace stavby dle požadavku správců.    
Nutné vytyčení všech podzemních sítí s protokolárním zápisem příslušných správců.    
Přesnou polohu podzemních vedení ověřit ručně kopanými sondami. Přechody nutno ochránit.</t>
  </si>
  <si>
    <t>SÍTĚ 1 = 1,000 [A]
Celkové množství = 1,000</t>
  </si>
  <si>
    <t>028</t>
  </si>
  <si>
    <t>Průzkumné práce</t>
  </si>
  <si>
    <t>02811</t>
  </si>
  <si>
    <t xml:space="preserve">PASPORT - PRŮZKUMNÉ PRÁCE GEOTECHNICKÉ NA POVRCHU </t>
  </si>
  <si>
    <t>Zajištění a zdokumentování stávajícího stavu zástavby a objektů, které mohou být dotčeny stavbou před započetím, v průběhu a na konci stavebních prací</t>
  </si>
  <si>
    <t>PASPORT  1 = 1,000 [A]
Celkové množství = 1,000</t>
  </si>
  <si>
    <t>02821</t>
  </si>
  <si>
    <t>PRŮZKUMNÉ PRÁCE ARCHEOLOGICKÉ NA POVRCHU</t>
  </si>
  <si>
    <t>02822</t>
  </si>
  <si>
    <t>PRŮZKUMNÉ PRÁCE ARCHEOLOGICKÉ V PODZEMÍ</t>
  </si>
  <si>
    <t>02910</t>
  </si>
  <si>
    <t>OSTATNÍ POŽADAVKY - ZEMĚMĚŘIČSKÁ MĚŘENÍ</t>
  </si>
  <si>
    <t>Veškerá zaměření nutná k realizaci díla (např. vytyčení stavby, potřebná zaměření a geodetické práce v průběhu výstavby, obvod staveniště apod.) a k uvedení stavby do užívání a řádnému předání dokončeného díla. Včetně ochrany vytyčovacích bodů.      
3x tištěná + 1xCD</t>
  </si>
  <si>
    <t>GEOMETRICKÝ PLÁN 1 = 1,000 [A]</t>
  </si>
  <si>
    <t>zahrnuje veškeré náklady spojené s objednatelem požadovanými pracemi, 
- pro stanovení orientační investorské ceny určete jednotkovou cenu jako 1% odhadované ceny stavby</t>
  </si>
  <si>
    <t>02911</t>
  </si>
  <si>
    <t>OSTATNÍ POŽADAVKY - GEODETICKÉ ZAMĚŘENÍ</t>
  </si>
  <si>
    <t>Zaměření vrstev pro určení kubatur konstrukčních vrstev a celkových plošných a délkových výměr.</t>
  </si>
  <si>
    <t>GEODETICKÉ PRÁCE 1 = 1,000 [A]
Celkové množství = 1,000</t>
  </si>
  <si>
    <t>029511</t>
  </si>
  <si>
    <t>OSTATNÍ POŽADAVKY - POSUDKY A KONTROLY</t>
  </si>
  <si>
    <t>02960</t>
  </si>
  <si>
    <t>BOZP - OSTATNÍ POŽADAVKY</t>
  </si>
  <si>
    <t xml:space="preserve">náklady na zajištění a udržování staveniště v soulasu s požadavky nářízení týkajících se zajištění bezpečnosti na staveništi (BOZP a PO), jako i náklady na pořízení a udržování OPPP
NÁKLADY NA OCHRANY PŘEDEPSANOU PLÁNEM BOZP 
</t>
  </si>
  <si>
    <t>BOZP 1 = 1,000 [A]
Celkové množství = 1,000</t>
  </si>
  <si>
    <t>zahrnuje veškeré náklady spojené s objednatelem požadovaným dozorem</t>
  </si>
  <si>
    <t>02990</t>
  </si>
  <si>
    <t>OSTATNÍ POŽADAVKY - INFORMAČNÍ TABULE</t>
  </si>
  <si>
    <t>Jedná o info ceduli stavby s údaji požadovanými poskytovateli dotací Náklady na zřízení informační tabule (2ks na celou stavbu) s údaji o stavbě s textem dle vzoru objednatele SFDI, včetně ukotvení.  Po ukončení stavby odstranění.</t>
  </si>
  <si>
    <t>INFORMAČNÍ TABULE 1 = 1,000 [A]
Celkové množství = 1,000</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</si>
  <si>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</si>
  <si>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0294</t>
  </si>
  <si>
    <t>Vypracování dokumentace</t>
  </si>
  <si>
    <t>02943</t>
  </si>
  <si>
    <t xml:space="preserve">RDS / VDS - OSTATNÍ POŽADAVKY - VYPRACOVÁNÍ RDS / VDS </t>
  </si>
  <si>
    <t>dokumentace bude požadovaná  (počet výtisků, paré a CD v el. podobě dle SOD) objednatelem včetně dokumentace v elektronické podobě 1x CD     
cena za vypracování - RDS (realizační dokumentace stavby). Realizční dokumentace bude zpracována na všechny trvalé stavební objekty.</t>
  </si>
  <si>
    <t>VYPRACOVÁNÍ RDS / VDS  1 = 1,000 [A]
Celkové množství = 1,000</t>
  </si>
  <si>
    <t>02944</t>
  </si>
  <si>
    <t xml:space="preserve">DSPS - OSTAT POŽADAVKY - DOKUMENTACE SKUTEČ PROVEDENÍ V DIGIT FORMĚ </t>
  </si>
  <si>
    <t xml:space="preserve">Dokumentace skutečného provedení stavby.    
Výkresy a související písemnosti zhotovené stavby potřebné pro evidenci pozemní komunikace.    
Výkresy odchylek a změn stavby oproti DSP+PDPS.    
Ověření podpisem odpovědného zástupce zhotovitele a správce stavby.    
Zadavatel poskytne dokumentaci v otevřeném formátu *.dwg
</t>
  </si>
  <si>
    <t>DOKUMENTACE SKUTEČ PROVEDENÍ V DIGIT FORMĚ  1 = 1,000 [A]
Celkové množství = 1,000</t>
  </si>
  <si>
    <t>Geometrický plán pro majetkové vypořádání vlastnických vztahů včetně věcných břemen - potrvzený katastrálním úřadem.       
12x tiskem</t>
  </si>
  <si>
    <t>02946</t>
  </si>
  <si>
    <t>OSTAT POŽADAVKY - FOTODOKUMENTACE</t>
  </si>
  <si>
    <t xml:space="preserve">Fotodokumentace stavby 1x měsíčně sada barevných fotografií v tištěné i elektronické formě 3x závěrečná fotodokumentace v albu s popisem v tištěné i elektronické formě Jednou měsíčně zajištění jedné sady barevných fotografií v tištěné formě i na DVD dokumentující postup výstavby. Sadu uspořádat do alba s popisy, stručně určujícími místo, čas a předmět fotografie. Pro převzetí stavby zajistit zvláštní sadu z průběhu celé stavby ve 3 vyhotoveních včetně uložení na  DVD.
</t>
  </si>
  <si>
    <t>FOTODOKUMENTACE 1 = 1,000 [A]
Celkové množství = 1,000</t>
  </si>
  <si>
    <t>položka zahrnuje:
- fotodokumentaci zadavatelem požadovaného děje a konstrukcí v požadovaných časových intervalech
- zadavatelem specifikované výstupy (fotografie v papírovém a digitálním formátu) v požadovaném počtu</t>
  </si>
  <si>
    <t>031</t>
  </si>
  <si>
    <t>Zařízení staveniště</t>
  </si>
  <si>
    <t>03100</t>
  </si>
  <si>
    <t>ZAŘÍZENÍ STAVENIŠTĚ - ZŘÍZENÍ, PROVOZ, DEMONTÁŽ</t>
  </si>
  <si>
    <t>ZAŘÍZENÍ STAVENIŠTĚ 1 = 1,000 [A]
Celkové množství = 1,000</t>
  </si>
  <si>
    <t>zahrnuje objednatelem povolené náklady na pořízení (event. pronájem), provozování, udržování a likvidaci zhotovitelova zařízení</t>
  </si>
  <si>
    <t>03170</t>
  </si>
  <si>
    <t>ZAŘÍZENÍ STAVENIŠTĚ - KOMUNIKACE A ZPEV PLOCHY</t>
  </si>
  <si>
    <t>KOMUNIKACE V RÁMCI STAVENIŠTĚ A KOMUNIKACE VYBUDOVANÉ PRO ZAJIŠTĚNÍ OBSLUŽNOSTI CHODCŮ DLE DIO A PLÁNU BOZP</t>
  </si>
  <si>
    <t>ZAŘÍZENÍ STAVENIŠTĚ - CESTY 1 = 1,000 [A]
Celkové množství =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</si>
</sst>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 ##0.00"/>
    <numFmt numFmtId="165" formatCode="#\ ###\ ###\ ###\ ##0.000"/>
  </numFmts>
  <fonts count="10">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rgb="FFADD8E6"/>
        <bgColor indexed="64"/>
      </patternFill>
    </fill>
  </fills>
  <borders count="22">
    <border>
      <left/>
      <right/>
      <top/>
      <bottom/>
      <diagonal/>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top style="thin"/>
      <bottom style="thin"/>
    </border>
    <border>
      <left style="thin"/>
      <right style="thin">
        <color rgb="FF000000"/>
      </right>
      <top style="thin"/>
      <bottom style="thin"/>
    </border>
    <border>
      <left style="thin"/>
      <right/>
      <top style="thin"/>
      <bottom/>
    </border>
    <border>
      <left style="thin"/>
      <right style="thin"/>
      <top style="thin"/>
      <bottom/>
    </border>
    <border>
      <left style="thin">
        <color rgb="FF000000"/>
      </left>
      <right/>
      <top style="thin"/>
      <bottom/>
    </border>
    <border>
      <left/>
      <right/>
      <top style="thin"/>
      <bottom/>
    </border>
    <border>
      <left/>
      <right style="thin">
        <color rgb="FF000000"/>
      </right>
      <top style="thin"/>
      <bottom/>
    </border>
    <border>
      <left style="thin">
        <color rgb="FF000000"/>
      </left>
      <right/>
      <top style="thin"/>
      <bottom style="thin"/>
    </border>
    <border>
      <left/>
      <right/>
      <top style="thin"/>
      <bottom style="thin"/>
    </border>
    <border>
      <left/>
      <right style="thin">
        <color rgb="FF000000"/>
      </right>
      <top style="thin"/>
      <bottom style="thin"/>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58">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0" fillId="2" borderId="2" xfId="0" applyFill="1" applyBorder="1"/>
    <xf numFmtId="0" fontId="0" fillId="2" borderId="3" xfId="0" applyFill="1" applyBorder="1"/>
    <xf numFmtId="0" fontId="3" fillId="2" borderId="3" xfId="20" applyFill="1" applyBorder="1" applyAlignment="1">
      <alignment horizontal="right" vertical="center" wrapText="1"/>
      <protection/>
    </xf>
    <xf numFmtId="0" fontId="0" fillId="2" borderId="4" xfId="0" applyFill="1" applyBorder="1"/>
    <xf numFmtId="0" fontId="0" fillId="2" borderId="5" xfId="0" applyFill="1" applyBorder="1"/>
    <xf numFmtId="0" fontId="0" fillId="2" borderId="6" xfId="0" applyFill="1" applyBorder="1"/>
    <xf numFmtId="0" fontId="6" fillId="2" borderId="5" xfId="24" applyFill="1" applyBorder="1" applyAlignment="1">
      <alignment horizontal="left" vertical="center" wrapText="1"/>
      <protection/>
    </xf>
    <xf numFmtId="0" fontId="6" fillId="2" borderId="0" xfId="24" applyFill="1" applyAlignment="1">
      <alignment horizontal="left" vertical="center" wrapText="1"/>
      <protection/>
    </xf>
    <xf numFmtId="0" fontId="0" fillId="2" borderId="7" xfId="0" applyFill="1" applyBorder="1" applyAlignment="1">
      <alignment horizontal="center"/>
    </xf>
    <xf numFmtId="164" fontId="0" fillId="2" borderId="7" xfId="0" applyNumberFormat="1" applyFill="1" applyBorder="1" applyAlignment="1">
      <alignment horizontal="center"/>
    </xf>
    <xf numFmtId="0" fontId="5" fillId="3" borderId="8"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5" fillId="3" borderId="10" xfId="23" applyFill="1" applyBorder="1" applyAlignment="1">
      <alignment horizontal="center" vertical="center" wrapText="1"/>
      <protection/>
    </xf>
    <xf numFmtId="0" fontId="5" fillId="3" borderId="11" xfId="23" applyFill="1" applyBorder="1" applyAlignment="1">
      <alignment horizontal="center" vertical="center" wrapText="1"/>
      <protection/>
    </xf>
    <xf numFmtId="0" fontId="7" fillId="2" borderId="7" xfId="0" applyFont="1" applyFill="1" applyBorder="1"/>
    <xf numFmtId="0" fontId="7" fillId="2" borderId="12" xfId="0" applyFont="1" applyFill="1" applyBorder="1"/>
    <xf numFmtId="0" fontId="7" fillId="2" borderId="7" xfId="0" applyFont="1" applyFill="1" applyBorder="1" applyAlignment="1">
      <alignment horizontal="right"/>
    </xf>
    <xf numFmtId="0" fontId="7" fillId="2" borderId="13" xfId="0" applyFont="1" applyFill="1" applyBorder="1"/>
    <xf numFmtId="164" fontId="7" fillId="2" borderId="7" xfId="0" applyNumberFormat="1" applyFont="1" applyFill="1" applyBorder="1" applyAlignment="1">
      <alignment horizontal="center"/>
    </xf>
    <xf numFmtId="0" fontId="0" fillId="2" borderId="14" xfId="0" applyFill="1" applyBorder="1"/>
    <xf numFmtId="0" fontId="0" fillId="0" borderId="7" xfId="0" applyBorder="1"/>
    <xf numFmtId="0" fontId="0" fillId="0" borderId="7" xfId="0" applyBorder="1" applyAlignment="1">
      <alignment horizontal="right"/>
    </xf>
    <xf numFmtId="0" fontId="0" fillId="0" borderId="7" xfId="0" applyBorder="1" applyAlignment="1">
      <alignment wrapText="1"/>
    </xf>
    <xf numFmtId="0" fontId="0" fillId="0" borderId="7" xfId="0" applyBorder="1" applyAlignment="1">
      <alignment horizontal="center"/>
    </xf>
    <xf numFmtId="165" fontId="0" fillId="0" borderId="7" xfId="0" applyNumberFormat="1" applyBorder="1" applyAlignment="1">
      <alignment horizontal="center"/>
    </xf>
    <xf numFmtId="164" fontId="0" fillId="4" borderId="7" xfId="0" applyNumberFormat="1" applyFill="1" applyBorder="1" applyAlignment="1" applyProtection="1">
      <alignment horizontal="center"/>
      <protection locked="0"/>
    </xf>
    <xf numFmtId="164" fontId="0" fillId="0" borderId="7" xfId="0" applyNumberFormat="1" applyBorder="1" applyAlignment="1">
      <alignment horizontal="center"/>
    </xf>
    <xf numFmtId="164" fontId="0" fillId="0" borderId="0" xfId="0" applyNumberFormat="1"/>
    <xf numFmtId="0" fontId="0" fillId="0" borderId="5" xfId="0" applyBorder="1"/>
    <xf numFmtId="0" fontId="0" fillId="0" borderId="0" xfId="0" applyAlignment="1">
      <alignment wrapText="1"/>
    </xf>
    <xf numFmtId="0" fontId="0" fillId="0" borderId="6" xfId="0" applyBorder="1"/>
    <xf numFmtId="0" fontId="8" fillId="0" borderId="7" xfId="0" applyFont="1" applyBorder="1" applyAlignment="1">
      <alignment wrapText="1"/>
    </xf>
    <xf numFmtId="0" fontId="7" fillId="2" borderId="15" xfId="0" applyFont="1" applyFill="1" applyBorder="1"/>
    <xf numFmtId="0" fontId="7" fillId="2" borderId="16" xfId="0" applyFont="1" applyFill="1" applyBorder="1"/>
    <xf numFmtId="0" fontId="0" fillId="2" borderId="17" xfId="0" applyFill="1" applyBorder="1"/>
    <xf numFmtId="0" fontId="0" fillId="0" borderId="18" xfId="0" applyBorder="1"/>
    <xf numFmtId="0" fontId="0" fillId="0" borderId="19" xfId="0" applyBorder="1"/>
    <xf numFmtId="0" fontId="0" fillId="0" borderId="20" xfId="0" applyBorder="1"/>
    <xf numFmtId="0" fontId="0" fillId="0" borderId="19" xfId="0" applyBorder="1" applyAlignment="1">
      <alignment wrapText="1"/>
    </xf>
    <xf numFmtId="0" fontId="8" fillId="0" borderId="0" xfId="0" applyFont="1" applyAlignment="1">
      <alignment wrapText="1"/>
    </xf>
    <xf numFmtId="0" fontId="4" fillId="2" borderId="0" xfId="21" applyFill="1" applyAlignment="1">
      <alignment horizontal="left" vertical="center" wrapText="1"/>
      <protection/>
    </xf>
    <xf numFmtId="0" fontId="0" fillId="2" borderId="0" xfId="0" applyFill="1"/>
    <xf numFmtId="0" fontId="5" fillId="3" borderId="1"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6" fillId="2" borderId="0" xfId="24" applyFill="1" applyAlignment="1">
      <alignment horizontal="right" vertical="center" wrapText="1"/>
      <protection/>
    </xf>
    <xf numFmtId="0" fontId="0" fillId="2" borderId="0" xfId="0" applyFill="1" applyAlignment="1">
      <alignment horizontal="right"/>
    </xf>
    <xf numFmtId="0" fontId="5" fillId="3" borderId="21" xfId="23" applyFill="1" applyBorder="1" applyAlignment="1">
      <alignment horizontal="center" vertical="center" wrapText="1"/>
      <protection/>
    </xf>
    <xf numFmtId="0" fontId="5" fillId="3" borderId="8" xfId="23"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tabSelected="1" workbookViewId="0" topLeftCell="A1">
      <selection activeCell="D18" sqref="D18"/>
    </sheetView>
  </sheetViews>
  <sheetFormatPr defaultColWidth="9.140625" defaultRowHeight="15"/>
  <cols>
    <col min="1" max="2" width="32.421875" style="0" customWidth="1"/>
    <col min="3" max="5" width="19.421875" style="0" customWidth="1"/>
  </cols>
  <sheetData>
    <row r="1" spans="1:5" ht="15">
      <c r="A1" s="1" t="s">
        <v>0</v>
      </c>
      <c r="B1" s="2" t="s">
        <v>1</v>
      </c>
      <c r="C1" s="3"/>
      <c r="D1" s="3"/>
      <c r="E1" s="3"/>
    </row>
    <row r="2" spans="1:5" ht="15">
      <c r="A2" s="1"/>
      <c r="B2" s="50" t="s">
        <v>2</v>
      </c>
      <c r="C2" s="3"/>
      <c r="D2" s="3"/>
      <c r="E2" s="3"/>
    </row>
    <row r="3" spans="1:5" ht="15">
      <c r="A3" s="3"/>
      <c r="B3" s="51"/>
      <c r="C3" s="3"/>
      <c r="D3" s="3"/>
      <c r="E3" s="3"/>
    </row>
    <row r="4" spans="1:5" ht="15">
      <c r="A4" s="3"/>
      <c r="B4" s="50" t="s">
        <v>3</v>
      </c>
      <c r="C4" s="51"/>
      <c r="D4" s="51"/>
      <c r="E4" s="51"/>
    </row>
    <row r="5" spans="1:5" ht="15">
      <c r="A5" s="3"/>
      <c r="B5" s="3"/>
      <c r="C5" s="3"/>
      <c r="D5" s="3"/>
      <c r="E5" s="3"/>
    </row>
    <row r="6" spans="1:5" ht="15">
      <c r="A6" s="3"/>
      <c r="B6" s="5" t="s">
        <v>4</v>
      </c>
      <c r="C6" s="6">
        <f>SUM(C10:C18)</f>
        <v>0</v>
      </c>
      <c r="D6" s="3"/>
      <c r="E6" s="3"/>
    </row>
    <row r="7" spans="1:5" ht="15">
      <c r="A7" s="3"/>
      <c r="B7" s="5" t="s">
        <v>5</v>
      </c>
      <c r="C7" s="6">
        <f>SUM(E10:E18)</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101'!I3</f>
        <v>0</v>
      </c>
      <c r="D10" s="9">
        <f>C10*0.21</f>
        <v>0</v>
      </c>
      <c r="E10" s="9">
        <f aca="true" t="shared" si="0" ref="E10:E18">C10+D10</f>
        <v>0</v>
      </c>
    </row>
    <row r="11" spans="1:5" ht="15">
      <c r="A11" s="8" t="s">
        <v>13</v>
      </c>
      <c r="B11" s="8" t="s">
        <v>14</v>
      </c>
      <c r="C11" s="9">
        <f>'SO 201'!I3</f>
        <v>0</v>
      </c>
      <c r="D11" s="9">
        <f aca="true" t="shared" si="1" ref="D11:D18">C11*0.21</f>
        <v>0</v>
      </c>
      <c r="E11" s="9">
        <f t="shared" si="0"/>
        <v>0</v>
      </c>
    </row>
    <row r="12" spans="1:5" ht="15">
      <c r="A12" s="8" t="s">
        <v>15</v>
      </c>
      <c r="B12" s="8" t="s">
        <v>16</v>
      </c>
      <c r="C12" s="9">
        <f>'SO 301.PS1'!I3</f>
        <v>0</v>
      </c>
      <c r="D12" s="9">
        <f t="shared" si="1"/>
        <v>0</v>
      </c>
      <c r="E12" s="9">
        <f t="shared" si="0"/>
        <v>0</v>
      </c>
    </row>
    <row r="13" spans="1:5" ht="15">
      <c r="A13" s="8" t="s">
        <v>17</v>
      </c>
      <c r="B13" s="8" t="s">
        <v>18</v>
      </c>
      <c r="C13" s="9">
        <f>'SO 301'!I3</f>
        <v>0</v>
      </c>
      <c r="D13" s="9">
        <f t="shared" si="1"/>
        <v>0</v>
      </c>
      <c r="E13" s="9">
        <f t="shared" si="0"/>
        <v>0</v>
      </c>
    </row>
    <row r="14" spans="1:5" ht="15">
      <c r="A14" s="8" t="s">
        <v>19</v>
      </c>
      <c r="B14" s="8" t="s">
        <v>20</v>
      </c>
      <c r="C14" s="9">
        <f>'SO 302'!I3</f>
        <v>0</v>
      </c>
      <c r="D14" s="9">
        <f t="shared" si="1"/>
        <v>0</v>
      </c>
      <c r="E14" s="9">
        <f t="shared" si="0"/>
        <v>0</v>
      </c>
    </row>
    <row r="15" spans="1:5" ht="15">
      <c r="A15" s="8" t="s">
        <v>21</v>
      </c>
      <c r="B15" s="8" t="s">
        <v>22</v>
      </c>
      <c r="C15" s="9">
        <f>'SO 431'!I3</f>
        <v>0</v>
      </c>
      <c r="D15" s="9">
        <f t="shared" si="1"/>
        <v>0</v>
      </c>
      <c r="E15" s="9">
        <f t="shared" si="0"/>
        <v>0</v>
      </c>
    </row>
    <row r="16" spans="1:5" ht="15">
      <c r="A16" s="8" t="s">
        <v>23</v>
      </c>
      <c r="B16" s="8" t="s">
        <v>24</v>
      </c>
      <c r="C16" s="9">
        <f>'SO 501'!I3</f>
        <v>0</v>
      </c>
      <c r="D16" s="9">
        <f t="shared" si="1"/>
        <v>0</v>
      </c>
      <c r="E16" s="9">
        <f t="shared" si="0"/>
        <v>0</v>
      </c>
    </row>
    <row r="17" spans="1:5" ht="15">
      <c r="A17" s="8" t="s">
        <v>25</v>
      </c>
      <c r="B17" s="8" t="s">
        <v>26</v>
      </c>
      <c r="C17" s="9">
        <f>'SO 801'!I3</f>
        <v>0</v>
      </c>
      <c r="D17" s="9">
        <f t="shared" si="1"/>
        <v>0</v>
      </c>
      <c r="E17" s="9">
        <f t="shared" si="0"/>
        <v>0</v>
      </c>
    </row>
    <row r="18" spans="1:5" ht="15">
      <c r="A18" s="8" t="s">
        <v>27</v>
      </c>
      <c r="B18" s="8" t="s">
        <v>28</v>
      </c>
      <c r="C18" s="9">
        <f>VRN!I3</f>
        <v>0</v>
      </c>
      <c r="D18" s="9">
        <f t="shared" si="1"/>
        <v>0</v>
      </c>
      <c r="E18" s="9">
        <f t="shared" si="0"/>
        <v>0</v>
      </c>
    </row>
  </sheetData>
  <mergeCells count="2">
    <mergeCell ref="B2:B3"/>
    <mergeCell ref="B4:E4"/>
  </mergeCells>
  <printOptions/>
  <pageMargins left="0.7" right="0.7" top="0.787401575" bottom="0.787401575" header="0.3" footer="0.3"/>
  <pageSetup fitToHeight="0"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90"/>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27</v>
      </c>
      <c r="I3" s="19">
        <f>SUMIFS(I8:I90,A8:A90,"SD")</f>
        <v>0</v>
      </c>
      <c r="J3" s="15"/>
      <c r="O3">
        <v>0</v>
      </c>
      <c r="P3">
        <v>2</v>
      </c>
    </row>
    <row r="4" spans="1:16" ht="15">
      <c r="A4" s="3" t="s">
        <v>34</v>
      </c>
      <c r="B4" s="16" t="s">
        <v>35</v>
      </c>
      <c r="C4" s="54" t="s">
        <v>27</v>
      </c>
      <c r="D4" s="55"/>
      <c r="E4" s="17" t="s">
        <v>28</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SUMIFS(I9:I24,A9:A24,"P")</f>
        <v>0</v>
      </c>
      <c r="J8" s="29"/>
    </row>
    <row r="9" spans="1:16" ht="15">
      <c r="A9" s="30" t="s">
        <v>50</v>
      </c>
      <c r="B9" s="30">
        <v>1</v>
      </c>
      <c r="C9" s="31" t="s">
        <v>1143</v>
      </c>
      <c r="D9" s="30"/>
      <c r="E9" s="32" t="s">
        <v>1144</v>
      </c>
      <c r="F9" s="33" t="s">
        <v>80</v>
      </c>
      <c r="G9" s="34">
        <v>1</v>
      </c>
      <c r="H9" s="35">
        <v>0</v>
      </c>
      <c r="I9" s="36">
        <f>ROUND(G9*H9,P4)</f>
        <v>0</v>
      </c>
      <c r="J9" s="30"/>
      <c r="O9" s="37">
        <f>I9*0.21</f>
        <v>0</v>
      </c>
      <c r="P9">
        <v>3</v>
      </c>
    </row>
    <row r="10" spans="1:10" ht="30">
      <c r="A10" s="30" t="s">
        <v>55</v>
      </c>
      <c r="B10" s="38"/>
      <c r="E10" s="32" t="s">
        <v>1145</v>
      </c>
      <c r="J10" s="40"/>
    </row>
    <row r="11" spans="1:10" ht="45">
      <c r="A11" s="30" t="s">
        <v>56</v>
      </c>
      <c r="B11" s="38"/>
      <c r="E11" s="41" t="s">
        <v>1146</v>
      </c>
      <c r="J11" s="40"/>
    </row>
    <row r="12" spans="1:10" ht="30">
      <c r="A12" s="30" t="s">
        <v>58</v>
      </c>
      <c r="B12" s="38"/>
      <c r="E12" s="32" t="s">
        <v>1147</v>
      </c>
      <c r="J12" s="40"/>
    </row>
    <row r="13" spans="1:16" ht="30">
      <c r="A13" s="30" t="s">
        <v>50</v>
      </c>
      <c r="B13" s="30">
        <v>2</v>
      </c>
      <c r="C13" s="31" t="s">
        <v>1143</v>
      </c>
      <c r="D13" s="30" t="s">
        <v>1052</v>
      </c>
      <c r="E13" s="32" t="s">
        <v>1148</v>
      </c>
      <c r="F13" s="33" t="s">
        <v>1149</v>
      </c>
      <c r="G13" s="34">
        <v>6</v>
      </c>
      <c r="H13" s="35">
        <v>0</v>
      </c>
      <c r="I13" s="36">
        <f>ROUND(G13*H13,P4)</f>
        <v>0</v>
      </c>
      <c r="J13" s="30"/>
      <c r="O13" s="37">
        <f>I13*0.21</f>
        <v>0</v>
      </c>
      <c r="P13">
        <v>3</v>
      </c>
    </row>
    <row r="14" spans="1:10" ht="15">
      <c r="A14" s="30" t="s">
        <v>55</v>
      </c>
      <c r="B14" s="38"/>
      <c r="E14" s="39"/>
      <c r="J14" s="40"/>
    </row>
    <row r="15" spans="1:10" ht="30">
      <c r="A15" s="30" t="s">
        <v>56</v>
      </c>
      <c r="B15" s="38"/>
      <c r="E15" s="41" t="s">
        <v>1150</v>
      </c>
      <c r="J15" s="40"/>
    </row>
    <row r="16" spans="1:10" ht="30">
      <c r="A16" s="30" t="s">
        <v>58</v>
      </c>
      <c r="B16" s="38"/>
      <c r="E16" s="32" t="s">
        <v>1147</v>
      </c>
      <c r="J16" s="40"/>
    </row>
    <row r="17" spans="1:16" ht="30">
      <c r="A17" s="30" t="s">
        <v>50</v>
      </c>
      <c r="B17" s="30">
        <v>3</v>
      </c>
      <c r="C17" s="31" t="s">
        <v>1151</v>
      </c>
      <c r="D17" s="30"/>
      <c r="E17" s="32" t="s">
        <v>1152</v>
      </c>
      <c r="F17" s="33" t="s">
        <v>80</v>
      </c>
      <c r="G17" s="34">
        <v>1</v>
      </c>
      <c r="H17" s="35">
        <v>0</v>
      </c>
      <c r="I17" s="36">
        <f>ROUND(G17*H17,P4)</f>
        <v>0</v>
      </c>
      <c r="J17" s="30"/>
      <c r="O17" s="37">
        <f>I17*0.21</f>
        <v>0</v>
      </c>
      <c r="P17">
        <v>3</v>
      </c>
    </row>
    <row r="18" spans="1:10" ht="105">
      <c r="A18" s="30" t="s">
        <v>55</v>
      </c>
      <c r="B18" s="38"/>
      <c r="E18" s="32" t="s">
        <v>1153</v>
      </c>
      <c r="J18" s="40"/>
    </row>
    <row r="19" spans="1:10" ht="45">
      <c r="A19" s="30" t="s">
        <v>56</v>
      </c>
      <c r="B19" s="38"/>
      <c r="E19" s="41" t="s">
        <v>1154</v>
      </c>
      <c r="J19" s="40"/>
    </row>
    <row r="20" spans="1:10" ht="30">
      <c r="A20" s="30" t="s">
        <v>58</v>
      </c>
      <c r="B20" s="38"/>
      <c r="E20" s="32" t="s">
        <v>1147</v>
      </c>
      <c r="J20" s="40"/>
    </row>
    <row r="21" spans="1:16" ht="30">
      <c r="A21" s="30" t="s">
        <v>50</v>
      </c>
      <c r="B21" s="30">
        <v>20</v>
      </c>
      <c r="C21" s="31" t="s">
        <v>1143</v>
      </c>
      <c r="D21" s="30" t="s">
        <v>1135</v>
      </c>
      <c r="E21" s="32" t="s">
        <v>1155</v>
      </c>
      <c r="F21" s="33" t="s">
        <v>779</v>
      </c>
      <c r="G21" s="34">
        <v>1</v>
      </c>
      <c r="H21" s="35">
        <v>0</v>
      </c>
      <c r="I21" s="36">
        <f>ROUND(G21*H21,P4)</f>
        <v>0</v>
      </c>
      <c r="J21" s="30"/>
      <c r="O21" s="37">
        <f>I21*0.21</f>
        <v>0</v>
      </c>
      <c r="P21">
        <v>3</v>
      </c>
    </row>
    <row r="22" spans="1:10" ht="60">
      <c r="A22" s="30" t="s">
        <v>55</v>
      </c>
      <c r="B22" s="38"/>
      <c r="E22" s="32" t="s">
        <v>1156</v>
      </c>
      <c r="J22" s="40"/>
    </row>
    <row r="23" spans="1:10" ht="15">
      <c r="A23" s="30" t="s">
        <v>56</v>
      </c>
      <c r="B23" s="38"/>
      <c r="E23" s="41" t="s">
        <v>1157</v>
      </c>
      <c r="J23" s="40"/>
    </row>
    <row r="24" spans="1:10" ht="135">
      <c r="A24" s="30" t="s">
        <v>58</v>
      </c>
      <c r="B24" s="38"/>
      <c r="E24" s="32" t="s">
        <v>1158</v>
      </c>
      <c r="J24" s="40"/>
    </row>
    <row r="25" spans="1:10" ht="15">
      <c r="A25" s="24" t="s">
        <v>47</v>
      </c>
      <c r="B25" s="25"/>
      <c r="C25" s="26" t="s">
        <v>1159</v>
      </c>
      <c r="D25" s="27"/>
      <c r="E25" s="24" t="s">
        <v>1160</v>
      </c>
      <c r="F25" s="27"/>
      <c r="G25" s="27"/>
      <c r="H25" s="27"/>
      <c r="I25" s="28">
        <f>SUMIFS(I26:I33,A26:A33,"P")</f>
        <v>0</v>
      </c>
      <c r="J25" s="29"/>
    </row>
    <row r="26" spans="1:16" ht="30">
      <c r="A26" s="30" t="s">
        <v>50</v>
      </c>
      <c r="B26" s="30">
        <v>4</v>
      </c>
      <c r="C26" s="31" t="s">
        <v>1161</v>
      </c>
      <c r="D26" s="30"/>
      <c r="E26" s="32" t="s">
        <v>1162</v>
      </c>
      <c r="F26" s="33" t="s">
        <v>80</v>
      </c>
      <c r="G26" s="34">
        <v>1</v>
      </c>
      <c r="H26" s="35">
        <v>0</v>
      </c>
      <c r="I26" s="36">
        <f>ROUND(G26*H26,P4)</f>
        <v>0</v>
      </c>
      <c r="J26" s="30"/>
      <c r="O26" s="37">
        <f>I26*0.21</f>
        <v>0</v>
      </c>
      <c r="P26">
        <v>3</v>
      </c>
    </row>
    <row r="27" spans="1:10" ht="15">
      <c r="A27" s="30" t="s">
        <v>55</v>
      </c>
      <c r="B27" s="38"/>
      <c r="E27" s="32" t="s">
        <v>1163</v>
      </c>
      <c r="J27" s="40"/>
    </row>
    <row r="28" spans="1:10" ht="15">
      <c r="A28" s="30" t="s">
        <v>56</v>
      </c>
      <c r="B28" s="38"/>
      <c r="E28" s="41" t="s">
        <v>1164</v>
      </c>
      <c r="J28" s="40"/>
    </row>
    <row r="29" spans="1:10" ht="30">
      <c r="A29" s="30" t="s">
        <v>58</v>
      </c>
      <c r="B29" s="38"/>
      <c r="E29" s="32" t="s">
        <v>1165</v>
      </c>
      <c r="J29" s="40"/>
    </row>
    <row r="30" spans="1:16" ht="30">
      <c r="A30" s="30" t="s">
        <v>50</v>
      </c>
      <c r="B30" s="30">
        <v>5</v>
      </c>
      <c r="C30" s="31" t="s">
        <v>1166</v>
      </c>
      <c r="D30" s="30"/>
      <c r="E30" s="32" t="s">
        <v>1167</v>
      </c>
      <c r="F30" s="33" t="s">
        <v>80</v>
      </c>
      <c r="G30" s="34">
        <v>1</v>
      </c>
      <c r="H30" s="35">
        <v>0</v>
      </c>
      <c r="I30" s="36">
        <f>ROUND(G30*H30,P4)</f>
        <v>0</v>
      </c>
      <c r="J30" s="30"/>
      <c r="O30" s="37">
        <f>I30*0.21</f>
        <v>0</v>
      </c>
      <c r="P30">
        <v>3</v>
      </c>
    </row>
    <row r="31" spans="1:10" ht="90">
      <c r="A31" s="30" t="s">
        <v>55</v>
      </c>
      <c r="B31" s="38"/>
      <c r="E31" s="32" t="s">
        <v>1168</v>
      </c>
      <c r="J31" s="40"/>
    </row>
    <row r="32" spans="1:10" ht="30">
      <c r="A32" s="30" t="s">
        <v>56</v>
      </c>
      <c r="B32" s="38"/>
      <c r="E32" s="41" t="s">
        <v>1169</v>
      </c>
      <c r="J32" s="40"/>
    </row>
    <row r="33" spans="1:10" ht="30">
      <c r="A33" s="30" t="s">
        <v>58</v>
      </c>
      <c r="B33" s="38"/>
      <c r="E33" s="32" t="s">
        <v>1165</v>
      </c>
      <c r="J33" s="40"/>
    </row>
    <row r="34" spans="1:10" ht="15">
      <c r="A34" s="24" t="s">
        <v>47</v>
      </c>
      <c r="B34" s="25"/>
      <c r="C34" s="26" t="s">
        <v>1170</v>
      </c>
      <c r="D34" s="27"/>
      <c r="E34" s="24" t="s">
        <v>1171</v>
      </c>
      <c r="F34" s="27"/>
      <c r="G34" s="27"/>
      <c r="H34" s="27"/>
      <c r="I34" s="28">
        <f>SUMIFS(I35:I44,A35:A44,"P")</f>
        <v>0</v>
      </c>
      <c r="J34" s="29"/>
    </row>
    <row r="35" spans="1:16" ht="15">
      <c r="A35" s="30" t="s">
        <v>50</v>
      </c>
      <c r="B35" s="30">
        <v>6</v>
      </c>
      <c r="C35" s="31" t="s">
        <v>1172</v>
      </c>
      <c r="D35" s="30"/>
      <c r="E35" s="32" t="s">
        <v>1173</v>
      </c>
      <c r="F35" s="33" t="s">
        <v>80</v>
      </c>
      <c r="G35" s="34">
        <v>1</v>
      </c>
      <c r="H35" s="35">
        <v>0</v>
      </c>
      <c r="I35" s="36">
        <f>ROUND(G35*H35,P4)</f>
        <v>0</v>
      </c>
      <c r="J35" s="30"/>
      <c r="O35" s="37">
        <f>I35*0.21</f>
        <v>0</v>
      </c>
      <c r="P35">
        <v>3</v>
      </c>
    </row>
    <row r="36" spans="1:10" ht="45">
      <c r="A36" s="30" t="s">
        <v>55</v>
      </c>
      <c r="B36" s="38"/>
      <c r="E36" s="32" t="s">
        <v>1174</v>
      </c>
      <c r="J36" s="40"/>
    </row>
    <row r="37" spans="1:10" ht="30">
      <c r="A37" s="30" t="s">
        <v>56</v>
      </c>
      <c r="B37" s="38"/>
      <c r="E37" s="41" t="s">
        <v>1175</v>
      </c>
      <c r="J37" s="40"/>
    </row>
    <row r="38" spans="1:10" ht="30">
      <c r="A38" s="30" t="s">
        <v>58</v>
      </c>
      <c r="B38" s="38"/>
      <c r="E38" s="32" t="s">
        <v>83</v>
      </c>
      <c r="J38" s="40"/>
    </row>
    <row r="39" spans="1:16" ht="15">
      <c r="A39" s="30" t="s">
        <v>50</v>
      </c>
      <c r="B39" s="30">
        <v>7</v>
      </c>
      <c r="C39" s="31" t="s">
        <v>1176</v>
      </c>
      <c r="D39" s="30"/>
      <c r="E39" s="32" t="s">
        <v>1177</v>
      </c>
      <c r="F39" s="33" t="s">
        <v>80</v>
      </c>
      <c r="G39" s="34">
        <v>1</v>
      </c>
      <c r="H39" s="35">
        <v>0</v>
      </c>
      <c r="I39" s="36">
        <f>ROUND(G39*H39,P4)</f>
        <v>0</v>
      </c>
      <c r="J39" s="30"/>
      <c r="O39" s="37">
        <f>I39*0.21</f>
        <v>0</v>
      </c>
      <c r="P39">
        <v>3</v>
      </c>
    </row>
    <row r="40" spans="1:10" ht="15">
      <c r="A40" s="30" t="s">
        <v>55</v>
      </c>
      <c r="B40" s="38"/>
      <c r="E40" s="39" t="s">
        <v>78</v>
      </c>
      <c r="J40" s="40"/>
    </row>
    <row r="41" spans="1:10" ht="30">
      <c r="A41" s="30" t="s">
        <v>58</v>
      </c>
      <c r="B41" s="38"/>
      <c r="E41" s="32" t="s">
        <v>83</v>
      </c>
      <c r="J41" s="40"/>
    </row>
    <row r="42" spans="1:16" ht="15">
      <c r="A42" s="30" t="s">
        <v>50</v>
      </c>
      <c r="B42" s="30">
        <v>8</v>
      </c>
      <c r="C42" s="31" t="s">
        <v>1178</v>
      </c>
      <c r="D42" s="30"/>
      <c r="E42" s="32" t="s">
        <v>1179</v>
      </c>
      <c r="F42" s="33" t="s">
        <v>80</v>
      </c>
      <c r="G42" s="34">
        <v>1</v>
      </c>
      <c r="H42" s="35">
        <v>0</v>
      </c>
      <c r="I42" s="36">
        <f>ROUND(G42*H42,P4)</f>
        <v>0</v>
      </c>
      <c r="J42" s="30"/>
      <c r="O42" s="37">
        <f>I42*0.21</f>
        <v>0</v>
      </c>
      <c r="P42">
        <v>3</v>
      </c>
    </row>
    <row r="43" spans="1:10" ht="15">
      <c r="A43" s="30" t="s">
        <v>55</v>
      </c>
      <c r="B43" s="38"/>
      <c r="E43" s="39" t="s">
        <v>78</v>
      </c>
      <c r="J43" s="40"/>
    </row>
    <row r="44" spans="1:10" ht="30">
      <c r="A44" s="30" t="s">
        <v>58</v>
      </c>
      <c r="B44" s="38"/>
      <c r="E44" s="32" t="s">
        <v>83</v>
      </c>
      <c r="J44" s="40"/>
    </row>
    <row r="45" spans="1:10" ht="15">
      <c r="A45" s="24" t="s">
        <v>47</v>
      </c>
      <c r="B45" s="25"/>
      <c r="C45" s="26" t="s">
        <v>75</v>
      </c>
      <c r="D45" s="27"/>
      <c r="E45" s="24" t="s">
        <v>76</v>
      </c>
      <c r="F45" s="27"/>
      <c r="G45" s="27"/>
      <c r="H45" s="27"/>
      <c r="I45" s="28">
        <f>SUMIFS(I46:I64,A46:A64,"P")</f>
        <v>0</v>
      </c>
      <c r="J45" s="29"/>
    </row>
    <row r="46" spans="1:16" ht="15">
      <c r="A46" s="30" t="s">
        <v>50</v>
      </c>
      <c r="B46" s="30">
        <v>9</v>
      </c>
      <c r="C46" s="31" t="s">
        <v>1180</v>
      </c>
      <c r="D46" s="30" t="s">
        <v>78</v>
      </c>
      <c r="E46" s="32" t="s">
        <v>1181</v>
      </c>
      <c r="F46" s="33" t="s">
        <v>80</v>
      </c>
      <c r="G46" s="34">
        <v>1</v>
      </c>
      <c r="H46" s="35">
        <v>0</v>
      </c>
      <c r="I46" s="36">
        <f>ROUND(G46*H46,P4)</f>
        <v>0</v>
      </c>
      <c r="J46" s="30"/>
      <c r="O46" s="37">
        <f>I46*0.21</f>
        <v>0</v>
      </c>
      <c r="P46">
        <v>3</v>
      </c>
    </row>
    <row r="47" spans="1:10" ht="75">
      <c r="A47" s="30" t="s">
        <v>55</v>
      </c>
      <c r="B47" s="38"/>
      <c r="E47" s="32" t="s">
        <v>1182</v>
      </c>
      <c r="J47" s="40"/>
    </row>
    <row r="48" spans="1:10" ht="15">
      <c r="A48" s="30" t="s">
        <v>56</v>
      </c>
      <c r="B48" s="38"/>
      <c r="E48" s="41" t="s">
        <v>1183</v>
      </c>
      <c r="J48" s="40"/>
    </row>
    <row r="49" spans="1:10" ht="60">
      <c r="A49" s="30" t="s">
        <v>58</v>
      </c>
      <c r="B49" s="38"/>
      <c r="E49" s="32" t="s">
        <v>1184</v>
      </c>
      <c r="J49" s="40"/>
    </row>
    <row r="50" spans="1:16" ht="15">
      <c r="A50" s="30" t="s">
        <v>50</v>
      </c>
      <c r="B50" s="30">
        <v>10</v>
      </c>
      <c r="C50" s="31" t="s">
        <v>1185</v>
      </c>
      <c r="D50" s="30"/>
      <c r="E50" s="32" t="s">
        <v>1186</v>
      </c>
      <c r="F50" s="33" t="s">
        <v>80</v>
      </c>
      <c r="G50" s="34">
        <v>1</v>
      </c>
      <c r="H50" s="35">
        <v>0</v>
      </c>
      <c r="I50" s="36">
        <f>ROUND(G50*H50,P4)</f>
        <v>0</v>
      </c>
      <c r="J50" s="30"/>
      <c r="O50" s="37">
        <f>I50*0.21</f>
        <v>0</v>
      </c>
      <c r="P50">
        <v>3</v>
      </c>
    </row>
    <row r="51" spans="1:10" ht="30">
      <c r="A51" s="30" t="s">
        <v>55</v>
      </c>
      <c r="B51" s="38"/>
      <c r="E51" s="32" t="s">
        <v>1187</v>
      </c>
      <c r="J51" s="40"/>
    </row>
    <row r="52" spans="1:10" ht="30">
      <c r="A52" s="30" t="s">
        <v>56</v>
      </c>
      <c r="B52" s="38"/>
      <c r="E52" s="41" t="s">
        <v>1188</v>
      </c>
      <c r="J52" s="40"/>
    </row>
    <row r="53" spans="1:10" ht="30">
      <c r="A53" s="30" t="s">
        <v>58</v>
      </c>
      <c r="B53" s="38"/>
      <c r="E53" s="32" t="s">
        <v>83</v>
      </c>
      <c r="J53" s="40"/>
    </row>
    <row r="54" spans="1:16" ht="15">
      <c r="A54" s="30" t="s">
        <v>50</v>
      </c>
      <c r="B54" s="30">
        <v>11</v>
      </c>
      <c r="C54" s="31" t="s">
        <v>1189</v>
      </c>
      <c r="D54" s="30"/>
      <c r="E54" s="32" t="s">
        <v>1190</v>
      </c>
      <c r="F54" s="33" t="s">
        <v>850</v>
      </c>
      <c r="G54" s="34">
        <v>80</v>
      </c>
      <c r="H54" s="35">
        <v>0</v>
      </c>
      <c r="I54" s="36">
        <f>ROUND(G54*H54,P4)</f>
        <v>0</v>
      </c>
      <c r="J54" s="30"/>
      <c r="O54" s="37">
        <f>I54*0.21</f>
        <v>0</v>
      </c>
      <c r="P54">
        <v>3</v>
      </c>
    </row>
    <row r="55" spans="1:10" ht="15">
      <c r="A55" s="30" t="s">
        <v>55</v>
      </c>
      <c r="B55" s="38"/>
      <c r="E55" s="39" t="s">
        <v>78</v>
      </c>
      <c r="J55" s="40"/>
    </row>
    <row r="56" spans="1:10" ht="30">
      <c r="A56" s="30" t="s">
        <v>58</v>
      </c>
      <c r="B56" s="38"/>
      <c r="E56" s="32" t="s">
        <v>83</v>
      </c>
      <c r="J56" s="40"/>
    </row>
    <row r="57" spans="1:16" ht="15">
      <c r="A57" s="30" t="s">
        <v>50</v>
      </c>
      <c r="B57" s="30">
        <v>12</v>
      </c>
      <c r="C57" s="31" t="s">
        <v>1191</v>
      </c>
      <c r="D57" s="30"/>
      <c r="E57" s="32" t="s">
        <v>1192</v>
      </c>
      <c r="F57" s="33" t="s">
        <v>80</v>
      </c>
      <c r="G57" s="34">
        <v>1</v>
      </c>
      <c r="H57" s="35">
        <v>0</v>
      </c>
      <c r="I57" s="36">
        <f>ROUND(G57*H57,P4)</f>
        <v>0</v>
      </c>
      <c r="J57" s="30"/>
      <c r="O57" s="37">
        <f>I57*0.21</f>
        <v>0</v>
      </c>
      <c r="P57">
        <v>3</v>
      </c>
    </row>
    <row r="58" spans="1:10" ht="75">
      <c r="A58" s="30" t="s">
        <v>55</v>
      </c>
      <c r="B58" s="38"/>
      <c r="E58" s="32" t="s">
        <v>1193</v>
      </c>
      <c r="J58" s="40"/>
    </row>
    <row r="59" spans="1:10" ht="30">
      <c r="A59" s="30" t="s">
        <v>56</v>
      </c>
      <c r="B59" s="38"/>
      <c r="E59" s="41" t="s">
        <v>1194</v>
      </c>
      <c r="J59" s="40"/>
    </row>
    <row r="60" spans="1:10" ht="30">
      <c r="A60" s="30" t="s">
        <v>58</v>
      </c>
      <c r="B60" s="38"/>
      <c r="E60" s="32" t="s">
        <v>1195</v>
      </c>
      <c r="J60" s="40"/>
    </row>
    <row r="61" spans="1:16" ht="15">
      <c r="A61" s="30" t="s">
        <v>50</v>
      </c>
      <c r="B61" s="30">
        <v>13</v>
      </c>
      <c r="C61" s="31" t="s">
        <v>1196</v>
      </c>
      <c r="D61" s="30"/>
      <c r="E61" s="32" t="s">
        <v>1197</v>
      </c>
      <c r="F61" s="33" t="s">
        <v>80</v>
      </c>
      <c r="G61" s="34">
        <v>1</v>
      </c>
      <c r="H61" s="35">
        <v>0</v>
      </c>
      <c r="I61" s="36">
        <f>ROUND(G61*H61,P4)</f>
        <v>0</v>
      </c>
      <c r="J61" s="30"/>
      <c r="O61" s="37">
        <f>I61*0.21</f>
        <v>0</v>
      </c>
      <c r="P61">
        <v>3</v>
      </c>
    </row>
    <row r="62" spans="1:10" ht="60">
      <c r="A62" s="30" t="s">
        <v>55</v>
      </c>
      <c r="B62" s="38"/>
      <c r="E62" s="32" t="s">
        <v>1198</v>
      </c>
      <c r="J62" s="40"/>
    </row>
    <row r="63" spans="1:10" ht="30">
      <c r="A63" s="30" t="s">
        <v>56</v>
      </c>
      <c r="B63" s="38"/>
      <c r="E63" s="41" t="s">
        <v>1199</v>
      </c>
      <c r="J63" s="40"/>
    </row>
    <row r="64" spans="1:10" ht="105">
      <c r="A64" s="30" t="s">
        <v>58</v>
      </c>
      <c r="B64" s="38"/>
      <c r="E64" s="32" t="s">
        <v>1200</v>
      </c>
      <c r="J64" s="40"/>
    </row>
    <row r="65" spans="1:10" ht="15">
      <c r="A65" s="24" t="s">
        <v>47</v>
      </c>
      <c r="B65" s="25"/>
      <c r="C65" s="26" t="s">
        <v>1201</v>
      </c>
      <c r="D65" s="27"/>
      <c r="E65" s="24" t="s">
        <v>1202</v>
      </c>
      <c r="F65" s="27"/>
      <c r="G65" s="27"/>
      <c r="H65" s="27"/>
      <c r="I65" s="28">
        <f>SUMIFS(I66:I81,A66:A81,"P")</f>
        <v>0</v>
      </c>
      <c r="J65" s="29"/>
    </row>
    <row r="66" spans="1:16" ht="15">
      <c r="A66" s="30" t="s">
        <v>50</v>
      </c>
      <c r="B66" s="30">
        <v>14</v>
      </c>
      <c r="C66" s="31" t="s">
        <v>1203</v>
      </c>
      <c r="D66" s="30"/>
      <c r="E66" s="32" t="s">
        <v>1204</v>
      </c>
      <c r="F66" s="33" t="s">
        <v>80</v>
      </c>
      <c r="G66" s="34">
        <v>1</v>
      </c>
      <c r="H66" s="35">
        <v>0</v>
      </c>
      <c r="I66" s="36">
        <f>ROUND(G66*H66,P4)</f>
        <v>0</v>
      </c>
      <c r="J66" s="30"/>
      <c r="O66" s="37">
        <f>I66*0.21</f>
        <v>0</v>
      </c>
      <c r="P66">
        <v>3</v>
      </c>
    </row>
    <row r="67" spans="1:10" ht="75">
      <c r="A67" s="30" t="s">
        <v>55</v>
      </c>
      <c r="B67" s="38"/>
      <c r="E67" s="32" t="s">
        <v>1205</v>
      </c>
      <c r="J67" s="40"/>
    </row>
    <row r="68" spans="1:10" ht="30">
      <c r="A68" s="30" t="s">
        <v>56</v>
      </c>
      <c r="B68" s="38"/>
      <c r="E68" s="41" t="s">
        <v>1206</v>
      </c>
      <c r="J68" s="40"/>
    </row>
    <row r="69" spans="1:10" ht="30">
      <c r="A69" s="30" t="s">
        <v>58</v>
      </c>
      <c r="B69" s="38"/>
      <c r="E69" s="32" t="s">
        <v>83</v>
      </c>
      <c r="J69" s="40"/>
    </row>
    <row r="70" spans="1:16" ht="30">
      <c r="A70" s="30" t="s">
        <v>50</v>
      </c>
      <c r="B70" s="30">
        <v>15</v>
      </c>
      <c r="C70" s="31" t="s">
        <v>1207</v>
      </c>
      <c r="D70" s="30"/>
      <c r="E70" s="32" t="s">
        <v>1208</v>
      </c>
      <c r="F70" s="33" t="s">
        <v>80</v>
      </c>
      <c r="G70" s="34">
        <v>1</v>
      </c>
      <c r="H70" s="35">
        <v>0</v>
      </c>
      <c r="I70" s="36">
        <f>ROUND(G70*H70,P4)</f>
        <v>0</v>
      </c>
      <c r="J70" s="30"/>
      <c r="O70" s="37">
        <f>I70*0.21</f>
        <v>0</v>
      </c>
      <c r="P70">
        <v>3</v>
      </c>
    </row>
    <row r="71" spans="1:10" ht="120">
      <c r="A71" s="30" t="s">
        <v>55</v>
      </c>
      <c r="B71" s="38"/>
      <c r="E71" s="32" t="s">
        <v>1209</v>
      </c>
      <c r="J71" s="40"/>
    </row>
    <row r="72" spans="1:10" ht="30">
      <c r="A72" s="30" t="s">
        <v>56</v>
      </c>
      <c r="B72" s="38"/>
      <c r="E72" s="41" t="s">
        <v>1210</v>
      </c>
      <c r="J72" s="40"/>
    </row>
    <row r="73" spans="1:10" ht="30">
      <c r="A73" s="30" t="s">
        <v>58</v>
      </c>
      <c r="B73" s="38"/>
      <c r="E73" s="32" t="s">
        <v>83</v>
      </c>
      <c r="J73" s="40"/>
    </row>
    <row r="74" spans="1:16" ht="15">
      <c r="A74" s="30" t="s">
        <v>50</v>
      </c>
      <c r="B74" s="30">
        <v>16</v>
      </c>
      <c r="C74" s="31" t="s">
        <v>956</v>
      </c>
      <c r="D74" s="30"/>
      <c r="E74" s="32" t="s">
        <v>957</v>
      </c>
      <c r="F74" s="33" t="s">
        <v>80</v>
      </c>
      <c r="G74" s="34">
        <v>1</v>
      </c>
      <c r="H74" s="35">
        <v>0</v>
      </c>
      <c r="I74" s="36">
        <f>ROUND(G74*H74,P4)</f>
        <v>0</v>
      </c>
      <c r="J74" s="30"/>
      <c r="O74" s="37">
        <f>I74*0.21</f>
        <v>0</v>
      </c>
      <c r="P74">
        <v>3</v>
      </c>
    </row>
    <row r="75" spans="1:10" ht="45">
      <c r="A75" s="30" t="s">
        <v>55</v>
      </c>
      <c r="B75" s="38"/>
      <c r="E75" s="32" t="s">
        <v>1211</v>
      </c>
      <c r="J75" s="40"/>
    </row>
    <row r="76" spans="1:10" ht="15">
      <c r="A76" s="30" t="s">
        <v>56</v>
      </c>
      <c r="B76" s="38"/>
      <c r="E76" s="41" t="s">
        <v>959</v>
      </c>
      <c r="J76" s="40"/>
    </row>
    <row r="77" spans="1:10" ht="105">
      <c r="A77" s="30" t="s">
        <v>58</v>
      </c>
      <c r="B77" s="38"/>
      <c r="E77" s="32" t="s">
        <v>960</v>
      </c>
      <c r="J77" s="40"/>
    </row>
    <row r="78" spans="1:16" ht="15">
      <c r="A78" s="30" t="s">
        <v>50</v>
      </c>
      <c r="B78" s="30">
        <v>17</v>
      </c>
      <c r="C78" s="31" t="s">
        <v>1212</v>
      </c>
      <c r="D78" s="30"/>
      <c r="E78" s="32" t="s">
        <v>1213</v>
      </c>
      <c r="F78" s="33" t="s">
        <v>80</v>
      </c>
      <c r="G78" s="34">
        <v>1</v>
      </c>
      <c r="H78" s="35">
        <v>0</v>
      </c>
      <c r="I78" s="36">
        <f>ROUND(G78*H78,P4)</f>
        <v>0</v>
      </c>
      <c r="J78" s="30"/>
      <c r="O78" s="37">
        <f>I78*0.21</f>
        <v>0</v>
      </c>
      <c r="P78">
        <v>3</v>
      </c>
    </row>
    <row r="79" spans="1:10" ht="135">
      <c r="A79" s="30" t="s">
        <v>55</v>
      </c>
      <c r="B79" s="38"/>
      <c r="E79" s="32" t="s">
        <v>1214</v>
      </c>
      <c r="J79" s="40"/>
    </row>
    <row r="80" spans="1:10" ht="30">
      <c r="A80" s="30" t="s">
        <v>56</v>
      </c>
      <c r="B80" s="38"/>
      <c r="E80" s="41" t="s">
        <v>1215</v>
      </c>
      <c r="J80" s="40"/>
    </row>
    <row r="81" spans="1:10" ht="75">
      <c r="A81" s="30" t="s">
        <v>58</v>
      </c>
      <c r="B81" s="38"/>
      <c r="E81" s="32" t="s">
        <v>1216</v>
      </c>
      <c r="J81" s="40"/>
    </row>
    <row r="82" spans="1:10" ht="15">
      <c r="A82" s="24" t="s">
        <v>47</v>
      </c>
      <c r="B82" s="25"/>
      <c r="C82" s="26" t="s">
        <v>1217</v>
      </c>
      <c r="D82" s="27"/>
      <c r="E82" s="24" t="s">
        <v>1218</v>
      </c>
      <c r="F82" s="27"/>
      <c r="G82" s="27"/>
      <c r="H82" s="27"/>
      <c r="I82" s="28">
        <f>SUMIFS(I83:I90,A83:A90,"P")</f>
        <v>0</v>
      </c>
      <c r="J82" s="29"/>
    </row>
    <row r="83" spans="1:16" ht="15">
      <c r="A83" s="30" t="s">
        <v>50</v>
      </c>
      <c r="B83" s="30">
        <v>18</v>
      </c>
      <c r="C83" s="31" t="s">
        <v>1219</v>
      </c>
      <c r="D83" s="30"/>
      <c r="E83" s="32" t="s">
        <v>1220</v>
      </c>
      <c r="F83" s="33" t="s">
        <v>80</v>
      </c>
      <c r="G83" s="34">
        <v>1</v>
      </c>
      <c r="H83" s="35">
        <v>0</v>
      </c>
      <c r="I83" s="36">
        <f>ROUND(G83*H83,P4)</f>
        <v>0</v>
      </c>
      <c r="J83" s="30"/>
      <c r="O83" s="37">
        <f>I83*0.21</f>
        <v>0</v>
      </c>
      <c r="P83">
        <v>3</v>
      </c>
    </row>
    <row r="84" spans="1:10" ht="15">
      <c r="A84" s="30" t="s">
        <v>55</v>
      </c>
      <c r="B84" s="38"/>
      <c r="E84" s="39"/>
      <c r="J84" s="40"/>
    </row>
    <row r="85" spans="1:10" ht="30">
      <c r="A85" s="30" t="s">
        <v>56</v>
      </c>
      <c r="B85" s="38"/>
      <c r="E85" s="41" t="s">
        <v>1221</v>
      </c>
      <c r="J85" s="40"/>
    </row>
    <row r="86" spans="1:10" ht="30">
      <c r="A86" s="30" t="s">
        <v>58</v>
      </c>
      <c r="B86" s="38"/>
      <c r="E86" s="32" t="s">
        <v>1222</v>
      </c>
      <c r="J86" s="40"/>
    </row>
    <row r="87" spans="1:16" ht="15">
      <c r="A87" s="30" t="s">
        <v>50</v>
      </c>
      <c r="B87" s="30">
        <v>19</v>
      </c>
      <c r="C87" s="31" t="s">
        <v>1223</v>
      </c>
      <c r="D87" s="30"/>
      <c r="E87" s="32" t="s">
        <v>1224</v>
      </c>
      <c r="F87" s="33" t="s">
        <v>80</v>
      </c>
      <c r="G87" s="34">
        <v>1</v>
      </c>
      <c r="H87" s="35">
        <v>0</v>
      </c>
      <c r="I87" s="36">
        <f>ROUND(G87*H87,P4)</f>
        <v>0</v>
      </c>
      <c r="J87" s="30"/>
      <c r="O87" s="37">
        <f>I87*0.21</f>
        <v>0</v>
      </c>
      <c r="P87">
        <v>3</v>
      </c>
    </row>
    <row r="88" spans="1:10" ht="30">
      <c r="A88" s="30" t="s">
        <v>55</v>
      </c>
      <c r="B88" s="38"/>
      <c r="E88" s="32" t="s">
        <v>1225</v>
      </c>
      <c r="J88" s="40"/>
    </row>
    <row r="89" spans="1:10" ht="30">
      <c r="A89" s="30" t="s">
        <v>56</v>
      </c>
      <c r="B89" s="38"/>
      <c r="E89" s="41" t="s">
        <v>1226</v>
      </c>
      <c r="J89" s="40"/>
    </row>
    <row r="90" spans="1:10" ht="30">
      <c r="A90" s="30" t="s">
        <v>58</v>
      </c>
      <c r="B90" s="45"/>
      <c r="C90" s="46"/>
      <c r="D90" s="46"/>
      <c r="E90" s="32" t="s">
        <v>1222</v>
      </c>
      <c r="F90" s="46"/>
      <c r="G90" s="46"/>
      <c r="H90" s="46"/>
      <c r="I90" s="46"/>
      <c r="J90" s="47"/>
    </row>
  </sheetData>
  <sheetProtection algorithmName="SHA-512" hashValue="UMHvLCMwZkHLRUZR9T+yp6ssF+LRJ9LrvrGw6xnvpufXMt3Tc15yrdiD++K/9cxGArdATESFmy4JuwyG3KniuQ==" saltValue="xZEiB5BAdbDD23rR802fI5GaDREscj7gypXDIG22QMmerLHiWso+HyE/2dVfJEZ+Wi96fsyKZ1nby8Ts5C8hDw=="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31"/>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11</v>
      </c>
      <c r="I3" s="19">
        <f>SUMIFS(I8:I431,A8:A431,"SD")</f>
        <v>0</v>
      </c>
      <c r="J3" s="15"/>
      <c r="O3">
        <v>0</v>
      </c>
      <c r="P3">
        <v>2</v>
      </c>
    </row>
    <row r="4" spans="1:16" ht="15">
      <c r="A4" s="3" t="s">
        <v>34</v>
      </c>
      <c r="B4" s="16" t="s">
        <v>35</v>
      </c>
      <c r="C4" s="54" t="s">
        <v>11</v>
      </c>
      <c r="D4" s="55"/>
      <c r="E4" s="17" t="s">
        <v>12</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48</v>
      </c>
      <c r="D8" s="27"/>
      <c r="E8" s="24" t="s">
        <v>49</v>
      </c>
      <c r="F8" s="27"/>
      <c r="G8" s="27"/>
      <c r="H8" s="27"/>
      <c r="I8" s="28">
        <f>SUMIFS(I9:I28,A9:A28,"P")</f>
        <v>0</v>
      </c>
      <c r="J8" s="29"/>
    </row>
    <row r="9" spans="1:16" ht="15">
      <c r="A9" s="30" t="s">
        <v>50</v>
      </c>
      <c r="B9" s="30">
        <v>1</v>
      </c>
      <c r="C9" s="31" t="s">
        <v>51</v>
      </c>
      <c r="D9" s="30" t="s">
        <v>52</v>
      </c>
      <c r="E9" s="32" t="s">
        <v>53</v>
      </c>
      <c r="F9" s="33" t="s">
        <v>54</v>
      </c>
      <c r="G9" s="34">
        <v>5099.713</v>
      </c>
      <c r="H9" s="35">
        <v>0</v>
      </c>
      <c r="I9" s="36">
        <f>ROUND(G9*H9,P4)</f>
        <v>0</v>
      </c>
      <c r="J9" s="30"/>
      <c r="O9" s="37">
        <f>I9*0.21</f>
        <v>0</v>
      </c>
      <c r="P9">
        <v>3</v>
      </c>
    </row>
    <row r="10" spans="1:10" ht="15">
      <c r="A10" s="30" t="s">
        <v>55</v>
      </c>
      <c r="B10" s="38"/>
      <c r="E10" s="39"/>
      <c r="J10" s="40"/>
    </row>
    <row r="11" spans="1:10" ht="60">
      <c r="A11" s="30" t="s">
        <v>56</v>
      </c>
      <c r="B11" s="38"/>
      <c r="E11" s="41" t="s">
        <v>57</v>
      </c>
      <c r="J11" s="40"/>
    </row>
    <row r="12" spans="1:10" ht="30">
      <c r="A12" s="30" t="s">
        <v>58</v>
      </c>
      <c r="B12" s="38"/>
      <c r="E12" s="32" t="s">
        <v>59</v>
      </c>
      <c r="J12" s="40"/>
    </row>
    <row r="13" spans="1:16" ht="15">
      <c r="A13" s="30" t="s">
        <v>50</v>
      </c>
      <c r="B13" s="30">
        <v>2</v>
      </c>
      <c r="C13" s="31" t="s">
        <v>60</v>
      </c>
      <c r="D13" s="30" t="s">
        <v>61</v>
      </c>
      <c r="E13" s="32" t="s">
        <v>62</v>
      </c>
      <c r="F13" s="33" t="s">
        <v>63</v>
      </c>
      <c r="G13" s="34">
        <v>90.415</v>
      </c>
      <c r="H13" s="35">
        <v>0</v>
      </c>
      <c r="I13" s="36">
        <f>ROUND(G13*H13,P4)</f>
        <v>0</v>
      </c>
      <c r="J13" s="30"/>
      <c r="O13" s="37">
        <f>I13*0.21</f>
        <v>0</v>
      </c>
      <c r="P13">
        <v>3</v>
      </c>
    </row>
    <row r="14" spans="1:10" ht="15">
      <c r="A14" s="30" t="s">
        <v>55</v>
      </c>
      <c r="B14" s="38"/>
      <c r="E14" s="39"/>
      <c r="J14" s="40"/>
    </row>
    <row r="15" spans="1:10" ht="45">
      <c r="A15" s="30" t="s">
        <v>56</v>
      </c>
      <c r="B15" s="38"/>
      <c r="E15" s="41" t="s">
        <v>64</v>
      </c>
      <c r="J15" s="40"/>
    </row>
    <row r="16" spans="1:10" ht="30">
      <c r="A16" s="30" t="s">
        <v>58</v>
      </c>
      <c r="B16" s="38"/>
      <c r="E16" s="32" t="s">
        <v>59</v>
      </c>
      <c r="J16" s="40"/>
    </row>
    <row r="17" spans="1:16" ht="15">
      <c r="A17" s="30" t="s">
        <v>50</v>
      </c>
      <c r="B17" s="30">
        <v>3</v>
      </c>
      <c r="C17" s="31" t="s">
        <v>60</v>
      </c>
      <c r="D17" s="30" t="s">
        <v>65</v>
      </c>
      <c r="E17" s="32" t="s">
        <v>66</v>
      </c>
      <c r="F17" s="33" t="s">
        <v>63</v>
      </c>
      <c r="G17" s="34">
        <v>51.292</v>
      </c>
      <c r="H17" s="35">
        <v>0</v>
      </c>
      <c r="I17" s="36">
        <f>ROUND(G17*H17,P4)</f>
        <v>0</v>
      </c>
      <c r="J17" s="30"/>
      <c r="O17" s="37">
        <f>I17*0.21</f>
        <v>0</v>
      </c>
      <c r="P17">
        <v>3</v>
      </c>
    </row>
    <row r="18" spans="1:10" ht="15">
      <c r="A18" s="30" t="s">
        <v>55</v>
      </c>
      <c r="B18" s="38"/>
      <c r="E18" s="39"/>
      <c r="J18" s="40"/>
    </row>
    <row r="19" spans="1:10" ht="90">
      <c r="A19" s="30" t="s">
        <v>56</v>
      </c>
      <c r="B19" s="38"/>
      <c r="E19" s="41" t="s">
        <v>67</v>
      </c>
      <c r="J19" s="40"/>
    </row>
    <row r="20" spans="1:10" ht="30">
      <c r="A20" s="30" t="s">
        <v>58</v>
      </c>
      <c r="B20" s="38"/>
      <c r="E20" s="32" t="s">
        <v>59</v>
      </c>
      <c r="J20" s="40"/>
    </row>
    <row r="21" spans="1:16" ht="15">
      <c r="A21" s="30" t="s">
        <v>50</v>
      </c>
      <c r="B21" s="30">
        <v>4</v>
      </c>
      <c r="C21" s="31" t="s">
        <v>60</v>
      </c>
      <c r="D21" s="30" t="s">
        <v>68</v>
      </c>
      <c r="E21" s="32" t="s">
        <v>69</v>
      </c>
      <c r="F21" s="33" t="s">
        <v>63</v>
      </c>
      <c r="G21" s="34">
        <v>5074.25</v>
      </c>
      <c r="H21" s="35">
        <v>0</v>
      </c>
      <c r="I21" s="36">
        <f>ROUND(G21*H21,P4)</f>
        <v>0</v>
      </c>
      <c r="J21" s="30"/>
      <c r="O21" s="37">
        <f>I21*0.21</f>
        <v>0</v>
      </c>
      <c r="P21">
        <v>3</v>
      </c>
    </row>
    <row r="22" spans="1:10" ht="15">
      <c r="A22" s="30" t="s">
        <v>55</v>
      </c>
      <c r="B22" s="38"/>
      <c r="E22" s="39"/>
      <c r="J22" s="40"/>
    </row>
    <row r="23" spans="1:10" ht="30">
      <c r="A23" s="30" t="s">
        <v>56</v>
      </c>
      <c r="B23" s="38"/>
      <c r="E23" s="41" t="s">
        <v>70</v>
      </c>
      <c r="J23" s="40"/>
    </row>
    <row r="24" spans="1:10" ht="30">
      <c r="A24" s="30" t="s">
        <v>58</v>
      </c>
      <c r="B24" s="38"/>
      <c r="E24" s="32" t="s">
        <v>59</v>
      </c>
      <c r="J24" s="40"/>
    </row>
    <row r="25" spans="1:16" ht="15">
      <c r="A25" s="30" t="s">
        <v>50</v>
      </c>
      <c r="B25" s="30">
        <v>5</v>
      </c>
      <c r="C25" s="31" t="s">
        <v>71</v>
      </c>
      <c r="D25" s="30" t="s">
        <v>72</v>
      </c>
      <c r="E25" s="32" t="s">
        <v>73</v>
      </c>
      <c r="F25" s="33" t="s">
        <v>63</v>
      </c>
      <c r="G25" s="34">
        <v>4.759</v>
      </c>
      <c r="H25" s="35">
        <v>0</v>
      </c>
      <c r="I25" s="36">
        <f>ROUND(G25*H25,P4)</f>
        <v>0</v>
      </c>
      <c r="J25" s="30"/>
      <c r="O25" s="37">
        <f>I25*0.21</f>
        <v>0</v>
      </c>
      <c r="P25">
        <v>3</v>
      </c>
    </row>
    <row r="26" spans="1:10" ht="15">
      <c r="A26" s="30" t="s">
        <v>55</v>
      </c>
      <c r="B26" s="38"/>
      <c r="E26" s="39"/>
      <c r="J26" s="40"/>
    </row>
    <row r="27" spans="1:10" ht="45">
      <c r="A27" s="30" t="s">
        <v>56</v>
      </c>
      <c r="B27" s="38"/>
      <c r="E27" s="41" t="s">
        <v>74</v>
      </c>
      <c r="J27" s="40"/>
    </row>
    <row r="28" spans="1:10" ht="30">
      <c r="A28" s="30" t="s">
        <v>58</v>
      </c>
      <c r="B28" s="38"/>
      <c r="E28" s="32" t="s">
        <v>59</v>
      </c>
      <c r="J28" s="40"/>
    </row>
    <row r="29" spans="1:10" ht="15">
      <c r="A29" s="24" t="s">
        <v>47</v>
      </c>
      <c r="B29" s="25"/>
      <c r="C29" s="26" t="s">
        <v>75</v>
      </c>
      <c r="D29" s="27"/>
      <c r="E29" s="24" t="s">
        <v>76</v>
      </c>
      <c r="F29" s="27"/>
      <c r="G29" s="27"/>
      <c r="H29" s="27"/>
      <c r="I29" s="28">
        <f>SUMIFS(I30:I33,A30:A33,"P")</f>
        <v>0</v>
      </c>
      <c r="J29" s="29"/>
    </row>
    <row r="30" spans="1:16" ht="30">
      <c r="A30" s="30" t="s">
        <v>50</v>
      </c>
      <c r="B30" s="30">
        <v>6</v>
      </c>
      <c r="C30" s="31" t="s">
        <v>77</v>
      </c>
      <c r="D30" s="30" t="s">
        <v>78</v>
      </c>
      <c r="E30" s="32" t="s">
        <v>79</v>
      </c>
      <c r="F30" s="33" t="s">
        <v>80</v>
      </c>
      <c r="G30" s="34">
        <v>6</v>
      </c>
      <c r="H30" s="35">
        <v>0</v>
      </c>
      <c r="I30" s="36">
        <f>ROUND(G30*H30,P4)</f>
        <v>0</v>
      </c>
      <c r="J30" s="30"/>
      <c r="O30" s="37">
        <f>I30*0.21</f>
        <v>0</v>
      </c>
      <c r="P30">
        <v>3</v>
      </c>
    </row>
    <row r="31" spans="1:10" ht="30">
      <c r="A31" s="30" t="s">
        <v>55</v>
      </c>
      <c r="B31" s="38"/>
      <c r="E31" s="32" t="s">
        <v>81</v>
      </c>
      <c r="J31" s="40"/>
    </row>
    <row r="32" spans="1:10" ht="30">
      <c r="A32" s="30" t="s">
        <v>56</v>
      </c>
      <c r="B32" s="38"/>
      <c r="E32" s="41" t="s">
        <v>82</v>
      </c>
      <c r="J32" s="40"/>
    </row>
    <row r="33" spans="1:10" ht="30">
      <c r="A33" s="30" t="s">
        <v>58</v>
      </c>
      <c r="B33" s="38"/>
      <c r="E33" s="32" t="s">
        <v>83</v>
      </c>
      <c r="J33" s="40"/>
    </row>
    <row r="34" spans="1:10" ht="15">
      <c r="A34" s="24" t="s">
        <v>47</v>
      </c>
      <c r="B34" s="25"/>
      <c r="C34" s="26" t="s">
        <v>84</v>
      </c>
      <c r="D34" s="27"/>
      <c r="E34" s="24" t="s">
        <v>85</v>
      </c>
      <c r="F34" s="27"/>
      <c r="G34" s="27"/>
      <c r="H34" s="27"/>
      <c r="I34" s="28">
        <f>SUMIFS(I35:I38,A35:A38,"P")</f>
        <v>0</v>
      </c>
      <c r="J34" s="29"/>
    </row>
    <row r="35" spans="1:16" ht="15">
      <c r="A35" s="30" t="s">
        <v>50</v>
      </c>
      <c r="B35" s="30">
        <v>7</v>
      </c>
      <c r="C35" s="31" t="s">
        <v>86</v>
      </c>
      <c r="D35" s="30" t="s">
        <v>87</v>
      </c>
      <c r="E35" s="32" t="s">
        <v>88</v>
      </c>
      <c r="F35" s="33" t="s">
        <v>89</v>
      </c>
      <c r="G35" s="34">
        <v>82.83</v>
      </c>
      <c r="H35" s="35">
        <v>0</v>
      </c>
      <c r="I35" s="36">
        <f>ROUND(G35*H35,P4)</f>
        <v>0</v>
      </c>
      <c r="J35" s="30"/>
      <c r="O35" s="37">
        <f>I35*0.21</f>
        <v>0</v>
      </c>
      <c r="P35">
        <v>3</v>
      </c>
    </row>
    <row r="36" spans="1:10" ht="15">
      <c r="A36" s="30" t="s">
        <v>55</v>
      </c>
      <c r="B36" s="38"/>
      <c r="E36" s="32" t="s">
        <v>90</v>
      </c>
      <c r="J36" s="40"/>
    </row>
    <row r="37" spans="1:10" ht="30">
      <c r="A37" s="30" t="s">
        <v>56</v>
      </c>
      <c r="B37" s="38"/>
      <c r="E37" s="41" t="s">
        <v>91</v>
      </c>
      <c r="J37" s="40"/>
    </row>
    <row r="38" spans="1:10" ht="45">
      <c r="A38" s="30" t="s">
        <v>58</v>
      </c>
      <c r="B38" s="38"/>
      <c r="E38" s="32" t="s">
        <v>92</v>
      </c>
      <c r="J38" s="40"/>
    </row>
    <row r="39" spans="1:10" ht="15">
      <c r="A39" s="24" t="s">
        <v>47</v>
      </c>
      <c r="B39" s="25"/>
      <c r="C39" s="26" t="s">
        <v>93</v>
      </c>
      <c r="D39" s="27"/>
      <c r="E39" s="24" t="s">
        <v>94</v>
      </c>
      <c r="F39" s="27"/>
      <c r="G39" s="27"/>
      <c r="H39" s="27"/>
      <c r="I39" s="28">
        <f>SUMIFS(I40:I43,A40:A43,"P")</f>
        <v>0</v>
      </c>
      <c r="J39" s="29"/>
    </row>
    <row r="40" spans="1:16" ht="15">
      <c r="A40" s="30" t="s">
        <v>50</v>
      </c>
      <c r="B40" s="30">
        <v>8</v>
      </c>
      <c r="C40" s="31" t="s">
        <v>95</v>
      </c>
      <c r="D40" s="30"/>
      <c r="E40" s="32" t="s">
        <v>96</v>
      </c>
      <c r="F40" s="33" t="s">
        <v>89</v>
      </c>
      <c r="G40" s="34">
        <v>10503.3</v>
      </c>
      <c r="H40" s="35">
        <v>0</v>
      </c>
      <c r="I40" s="36">
        <f>ROUND(G40*H40,P4)</f>
        <v>0</v>
      </c>
      <c r="J40" s="30"/>
      <c r="O40" s="37">
        <f>I40*0.21</f>
        <v>0</v>
      </c>
      <c r="P40">
        <v>3</v>
      </c>
    </row>
    <row r="41" spans="1:10" ht="15">
      <c r="A41" s="30" t="s">
        <v>55</v>
      </c>
      <c r="B41" s="38"/>
      <c r="E41" s="39"/>
      <c r="J41" s="40"/>
    </row>
    <row r="42" spans="1:10" ht="30">
      <c r="A42" s="30" t="s">
        <v>56</v>
      </c>
      <c r="B42" s="38"/>
      <c r="E42" s="41" t="s">
        <v>97</v>
      </c>
      <c r="J42" s="40"/>
    </row>
    <row r="43" spans="1:10" ht="15">
      <c r="A43" s="30" t="s">
        <v>58</v>
      </c>
      <c r="B43" s="38"/>
      <c r="E43" s="32" t="s">
        <v>98</v>
      </c>
      <c r="J43" s="40"/>
    </row>
    <row r="44" spans="1:10" ht="15">
      <c r="A44" s="24" t="s">
        <v>47</v>
      </c>
      <c r="B44" s="25"/>
      <c r="C44" s="26" t="s">
        <v>99</v>
      </c>
      <c r="D44" s="27"/>
      <c r="E44" s="24" t="s">
        <v>100</v>
      </c>
      <c r="F44" s="27"/>
      <c r="G44" s="27"/>
      <c r="H44" s="27"/>
      <c r="I44" s="28">
        <f>SUMIFS(I45:I56,A45:A56,"P")</f>
        <v>0</v>
      </c>
      <c r="J44" s="29"/>
    </row>
    <row r="45" spans="1:16" ht="30">
      <c r="A45" s="30" t="s">
        <v>50</v>
      </c>
      <c r="B45" s="30">
        <v>9</v>
      </c>
      <c r="C45" s="31" t="s">
        <v>101</v>
      </c>
      <c r="D45" s="30" t="s">
        <v>102</v>
      </c>
      <c r="E45" s="32" t="s">
        <v>103</v>
      </c>
      <c r="F45" s="33" t="s">
        <v>54</v>
      </c>
      <c r="G45" s="34">
        <v>8.708</v>
      </c>
      <c r="H45" s="35">
        <v>0</v>
      </c>
      <c r="I45" s="36">
        <f>ROUND(G45*H45,P4)</f>
        <v>0</v>
      </c>
      <c r="J45" s="30"/>
      <c r="O45" s="37">
        <f>I45*0.21</f>
        <v>0</v>
      </c>
      <c r="P45">
        <v>3</v>
      </c>
    </row>
    <row r="46" spans="1:10" ht="15">
      <c r="A46" s="30" t="s">
        <v>55</v>
      </c>
      <c r="B46" s="38"/>
      <c r="E46" s="39"/>
      <c r="J46" s="40"/>
    </row>
    <row r="47" spans="1:10" ht="45">
      <c r="A47" s="30" t="s">
        <v>56</v>
      </c>
      <c r="B47" s="38"/>
      <c r="E47" s="41" t="s">
        <v>104</v>
      </c>
      <c r="J47" s="40"/>
    </row>
    <row r="48" spans="1:10" ht="90">
      <c r="A48" s="30" t="s">
        <v>58</v>
      </c>
      <c r="B48" s="38"/>
      <c r="E48" s="32" t="s">
        <v>105</v>
      </c>
      <c r="J48" s="40"/>
    </row>
    <row r="49" spans="1:16" ht="30">
      <c r="A49" s="30" t="s">
        <v>50</v>
      </c>
      <c r="B49" s="30">
        <v>10</v>
      </c>
      <c r="C49" s="31" t="s">
        <v>106</v>
      </c>
      <c r="D49" s="30" t="s">
        <v>107</v>
      </c>
      <c r="E49" s="32" t="s">
        <v>108</v>
      </c>
      <c r="F49" s="33" t="s">
        <v>54</v>
      </c>
      <c r="G49" s="34">
        <v>5.204</v>
      </c>
      <c r="H49" s="35">
        <v>0</v>
      </c>
      <c r="I49" s="36">
        <f>ROUND(G49*H49,P4)</f>
        <v>0</v>
      </c>
      <c r="J49" s="30"/>
      <c r="O49" s="37">
        <f>I49*0.21</f>
        <v>0</v>
      </c>
      <c r="P49">
        <v>3</v>
      </c>
    </row>
    <row r="50" spans="1:10" ht="15">
      <c r="A50" s="30" t="s">
        <v>55</v>
      </c>
      <c r="B50" s="38"/>
      <c r="E50" s="39"/>
      <c r="J50" s="40"/>
    </row>
    <row r="51" spans="1:10" ht="30">
      <c r="A51" s="30" t="s">
        <v>56</v>
      </c>
      <c r="B51" s="38"/>
      <c r="E51" s="41" t="s">
        <v>109</v>
      </c>
      <c r="J51" s="40"/>
    </row>
    <row r="52" spans="1:10" ht="90">
      <c r="A52" s="30" t="s">
        <v>58</v>
      </c>
      <c r="B52" s="38"/>
      <c r="E52" s="32" t="s">
        <v>105</v>
      </c>
      <c r="J52" s="40"/>
    </row>
    <row r="53" spans="1:16" ht="30">
      <c r="A53" s="30" t="s">
        <v>50</v>
      </c>
      <c r="B53" s="30">
        <v>11</v>
      </c>
      <c r="C53" s="31" t="s">
        <v>110</v>
      </c>
      <c r="D53" s="30" t="s">
        <v>102</v>
      </c>
      <c r="E53" s="32" t="s">
        <v>111</v>
      </c>
      <c r="F53" s="33" t="s">
        <v>54</v>
      </c>
      <c r="G53" s="34">
        <v>569.97</v>
      </c>
      <c r="H53" s="35">
        <v>0</v>
      </c>
      <c r="I53" s="36">
        <f>ROUND(G53*H53,P4)</f>
        <v>0</v>
      </c>
      <c r="J53" s="30"/>
      <c r="O53" s="37">
        <f>I53*0.21</f>
        <v>0</v>
      </c>
      <c r="P53">
        <v>3</v>
      </c>
    </row>
    <row r="54" spans="1:10" ht="15">
      <c r="A54" s="30" t="s">
        <v>55</v>
      </c>
      <c r="B54" s="38"/>
      <c r="E54" s="32" t="s">
        <v>112</v>
      </c>
      <c r="J54" s="40"/>
    </row>
    <row r="55" spans="1:10" ht="30">
      <c r="A55" s="30" t="s">
        <v>56</v>
      </c>
      <c r="B55" s="38"/>
      <c r="E55" s="41" t="s">
        <v>113</v>
      </c>
      <c r="J55" s="40"/>
    </row>
    <row r="56" spans="1:10" ht="90">
      <c r="A56" s="30" t="s">
        <v>58</v>
      </c>
      <c r="B56" s="38"/>
      <c r="E56" s="32" t="s">
        <v>105</v>
      </c>
      <c r="J56" s="40"/>
    </row>
    <row r="57" spans="1:10" ht="15">
      <c r="A57" s="24" t="s">
        <v>47</v>
      </c>
      <c r="B57" s="25"/>
      <c r="C57" s="26" t="s">
        <v>114</v>
      </c>
      <c r="D57" s="27"/>
      <c r="E57" s="24" t="s">
        <v>115</v>
      </c>
      <c r="F57" s="27"/>
      <c r="G57" s="27"/>
      <c r="H57" s="27"/>
      <c r="I57" s="28">
        <f>SUMIFS(I58:I61,A58:A61,"P")</f>
        <v>0</v>
      </c>
      <c r="J57" s="29"/>
    </row>
    <row r="58" spans="1:16" ht="30">
      <c r="A58" s="30" t="s">
        <v>50</v>
      </c>
      <c r="B58" s="30">
        <v>12</v>
      </c>
      <c r="C58" s="31" t="s">
        <v>116</v>
      </c>
      <c r="D58" s="30" t="s">
        <v>102</v>
      </c>
      <c r="E58" s="32" t="s">
        <v>117</v>
      </c>
      <c r="F58" s="33" t="s">
        <v>54</v>
      </c>
      <c r="G58" s="34">
        <v>2114.271</v>
      </c>
      <c r="H58" s="35">
        <v>0</v>
      </c>
      <c r="I58" s="36">
        <f>ROUND(G58*H58,P4)</f>
        <v>0</v>
      </c>
      <c r="J58" s="30"/>
      <c r="O58" s="37">
        <f>I58*0.21</f>
        <v>0</v>
      </c>
      <c r="P58">
        <v>3</v>
      </c>
    </row>
    <row r="59" spans="1:10" ht="15">
      <c r="A59" s="30" t="s">
        <v>55</v>
      </c>
      <c r="B59" s="38"/>
      <c r="E59" s="39"/>
      <c r="J59" s="40"/>
    </row>
    <row r="60" spans="1:10" ht="60">
      <c r="A60" s="30" t="s">
        <v>56</v>
      </c>
      <c r="B60" s="38"/>
      <c r="E60" s="41" t="s">
        <v>118</v>
      </c>
      <c r="J60" s="40"/>
    </row>
    <row r="61" spans="1:10" ht="90">
      <c r="A61" s="30" t="s">
        <v>58</v>
      </c>
      <c r="B61" s="38"/>
      <c r="E61" s="32" t="s">
        <v>105</v>
      </c>
      <c r="J61" s="40"/>
    </row>
    <row r="62" spans="1:10" ht="15">
      <c r="A62" s="24" t="s">
        <v>47</v>
      </c>
      <c r="B62" s="25"/>
      <c r="C62" s="26" t="s">
        <v>119</v>
      </c>
      <c r="D62" s="27"/>
      <c r="E62" s="24" t="s">
        <v>120</v>
      </c>
      <c r="F62" s="27"/>
      <c r="G62" s="27"/>
      <c r="H62" s="27"/>
      <c r="I62" s="28">
        <f>SUMIFS(I63:I66,A63:A66,"P")</f>
        <v>0</v>
      </c>
      <c r="J62" s="29"/>
    </row>
    <row r="63" spans="1:16" ht="30">
      <c r="A63" s="30" t="s">
        <v>50</v>
      </c>
      <c r="B63" s="30">
        <v>13</v>
      </c>
      <c r="C63" s="31" t="s">
        <v>121</v>
      </c>
      <c r="D63" s="30" t="s">
        <v>102</v>
      </c>
      <c r="E63" s="32" t="s">
        <v>122</v>
      </c>
      <c r="F63" s="33" t="s">
        <v>54</v>
      </c>
      <c r="G63" s="34">
        <v>35.283</v>
      </c>
      <c r="H63" s="35">
        <v>0</v>
      </c>
      <c r="I63" s="36">
        <f>ROUND(G63*H63,P4)</f>
        <v>0</v>
      </c>
      <c r="J63" s="30"/>
      <c r="O63" s="37">
        <f>I63*0.21</f>
        <v>0</v>
      </c>
      <c r="P63">
        <v>3</v>
      </c>
    </row>
    <row r="64" spans="1:10" ht="15">
      <c r="A64" s="30" t="s">
        <v>55</v>
      </c>
      <c r="B64" s="38"/>
      <c r="E64" s="39"/>
      <c r="J64" s="40"/>
    </row>
    <row r="65" spans="1:10" ht="45">
      <c r="A65" s="30" t="s">
        <v>56</v>
      </c>
      <c r="B65" s="38"/>
      <c r="E65" s="41" t="s">
        <v>123</v>
      </c>
      <c r="J65" s="40"/>
    </row>
    <row r="66" spans="1:10" ht="90">
      <c r="A66" s="30" t="s">
        <v>58</v>
      </c>
      <c r="B66" s="38"/>
      <c r="E66" s="32" t="s">
        <v>105</v>
      </c>
      <c r="J66" s="40"/>
    </row>
    <row r="67" spans="1:10" ht="15">
      <c r="A67" s="24" t="s">
        <v>47</v>
      </c>
      <c r="B67" s="25"/>
      <c r="C67" s="26" t="s">
        <v>124</v>
      </c>
      <c r="D67" s="27"/>
      <c r="E67" s="24" t="s">
        <v>125</v>
      </c>
      <c r="F67" s="27"/>
      <c r="G67" s="27"/>
      <c r="H67" s="27"/>
      <c r="I67" s="28">
        <f>SUMIFS(I68:I75,A68:A75,"P")</f>
        <v>0</v>
      </c>
      <c r="J67" s="29"/>
    </row>
    <row r="68" spans="1:16" ht="30">
      <c r="A68" s="30" t="s">
        <v>50</v>
      </c>
      <c r="B68" s="30">
        <v>14</v>
      </c>
      <c r="C68" s="31" t="s">
        <v>126</v>
      </c>
      <c r="D68" s="30" t="s">
        <v>102</v>
      </c>
      <c r="E68" s="32" t="s">
        <v>127</v>
      </c>
      <c r="F68" s="33" t="s">
        <v>128</v>
      </c>
      <c r="G68" s="34">
        <v>52.1</v>
      </c>
      <c r="H68" s="35">
        <v>0</v>
      </c>
      <c r="I68" s="36">
        <f>ROUND(G68*H68,P4)</f>
        <v>0</v>
      </c>
      <c r="J68" s="30"/>
      <c r="O68" s="37">
        <f>I68*0.21</f>
        <v>0</v>
      </c>
      <c r="P68">
        <v>3</v>
      </c>
    </row>
    <row r="69" spans="1:10" ht="15">
      <c r="A69" s="30" t="s">
        <v>55</v>
      </c>
      <c r="B69" s="38"/>
      <c r="E69" s="39"/>
      <c r="J69" s="40"/>
    </row>
    <row r="70" spans="1:10" ht="45">
      <c r="A70" s="30" t="s">
        <v>56</v>
      </c>
      <c r="B70" s="38"/>
      <c r="E70" s="41" t="s">
        <v>129</v>
      </c>
      <c r="J70" s="40"/>
    </row>
    <row r="71" spans="1:10" ht="90">
      <c r="A71" s="30" t="s">
        <v>58</v>
      </c>
      <c r="B71" s="38"/>
      <c r="E71" s="32" t="s">
        <v>105</v>
      </c>
      <c r="J71" s="40"/>
    </row>
    <row r="72" spans="1:16" ht="30">
      <c r="A72" s="30" t="s">
        <v>50</v>
      </c>
      <c r="B72" s="30">
        <v>91</v>
      </c>
      <c r="C72" s="31" t="s">
        <v>130</v>
      </c>
      <c r="D72" s="30" t="s">
        <v>102</v>
      </c>
      <c r="E72" s="32" t="s">
        <v>131</v>
      </c>
      <c r="F72" s="33" t="s">
        <v>128</v>
      </c>
      <c r="G72" s="34">
        <v>1896.37</v>
      </c>
      <c r="H72" s="35">
        <v>0</v>
      </c>
      <c r="I72" s="36">
        <f>ROUND(G72*H72,P4)</f>
        <v>0</v>
      </c>
      <c r="J72" s="30"/>
      <c r="O72" s="37">
        <f>I72*0.21</f>
        <v>0</v>
      </c>
      <c r="P72">
        <v>3</v>
      </c>
    </row>
    <row r="73" spans="1:10" ht="15">
      <c r="A73" s="30" t="s">
        <v>55</v>
      </c>
      <c r="B73" s="38"/>
      <c r="E73" s="32" t="s">
        <v>112</v>
      </c>
      <c r="J73" s="40"/>
    </row>
    <row r="74" spans="1:10" ht="30">
      <c r="A74" s="30" t="s">
        <v>56</v>
      </c>
      <c r="B74" s="38"/>
      <c r="E74" s="41" t="s">
        <v>132</v>
      </c>
      <c r="J74" s="40"/>
    </row>
    <row r="75" spans="1:10" ht="90">
      <c r="A75" s="30" t="s">
        <v>58</v>
      </c>
      <c r="B75" s="38"/>
      <c r="E75" s="32" t="s">
        <v>105</v>
      </c>
      <c r="J75" s="40"/>
    </row>
    <row r="76" spans="1:10" ht="15">
      <c r="A76" s="24" t="s">
        <v>47</v>
      </c>
      <c r="B76" s="25"/>
      <c r="C76" s="26" t="s">
        <v>133</v>
      </c>
      <c r="D76" s="27"/>
      <c r="E76" s="24" t="s">
        <v>134</v>
      </c>
      <c r="F76" s="27"/>
      <c r="G76" s="27"/>
      <c r="H76" s="27"/>
      <c r="I76" s="28">
        <f>SUMIFS(I77:I84,A77:A84,"P")</f>
        <v>0</v>
      </c>
      <c r="J76" s="29"/>
    </row>
    <row r="77" spans="1:16" ht="30">
      <c r="A77" s="30" t="s">
        <v>50</v>
      </c>
      <c r="B77" s="30">
        <v>15</v>
      </c>
      <c r="C77" s="31" t="s">
        <v>135</v>
      </c>
      <c r="D77" s="30" t="s">
        <v>136</v>
      </c>
      <c r="E77" s="32" t="s">
        <v>137</v>
      </c>
      <c r="F77" s="33" t="s">
        <v>54</v>
      </c>
      <c r="G77" s="34">
        <v>4.373</v>
      </c>
      <c r="H77" s="35">
        <v>0</v>
      </c>
      <c r="I77" s="36">
        <f>ROUND(G77*H77,P4)</f>
        <v>0</v>
      </c>
      <c r="J77" s="30"/>
      <c r="O77" s="37">
        <f>I77*0.21</f>
        <v>0</v>
      </c>
      <c r="P77">
        <v>3</v>
      </c>
    </row>
    <row r="78" spans="1:10" ht="15">
      <c r="A78" s="30" t="s">
        <v>55</v>
      </c>
      <c r="B78" s="38"/>
      <c r="E78" s="39"/>
      <c r="J78" s="40"/>
    </row>
    <row r="79" spans="1:10" ht="45">
      <c r="A79" s="30" t="s">
        <v>56</v>
      </c>
      <c r="B79" s="38"/>
      <c r="E79" s="41" t="s">
        <v>138</v>
      </c>
      <c r="J79" s="40"/>
    </row>
    <row r="80" spans="1:10" ht="90">
      <c r="A80" s="30" t="s">
        <v>58</v>
      </c>
      <c r="B80" s="38"/>
      <c r="E80" s="32" t="s">
        <v>105</v>
      </c>
      <c r="J80" s="40"/>
    </row>
    <row r="81" spans="1:16" ht="15">
      <c r="A81" s="30" t="s">
        <v>50</v>
      </c>
      <c r="B81" s="30">
        <v>16</v>
      </c>
      <c r="C81" s="31" t="s">
        <v>139</v>
      </c>
      <c r="D81" s="30" t="s">
        <v>140</v>
      </c>
      <c r="E81" s="32" t="s">
        <v>141</v>
      </c>
      <c r="F81" s="33" t="s">
        <v>128</v>
      </c>
      <c r="G81" s="34">
        <v>1969.92</v>
      </c>
      <c r="H81" s="35">
        <v>0</v>
      </c>
      <c r="I81" s="36">
        <f>ROUND(G81*H81,P4)</f>
        <v>0</v>
      </c>
      <c r="J81" s="30"/>
      <c r="O81" s="37">
        <f>I81*0.21</f>
        <v>0</v>
      </c>
      <c r="P81">
        <v>3</v>
      </c>
    </row>
    <row r="82" spans="1:10" ht="15">
      <c r="A82" s="30" t="s">
        <v>55</v>
      </c>
      <c r="B82" s="38"/>
      <c r="E82" s="39"/>
      <c r="J82" s="40"/>
    </row>
    <row r="83" spans="1:10" ht="30">
      <c r="A83" s="30" t="s">
        <v>56</v>
      </c>
      <c r="B83" s="38"/>
      <c r="E83" s="41" t="s">
        <v>142</v>
      </c>
      <c r="J83" s="40"/>
    </row>
    <row r="84" spans="1:10" ht="30">
      <c r="A84" s="30" t="s">
        <v>58</v>
      </c>
      <c r="B84" s="38"/>
      <c r="E84" s="32" t="s">
        <v>143</v>
      </c>
      <c r="J84" s="40"/>
    </row>
    <row r="85" spans="1:10" ht="15">
      <c r="A85" s="24" t="s">
        <v>47</v>
      </c>
      <c r="B85" s="25"/>
      <c r="C85" s="26" t="s">
        <v>144</v>
      </c>
      <c r="D85" s="27"/>
      <c r="E85" s="24" t="s">
        <v>145</v>
      </c>
      <c r="F85" s="27"/>
      <c r="G85" s="27"/>
      <c r="H85" s="27"/>
      <c r="I85" s="28">
        <f>SUMIFS(I86:I89,A86:A89,"P")</f>
        <v>0</v>
      </c>
      <c r="J85" s="29"/>
    </row>
    <row r="86" spans="1:16" ht="15">
      <c r="A86" s="30" t="s">
        <v>50</v>
      </c>
      <c r="B86" s="30">
        <v>17</v>
      </c>
      <c r="C86" s="31" t="s">
        <v>146</v>
      </c>
      <c r="D86" s="30" t="s">
        <v>78</v>
      </c>
      <c r="E86" s="32" t="s">
        <v>147</v>
      </c>
      <c r="F86" s="33" t="s">
        <v>54</v>
      </c>
      <c r="G86" s="34">
        <v>584.771</v>
      </c>
      <c r="H86" s="35">
        <v>0</v>
      </c>
      <c r="I86" s="36">
        <f>ROUND(G86*H86,P4)</f>
        <v>0</v>
      </c>
      <c r="J86" s="30"/>
      <c r="O86" s="37">
        <f>I86*0.21</f>
        <v>0</v>
      </c>
      <c r="P86">
        <v>3</v>
      </c>
    </row>
    <row r="87" spans="1:10" ht="15">
      <c r="A87" s="30" t="s">
        <v>55</v>
      </c>
      <c r="B87" s="38"/>
      <c r="E87" s="32" t="s">
        <v>148</v>
      </c>
      <c r="J87" s="40"/>
    </row>
    <row r="88" spans="1:10" ht="45">
      <c r="A88" s="30" t="s">
        <v>56</v>
      </c>
      <c r="B88" s="38"/>
      <c r="E88" s="41" t="s">
        <v>149</v>
      </c>
      <c r="J88" s="40"/>
    </row>
    <row r="89" spans="1:10" ht="45">
      <c r="A89" s="30" t="s">
        <v>58</v>
      </c>
      <c r="B89" s="38"/>
      <c r="E89" s="32" t="s">
        <v>150</v>
      </c>
      <c r="J89" s="40"/>
    </row>
    <row r="90" spans="1:10" ht="15">
      <c r="A90" s="24" t="s">
        <v>47</v>
      </c>
      <c r="B90" s="25"/>
      <c r="C90" s="26" t="s">
        <v>151</v>
      </c>
      <c r="D90" s="27"/>
      <c r="E90" s="24" t="s">
        <v>152</v>
      </c>
      <c r="F90" s="27"/>
      <c r="G90" s="27"/>
      <c r="H90" s="27"/>
      <c r="I90" s="28">
        <f>SUMIFS(I91:I98,A91:A98,"P")</f>
        <v>0</v>
      </c>
      <c r="J90" s="29"/>
    </row>
    <row r="91" spans="1:16" ht="15">
      <c r="A91" s="30" t="s">
        <v>50</v>
      </c>
      <c r="B91" s="30">
        <v>18</v>
      </c>
      <c r="C91" s="31" t="s">
        <v>153</v>
      </c>
      <c r="D91" s="30" t="s">
        <v>78</v>
      </c>
      <c r="E91" s="32" t="s">
        <v>154</v>
      </c>
      <c r="F91" s="33" t="s">
        <v>54</v>
      </c>
      <c r="G91" s="34">
        <v>685.29</v>
      </c>
      <c r="H91" s="35">
        <v>0</v>
      </c>
      <c r="I91" s="36">
        <f>ROUND(G91*H91,P4)</f>
        <v>0</v>
      </c>
      <c r="J91" s="30"/>
      <c r="O91" s="37">
        <f>I91*0.21</f>
        <v>0</v>
      </c>
      <c r="P91">
        <v>3</v>
      </c>
    </row>
    <row r="92" spans="1:10" ht="15">
      <c r="A92" s="30" t="s">
        <v>55</v>
      </c>
      <c r="B92" s="38"/>
      <c r="E92" s="39"/>
      <c r="J92" s="40"/>
    </row>
    <row r="93" spans="1:10" ht="30">
      <c r="A93" s="30" t="s">
        <v>56</v>
      </c>
      <c r="B93" s="38"/>
      <c r="E93" s="41" t="s">
        <v>155</v>
      </c>
      <c r="J93" s="40"/>
    </row>
    <row r="94" spans="1:10" ht="409.5">
      <c r="A94" s="30" t="s">
        <v>58</v>
      </c>
      <c r="B94" s="38"/>
      <c r="E94" s="32" t="s">
        <v>156</v>
      </c>
      <c r="J94" s="40"/>
    </row>
    <row r="95" spans="1:16" ht="30">
      <c r="A95" s="30" t="s">
        <v>50</v>
      </c>
      <c r="B95" s="30">
        <v>19</v>
      </c>
      <c r="C95" s="31" t="s">
        <v>157</v>
      </c>
      <c r="D95" s="30" t="s">
        <v>102</v>
      </c>
      <c r="E95" s="32" t="s">
        <v>158</v>
      </c>
      <c r="F95" s="33" t="s">
        <v>54</v>
      </c>
      <c r="G95" s="34">
        <v>4767.543</v>
      </c>
      <c r="H95" s="35">
        <v>0</v>
      </c>
      <c r="I95" s="36">
        <f>ROUND(G95*H95,P4)</f>
        <v>0</v>
      </c>
      <c r="J95" s="30"/>
      <c r="O95" s="37">
        <f>I95*0.21</f>
        <v>0</v>
      </c>
      <c r="P95">
        <v>3</v>
      </c>
    </row>
    <row r="96" spans="1:10" ht="15">
      <c r="A96" s="30" t="s">
        <v>55</v>
      </c>
      <c r="B96" s="38"/>
      <c r="E96" s="32" t="s">
        <v>159</v>
      </c>
      <c r="J96" s="40"/>
    </row>
    <row r="97" spans="1:10" ht="45">
      <c r="A97" s="30" t="s">
        <v>56</v>
      </c>
      <c r="B97" s="38"/>
      <c r="E97" s="41" t="s">
        <v>160</v>
      </c>
      <c r="J97" s="40"/>
    </row>
    <row r="98" spans="1:10" ht="409.5">
      <c r="A98" s="30" t="s">
        <v>58</v>
      </c>
      <c r="B98" s="38"/>
      <c r="E98" s="32" t="s">
        <v>156</v>
      </c>
      <c r="J98" s="40"/>
    </row>
    <row r="99" spans="1:10" ht="15">
      <c r="A99" s="24" t="s">
        <v>47</v>
      </c>
      <c r="B99" s="25"/>
      <c r="C99" s="26" t="s">
        <v>161</v>
      </c>
      <c r="D99" s="27"/>
      <c r="E99" s="24" t="s">
        <v>162</v>
      </c>
      <c r="F99" s="27"/>
      <c r="G99" s="27"/>
      <c r="H99" s="27"/>
      <c r="I99" s="28">
        <f>SUMIFS(I100:I111,A100:A111,"P")</f>
        <v>0</v>
      </c>
      <c r="J99" s="29"/>
    </row>
    <row r="100" spans="1:16" ht="15">
      <c r="A100" s="30" t="s">
        <v>50</v>
      </c>
      <c r="B100" s="30">
        <v>20</v>
      </c>
      <c r="C100" s="31" t="s">
        <v>163</v>
      </c>
      <c r="D100" s="30" t="s">
        <v>164</v>
      </c>
      <c r="E100" s="32" t="s">
        <v>165</v>
      </c>
      <c r="F100" s="33" t="s">
        <v>54</v>
      </c>
      <c r="G100" s="34">
        <v>598.331</v>
      </c>
      <c r="H100" s="35">
        <v>0</v>
      </c>
      <c r="I100" s="36">
        <f>ROUND(G100*H100,P4)</f>
        <v>0</v>
      </c>
      <c r="J100" s="30"/>
      <c r="O100" s="37">
        <f>I100*0.21</f>
        <v>0</v>
      </c>
      <c r="P100">
        <v>3</v>
      </c>
    </row>
    <row r="101" spans="1:10" ht="15">
      <c r="A101" s="30" t="s">
        <v>55</v>
      </c>
      <c r="B101" s="38"/>
      <c r="E101" s="39"/>
      <c r="J101" s="40"/>
    </row>
    <row r="102" spans="1:10" ht="30">
      <c r="A102" s="30" t="s">
        <v>56</v>
      </c>
      <c r="B102" s="38"/>
      <c r="E102" s="41" t="s">
        <v>166</v>
      </c>
      <c r="J102" s="40"/>
    </row>
    <row r="103" spans="1:10" ht="405">
      <c r="A103" s="30" t="s">
        <v>58</v>
      </c>
      <c r="B103" s="38"/>
      <c r="E103" s="32" t="s">
        <v>167</v>
      </c>
      <c r="J103" s="40"/>
    </row>
    <row r="104" spans="1:16" ht="15">
      <c r="A104" s="30" t="s">
        <v>50</v>
      </c>
      <c r="B104" s="30">
        <v>21</v>
      </c>
      <c r="C104" s="31" t="s">
        <v>168</v>
      </c>
      <c r="D104" s="30" t="s">
        <v>102</v>
      </c>
      <c r="E104" s="32" t="s">
        <v>169</v>
      </c>
      <c r="F104" s="33" t="s">
        <v>54</v>
      </c>
      <c r="G104" s="34">
        <v>13.56</v>
      </c>
      <c r="H104" s="35">
        <v>0</v>
      </c>
      <c r="I104" s="36">
        <f>ROUND(G104*H104,P4)</f>
        <v>0</v>
      </c>
      <c r="J104" s="30"/>
      <c r="O104" s="37">
        <f>I104*0.21</f>
        <v>0</v>
      </c>
      <c r="P104">
        <v>3</v>
      </c>
    </row>
    <row r="105" spans="1:10" ht="15">
      <c r="A105" s="30" t="s">
        <v>55</v>
      </c>
      <c r="B105" s="38"/>
      <c r="E105" s="39"/>
      <c r="J105" s="40"/>
    </row>
    <row r="106" spans="1:10" ht="15">
      <c r="A106" s="30" t="s">
        <v>56</v>
      </c>
      <c r="B106" s="38"/>
      <c r="E106" s="41" t="s">
        <v>170</v>
      </c>
      <c r="J106" s="40"/>
    </row>
    <row r="107" spans="1:10" ht="405">
      <c r="A107" s="30" t="s">
        <v>58</v>
      </c>
      <c r="B107" s="38"/>
      <c r="E107" s="32" t="s">
        <v>171</v>
      </c>
      <c r="J107" s="40"/>
    </row>
    <row r="108" spans="1:16" ht="15">
      <c r="A108" s="30" t="s">
        <v>50</v>
      </c>
      <c r="B108" s="30">
        <v>22</v>
      </c>
      <c r="C108" s="31" t="s">
        <v>172</v>
      </c>
      <c r="D108" s="30" t="s">
        <v>52</v>
      </c>
      <c r="E108" s="32" t="s">
        <v>173</v>
      </c>
      <c r="F108" s="33" t="s">
        <v>54</v>
      </c>
      <c r="G108" s="34">
        <v>685.29</v>
      </c>
      <c r="H108" s="35">
        <v>0</v>
      </c>
      <c r="I108" s="36">
        <f>ROUND(G108*H108,P4)</f>
        <v>0</v>
      </c>
      <c r="J108" s="30"/>
      <c r="O108" s="37">
        <f>I108*0.21</f>
        <v>0</v>
      </c>
      <c r="P108">
        <v>3</v>
      </c>
    </row>
    <row r="109" spans="1:10" ht="15">
      <c r="A109" s="30" t="s">
        <v>55</v>
      </c>
      <c r="B109" s="38"/>
      <c r="E109" s="32" t="s">
        <v>174</v>
      </c>
      <c r="J109" s="40"/>
    </row>
    <row r="110" spans="1:10" ht="30">
      <c r="A110" s="30" t="s">
        <v>56</v>
      </c>
      <c r="B110" s="38"/>
      <c r="E110" s="41" t="s">
        <v>175</v>
      </c>
      <c r="J110" s="40"/>
    </row>
    <row r="111" spans="1:10" ht="405">
      <c r="A111" s="30" t="s">
        <v>58</v>
      </c>
      <c r="B111" s="38"/>
      <c r="E111" s="32" t="s">
        <v>176</v>
      </c>
      <c r="J111" s="40"/>
    </row>
    <row r="112" spans="1:10" ht="15">
      <c r="A112" s="24" t="s">
        <v>47</v>
      </c>
      <c r="B112" s="25"/>
      <c r="C112" s="26" t="s">
        <v>177</v>
      </c>
      <c r="D112" s="27"/>
      <c r="E112" s="24" t="s">
        <v>178</v>
      </c>
      <c r="F112" s="27"/>
      <c r="G112" s="27"/>
      <c r="H112" s="27"/>
      <c r="I112" s="28">
        <f>SUMIFS(I113:I116,A113:A116,"P")</f>
        <v>0</v>
      </c>
      <c r="J112" s="29"/>
    </row>
    <row r="113" spans="1:16" ht="15">
      <c r="A113" s="30" t="s">
        <v>50</v>
      </c>
      <c r="B113" s="30">
        <v>23</v>
      </c>
      <c r="C113" s="31" t="s">
        <v>179</v>
      </c>
      <c r="D113" s="30" t="s">
        <v>180</v>
      </c>
      <c r="E113" s="32" t="s">
        <v>181</v>
      </c>
      <c r="F113" s="33" t="s">
        <v>128</v>
      </c>
      <c r="G113" s="34">
        <v>43.28</v>
      </c>
      <c r="H113" s="35">
        <v>0</v>
      </c>
      <c r="I113" s="36">
        <f>ROUND(G113*H113,P4)</f>
        <v>0</v>
      </c>
      <c r="J113" s="30"/>
      <c r="O113" s="37">
        <f>I113*0.21</f>
        <v>0</v>
      </c>
      <c r="P113">
        <v>3</v>
      </c>
    </row>
    <row r="114" spans="1:10" ht="15">
      <c r="A114" s="30" t="s">
        <v>55</v>
      </c>
      <c r="B114" s="38"/>
      <c r="E114" s="32" t="s">
        <v>182</v>
      </c>
      <c r="J114" s="40"/>
    </row>
    <row r="115" spans="1:10" ht="30">
      <c r="A115" s="30" t="s">
        <v>56</v>
      </c>
      <c r="B115" s="38"/>
      <c r="E115" s="41" t="s">
        <v>183</v>
      </c>
      <c r="J115" s="40"/>
    </row>
    <row r="116" spans="1:10" ht="90">
      <c r="A116" s="30" t="s">
        <v>58</v>
      </c>
      <c r="B116" s="38"/>
      <c r="E116" s="32" t="s">
        <v>184</v>
      </c>
      <c r="J116" s="40"/>
    </row>
    <row r="117" spans="1:10" ht="15">
      <c r="A117" s="24" t="s">
        <v>47</v>
      </c>
      <c r="B117" s="25"/>
      <c r="C117" s="26" t="s">
        <v>185</v>
      </c>
      <c r="D117" s="27"/>
      <c r="E117" s="24" t="s">
        <v>186</v>
      </c>
      <c r="F117" s="27"/>
      <c r="G117" s="27"/>
      <c r="H117" s="27"/>
      <c r="I117" s="28">
        <f>SUMIFS(I118:I121,A118:A121,"P")</f>
        <v>0</v>
      </c>
      <c r="J117" s="29"/>
    </row>
    <row r="118" spans="1:16" ht="30">
      <c r="A118" s="30" t="s">
        <v>50</v>
      </c>
      <c r="B118" s="30">
        <v>24</v>
      </c>
      <c r="C118" s="31" t="s">
        <v>187</v>
      </c>
      <c r="D118" s="30" t="s">
        <v>102</v>
      </c>
      <c r="E118" s="32" t="s">
        <v>188</v>
      </c>
      <c r="F118" s="33" t="s">
        <v>54</v>
      </c>
      <c r="G118" s="34">
        <v>332.17</v>
      </c>
      <c r="H118" s="35">
        <v>0</v>
      </c>
      <c r="I118" s="36">
        <f>ROUND(G118*H118,P4)</f>
        <v>0</v>
      </c>
      <c r="J118" s="30"/>
      <c r="O118" s="37">
        <f>I118*0.21</f>
        <v>0</v>
      </c>
      <c r="P118">
        <v>3</v>
      </c>
    </row>
    <row r="119" spans="1:10" ht="15">
      <c r="A119" s="30" t="s">
        <v>55</v>
      </c>
      <c r="B119" s="38"/>
      <c r="E119" s="39"/>
      <c r="J119" s="40"/>
    </row>
    <row r="120" spans="1:10" ht="60">
      <c r="A120" s="30" t="s">
        <v>56</v>
      </c>
      <c r="B120" s="38"/>
      <c r="E120" s="41" t="s">
        <v>189</v>
      </c>
      <c r="J120" s="40"/>
    </row>
    <row r="121" spans="1:10" ht="409.5">
      <c r="A121" s="30" t="s">
        <v>58</v>
      </c>
      <c r="B121" s="38"/>
      <c r="E121" s="32" t="s">
        <v>190</v>
      </c>
      <c r="J121" s="40"/>
    </row>
    <row r="122" spans="1:10" ht="15">
      <c r="A122" s="24" t="s">
        <v>47</v>
      </c>
      <c r="B122" s="25"/>
      <c r="C122" s="26" t="s">
        <v>191</v>
      </c>
      <c r="D122" s="27"/>
      <c r="E122" s="24" t="s">
        <v>192</v>
      </c>
      <c r="F122" s="27"/>
      <c r="G122" s="27"/>
      <c r="H122" s="27"/>
      <c r="I122" s="28">
        <f>SUMIFS(I123:I126,A123:A126,"P")</f>
        <v>0</v>
      </c>
      <c r="J122" s="29"/>
    </row>
    <row r="123" spans="1:16" ht="30">
      <c r="A123" s="30" t="s">
        <v>50</v>
      </c>
      <c r="B123" s="30">
        <v>25</v>
      </c>
      <c r="C123" s="31" t="s">
        <v>193</v>
      </c>
      <c r="D123" s="30" t="s">
        <v>194</v>
      </c>
      <c r="E123" s="32" t="s">
        <v>195</v>
      </c>
      <c r="F123" s="33" t="s">
        <v>54</v>
      </c>
      <c r="G123" s="34">
        <v>132.44</v>
      </c>
      <c r="H123" s="35">
        <v>0</v>
      </c>
      <c r="I123" s="36">
        <f>ROUND(G123*H123,P4)</f>
        <v>0</v>
      </c>
      <c r="J123" s="30"/>
      <c r="O123" s="37">
        <f>I123*0.21</f>
        <v>0</v>
      </c>
      <c r="P123">
        <v>3</v>
      </c>
    </row>
    <row r="124" spans="1:10" ht="15">
      <c r="A124" s="30" t="s">
        <v>55</v>
      </c>
      <c r="B124" s="38"/>
      <c r="E124" s="32" t="s">
        <v>196</v>
      </c>
      <c r="J124" s="40"/>
    </row>
    <row r="125" spans="1:10" ht="30">
      <c r="A125" s="30" t="s">
        <v>56</v>
      </c>
      <c r="B125" s="38"/>
      <c r="E125" s="41" t="s">
        <v>197</v>
      </c>
      <c r="J125" s="40"/>
    </row>
    <row r="126" spans="1:10" ht="405">
      <c r="A126" s="30" t="s">
        <v>58</v>
      </c>
      <c r="B126" s="38"/>
      <c r="E126" s="32" t="s">
        <v>198</v>
      </c>
      <c r="J126" s="40"/>
    </row>
    <row r="127" spans="1:10" ht="15">
      <c r="A127" s="24" t="s">
        <v>47</v>
      </c>
      <c r="B127" s="25"/>
      <c r="C127" s="26" t="s">
        <v>199</v>
      </c>
      <c r="D127" s="27"/>
      <c r="E127" s="24" t="s">
        <v>200</v>
      </c>
      <c r="F127" s="27"/>
      <c r="G127" s="27"/>
      <c r="H127" s="27"/>
      <c r="I127" s="28">
        <f>SUMIFS(I128:I135,A128:A135,"P")</f>
        <v>0</v>
      </c>
      <c r="J127" s="29"/>
    </row>
    <row r="128" spans="1:16" ht="15">
      <c r="A128" s="30" t="s">
        <v>50</v>
      </c>
      <c r="B128" s="30">
        <v>26</v>
      </c>
      <c r="C128" s="31" t="s">
        <v>201</v>
      </c>
      <c r="D128" s="30" t="s">
        <v>78</v>
      </c>
      <c r="E128" s="32" t="s">
        <v>202</v>
      </c>
      <c r="F128" s="33" t="s">
        <v>54</v>
      </c>
      <c r="G128" s="34">
        <v>685.29</v>
      </c>
      <c r="H128" s="35">
        <v>0</v>
      </c>
      <c r="I128" s="36">
        <f>ROUND(G128*H128,P4)</f>
        <v>0</v>
      </c>
      <c r="J128" s="30"/>
      <c r="O128" s="37">
        <f>I128*0.21</f>
        <v>0</v>
      </c>
      <c r="P128">
        <v>3</v>
      </c>
    </row>
    <row r="129" spans="1:10" ht="15">
      <c r="A129" s="30" t="s">
        <v>55</v>
      </c>
      <c r="B129" s="38"/>
      <c r="E129" s="39"/>
      <c r="J129" s="40"/>
    </row>
    <row r="130" spans="1:10" ht="30">
      <c r="A130" s="30" t="s">
        <v>56</v>
      </c>
      <c r="B130" s="38"/>
      <c r="E130" s="41" t="s">
        <v>203</v>
      </c>
      <c r="J130" s="40"/>
    </row>
    <row r="131" spans="1:10" ht="345">
      <c r="A131" s="30" t="s">
        <v>58</v>
      </c>
      <c r="B131" s="38"/>
      <c r="E131" s="32" t="s">
        <v>204</v>
      </c>
      <c r="J131" s="40"/>
    </row>
    <row r="132" spans="1:16" ht="15">
      <c r="A132" s="30" t="s">
        <v>50</v>
      </c>
      <c r="B132" s="30">
        <v>27</v>
      </c>
      <c r="C132" s="31" t="s">
        <v>205</v>
      </c>
      <c r="D132" s="30" t="s">
        <v>206</v>
      </c>
      <c r="E132" s="32" t="s">
        <v>207</v>
      </c>
      <c r="F132" s="33" t="s">
        <v>54</v>
      </c>
      <c r="G132" s="34">
        <v>86.13</v>
      </c>
      <c r="H132" s="35">
        <v>0</v>
      </c>
      <c r="I132" s="36">
        <f>ROUND(G132*H132,P4)</f>
        <v>0</v>
      </c>
      <c r="J132" s="30"/>
      <c r="O132" s="37">
        <f>I132*0.21</f>
        <v>0</v>
      </c>
      <c r="P132">
        <v>3</v>
      </c>
    </row>
    <row r="133" spans="1:10" ht="15">
      <c r="A133" s="30" t="s">
        <v>55</v>
      </c>
      <c r="B133" s="38"/>
      <c r="E133" s="39"/>
      <c r="J133" s="40"/>
    </row>
    <row r="134" spans="1:10" ht="60">
      <c r="A134" s="30" t="s">
        <v>56</v>
      </c>
      <c r="B134" s="38"/>
      <c r="E134" s="41" t="s">
        <v>208</v>
      </c>
      <c r="J134" s="40"/>
    </row>
    <row r="135" spans="1:10" ht="330">
      <c r="A135" s="30" t="s">
        <v>58</v>
      </c>
      <c r="B135" s="38"/>
      <c r="E135" s="32" t="s">
        <v>209</v>
      </c>
      <c r="J135" s="40"/>
    </row>
    <row r="136" spans="1:10" ht="15">
      <c r="A136" s="24" t="s">
        <v>47</v>
      </c>
      <c r="B136" s="25"/>
      <c r="C136" s="26" t="s">
        <v>210</v>
      </c>
      <c r="D136" s="27"/>
      <c r="E136" s="24" t="s">
        <v>211</v>
      </c>
      <c r="F136" s="27"/>
      <c r="G136" s="27"/>
      <c r="H136" s="27"/>
      <c r="I136" s="28">
        <f>SUMIFS(I137:I144,A137:A144,"P")</f>
        <v>0</v>
      </c>
      <c r="J136" s="29"/>
    </row>
    <row r="137" spans="1:16" ht="15">
      <c r="A137" s="30" t="s">
        <v>50</v>
      </c>
      <c r="B137" s="30">
        <v>28</v>
      </c>
      <c r="C137" s="31" t="s">
        <v>212</v>
      </c>
      <c r="D137" s="30" t="s">
        <v>50</v>
      </c>
      <c r="E137" s="32" t="s">
        <v>213</v>
      </c>
      <c r="F137" s="33" t="s">
        <v>54</v>
      </c>
      <c r="G137" s="34">
        <v>24.8</v>
      </c>
      <c r="H137" s="35">
        <v>0</v>
      </c>
      <c r="I137" s="36">
        <f>ROUND(G137*H137,P4)</f>
        <v>0</v>
      </c>
      <c r="J137" s="30"/>
      <c r="O137" s="37">
        <f>I137*0.21</f>
        <v>0</v>
      </c>
      <c r="P137">
        <v>3</v>
      </c>
    </row>
    <row r="138" spans="1:10" ht="15">
      <c r="A138" s="30" t="s">
        <v>55</v>
      </c>
      <c r="B138" s="38"/>
      <c r="E138" s="39"/>
      <c r="J138" s="40"/>
    </row>
    <row r="139" spans="1:10" ht="60">
      <c r="A139" s="30" t="s">
        <v>56</v>
      </c>
      <c r="B139" s="38"/>
      <c r="E139" s="41" t="s">
        <v>214</v>
      </c>
      <c r="J139" s="40"/>
    </row>
    <row r="140" spans="1:10" ht="409.5">
      <c r="A140" s="30" t="s">
        <v>58</v>
      </c>
      <c r="B140" s="38"/>
      <c r="E140" s="32" t="s">
        <v>215</v>
      </c>
      <c r="J140" s="40"/>
    </row>
    <row r="141" spans="1:16" ht="30">
      <c r="A141" s="30" t="s">
        <v>50</v>
      </c>
      <c r="B141" s="30">
        <v>29</v>
      </c>
      <c r="C141" s="31" t="s">
        <v>212</v>
      </c>
      <c r="D141" s="30" t="s">
        <v>206</v>
      </c>
      <c r="E141" s="32" t="s">
        <v>216</v>
      </c>
      <c r="F141" s="33" t="s">
        <v>54</v>
      </c>
      <c r="G141" s="34">
        <v>119.77</v>
      </c>
      <c r="H141" s="35">
        <v>0</v>
      </c>
      <c r="I141" s="36">
        <f>ROUND(G141*H141,P4)</f>
        <v>0</v>
      </c>
      <c r="J141" s="30"/>
      <c r="O141" s="37">
        <f>I141*0.21</f>
        <v>0</v>
      </c>
      <c r="P141">
        <v>3</v>
      </c>
    </row>
    <row r="142" spans="1:10" ht="15">
      <c r="A142" s="30" t="s">
        <v>55</v>
      </c>
      <c r="B142" s="38"/>
      <c r="E142" s="39"/>
      <c r="J142" s="40"/>
    </row>
    <row r="143" spans="1:10" ht="45">
      <c r="A143" s="30" t="s">
        <v>56</v>
      </c>
      <c r="B143" s="38"/>
      <c r="E143" s="41" t="s">
        <v>217</v>
      </c>
      <c r="J143" s="40"/>
    </row>
    <row r="144" spans="1:10" ht="409.5">
      <c r="A144" s="30" t="s">
        <v>58</v>
      </c>
      <c r="B144" s="38"/>
      <c r="E144" s="32" t="s">
        <v>215</v>
      </c>
      <c r="J144" s="40"/>
    </row>
    <row r="145" spans="1:10" ht="15">
      <c r="A145" s="24" t="s">
        <v>47</v>
      </c>
      <c r="B145" s="25"/>
      <c r="C145" s="26" t="s">
        <v>218</v>
      </c>
      <c r="D145" s="27"/>
      <c r="E145" s="24" t="s">
        <v>219</v>
      </c>
      <c r="F145" s="27"/>
      <c r="G145" s="27"/>
      <c r="H145" s="27"/>
      <c r="I145" s="28">
        <f>SUMIFS(I146:I173,A146:A173,"P")</f>
        <v>0</v>
      </c>
      <c r="J145" s="29"/>
    </row>
    <row r="146" spans="1:16" ht="15">
      <c r="A146" s="30" t="s">
        <v>50</v>
      </c>
      <c r="B146" s="30">
        <v>30</v>
      </c>
      <c r="C146" s="31" t="s">
        <v>220</v>
      </c>
      <c r="D146" s="30" t="s">
        <v>78</v>
      </c>
      <c r="E146" s="32" t="s">
        <v>221</v>
      </c>
      <c r="F146" s="33" t="s">
        <v>89</v>
      </c>
      <c r="G146" s="34">
        <v>3988.87</v>
      </c>
      <c r="H146" s="35">
        <v>0</v>
      </c>
      <c r="I146" s="36">
        <f>ROUND(G146*H146,P4)</f>
        <v>0</v>
      </c>
      <c r="J146" s="30"/>
      <c r="O146" s="37">
        <f>I146*0.21</f>
        <v>0</v>
      </c>
      <c r="P146">
        <v>3</v>
      </c>
    </row>
    <row r="147" spans="1:10" ht="15">
      <c r="A147" s="30" t="s">
        <v>55</v>
      </c>
      <c r="B147" s="38"/>
      <c r="E147" s="39"/>
      <c r="J147" s="40"/>
    </row>
    <row r="148" spans="1:10" ht="15">
      <c r="A148" s="30" t="s">
        <v>56</v>
      </c>
      <c r="B148" s="38"/>
      <c r="E148" s="41" t="s">
        <v>222</v>
      </c>
      <c r="J148" s="40"/>
    </row>
    <row r="149" spans="1:10" ht="15">
      <c r="A149" s="30" t="s">
        <v>58</v>
      </c>
      <c r="B149" s="38"/>
      <c r="E149" s="32" t="s">
        <v>223</v>
      </c>
      <c r="J149" s="40"/>
    </row>
    <row r="150" spans="1:16" ht="15">
      <c r="A150" s="30" t="s">
        <v>50</v>
      </c>
      <c r="B150" s="30">
        <v>31</v>
      </c>
      <c r="C150" s="31" t="s">
        <v>224</v>
      </c>
      <c r="D150" s="30"/>
      <c r="E150" s="32" t="s">
        <v>225</v>
      </c>
      <c r="F150" s="33" t="s">
        <v>89</v>
      </c>
      <c r="G150" s="34">
        <v>3988.87</v>
      </c>
      <c r="H150" s="35">
        <v>0</v>
      </c>
      <c r="I150" s="36">
        <f>ROUND(G150*H150,P4)</f>
        <v>0</v>
      </c>
      <c r="J150" s="30"/>
      <c r="O150" s="37">
        <f>I150*0.21</f>
        <v>0</v>
      </c>
      <c r="P150">
        <v>3</v>
      </c>
    </row>
    <row r="151" spans="1:10" ht="15">
      <c r="A151" s="30" t="s">
        <v>55</v>
      </c>
      <c r="B151" s="38"/>
      <c r="E151" s="39"/>
      <c r="J151" s="40"/>
    </row>
    <row r="152" spans="1:10" ht="15">
      <c r="A152" s="30" t="s">
        <v>56</v>
      </c>
      <c r="B152" s="38"/>
      <c r="E152" s="41" t="s">
        <v>222</v>
      </c>
      <c r="J152" s="40"/>
    </row>
    <row r="153" spans="1:10" ht="45">
      <c r="A153" s="30" t="s">
        <v>58</v>
      </c>
      <c r="B153" s="38"/>
      <c r="E153" s="32" t="s">
        <v>226</v>
      </c>
      <c r="J153" s="40"/>
    </row>
    <row r="154" spans="1:16" ht="15">
      <c r="A154" s="30" t="s">
        <v>50</v>
      </c>
      <c r="B154" s="30">
        <v>32</v>
      </c>
      <c r="C154" s="31" t="s">
        <v>227</v>
      </c>
      <c r="D154" s="30" t="s">
        <v>78</v>
      </c>
      <c r="E154" s="32" t="s">
        <v>228</v>
      </c>
      <c r="F154" s="33" t="s">
        <v>89</v>
      </c>
      <c r="G154" s="34">
        <v>3988.87</v>
      </c>
      <c r="H154" s="35">
        <v>0</v>
      </c>
      <c r="I154" s="36">
        <f>ROUND(G154*H154,P4)</f>
        <v>0</v>
      </c>
      <c r="J154" s="30"/>
      <c r="O154" s="37">
        <f>I154*0.21</f>
        <v>0</v>
      </c>
      <c r="P154">
        <v>3</v>
      </c>
    </row>
    <row r="155" spans="1:10" ht="15">
      <c r="A155" s="30" t="s">
        <v>55</v>
      </c>
      <c r="B155" s="38"/>
      <c r="E155" s="39"/>
      <c r="J155" s="40"/>
    </row>
    <row r="156" spans="1:10" ht="30">
      <c r="A156" s="30" t="s">
        <v>56</v>
      </c>
      <c r="B156" s="38"/>
      <c r="E156" s="41" t="s">
        <v>229</v>
      </c>
      <c r="J156" s="40"/>
    </row>
    <row r="157" spans="1:10" ht="30">
      <c r="A157" s="30" t="s">
        <v>58</v>
      </c>
      <c r="B157" s="38"/>
      <c r="E157" s="32" t="s">
        <v>230</v>
      </c>
      <c r="J157" s="40"/>
    </row>
    <row r="158" spans="1:16" ht="15">
      <c r="A158" s="30" t="s">
        <v>50</v>
      </c>
      <c r="B158" s="30">
        <v>33</v>
      </c>
      <c r="C158" s="31" t="s">
        <v>231</v>
      </c>
      <c r="D158" s="30" t="s">
        <v>78</v>
      </c>
      <c r="E158" s="32" t="s">
        <v>232</v>
      </c>
      <c r="F158" s="33" t="s">
        <v>89</v>
      </c>
      <c r="G158" s="34">
        <v>3988.87</v>
      </c>
      <c r="H158" s="35">
        <v>0</v>
      </c>
      <c r="I158" s="36">
        <f>ROUND(G158*H158,P4)</f>
        <v>0</v>
      </c>
      <c r="J158" s="30"/>
      <c r="O158" s="37">
        <f>I158*0.21</f>
        <v>0</v>
      </c>
      <c r="P158">
        <v>3</v>
      </c>
    </row>
    <row r="159" spans="1:10" ht="15">
      <c r="A159" s="30" t="s">
        <v>55</v>
      </c>
      <c r="B159" s="38"/>
      <c r="E159" s="39"/>
      <c r="J159" s="40"/>
    </row>
    <row r="160" spans="1:10" ht="15">
      <c r="A160" s="30" t="s">
        <v>56</v>
      </c>
      <c r="B160" s="38"/>
      <c r="E160" s="41" t="s">
        <v>222</v>
      </c>
      <c r="J160" s="40"/>
    </row>
    <row r="161" spans="1:10" ht="60">
      <c r="A161" s="30" t="s">
        <v>58</v>
      </c>
      <c r="B161" s="38"/>
      <c r="E161" s="32" t="s">
        <v>233</v>
      </c>
      <c r="J161" s="40"/>
    </row>
    <row r="162" spans="1:16" ht="15">
      <c r="A162" s="30" t="s">
        <v>50</v>
      </c>
      <c r="B162" s="30">
        <v>34</v>
      </c>
      <c r="C162" s="31" t="s">
        <v>234</v>
      </c>
      <c r="D162" s="30" t="s">
        <v>78</v>
      </c>
      <c r="E162" s="32" t="s">
        <v>235</v>
      </c>
      <c r="F162" s="33" t="s">
        <v>89</v>
      </c>
      <c r="G162" s="34">
        <v>3988.87</v>
      </c>
      <c r="H162" s="35">
        <v>0</v>
      </c>
      <c r="I162" s="36">
        <f>ROUND(G162*H162,P4)</f>
        <v>0</v>
      </c>
      <c r="J162" s="30"/>
      <c r="O162" s="37">
        <f>I162*0.21</f>
        <v>0</v>
      </c>
      <c r="P162">
        <v>3</v>
      </c>
    </row>
    <row r="163" spans="1:10" ht="15">
      <c r="A163" s="30" t="s">
        <v>55</v>
      </c>
      <c r="B163" s="38"/>
      <c r="E163" s="39"/>
      <c r="J163" s="40"/>
    </row>
    <row r="164" spans="1:10" ht="15">
      <c r="A164" s="30" t="s">
        <v>56</v>
      </c>
      <c r="B164" s="38"/>
      <c r="E164" s="41" t="s">
        <v>222</v>
      </c>
      <c r="J164" s="40"/>
    </row>
    <row r="165" spans="1:10" ht="60">
      <c r="A165" s="30" t="s">
        <v>58</v>
      </c>
      <c r="B165" s="38"/>
      <c r="E165" s="32" t="s">
        <v>236</v>
      </c>
      <c r="J165" s="40"/>
    </row>
    <row r="166" spans="1:16" ht="15">
      <c r="A166" s="30" t="s">
        <v>50</v>
      </c>
      <c r="B166" s="30">
        <v>35</v>
      </c>
      <c r="C166" s="31" t="s">
        <v>237</v>
      </c>
      <c r="D166" s="30" t="s">
        <v>78</v>
      </c>
      <c r="E166" s="32" t="s">
        <v>238</v>
      </c>
      <c r="F166" s="33" t="s">
        <v>89</v>
      </c>
      <c r="G166" s="34">
        <v>3988.87</v>
      </c>
      <c r="H166" s="35">
        <v>0</v>
      </c>
      <c r="I166" s="36">
        <f>ROUND(G166*H166,P4)</f>
        <v>0</v>
      </c>
      <c r="J166" s="30"/>
      <c r="O166" s="37">
        <f>I166*0.21</f>
        <v>0</v>
      </c>
      <c r="P166">
        <v>3</v>
      </c>
    </row>
    <row r="167" spans="1:10" ht="15">
      <c r="A167" s="30" t="s">
        <v>55</v>
      </c>
      <c r="B167" s="38"/>
      <c r="E167" s="39"/>
      <c r="J167" s="40"/>
    </row>
    <row r="168" spans="1:10" ht="15">
      <c r="A168" s="30" t="s">
        <v>56</v>
      </c>
      <c r="B168" s="38"/>
      <c r="E168" s="41" t="s">
        <v>222</v>
      </c>
      <c r="J168" s="40"/>
    </row>
    <row r="169" spans="1:10" ht="45">
      <c r="A169" s="30" t="s">
        <v>58</v>
      </c>
      <c r="B169" s="38"/>
      <c r="E169" s="32" t="s">
        <v>239</v>
      </c>
      <c r="J169" s="40"/>
    </row>
    <row r="170" spans="1:16" ht="15">
      <c r="A170" s="30" t="s">
        <v>50</v>
      </c>
      <c r="B170" s="30">
        <v>36</v>
      </c>
      <c r="C170" s="31" t="s">
        <v>240</v>
      </c>
      <c r="D170" s="30" t="s">
        <v>78</v>
      </c>
      <c r="E170" s="32" t="s">
        <v>241</v>
      </c>
      <c r="F170" s="33" t="s">
        <v>54</v>
      </c>
      <c r="G170" s="34">
        <v>598.331</v>
      </c>
      <c r="H170" s="35">
        <v>0</v>
      </c>
      <c r="I170" s="36">
        <f>ROUND(G170*H170,P4)</f>
        <v>0</v>
      </c>
      <c r="J170" s="30"/>
      <c r="O170" s="37">
        <f>I170*0.21</f>
        <v>0</v>
      </c>
      <c r="P170">
        <v>3</v>
      </c>
    </row>
    <row r="171" spans="1:10" ht="15">
      <c r="A171" s="30" t="s">
        <v>55</v>
      </c>
      <c r="B171" s="38"/>
      <c r="E171" s="39"/>
      <c r="J171" s="40"/>
    </row>
    <row r="172" spans="1:10" ht="15">
      <c r="A172" s="30" t="s">
        <v>56</v>
      </c>
      <c r="B172" s="38"/>
      <c r="E172" s="41" t="s">
        <v>242</v>
      </c>
      <c r="J172" s="40"/>
    </row>
    <row r="173" spans="1:10" ht="45">
      <c r="A173" s="30" t="s">
        <v>58</v>
      </c>
      <c r="B173" s="38"/>
      <c r="E173" s="32" t="s">
        <v>243</v>
      </c>
      <c r="J173" s="40"/>
    </row>
    <row r="174" spans="1:10" ht="15">
      <c r="A174" s="24" t="s">
        <v>47</v>
      </c>
      <c r="B174" s="25"/>
      <c r="C174" s="26" t="s">
        <v>244</v>
      </c>
      <c r="D174" s="27"/>
      <c r="E174" s="24" t="s">
        <v>245</v>
      </c>
      <c r="F174" s="27"/>
      <c r="G174" s="27"/>
      <c r="H174" s="27"/>
      <c r="I174" s="28">
        <f>SUMIFS(I175:I178,A175:A178,"P")</f>
        <v>0</v>
      </c>
      <c r="J174" s="29"/>
    </row>
    <row r="175" spans="1:16" ht="15">
      <c r="A175" s="30" t="s">
        <v>50</v>
      </c>
      <c r="B175" s="30">
        <v>37</v>
      </c>
      <c r="C175" s="31" t="s">
        <v>246</v>
      </c>
      <c r="D175" s="30" t="s">
        <v>78</v>
      </c>
      <c r="E175" s="32" t="s">
        <v>247</v>
      </c>
      <c r="F175" s="33" t="s">
        <v>89</v>
      </c>
      <c r="G175" s="34">
        <v>10557.5</v>
      </c>
      <c r="H175" s="35">
        <v>0</v>
      </c>
      <c r="I175" s="36">
        <f>ROUND(G175*H175,P4)</f>
        <v>0</v>
      </c>
      <c r="J175" s="30"/>
      <c r="O175" s="37">
        <f>I175*0.21</f>
        <v>0</v>
      </c>
      <c r="P175">
        <v>3</v>
      </c>
    </row>
    <row r="176" spans="1:10" ht="15">
      <c r="A176" s="30" t="s">
        <v>55</v>
      </c>
      <c r="B176" s="38"/>
      <c r="E176" s="39"/>
      <c r="J176" s="40"/>
    </row>
    <row r="177" spans="1:10" ht="75">
      <c r="A177" s="30" t="s">
        <v>56</v>
      </c>
      <c r="B177" s="38"/>
      <c r="E177" s="41" t="s">
        <v>248</v>
      </c>
      <c r="J177" s="40"/>
    </row>
    <row r="178" spans="1:10" ht="30">
      <c r="A178" s="30" t="s">
        <v>58</v>
      </c>
      <c r="B178" s="38"/>
      <c r="E178" s="32" t="s">
        <v>249</v>
      </c>
      <c r="J178" s="40"/>
    </row>
    <row r="179" spans="1:10" ht="15">
      <c r="A179" s="24" t="s">
        <v>47</v>
      </c>
      <c r="B179" s="25"/>
      <c r="C179" s="26" t="s">
        <v>250</v>
      </c>
      <c r="D179" s="27"/>
      <c r="E179" s="24" t="s">
        <v>251</v>
      </c>
      <c r="F179" s="27"/>
      <c r="G179" s="27"/>
      <c r="H179" s="27"/>
      <c r="I179" s="28">
        <f>SUMIFS(I180:I183,A180:A183,"P")</f>
        <v>0</v>
      </c>
      <c r="J179" s="29"/>
    </row>
    <row r="180" spans="1:16" ht="15">
      <c r="A180" s="30" t="s">
        <v>50</v>
      </c>
      <c r="B180" s="30">
        <v>38</v>
      </c>
      <c r="C180" s="31" t="s">
        <v>252</v>
      </c>
      <c r="D180" s="30" t="s">
        <v>78</v>
      </c>
      <c r="E180" s="32" t="s">
        <v>253</v>
      </c>
      <c r="F180" s="33" t="s">
        <v>128</v>
      </c>
      <c r="G180" s="34">
        <v>708</v>
      </c>
      <c r="H180" s="35">
        <v>0</v>
      </c>
      <c r="I180" s="36">
        <f>ROUND(G180*H180,P4)</f>
        <v>0</v>
      </c>
      <c r="J180" s="30"/>
      <c r="O180" s="37">
        <f>I180*0.21</f>
        <v>0</v>
      </c>
      <c r="P180">
        <v>3</v>
      </c>
    </row>
    <row r="181" spans="1:10" ht="15">
      <c r="A181" s="30" t="s">
        <v>55</v>
      </c>
      <c r="B181" s="38"/>
      <c r="E181" s="39"/>
      <c r="J181" s="40"/>
    </row>
    <row r="182" spans="1:10" ht="75">
      <c r="A182" s="30" t="s">
        <v>56</v>
      </c>
      <c r="B182" s="38"/>
      <c r="E182" s="41" t="s">
        <v>254</v>
      </c>
      <c r="J182" s="40"/>
    </row>
    <row r="183" spans="1:10" ht="195">
      <c r="A183" s="30" t="s">
        <v>58</v>
      </c>
      <c r="B183" s="38"/>
      <c r="E183" s="32" t="s">
        <v>255</v>
      </c>
      <c r="J183" s="40"/>
    </row>
    <row r="184" spans="1:10" ht="15">
      <c r="A184" s="24" t="s">
        <v>47</v>
      </c>
      <c r="B184" s="25"/>
      <c r="C184" s="26" t="s">
        <v>256</v>
      </c>
      <c r="D184" s="27"/>
      <c r="E184" s="24" t="s">
        <v>257</v>
      </c>
      <c r="F184" s="27"/>
      <c r="G184" s="27"/>
      <c r="H184" s="27"/>
      <c r="I184" s="28">
        <f>SUMIFS(I185:I196,A185:A196,"P")</f>
        <v>0</v>
      </c>
      <c r="J184" s="29"/>
    </row>
    <row r="185" spans="1:16" ht="15">
      <c r="A185" s="30" t="s">
        <v>50</v>
      </c>
      <c r="B185" s="30">
        <v>39</v>
      </c>
      <c r="C185" s="31" t="s">
        <v>258</v>
      </c>
      <c r="D185" s="30" t="s">
        <v>78</v>
      </c>
      <c r="E185" s="32" t="s">
        <v>259</v>
      </c>
      <c r="F185" s="33" t="s">
        <v>54</v>
      </c>
      <c r="G185" s="34">
        <v>4426.603</v>
      </c>
      <c r="H185" s="35">
        <v>0</v>
      </c>
      <c r="I185" s="36">
        <f>ROUND(G185*H185,P4)</f>
        <v>0</v>
      </c>
      <c r="J185" s="30"/>
      <c r="O185" s="37">
        <f>I185*0.21</f>
        <v>0</v>
      </c>
      <c r="P185">
        <v>3</v>
      </c>
    </row>
    <row r="186" spans="1:10" ht="15">
      <c r="A186" s="30" t="s">
        <v>55</v>
      </c>
      <c r="B186" s="38"/>
      <c r="E186" s="39"/>
      <c r="J186" s="40"/>
    </row>
    <row r="187" spans="1:10" ht="30">
      <c r="A187" s="30" t="s">
        <v>56</v>
      </c>
      <c r="B187" s="38"/>
      <c r="E187" s="41" t="s">
        <v>260</v>
      </c>
      <c r="J187" s="40"/>
    </row>
    <row r="188" spans="1:10" ht="60">
      <c r="A188" s="30" t="s">
        <v>58</v>
      </c>
      <c r="B188" s="38"/>
      <c r="E188" s="32" t="s">
        <v>261</v>
      </c>
      <c r="J188" s="40"/>
    </row>
    <row r="189" spans="1:16" ht="15">
      <c r="A189" s="30" t="s">
        <v>50</v>
      </c>
      <c r="B189" s="30">
        <v>40</v>
      </c>
      <c r="C189" s="31" t="s">
        <v>262</v>
      </c>
      <c r="D189" s="30" t="s">
        <v>263</v>
      </c>
      <c r="E189" s="32" t="s">
        <v>264</v>
      </c>
      <c r="F189" s="33" t="s">
        <v>89</v>
      </c>
      <c r="G189" s="34">
        <v>2157.6</v>
      </c>
      <c r="H189" s="35">
        <v>0</v>
      </c>
      <c r="I189" s="36">
        <f>ROUND(G189*H189,P4)</f>
        <v>0</v>
      </c>
      <c r="J189" s="30"/>
      <c r="O189" s="37">
        <f>I189*0.21</f>
        <v>0</v>
      </c>
      <c r="P189">
        <v>3</v>
      </c>
    </row>
    <row r="190" spans="1:10" ht="15">
      <c r="A190" s="30" t="s">
        <v>55</v>
      </c>
      <c r="B190" s="38"/>
      <c r="E190" s="39"/>
      <c r="J190" s="40"/>
    </row>
    <row r="191" spans="1:10" ht="45">
      <c r="A191" s="30" t="s">
        <v>56</v>
      </c>
      <c r="B191" s="38"/>
      <c r="E191" s="41" t="s">
        <v>265</v>
      </c>
      <c r="J191" s="40"/>
    </row>
    <row r="192" spans="1:10" ht="120">
      <c r="A192" s="30" t="s">
        <v>58</v>
      </c>
      <c r="B192" s="38"/>
      <c r="E192" s="32" t="s">
        <v>266</v>
      </c>
      <c r="J192" s="40"/>
    </row>
    <row r="193" spans="1:16" ht="15">
      <c r="A193" s="30" t="s">
        <v>50</v>
      </c>
      <c r="B193" s="30">
        <v>41</v>
      </c>
      <c r="C193" s="31" t="s">
        <v>262</v>
      </c>
      <c r="D193" s="30" t="s">
        <v>267</v>
      </c>
      <c r="E193" s="32" t="s">
        <v>268</v>
      </c>
      <c r="F193" s="33" t="s">
        <v>89</v>
      </c>
      <c r="G193" s="34">
        <v>11905.375</v>
      </c>
      <c r="H193" s="35">
        <v>0</v>
      </c>
      <c r="I193" s="36">
        <f>ROUND(G193*H193,P4)</f>
        <v>0</v>
      </c>
      <c r="J193" s="30"/>
      <c r="O193" s="37">
        <f>I193*0.21</f>
        <v>0</v>
      </c>
      <c r="P193">
        <v>3</v>
      </c>
    </row>
    <row r="194" spans="1:10" ht="30">
      <c r="A194" s="30" t="s">
        <v>55</v>
      </c>
      <c r="B194" s="38"/>
      <c r="E194" s="32" t="s">
        <v>269</v>
      </c>
      <c r="J194" s="40"/>
    </row>
    <row r="195" spans="1:10" ht="30">
      <c r="A195" s="30" t="s">
        <v>56</v>
      </c>
      <c r="B195" s="38"/>
      <c r="E195" s="41" t="s">
        <v>270</v>
      </c>
      <c r="J195" s="40"/>
    </row>
    <row r="196" spans="1:10" ht="120">
      <c r="A196" s="30" t="s">
        <v>58</v>
      </c>
      <c r="B196" s="38"/>
      <c r="E196" s="32" t="s">
        <v>266</v>
      </c>
      <c r="J196" s="40"/>
    </row>
    <row r="197" spans="1:10" ht="15">
      <c r="A197" s="24" t="s">
        <v>47</v>
      </c>
      <c r="B197" s="25"/>
      <c r="C197" s="26" t="s">
        <v>271</v>
      </c>
      <c r="D197" s="27"/>
      <c r="E197" s="24" t="s">
        <v>272</v>
      </c>
      <c r="F197" s="27"/>
      <c r="G197" s="27"/>
      <c r="H197" s="27"/>
      <c r="I197" s="28">
        <f>SUMIFS(I198:I201,A198:A201,"P")</f>
        <v>0</v>
      </c>
      <c r="J197" s="29"/>
    </row>
    <row r="198" spans="1:16" ht="15">
      <c r="A198" s="30" t="s">
        <v>50</v>
      </c>
      <c r="B198" s="30">
        <v>42</v>
      </c>
      <c r="C198" s="31" t="s">
        <v>273</v>
      </c>
      <c r="D198" s="30" t="s">
        <v>78</v>
      </c>
      <c r="E198" s="32" t="s">
        <v>274</v>
      </c>
      <c r="F198" s="33" t="s">
        <v>54</v>
      </c>
      <c r="G198" s="34">
        <v>1.44</v>
      </c>
      <c r="H198" s="35">
        <v>0</v>
      </c>
      <c r="I198" s="36">
        <f>ROUND(G198*H198,P4)</f>
        <v>0</v>
      </c>
      <c r="J198" s="30"/>
      <c r="O198" s="37">
        <f>I198*0.21</f>
        <v>0</v>
      </c>
      <c r="P198">
        <v>3</v>
      </c>
    </row>
    <row r="199" spans="1:10" ht="15">
      <c r="A199" s="30" t="s">
        <v>55</v>
      </c>
      <c r="B199" s="38"/>
      <c r="E199" s="39"/>
      <c r="J199" s="40"/>
    </row>
    <row r="200" spans="1:10" ht="30">
      <c r="A200" s="30" t="s">
        <v>56</v>
      </c>
      <c r="B200" s="38"/>
      <c r="E200" s="41" t="s">
        <v>275</v>
      </c>
      <c r="J200" s="40"/>
    </row>
    <row r="201" spans="1:10" ht="409.5">
      <c r="A201" s="30" t="s">
        <v>58</v>
      </c>
      <c r="B201" s="38"/>
      <c r="E201" s="32" t="s">
        <v>276</v>
      </c>
      <c r="J201" s="40"/>
    </row>
    <row r="202" spans="1:10" ht="15">
      <c r="A202" s="24" t="s">
        <v>47</v>
      </c>
      <c r="B202" s="25"/>
      <c r="C202" s="26" t="s">
        <v>277</v>
      </c>
      <c r="D202" s="27"/>
      <c r="E202" s="24" t="s">
        <v>278</v>
      </c>
      <c r="F202" s="27"/>
      <c r="G202" s="27"/>
      <c r="H202" s="27"/>
      <c r="I202" s="28">
        <f>SUMIFS(I203:I206,A203:A206,"P")</f>
        <v>0</v>
      </c>
      <c r="J202" s="29"/>
    </row>
    <row r="203" spans="1:16" ht="15">
      <c r="A203" s="30" t="s">
        <v>50</v>
      </c>
      <c r="B203" s="30">
        <v>43</v>
      </c>
      <c r="C203" s="31" t="s">
        <v>279</v>
      </c>
      <c r="D203" s="30" t="s">
        <v>78</v>
      </c>
      <c r="E203" s="32" t="s">
        <v>280</v>
      </c>
      <c r="F203" s="33" t="s">
        <v>54</v>
      </c>
      <c r="G203" s="34">
        <v>3.336</v>
      </c>
      <c r="H203" s="35">
        <v>0</v>
      </c>
      <c r="I203" s="36">
        <f>ROUND(G203*H203,P4)</f>
        <v>0</v>
      </c>
      <c r="J203" s="30"/>
      <c r="O203" s="37">
        <f>I203*0.21</f>
        <v>0</v>
      </c>
      <c r="P203">
        <v>3</v>
      </c>
    </row>
    <row r="204" spans="1:10" ht="15">
      <c r="A204" s="30" t="s">
        <v>55</v>
      </c>
      <c r="B204" s="38"/>
      <c r="E204" s="39"/>
      <c r="J204" s="40"/>
    </row>
    <row r="205" spans="1:10" ht="15">
      <c r="A205" s="30" t="s">
        <v>56</v>
      </c>
      <c r="B205" s="38"/>
      <c r="E205" s="41" t="s">
        <v>281</v>
      </c>
      <c r="J205" s="40"/>
    </row>
    <row r="206" spans="1:10" ht="409.5">
      <c r="A206" s="30" t="s">
        <v>58</v>
      </c>
      <c r="B206" s="38"/>
      <c r="E206" s="32" t="s">
        <v>282</v>
      </c>
      <c r="J206" s="40"/>
    </row>
    <row r="207" spans="1:10" ht="15">
      <c r="A207" s="24" t="s">
        <v>47</v>
      </c>
      <c r="B207" s="25"/>
      <c r="C207" s="26" t="s">
        <v>283</v>
      </c>
      <c r="D207" s="27"/>
      <c r="E207" s="24" t="s">
        <v>284</v>
      </c>
      <c r="F207" s="27"/>
      <c r="G207" s="27"/>
      <c r="H207" s="27"/>
      <c r="I207" s="28">
        <f>SUMIFS(I208:I211,A208:A211,"P")</f>
        <v>0</v>
      </c>
      <c r="J207" s="29"/>
    </row>
    <row r="208" spans="1:16" ht="15">
      <c r="A208" s="30" t="s">
        <v>50</v>
      </c>
      <c r="B208" s="30">
        <v>44</v>
      </c>
      <c r="C208" s="31" t="s">
        <v>285</v>
      </c>
      <c r="D208" s="30" t="s">
        <v>78</v>
      </c>
      <c r="E208" s="32" t="s">
        <v>286</v>
      </c>
      <c r="F208" s="33" t="s">
        <v>89</v>
      </c>
      <c r="G208" s="34">
        <v>5</v>
      </c>
      <c r="H208" s="35">
        <v>0</v>
      </c>
      <c r="I208" s="36">
        <f>ROUND(G208*H208,P4)</f>
        <v>0</v>
      </c>
      <c r="J208" s="30"/>
      <c r="O208" s="37">
        <f>I208*0.21</f>
        <v>0</v>
      </c>
      <c r="P208">
        <v>3</v>
      </c>
    </row>
    <row r="209" spans="1:10" ht="15">
      <c r="A209" s="30" t="s">
        <v>55</v>
      </c>
      <c r="B209" s="38"/>
      <c r="E209" s="39"/>
      <c r="J209" s="40"/>
    </row>
    <row r="210" spans="1:10" ht="30">
      <c r="A210" s="30" t="s">
        <v>56</v>
      </c>
      <c r="B210" s="38"/>
      <c r="E210" s="41" t="s">
        <v>287</v>
      </c>
      <c r="J210" s="40"/>
    </row>
    <row r="211" spans="1:10" ht="165">
      <c r="A211" s="30" t="s">
        <v>58</v>
      </c>
      <c r="B211" s="38"/>
      <c r="E211" s="32" t="s">
        <v>288</v>
      </c>
      <c r="J211" s="40"/>
    </row>
    <row r="212" spans="1:10" ht="15">
      <c r="A212" s="24" t="s">
        <v>47</v>
      </c>
      <c r="B212" s="25"/>
      <c r="C212" s="26" t="s">
        <v>289</v>
      </c>
      <c r="D212" s="27"/>
      <c r="E212" s="24" t="s">
        <v>290</v>
      </c>
      <c r="F212" s="27"/>
      <c r="G212" s="27"/>
      <c r="H212" s="27"/>
      <c r="I212" s="28">
        <f>SUMIFS(I213:I216,A213:A216,"P")</f>
        <v>0</v>
      </c>
      <c r="J212" s="29"/>
    </row>
    <row r="213" spans="1:16" ht="15">
      <c r="A213" s="30" t="s">
        <v>50</v>
      </c>
      <c r="B213" s="30">
        <v>45</v>
      </c>
      <c r="C213" s="31" t="s">
        <v>291</v>
      </c>
      <c r="D213" s="30" t="s">
        <v>78</v>
      </c>
      <c r="E213" s="32" t="s">
        <v>292</v>
      </c>
      <c r="F213" s="33" t="s">
        <v>54</v>
      </c>
      <c r="G213" s="34">
        <v>3.336</v>
      </c>
      <c r="H213" s="35">
        <v>0</v>
      </c>
      <c r="I213" s="36">
        <f>ROUND(G213*H213,P4)</f>
        <v>0</v>
      </c>
      <c r="J213" s="30"/>
      <c r="O213" s="37">
        <f>I213*0.21</f>
        <v>0</v>
      </c>
      <c r="P213">
        <v>3</v>
      </c>
    </row>
    <row r="214" spans="1:10" ht="15">
      <c r="A214" s="30" t="s">
        <v>55</v>
      </c>
      <c r="B214" s="38"/>
      <c r="E214" s="39"/>
      <c r="J214" s="40"/>
    </row>
    <row r="215" spans="1:10" ht="30">
      <c r="A215" s="30" t="s">
        <v>56</v>
      </c>
      <c r="B215" s="38"/>
      <c r="E215" s="41" t="s">
        <v>293</v>
      </c>
      <c r="J215" s="40"/>
    </row>
    <row r="216" spans="1:10" ht="180">
      <c r="A216" s="30" t="s">
        <v>58</v>
      </c>
      <c r="B216" s="38"/>
      <c r="E216" s="32" t="s">
        <v>294</v>
      </c>
      <c r="J216" s="40"/>
    </row>
    <row r="217" spans="1:10" ht="15">
      <c r="A217" s="24" t="s">
        <v>47</v>
      </c>
      <c r="B217" s="25"/>
      <c r="C217" s="26" t="s">
        <v>295</v>
      </c>
      <c r="D217" s="27"/>
      <c r="E217" s="24" t="s">
        <v>296</v>
      </c>
      <c r="F217" s="27"/>
      <c r="G217" s="27"/>
      <c r="H217" s="27"/>
      <c r="I217" s="28">
        <f>SUMIFS(I218:I221,A218:A221,"P")</f>
        <v>0</v>
      </c>
      <c r="J217" s="29"/>
    </row>
    <row r="218" spans="1:16" ht="30">
      <c r="A218" s="30" t="s">
        <v>50</v>
      </c>
      <c r="B218" s="30">
        <v>46</v>
      </c>
      <c r="C218" s="31" t="s">
        <v>297</v>
      </c>
      <c r="D218" s="30" t="s">
        <v>78</v>
      </c>
      <c r="E218" s="32" t="s">
        <v>298</v>
      </c>
      <c r="F218" s="33" t="s">
        <v>89</v>
      </c>
      <c r="G218" s="34">
        <v>1.39</v>
      </c>
      <c r="H218" s="35">
        <v>0</v>
      </c>
      <c r="I218" s="36">
        <f>ROUND(G218*H218,P4)</f>
        <v>0</v>
      </c>
      <c r="J218" s="30"/>
      <c r="O218" s="37">
        <f>I218*0.21</f>
        <v>0</v>
      </c>
      <c r="P218">
        <v>3</v>
      </c>
    </row>
    <row r="219" spans="1:10" ht="15">
      <c r="A219" s="30" t="s">
        <v>55</v>
      </c>
      <c r="B219" s="38"/>
      <c r="E219" s="39"/>
      <c r="J219" s="40"/>
    </row>
    <row r="220" spans="1:10" ht="30">
      <c r="A220" s="30" t="s">
        <v>56</v>
      </c>
      <c r="B220" s="38"/>
      <c r="E220" s="41" t="s">
        <v>299</v>
      </c>
      <c r="J220" s="40"/>
    </row>
    <row r="221" spans="1:10" ht="180">
      <c r="A221" s="30" t="s">
        <v>58</v>
      </c>
      <c r="B221" s="38"/>
      <c r="E221" s="32" t="s">
        <v>300</v>
      </c>
      <c r="J221" s="40"/>
    </row>
    <row r="222" spans="1:10" ht="15">
      <c r="A222" s="24" t="s">
        <v>47</v>
      </c>
      <c r="B222" s="25"/>
      <c r="C222" s="26" t="s">
        <v>301</v>
      </c>
      <c r="D222" s="27"/>
      <c r="E222" s="24" t="s">
        <v>302</v>
      </c>
      <c r="F222" s="27"/>
      <c r="G222" s="27"/>
      <c r="H222" s="27"/>
      <c r="I222" s="28">
        <f>SUMIFS(I223:I242,A223:A242,"P")</f>
        <v>0</v>
      </c>
      <c r="J222" s="29"/>
    </row>
    <row r="223" spans="1:16" ht="15">
      <c r="A223" s="30" t="s">
        <v>50</v>
      </c>
      <c r="B223" s="30">
        <v>47</v>
      </c>
      <c r="C223" s="31" t="s">
        <v>303</v>
      </c>
      <c r="D223" s="30" t="s">
        <v>78</v>
      </c>
      <c r="E223" s="32" t="s">
        <v>304</v>
      </c>
      <c r="F223" s="33" t="s">
        <v>54</v>
      </c>
      <c r="G223" s="34">
        <v>88.897</v>
      </c>
      <c r="H223" s="35">
        <v>0</v>
      </c>
      <c r="I223" s="36">
        <f>ROUND(G223*H223,P4)</f>
        <v>0</v>
      </c>
      <c r="J223" s="30"/>
      <c r="O223" s="37">
        <f>I223*0.21</f>
        <v>0</v>
      </c>
      <c r="P223">
        <v>3</v>
      </c>
    </row>
    <row r="224" spans="1:10" ht="15">
      <c r="A224" s="30" t="s">
        <v>55</v>
      </c>
      <c r="B224" s="38"/>
      <c r="E224" s="39"/>
      <c r="J224" s="40"/>
    </row>
    <row r="225" spans="1:10" ht="30">
      <c r="A225" s="30" t="s">
        <v>56</v>
      </c>
      <c r="B225" s="38"/>
      <c r="E225" s="41" t="s">
        <v>305</v>
      </c>
      <c r="J225" s="40"/>
    </row>
    <row r="226" spans="1:10" ht="60">
      <c r="A226" s="30" t="s">
        <v>58</v>
      </c>
      <c r="B226" s="38"/>
      <c r="E226" s="32" t="s">
        <v>306</v>
      </c>
      <c r="J226" s="40"/>
    </row>
    <row r="227" spans="1:16" ht="15">
      <c r="A227" s="30" t="s">
        <v>50</v>
      </c>
      <c r="B227" s="30">
        <v>48</v>
      </c>
      <c r="C227" s="31" t="s">
        <v>307</v>
      </c>
      <c r="D227" s="30" t="s">
        <v>78</v>
      </c>
      <c r="E227" s="32" t="s">
        <v>308</v>
      </c>
      <c r="F227" s="33" t="s">
        <v>89</v>
      </c>
      <c r="G227" s="34">
        <v>288.26</v>
      </c>
      <c r="H227" s="35">
        <v>0</v>
      </c>
      <c r="I227" s="36">
        <f>ROUND(G227*H227,P4)</f>
        <v>0</v>
      </c>
      <c r="J227" s="30"/>
      <c r="O227" s="37">
        <f>I227*0.21</f>
        <v>0</v>
      </c>
      <c r="P227">
        <v>3</v>
      </c>
    </row>
    <row r="228" spans="1:10" ht="15">
      <c r="A228" s="30" t="s">
        <v>55</v>
      </c>
      <c r="B228" s="38"/>
      <c r="E228" s="39"/>
      <c r="J228" s="40"/>
    </row>
    <row r="229" spans="1:10" ht="30">
      <c r="A229" s="30" t="s">
        <v>56</v>
      </c>
      <c r="B229" s="38"/>
      <c r="E229" s="41" t="s">
        <v>309</v>
      </c>
      <c r="J229" s="40"/>
    </row>
    <row r="230" spans="1:10" ht="60">
      <c r="A230" s="30" t="s">
        <v>58</v>
      </c>
      <c r="B230" s="38"/>
      <c r="E230" s="32" t="s">
        <v>306</v>
      </c>
      <c r="J230" s="40"/>
    </row>
    <row r="231" spans="1:16" ht="15">
      <c r="A231" s="30" t="s">
        <v>50</v>
      </c>
      <c r="B231" s="30">
        <v>49</v>
      </c>
      <c r="C231" s="31" t="s">
        <v>310</v>
      </c>
      <c r="D231" s="30" t="s">
        <v>311</v>
      </c>
      <c r="E231" s="32" t="s">
        <v>312</v>
      </c>
      <c r="F231" s="33" t="s">
        <v>89</v>
      </c>
      <c r="G231" s="34">
        <v>6175.019</v>
      </c>
      <c r="H231" s="35">
        <v>0</v>
      </c>
      <c r="I231" s="36">
        <f>ROUND(G231*H231,P4)</f>
        <v>0</v>
      </c>
      <c r="J231" s="30"/>
      <c r="O231" s="37">
        <f>I231*0.21</f>
        <v>0</v>
      </c>
      <c r="P231">
        <v>3</v>
      </c>
    </row>
    <row r="232" spans="1:10" ht="15">
      <c r="A232" s="30" t="s">
        <v>55</v>
      </c>
      <c r="B232" s="38"/>
      <c r="E232" s="39"/>
      <c r="J232" s="40"/>
    </row>
    <row r="233" spans="1:10" ht="30">
      <c r="A233" s="30" t="s">
        <v>56</v>
      </c>
      <c r="B233" s="38"/>
      <c r="E233" s="41" t="s">
        <v>313</v>
      </c>
      <c r="J233" s="40"/>
    </row>
    <row r="234" spans="1:10" ht="60">
      <c r="A234" s="30" t="s">
        <v>58</v>
      </c>
      <c r="B234" s="38"/>
      <c r="E234" s="32" t="s">
        <v>306</v>
      </c>
      <c r="J234" s="40"/>
    </row>
    <row r="235" spans="1:16" ht="15">
      <c r="A235" s="30" t="s">
        <v>50</v>
      </c>
      <c r="B235" s="30">
        <v>50</v>
      </c>
      <c r="C235" s="31" t="s">
        <v>310</v>
      </c>
      <c r="D235" s="30" t="s">
        <v>314</v>
      </c>
      <c r="E235" s="32" t="s">
        <v>315</v>
      </c>
      <c r="F235" s="33" t="s">
        <v>89</v>
      </c>
      <c r="G235" s="34">
        <v>7402.638</v>
      </c>
      <c r="H235" s="35">
        <v>0</v>
      </c>
      <c r="I235" s="36">
        <f>ROUND(G235*H235,P4)</f>
        <v>0</v>
      </c>
      <c r="J235" s="30"/>
      <c r="O235" s="37">
        <f>I235*0.21</f>
        <v>0</v>
      </c>
      <c r="P235">
        <v>3</v>
      </c>
    </row>
    <row r="236" spans="1:10" ht="15">
      <c r="A236" s="30" t="s">
        <v>55</v>
      </c>
      <c r="B236" s="38"/>
      <c r="E236" s="39"/>
      <c r="J236" s="40"/>
    </row>
    <row r="237" spans="1:10" ht="30">
      <c r="A237" s="30" t="s">
        <v>56</v>
      </c>
      <c r="B237" s="38"/>
      <c r="E237" s="41" t="s">
        <v>316</v>
      </c>
      <c r="J237" s="40"/>
    </row>
    <row r="238" spans="1:10" ht="60">
      <c r="A238" s="30" t="s">
        <v>58</v>
      </c>
      <c r="B238" s="38"/>
      <c r="E238" s="32" t="s">
        <v>306</v>
      </c>
      <c r="J238" s="40"/>
    </row>
    <row r="239" spans="1:16" ht="15">
      <c r="A239" s="30" t="s">
        <v>50</v>
      </c>
      <c r="B239" s="30">
        <v>51</v>
      </c>
      <c r="C239" s="31" t="s">
        <v>317</v>
      </c>
      <c r="D239" s="30" t="s">
        <v>78</v>
      </c>
      <c r="E239" s="32" t="s">
        <v>318</v>
      </c>
      <c r="F239" s="33" t="s">
        <v>89</v>
      </c>
      <c r="G239" s="34">
        <v>374.484</v>
      </c>
      <c r="H239" s="35">
        <v>0</v>
      </c>
      <c r="I239" s="36">
        <f>ROUND(G239*H239,P4)</f>
        <v>0</v>
      </c>
      <c r="J239" s="30"/>
      <c r="O239" s="37">
        <f>I239*0.21</f>
        <v>0</v>
      </c>
      <c r="P239">
        <v>3</v>
      </c>
    </row>
    <row r="240" spans="1:10" ht="15">
      <c r="A240" s="30" t="s">
        <v>55</v>
      </c>
      <c r="B240" s="38"/>
      <c r="E240" s="39"/>
      <c r="J240" s="40"/>
    </row>
    <row r="241" spans="1:10" ht="60">
      <c r="A241" s="30" t="s">
        <v>56</v>
      </c>
      <c r="B241" s="38"/>
      <c r="E241" s="41" t="s">
        <v>319</v>
      </c>
      <c r="J241" s="40"/>
    </row>
    <row r="242" spans="1:10" ht="60">
      <c r="A242" s="30" t="s">
        <v>58</v>
      </c>
      <c r="B242" s="38"/>
      <c r="E242" s="32" t="s">
        <v>306</v>
      </c>
      <c r="J242" s="40"/>
    </row>
    <row r="243" spans="1:10" ht="15">
      <c r="A243" s="24" t="s">
        <v>47</v>
      </c>
      <c r="B243" s="25"/>
      <c r="C243" s="26" t="s">
        <v>320</v>
      </c>
      <c r="D243" s="27"/>
      <c r="E243" s="24" t="s">
        <v>321</v>
      </c>
      <c r="F243" s="27"/>
      <c r="G243" s="27"/>
      <c r="H243" s="27"/>
      <c r="I243" s="28">
        <f>SUMIFS(I244:I247,A244:A247,"P")</f>
        <v>0</v>
      </c>
      <c r="J243" s="29"/>
    </row>
    <row r="244" spans="1:16" ht="15">
      <c r="A244" s="30" t="s">
        <v>50</v>
      </c>
      <c r="B244" s="30">
        <v>52</v>
      </c>
      <c r="C244" s="31" t="s">
        <v>322</v>
      </c>
      <c r="D244" s="30" t="s">
        <v>78</v>
      </c>
      <c r="E244" s="32" t="s">
        <v>323</v>
      </c>
      <c r="F244" s="33" t="s">
        <v>89</v>
      </c>
      <c r="G244" s="34">
        <v>60.88</v>
      </c>
      <c r="H244" s="35">
        <v>0</v>
      </c>
      <c r="I244" s="36">
        <f>ROUND(G244*H244,P4)</f>
        <v>0</v>
      </c>
      <c r="J244" s="30"/>
      <c r="O244" s="37">
        <f>I244*0.21</f>
        <v>0</v>
      </c>
      <c r="P244">
        <v>3</v>
      </c>
    </row>
    <row r="245" spans="1:10" ht="15">
      <c r="A245" s="30" t="s">
        <v>55</v>
      </c>
      <c r="B245" s="38"/>
      <c r="E245" s="39"/>
      <c r="J245" s="40"/>
    </row>
    <row r="246" spans="1:10" ht="30">
      <c r="A246" s="30" t="s">
        <v>56</v>
      </c>
      <c r="B246" s="38"/>
      <c r="E246" s="41" t="s">
        <v>324</v>
      </c>
      <c r="J246" s="40"/>
    </row>
    <row r="247" spans="1:10" ht="120">
      <c r="A247" s="30" t="s">
        <v>58</v>
      </c>
      <c r="B247" s="38"/>
      <c r="E247" s="32" t="s">
        <v>325</v>
      </c>
      <c r="J247" s="40"/>
    </row>
    <row r="248" spans="1:10" ht="15">
      <c r="A248" s="24" t="s">
        <v>47</v>
      </c>
      <c r="B248" s="25"/>
      <c r="C248" s="26" t="s">
        <v>326</v>
      </c>
      <c r="D248" s="27"/>
      <c r="E248" s="24" t="s">
        <v>327</v>
      </c>
      <c r="F248" s="27"/>
      <c r="G248" s="27"/>
      <c r="H248" s="27"/>
      <c r="I248" s="28">
        <f>SUMIFS(I249:I252,A249:A252,"P")</f>
        <v>0</v>
      </c>
      <c r="J248" s="29"/>
    </row>
    <row r="249" spans="1:16" ht="15">
      <c r="A249" s="30" t="s">
        <v>50</v>
      </c>
      <c r="B249" s="30">
        <v>53</v>
      </c>
      <c r="C249" s="31" t="s">
        <v>328</v>
      </c>
      <c r="D249" s="30" t="s">
        <v>78</v>
      </c>
      <c r="E249" s="32" t="s">
        <v>329</v>
      </c>
      <c r="F249" s="33" t="s">
        <v>89</v>
      </c>
      <c r="G249" s="34">
        <v>567.1</v>
      </c>
      <c r="H249" s="35">
        <v>0</v>
      </c>
      <c r="I249" s="36">
        <f>ROUND(G249*H249,P4)</f>
        <v>0</v>
      </c>
      <c r="J249" s="30"/>
      <c r="O249" s="37">
        <f>I249*0.21</f>
        <v>0</v>
      </c>
      <c r="P249">
        <v>3</v>
      </c>
    </row>
    <row r="250" spans="1:10" ht="15">
      <c r="A250" s="30" t="s">
        <v>55</v>
      </c>
      <c r="B250" s="38"/>
      <c r="E250" s="39"/>
      <c r="J250" s="40"/>
    </row>
    <row r="251" spans="1:10" ht="30">
      <c r="A251" s="30" t="s">
        <v>56</v>
      </c>
      <c r="B251" s="38"/>
      <c r="E251" s="41" t="s">
        <v>330</v>
      </c>
      <c r="J251" s="40"/>
    </row>
    <row r="252" spans="1:10" ht="120">
      <c r="A252" s="30" t="s">
        <v>58</v>
      </c>
      <c r="B252" s="38"/>
      <c r="E252" s="32" t="s">
        <v>325</v>
      </c>
      <c r="J252" s="40"/>
    </row>
    <row r="253" spans="1:10" ht="15">
      <c r="A253" s="24" t="s">
        <v>47</v>
      </c>
      <c r="B253" s="25"/>
      <c r="C253" s="26" t="s">
        <v>331</v>
      </c>
      <c r="D253" s="27"/>
      <c r="E253" s="24" t="s">
        <v>332</v>
      </c>
      <c r="F253" s="27"/>
      <c r="G253" s="27"/>
      <c r="H253" s="27"/>
      <c r="I253" s="28">
        <f>SUMIFS(I254:I261,A254:A261,"P")</f>
        <v>0</v>
      </c>
      <c r="J253" s="29"/>
    </row>
    <row r="254" spans="1:16" ht="15">
      <c r="A254" s="30" t="s">
        <v>50</v>
      </c>
      <c r="B254" s="30">
        <v>54</v>
      </c>
      <c r="C254" s="31" t="s">
        <v>333</v>
      </c>
      <c r="D254" s="30" t="s">
        <v>78</v>
      </c>
      <c r="E254" s="32" t="s">
        <v>334</v>
      </c>
      <c r="F254" s="33" t="s">
        <v>89</v>
      </c>
      <c r="G254" s="34">
        <v>6025.255</v>
      </c>
      <c r="H254" s="35">
        <v>0</v>
      </c>
      <c r="I254" s="36">
        <f>ROUND(G254*H254,P4)</f>
        <v>0</v>
      </c>
      <c r="J254" s="30"/>
      <c r="O254" s="37">
        <f>I254*0.21</f>
        <v>0</v>
      </c>
      <c r="P254">
        <v>3</v>
      </c>
    </row>
    <row r="255" spans="1:10" ht="15">
      <c r="A255" s="30" t="s">
        <v>55</v>
      </c>
      <c r="B255" s="38"/>
      <c r="E255" s="39"/>
      <c r="J255" s="40"/>
    </row>
    <row r="256" spans="1:10" ht="30">
      <c r="A256" s="30" t="s">
        <v>56</v>
      </c>
      <c r="B256" s="38"/>
      <c r="E256" s="41" t="s">
        <v>335</v>
      </c>
      <c r="J256" s="40"/>
    </row>
    <row r="257" spans="1:10" ht="75">
      <c r="A257" s="30" t="s">
        <v>58</v>
      </c>
      <c r="B257" s="38"/>
      <c r="E257" s="32" t="s">
        <v>336</v>
      </c>
      <c r="J257" s="40"/>
    </row>
    <row r="258" spans="1:16" ht="15">
      <c r="A258" s="30" t="s">
        <v>50</v>
      </c>
      <c r="B258" s="30">
        <v>55</v>
      </c>
      <c r="C258" s="31" t="s">
        <v>337</v>
      </c>
      <c r="D258" s="30" t="s">
        <v>78</v>
      </c>
      <c r="E258" s="32" t="s">
        <v>338</v>
      </c>
      <c r="F258" s="33" t="s">
        <v>89</v>
      </c>
      <c r="G258" s="34">
        <v>5971.63</v>
      </c>
      <c r="H258" s="35">
        <v>0</v>
      </c>
      <c r="I258" s="36">
        <f>ROUND(G258*H258,P4)</f>
        <v>0</v>
      </c>
      <c r="J258" s="30"/>
      <c r="O258" s="37">
        <f>I258*0.21</f>
        <v>0</v>
      </c>
      <c r="P258">
        <v>3</v>
      </c>
    </row>
    <row r="259" spans="1:10" ht="15">
      <c r="A259" s="30" t="s">
        <v>55</v>
      </c>
      <c r="B259" s="38"/>
      <c r="E259" s="39"/>
      <c r="J259" s="40"/>
    </row>
    <row r="260" spans="1:10" ht="45">
      <c r="A260" s="30" t="s">
        <v>56</v>
      </c>
      <c r="B260" s="38"/>
      <c r="E260" s="41" t="s">
        <v>339</v>
      </c>
      <c r="J260" s="40"/>
    </row>
    <row r="261" spans="1:10" ht="75">
      <c r="A261" s="30" t="s">
        <v>58</v>
      </c>
      <c r="B261" s="38"/>
      <c r="E261" s="32" t="s">
        <v>336</v>
      </c>
      <c r="J261" s="40"/>
    </row>
    <row r="262" spans="1:10" ht="15">
      <c r="A262" s="24" t="s">
        <v>47</v>
      </c>
      <c r="B262" s="25"/>
      <c r="C262" s="26" t="s">
        <v>340</v>
      </c>
      <c r="D262" s="27"/>
      <c r="E262" s="24" t="s">
        <v>341</v>
      </c>
      <c r="F262" s="27"/>
      <c r="G262" s="27"/>
      <c r="H262" s="27"/>
      <c r="I262" s="28">
        <f>SUMIFS(I263:I270,A263:A270,"P")</f>
        <v>0</v>
      </c>
      <c r="J262" s="29"/>
    </row>
    <row r="263" spans="1:16" ht="15">
      <c r="A263" s="30" t="s">
        <v>50</v>
      </c>
      <c r="B263" s="30">
        <v>56</v>
      </c>
      <c r="C263" s="31" t="s">
        <v>342</v>
      </c>
      <c r="D263" s="30" t="s">
        <v>78</v>
      </c>
      <c r="E263" s="32" t="s">
        <v>343</v>
      </c>
      <c r="F263" s="33" t="s">
        <v>89</v>
      </c>
      <c r="G263" s="34">
        <v>5971.63</v>
      </c>
      <c r="H263" s="35">
        <v>0</v>
      </c>
      <c r="I263" s="36">
        <f>ROUND(G263*H263,P4)</f>
        <v>0</v>
      </c>
      <c r="J263" s="30"/>
      <c r="O263" s="37">
        <f>I263*0.21</f>
        <v>0</v>
      </c>
      <c r="P263">
        <v>3</v>
      </c>
    </row>
    <row r="264" spans="1:10" ht="15">
      <c r="A264" s="30" t="s">
        <v>55</v>
      </c>
      <c r="B264" s="38"/>
      <c r="E264" s="32" t="s">
        <v>344</v>
      </c>
      <c r="J264" s="40"/>
    </row>
    <row r="265" spans="1:10" ht="45">
      <c r="A265" s="30" t="s">
        <v>56</v>
      </c>
      <c r="B265" s="38"/>
      <c r="E265" s="41" t="s">
        <v>345</v>
      </c>
      <c r="J265" s="40"/>
    </row>
    <row r="266" spans="1:10" ht="165">
      <c r="A266" s="30" t="s">
        <v>58</v>
      </c>
      <c r="B266" s="38"/>
      <c r="E266" s="32" t="s">
        <v>346</v>
      </c>
      <c r="J266" s="40"/>
    </row>
    <row r="267" spans="1:16" ht="15">
      <c r="A267" s="30" t="s">
        <v>50</v>
      </c>
      <c r="B267" s="30">
        <v>57</v>
      </c>
      <c r="C267" s="31" t="s">
        <v>347</v>
      </c>
      <c r="D267" s="30" t="s">
        <v>78</v>
      </c>
      <c r="E267" s="32" t="s">
        <v>348</v>
      </c>
      <c r="F267" s="33" t="s">
        <v>89</v>
      </c>
      <c r="G267" s="34">
        <v>6025.255</v>
      </c>
      <c r="H267" s="35">
        <v>0</v>
      </c>
      <c r="I267" s="36">
        <f>ROUND(G267*H267,P4)</f>
        <v>0</v>
      </c>
      <c r="J267" s="30"/>
      <c r="O267" s="37">
        <f>I267*0.21</f>
        <v>0</v>
      </c>
      <c r="P267">
        <v>3</v>
      </c>
    </row>
    <row r="268" spans="1:10" ht="15">
      <c r="A268" s="30" t="s">
        <v>55</v>
      </c>
      <c r="B268" s="38"/>
      <c r="E268" s="32" t="s">
        <v>349</v>
      </c>
      <c r="J268" s="40"/>
    </row>
    <row r="269" spans="1:10" ht="45">
      <c r="A269" s="30" t="s">
        <v>56</v>
      </c>
      <c r="B269" s="38"/>
      <c r="E269" s="41" t="s">
        <v>350</v>
      </c>
      <c r="J269" s="40"/>
    </row>
    <row r="270" spans="1:10" ht="165">
      <c r="A270" s="30" t="s">
        <v>58</v>
      </c>
      <c r="B270" s="38"/>
      <c r="E270" s="32" t="s">
        <v>346</v>
      </c>
      <c r="J270" s="40"/>
    </row>
    <row r="271" spans="1:10" ht="15">
      <c r="A271" s="24" t="s">
        <v>47</v>
      </c>
      <c r="B271" s="42"/>
      <c r="C271" s="26" t="s">
        <v>351</v>
      </c>
      <c r="D271" s="43"/>
      <c r="E271" s="24" t="s">
        <v>352</v>
      </c>
      <c r="F271" s="43"/>
      <c r="G271" s="43"/>
      <c r="H271" s="43"/>
      <c r="I271" s="28">
        <f>SUMIFS(I271:I272,A271:A272,"P")</f>
        <v>0</v>
      </c>
      <c r="J271" s="44"/>
    </row>
    <row r="272" spans="1:10" ht="15">
      <c r="A272" s="24" t="s">
        <v>47</v>
      </c>
      <c r="B272" s="25"/>
      <c r="C272" s="26" t="s">
        <v>353</v>
      </c>
      <c r="D272" s="27"/>
      <c r="E272" s="24" t="s">
        <v>354</v>
      </c>
      <c r="F272" s="27"/>
      <c r="G272" s="27"/>
      <c r="H272" s="27"/>
      <c r="I272" s="28">
        <f>SUMIFS(I273:I276,A273:A276,"P")</f>
        <v>0</v>
      </c>
      <c r="J272" s="29"/>
    </row>
    <row r="273" spans="1:16" ht="15">
      <c r="A273" s="30" t="s">
        <v>50</v>
      </c>
      <c r="B273" s="30">
        <v>59</v>
      </c>
      <c r="C273" s="31" t="s">
        <v>355</v>
      </c>
      <c r="D273" s="30" t="s">
        <v>356</v>
      </c>
      <c r="E273" s="32" t="s">
        <v>357</v>
      </c>
      <c r="F273" s="33" t="s">
        <v>89</v>
      </c>
      <c r="G273" s="34">
        <v>23.954</v>
      </c>
      <c r="H273" s="35">
        <v>0</v>
      </c>
      <c r="I273" s="36">
        <f>ROUND(G273*H273,P4)</f>
        <v>0</v>
      </c>
      <c r="J273" s="30"/>
      <c r="O273" s="37">
        <f>I273*0.21</f>
        <v>0</v>
      </c>
      <c r="P273">
        <v>3</v>
      </c>
    </row>
    <row r="274" spans="1:10" ht="75">
      <c r="A274" s="30" t="s">
        <v>55</v>
      </c>
      <c r="B274" s="38"/>
      <c r="E274" s="32" t="s">
        <v>358</v>
      </c>
      <c r="J274" s="40"/>
    </row>
    <row r="275" spans="1:10" ht="30">
      <c r="A275" s="30" t="s">
        <v>56</v>
      </c>
      <c r="B275" s="38"/>
      <c r="E275" s="41" t="s">
        <v>359</v>
      </c>
      <c r="J275" s="40"/>
    </row>
    <row r="276" spans="1:10" ht="195">
      <c r="A276" s="30" t="s">
        <v>58</v>
      </c>
      <c r="B276" s="38"/>
      <c r="E276" s="32" t="s">
        <v>360</v>
      </c>
      <c r="J276" s="40"/>
    </row>
    <row r="277" spans="1:10" ht="15">
      <c r="A277" s="24" t="s">
        <v>47</v>
      </c>
      <c r="B277" s="25"/>
      <c r="C277" s="26" t="s">
        <v>361</v>
      </c>
      <c r="D277" s="27"/>
      <c r="E277" s="24" t="s">
        <v>362</v>
      </c>
      <c r="F277" s="27"/>
      <c r="G277" s="27"/>
      <c r="H277" s="27"/>
      <c r="I277" s="28">
        <f>SUMIFS(I278:I281,A278:A281,"P")</f>
        <v>0</v>
      </c>
      <c r="J277" s="29"/>
    </row>
    <row r="278" spans="1:16" ht="15">
      <c r="A278" s="30" t="s">
        <v>50</v>
      </c>
      <c r="B278" s="30">
        <v>60</v>
      </c>
      <c r="C278" s="31" t="s">
        <v>363</v>
      </c>
      <c r="D278" s="30" t="s">
        <v>364</v>
      </c>
      <c r="E278" s="32" t="s">
        <v>365</v>
      </c>
      <c r="F278" s="33" t="s">
        <v>89</v>
      </c>
      <c r="G278" s="34">
        <v>96.876</v>
      </c>
      <c r="H278" s="35">
        <v>0</v>
      </c>
      <c r="I278" s="36">
        <f>ROUND(G278*H278,P4)</f>
        <v>0</v>
      </c>
      <c r="J278" s="30"/>
      <c r="O278" s="37">
        <f>I278*0.21</f>
        <v>0</v>
      </c>
      <c r="P278">
        <v>3</v>
      </c>
    </row>
    <row r="279" spans="1:10" ht="15">
      <c r="A279" s="30" t="s">
        <v>55</v>
      </c>
      <c r="B279" s="38"/>
      <c r="E279" s="39" t="s">
        <v>78</v>
      </c>
      <c r="J279" s="40"/>
    </row>
    <row r="280" spans="1:10" ht="30">
      <c r="A280" s="30" t="s">
        <v>56</v>
      </c>
      <c r="B280" s="38"/>
      <c r="E280" s="41" t="s">
        <v>366</v>
      </c>
      <c r="J280" s="40"/>
    </row>
    <row r="281" spans="1:10" ht="135">
      <c r="A281" s="30" t="s">
        <v>58</v>
      </c>
      <c r="B281" s="38"/>
      <c r="E281" s="32" t="s">
        <v>367</v>
      </c>
      <c r="J281" s="40"/>
    </row>
    <row r="282" spans="1:10" ht="15">
      <c r="A282" s="24" t="s">
        <v>47</v>
      </c>
      <c r="B282" s="25"/>
      <c r="C282" s="26" t="s">
        <v>368</v>
      </c>
      <c r="D282" s="27"/>
      <c r="E282" s="24" t="s">
        <v>369</v>
      </c>
      <c r="F282" s="27"/>
      <c r="G282" s="27"/>
      <c r="H282" s="27"/>
      <c r="I282" s="28">
        <f>SUMIFS(I283:I286,A283:A286,"P")</f>
        <v>0</v>
      </c>
      <c r="J282" s="29"/>
    </row>
    <row r="283" spans="1:16" ht="30">
      <c r="A283" s="30" t="s">
        <v>50</v>
      </c>
      <c r="B283" s="30">
        <v>90</v>
      </c>
      <c r="C283" s="31" t="s">
        <v>370</v>
      </c>
      <c r="D283" s="30" t="s">
        <v>78</v>
      </c>
      <c r="E283" s="32" t="s">
        <v>371</v>
      </c>
      <c r="F283" s="33" t="s">
        <v>89</v>
      </c>
      <c r="G283" s="34">
        <v>27.425</v>
      </c>
      <c r="H283" s="35">
        <v>0</v>
      </c>
      <c r="I283" s="36">
        <f>ROUND(G283*H283,P4)</f>
        <v>0</v>
      </c>
      <c r="J283" s="30"/>
      <c r="O283" s="37">
        <f>I283*0.21</f>
        <v>0</v>
      </c>
      <c r="P283">
        <v>3</v>
      </c>
    </row>
    <row r="284" spans="1:10" ht="15">
      <c r="A284" s="30" t="s">
        <v>55</v>
      </c>
      <c r="B284" s="38"/>
      <c r="E284" s="39"/>
      <c r="J284" s="40"/>
    </row>
    <row r="285" spans="1:10" ht="30">
      <c r="A285" s="30" t="s">
        <v>56</v>
      </c>
      <c r="B285" s="38"/>
      <c r="E285" s="41" t="s">
        <v>372</v>
      </c>
      <c r="J285" s="40"/>
    </row>
    <row r="286" spans="1:10" ht="285">
      <c r="A286" s="30" t="s">
        <v>58</v>
      </c>
      <c r="B286" s="38"/>
      <c r="E286" s="32" t="s">
        <v>373</v>
      </c>
      <c r="J286" s="40"/>
    </row>
    <row r="287" spans="1:10" ht="15">
      <c r="A287" s="24" t="s">
        <v>47</v>
      </c>
      <c r="B287" s="25"/>
      <c r="C287" s="26" t="s">
        <v>374</v>
      </c>
      <c r="D287" s="27"/>
      <c r="E287" s="24" t="s">
        <v>375</v>
      </c>
      <c r="F287" s="27"/>
      <c r="G287" s="27"/>
      <c r="H287" s="27"/>
      <c r="I287" s="28">
        <f>SUMIFS(I288:I291,A288:A291,"P")</f>
        <v>0</v>
      </c>
      <c r="J287" s="29"/>
    </row>
    <row r="288" spans="1:16" ht="15">
      <c r="A288" s="30" t="s">
        <v>50</v>
      </c>
      <c r="B288" s="30">
        <v>61</v>
      </c>
      <c r="C288" s="31" t="s">
        <v>376</v>
      </c>
      <c r="D288" s="30" t="s">
        <v>78</v>
      </c>
      <c r="E288" s="32" t="s">
        <v>377</v>
      </c>
      <c r="F288" s="33" t="s">
        <v>128</v>
      </c>
      <c r="G288" s="34">
        <v>10.97</v>
      </c>
      <c r="H288" s="35">
        <v>0</v>
      </c>
      <c r="I288" s="36">
        <f>ROUND(G288*H288,P4)</f>
        <v>0</v>
      </c>
      <c r="J288" s="30"/>
      <c r="O288" s="37">
        <f>I288*0.21</f>
        <v>0</v>
      </c>
      <c r="P288">
        <v>3</v>
      </c>
    </row>
    <row r="289" spans="1:10" ht="15">
      <c r="A289" s="30" t="s">
        <v>55</v>
      </c>
      <c r="B289" s="38"/>
      <c r="E289" s="39" t="s">
        <v>78</v>
      </c>
      <c r="J289" s="40"/>
    </row>
    <row r="290" spans="1:10" ht="30">
      <c r="A290" s="30" t="s">
        <v>56</v>
      </c>
      <c r="B290" s="38"/>
      <c r="E290" s="41" t="s">
        <v>378</v>
      </c>
      <c r="J290" s="40"/>
    </row>
    <row r="291" spans="1:10" ht="75">
      <c r="A291" s="30" t="s">
        <v>58</v>
      </c>
      <c r="B291" s="38"/>
      <c r="E291" s="32" t="s">
        <v>379</v>
      </c>
      <c r="J291" s="40"/>
    </row>
    <row r="292" spans="1:10" ht="15">
      <c r="A292" s="24" t="s">
        <v>47</v>
      </c>
      <c r="B292" s="25"/>
      <c r="C292" s="26" t="s">
        <v>380</v>
      </c>
      <c r="D292" s="27"/>
      <c r="E292" s="24" t="s">
        <v>381</v>
      </c>
      <c r="F292" s="27"/>
      <c r="G292" s="27"/>
      <c r="H292" s="27"/>
      <c r="I292" s="28">
        <f>SUMIFS(I293:I296,A293:A296,"P")</f>
        <v>0</v>
      </c>
      <c r="J292" s="29"/>
    </row>
    <row r="293" spans="1:16" ht="15">
      <c r="A293" s="30" t="s">
        <v>50</v>
      </c>
      <c r="B293" s="30">
        <v>62</v>
      </c>
      <c r="C293" s="31" t="s">
        <v>382</v>
      </c>
      <c r="D293" s="30" t="s">
        <v>78</v>
      </c>
      <c r="E293" s="32" t="s">
        <v>383</v>
      </c>
      <c r="F293" s="33" t="s">
        <v>128</v>
      </c>
      <c r="G293" s="34">
        <v>18</v>
      </c>
      <c r="H293" s="35">
        <v>0</v>
      </c>
      <c r="I293" s="36">
        <f>ROUND(G293*H293,P4)</f>
        <v>0</v>
      </c>
      <c r="J293" s="30"/>
      <c r="O293" s="37">
        <f>I293*0.21</f>
        <v>0</v>
      </c>
      <c r="P293">
        <v>3</v>
      </c>
    </row>
    <row r="294" spans="1:10" ht="15">
      <c r="A294" s="30" t="s">
        <v>55</v>
      </c>
      <c r="B294" s="38"/>
      <c r="E294" s="39"/>
      <c r="J294" s="40"/>
    </row>
    <row r="295" spans="1:10" ht="30">
      <c r="A295" s="30" t="s">
        <v>56</v>
      </c>
      <c r="B295" s="38"/>
      <c r="E295" s="41" t="s">
        <v>384</v>
      </c>
      <c r="J295" s="40"/>
    </row>
    <row r="296" spans="1:10" ht="330">
      <c r="A296" s="30" t="s">
        <v>58</v>
      </c>
      <c r="B296" s="38"/>
      <c r="E296" s="32" t="s">
        <v>385</v>
      </c>
      <c r="J296" s="40"/>
    </row>
    <row r="297" spans="1:10" ht="15">
      <c r="A297" s="24" t="s">
        <v>47</v>
      </c>
      <c r="B297" s="25"/>
      <c r="C297" s="26" t="s">
        <v>386</v>
      </c>
      <c r="D297" s="27"/>
      <c r="E297" s="24" t="s">
        <v>387</v>
      </c>
      <c r="F297" s="27"/>
      <c r="G297" s="27"/>
      <c r="H297" s="27"/>
      <c r="I297" s="28">
        <f>SUMIFS(I298:I301,A298:A301,"P")</f>
        <v>0</v>
      </c>
      <c r="J297" s="29"/>
    </row>
    <row r="298" spans="1:16" ht="15">
      <c r="A298" s="30" t="s">
        <v>50</v>
      </c>
      <c r="B298" s="30">
        <v>63</v>
      </c>
      <c r="C298" s="31" t="s">
        <v>388</v>
      </c>
      <c r="D298" s="30" t="s">
        <v>389</v>
      </c>
      <c r="E298" s="32" t="s">
        <v>390</v>
      </c>
      <c r="F298" s="33" t="s">
        <v>391</v>
      </c>
      <c r="G298" s="34">
        <v>17</v>
      </c>
      <c r="H298" s="35">
        <v>0</v>
      </c>
      <c r="I298" s="36">
        <f>ROUND(G298*H298,P4)</f>
        <v>0</v>
      </c>
      <c r="J298" s="30"/>
      <c r="O298" s="37">
        <f>I298*0.21</f>
        <v>0</v>
      </c>
      <c r="P298">
        <v>3</v>
      </c>
    </row>
    <row r="299" spans="1:10" ht="15">
      <c r="A299" s="30" t="s">
        <v>55</v>
      </c>
      <c r="B299" s="38"/>
      <c r="E299" s="32" t="s">
        <v>392</v>
      </c>
      <c r="J299" s="40"/>
    </row>
    <row r="300" spans="1:10" ht="30">
      <c r="A300" s="30" t="s">
        <v>56</v>
      </c>
      <c r="B300" s="38"/>
      <c r="E300" s="41" t="s">
        <v>393</v>
      </c>
      <c r="J300" s="40"/>
    </row>
    <row r="301" spans="1:10" ht="105">
      <c r="A301" s="30" t="s">
        <v>58</v>
      </c>
      <c r="B301" s="38"/>
      <c r="E301" s="32" t="s">
        <v>394</v>
      </c>
      <c r="J301" s="40"/>
    </row>
    <row r="302" spans="1:10" ht="15">
      <c r="A302" s="24" t="s">
        <v>47</v>
      </c>
      <c r="B302" s="25"/>
      <c r="C302" s="26" t="s">
        <v>395</v>
      </c>
      <c r="D302" s="27"/>
      <c r="E302" s="24" t="s">
        <v>396</v>
      </c>
      <c r="F302" s="27"/>
      <c r="G302" s="27"/>
      <c r="H302" s="27"/>
      <c r="I302" s="28">
        <f>SUMIFS(I303:I310,A303:A310,"P")</f>
        <v>0</v>
      </c>
      <c r="J302" s="29"/>
    </row>
    <row r="303" spans="1:16" ht="15">
      <c r="A303" s="30" t="s">
        <v>50</v>
      </c>
      <c r="B303" s="30">
        <v>64</v>
      </c>
      <c r="C303" s="31" t="s">
        <v>397</v>
      </c>
      <c r="D303" s="30" t="s">
        <v>78</v>
      </c>
      <c r="E303" s="32" t="s">
        <v>398</v>
      </c>
      <c r="F303" s="33" t="s">
        <v>391</v>
      </c>
      <c r="G303" s="34">
        <v>3</v>
      </c>
      <c r="H303" s="35">
        <v>0</v>
      </c>
      <c r="I303" s="36">
        <f>ROUND(G303*H303,P4)</f>
        <v>0</v>
      </c>
      <c r="J303" s="30"/>
      <c r="O303" s="37">
        <f>I303*0.21</f>
        <v>0</v>
      </c>
      <c r="P303">
        <v>3</v>
      </c>
    </row>
    <row r="304" spans="1:10" ht="15">
      <c r="A304" s="30" t="s">
        <v>55</v>
      </c>
      <c r="B304" s="38"/>
      <c r="E304" s="39"/>
      <c r="J304" s="40"/>
    </row>
    <row r="305" spans="1:10" ht="30">
      <c r="A305" s="30" t="s">
        <v>56</v>
      </c>
      <c r="B305" s="38"/>
      <c r="E305" s="41" t="s">
        <v>399</v>
      </c>
      <c r="J305" s="40"/>
    </row>
    <row r="306" spans="1:10" ht="90">
      <c r="A306" s="30" t="s">
        <v>58</v>
      </c>
      <c r="B306" s="38"/>
      <c r="E306" s="32" t="s">
        <v>400</v>
      </c>
      <c r="J306" s="40"/>
    </row>
    <row r="307" spans="1:16" ht="15">
      <c r="A307" s="30" t="s">
        <v>50</v>
      </c>
      <c r="B307" s="30">
        <v>65</v>
      </c>
      <c r="C307" s="31" t="s">
        <v>401</v>
      </c>
      <c r="D307" s="30" t="s">
        <v>78</v>
      </c>
      <c r="E307" s="32" t="s">
        <v>402</v>
      </c>
      <c r="F307" s="33" t="s">
        <v>391</v>
      </c>
      <c r="G307" s="34">
        <v>2</v>
      </c>
      <c r="H307" s="35">
        <v>0</v>
      </c>
      <c r="I307" s="36">
        <f>ROUND(G307*H307,P4)</f>
        <v>0</v>
      </c>
      <c r="J307" s="30"/>
      <c r="O307" s="37">
        <f>I307*0.21</f>
        <v>0</v>
      </c>
      <c r="P307">
        <v>3</v>
      </c>
    </row>
    <row r="308" spans="1:10" ht="15">
      <c r="A308" s="30" t="s">
        <v>55</v>
      </c>
      <c r="B308" s="38"/>
      <c r="E308" s="39"/>
      <c r="J308" s="40"/>
    </row>
    <row r="309" spans="1:10" ht="30">
      <c r="A309" s="30" t="s">
        <v>56</v>
      </c>
      <c r="B309" s="38"/>
      <c r="E309" s="41" t="s">
        <v>403</v>
      </c>
      <c r="J309" s="40"/>
    </row>
    <row r="310" spans="1:10" ht="45">
      <c r="A310" s="30" t="s">
        <v>58</v>
      </c>
      <c r="B310" s="38"/>
      <c r="E310" s="32" t="s">
        <v>404</v>
      </c>
      <c r="J310" s="40"/>
    </row>
    <row r="311" spans="1:10" ht="15">
      <c r="A311" s="24" t="s">
        <v>47</v>
      </c>
      <c r="B311" s="25"/>
      <c r="C311" s="26" t="s">
        <v>405</v>
      </c>
      <c r="D311" s="27"/>
      <c r="E311" s="24" t="s">
        <v>406</v>
      </c>
      <c r="F311" s="27"/>
      <c r="G311" s="27"/>
      <c r="H311" s="27"/>
      <c r="I311" s="28">
        <f>SUMIFS(I312:I339,A312:A339,"P")</f>
        <v>0</v>
      </c>
      <c r="J311" s="29"/>
    </row>
    <row r="312" spans="1:16" ht="15">
      <c r="A312" s="30" t="s">
        <v>50</v>
      </c>
      <c r="B312" s="30">
        <v>66</v>
      </c>
      <c r="C312" s="31" t="s">
        <v>407</v>
      </c>
      <c r="D312" s="30" t="s">
        <v>78</v>
      </c>
      <c r="E312" s="32" t="s">
        <v>408</v>
      </c>
      <c r="F312" s="33" t="s">
        <v>391</v>
      </c>
      <c r="G312" s="34">
        <v>16</v>
      </c>
      <c r="H312" s="35">
        <v>0</v>
      </c>
      <c r="I312" s="36">
        <f>ROUND(G312*H312,P4)</f>
        <v>0</v>
      </c>
      <c r="J312" s="30"/>
      <c r="O312" s="37">
        <f>I312*0.21</f>
        <v>0</v>
      </c>
      <c r="P312">
        <v>3</v>
      </c>
    </row>
    <row r="313" spans="1:10" ht="15">
      <c r="A313" s="30" t="s">
        <v>55</v>
      </c>
      <c r="B313" s="38"/>
      <c r="E313" s="39"/>
      <c r="J313" s="40"/>
    </row>
    <row r="314" spans="1:10" ht="30">
      <c r="A314" s="30" t="s">
        <v>56</v>
      </c>
      <c r="B314" s="38"/>
      <c r="E314" s="41" t="s">
        <v>409</v>
      </c>
      <c r="J314" s="40"/>
    </row>
    <row r="315" spans="1:10" ht="45">
      <c r="A315" s="30" t="s">
        <v>58</v>
      </c>
      <c r="B315" s="38"/>
      <c r="E315" s="32" t="s">
        <v>410</v>
      </c>
      <c r="J315" s="40"/>
    </row>
    <row r="316" spans="1:16" ht="15">
      <c r="A316" s="30" t="s">
        <v>50</v>
      </c>
      <c r="B316" s="30">
        <v>67</v>
      </c>
      <c r="C316" s="31" t="s">
        <v>411</v>
      </c>
      <c r="D316" s="30" t="s">
        <v>78</v>
      </c>
      <c r="E316" s="32" t="s">
        <v>412</v>
      </c>
      <c r="F316" s="33" t="s">
        <v>391</v>
      </c>
      <c r="G316" s="34">
        <v>18</v>
      </c>
      <c r="H316" s="35">
        <v>0</v>
      </c>
      <c r="I316" s="36">
        <f>ROUND(G316*H316,P4)</f>
        <v>0</v>
      </c>
      <c r="J316" s="30"/>
      <c r="O316" s="37">
        <f>I316*0.21</f>
        <v>0</v>
      </c>
      <c r="P316">
        <v>3</v>
      </c>
    </row>
    <row r="317" spans="1:10" ht="15">
      <c r="A317" s="30" t="s">
        <v>55</v>
      </c>
      <c r="B317" s="38"/>
      <c r="E317" s="39"/>
      <c r="J317" s="40"/>
    </row>
    <row r="318" spans="1:10" ht="30">
      <c r="A318" s="30" t="s">
        <v>56</v>
      </c>
      <c r="B318" s="38"/>
      <c r="E318" s="41" t="s">
        <v>413</v>
      </c>
      <c r="J318" s="40"/>
    </row>
    <row r="319" spans="1:10" ht="45">
      <c r="A319" s="30" t="s">
        <v>58</v>
      </c>
      <c r="B319" s="38"/>
      <c r="E319" s="32" t="s">
        <v>410</v>
      </c>
      <c r="J319" s="40"/>
    </row>
    <row r="320" spans="1:16" ht="15">
      <c r="A320" s="30" t="s">
        <v>50</v>
      </c>
      <c r="B320" s="30">
        <v>68</v>
      </c>
      <c r="C320" s="31" t="s">
        <v>414</v>
      </c>
      <c r="D320" s="30" t="s">
        <v>78</v>
      </c>
      <c r="E320" s="32" t="s">
        <v>415</v>
      </c>
      <c r="F320" s="33" t="s">
        <v>128</v>
      </c>
      <c r="G320" s="34">
        <v>18</v>
      </c>
      <c r="H320" s="35">
        <v>0</v>
      </c>
      <c r="I320" s="36">
        <f>ROUND(G320*H320,P4)</f>
        <v>0</v>
      </c>
      <c r="J320" s="30"/>
      <c r="O320" s="37">
        <f>I320*0.21</f>
        <v>0</v>
      </c>
      <c r="P320">
        <v>3</v>
      </c>
    </row>
    <row r="321" spans="1:10" ht="15">
      <c r="A321" s="30" t="s">
        <v>55</v>
      </c>
      <c r="B321" s="38"/>
      <c r="E321" s="39"/>
      <c r="J321" s="40"/>
    </row>
    <row r="322" spans="1:10" ht="30">
      <c r="A322" s="30" t="s">
        <v>56</v>
      </c>
      <c r="B322" s="38"/>
      <c r="E322" s="41" t="s">
        <v>416</v>
      </c>
      <c r="J322" s="40"/>
    </row>
    <row r="323" spans="1:10" ht="45">
      <c r="A323" s="30" t="s">
        <v>58</v>
      </c>
      <c r="B323" s="38"/>
      <c r="E323" s="32" t="s">
        <v>417</v>
      </c>
      <c r="J323" s="40"/>
    </row>
    <row r="324" spans="1:16" ht="15">
      <c r="A324" s="30" t="s">
        <v>50</v>
      </c>
      <c r="B324" s="30">
        <v>69</v>
      </c>
      <c r="C324" s="31" t="s">
        <v>418</v>
      </c>
      <c r="D324" s="30" t="s">
        <v>78</v>
      </c>
      <c r="E324" s="32" t="s">
        <v>419</v>
      </c>
      <c r="F324" s="33" t="s">
        <v>391</v>
      </c>
      <c r="G324" s="34">
        <v>7</v>
      </c>
      <c r="H324" s="35">
        <v>0</v>
      </c>
      <c r="I324" s="36">
        <f>ROUND(G324*H324,P4)</f>
        <v>0</v>
      </c>
      <c r="J324" s="30"/>
      <c r="O324" s="37">
        <f>I324*0.21</f>
        <v>0</v>
      </c>
      <c r="P324">
        <v>3</v>
      </c>
    </row>
    <row r="325" spans="1:10" ht="15">
      <c r="A325" s="30" t="s">
        <v>55</v>
      </c>
      <c r="B325" s="38"/>
      <c r="E325" s="39"/>
      <c r="J325" s="40"/>
    </row>
    <row r="326" spans="1:10" ht="60">
      <c r="A326" s="30" t="s">
        <v>56</v>
      </c>
      <c r="B326" s="38"/>
      <c r="E326" s="41" t="s">
        <v>420</v>
      </c>
      <c r="J326" s="40"/>
    </row>
    <row r="327" spans="1:10" ht="60">
      <c r="A327" s="30" t="s">
        <v>58</v>
      </c>
      <c r="B327" s="38"/>
      <c r="E327" s="32" t="s">
        <v>421</v>
      </c>
      <c r="J327" s="40"/>
    </row>
    <row r="328" spans="1:16" ht="15">
      <c r="A328" s="30" t="s">
        <v>50</v>
      </c>
      <c r="B328" s="30">
        <v>70</v>
      </c>
      <c r="C328" s="31" t="s">
        <v>422</v>
      </c>
      <c r="D328" s="30" t="s">
        <v>78</v>
      </c>
      <c r="E328" s="32" t="s">
        <v>423</v>
      </c>
      <c r="F328" s="33" t="s">
        <v>54</v>
      </c>
      <c r="G328" s="34">
        <v>35.4</v>
      </c>
      <c r="H328" s="35">
        <v>0</v>
      </c>
      <c r="I328" s="36">
        <f>ROUND(G328*H328,P4)</f>
        <v>0</v>
      </c>
      <c r="J328" s="30"/>
      <c r="O328" s="37">
        <f>I328*0.21</f>
        <v>0</v>
      </c>
      <c r="P328">
        <v>3</v>
      </c>
    </row>
    <row r="329" spans="1:10" ht="15">
      <c r="A329" s="30" t="s">
        <v>55</v>
      </c>
      <c r="B329" s="38"/>
      <c r="E329" s="39"/>
      <c r="J329" s="40"/>
    </row>
    <row r="330" spans="1:10" ht="30">
      <c r="A330" s="30" t="s">
        <v>56</v>
      </c>
      <c r="B330" s="38"/>
      <c r="E330" s="41" t="s">
        <v>424</v>
      </c>
      <c r="J330" s="40"/>
    </row>
    <row r="331" spans="1:10" ht="409.5">
      <c r="A331" s="30" t="s">
        <v>58</v>
      </c>
      <c r="B331" s="38"/>
      <c r="E331" s="32" t="s">
        <v>282</v>
      </c>
      <c r="J331" s="40"/>
    </row>
    <row r="332" spans="1:16" ht="15">
      <c r="A332" s="30" t="s">
        <v>50</v>
      </c>
      <c r="B332" s="30">
        <v>71</v>
      </c>
      <c r="C332" s="31" t="s">
        <v>425</v>
      </c>
      <c r="D332" s="30" t="s">
        <v>78</v>
      </c>
      <c r="E332" s="32" t="s">
        <v>426</v>
      </c>
      <c r="F332" s="33" t="s">
        <v>54</v>
      </c>
      <c r="G332" s="34">
        <v>1.536</v>
      </c>
      <c r="H332" s="35">
        <v>0</v>
      </c>
      <c r="I332" s="36">
        <f>ROUND(G332*H332,P4)</f>
        <v>0</v>
      </c>
      <c r="J332" s="30"/>
      <c r="O332" s="37">
        <f>I332*0.21</f>
        <v>0</v>
      </c>
      <c r="P332">
        <v>3</v>
      </c>
    </row>
    <row r="333" spans="1:10" ht="15">
      <c r="A333" s="30" t="s">
        <v>55</v>
      </c>
      <c r="B333" s="38"/>
      <c r="E333" s="39"/>
      <c r="J333" s="40"/>
    </row>
    <row r="334" spans="1:10" ht="30">
      <c r="A334" s="30" t="s">
        <v>56</v>
      </c>
      <c r="B334" s="38"/>
      <c r="E334" s="41" t="s">
        <v>427</v>
      </c>
      <c r="J334" s="40"/>
    </row>
    <row r="335" spans="1:10" ht="409.5">
      <c r="A335" s="30" t="s">
        <v>58</v>
      </c>
      <c r="B335" s="38"/>
      <c r="E335" s="32" t="s">
        <v>282</v>
      </c>
      <c r="J335" s="40"/>
    </row>
    <row r="336" spans="1:16" ht="15">
      <c r="A336" s="30" t="s">
        <v>50</v>
      </c>
      <c r="B336" s="30">
        <v>72</v>
      </c>
      <c r="C336" s="31" t="s">
        <v>428</v>
      </c>
      <c r="D336" s="30" t="s">
        <v>78</v>
      </c>
      <c r="E336" s="32" t="s">
        <v>429</v>
      </c>
      <c r="F336" s="33" t="s">
        <v>54</v>
      </c>
      <c r="G336" s="34">
        <v>7.898</v>
      </c>
      <c r="H336" s="35">
        <v>0</v>
      </c>
      <c r="I336" s="36">
        <f>ROUND(G336*H336,P4)</f>
        <v>0</v>
      </c>
      <c r="J336" s="30"/>
      <c r="O336" s="37">
        <f>I336*0.21</f>
        <v>0</v>
      </c>
      <c r="P336">
        <v>3</v>
      </c>
    </row>
    <row r="337" spans="1:10" ht="15">
      <c r="A337" s="30" t="s">
        <v>55</v>
      </c>
      <c r="B337" s="38"/>
      <c r="E337" s="39"/>
      <c r="J337" s="40"/>
    </row>
    <row r="338" spans="1:10" ht="30">
      <c r="A338" s="30" t="s">
        <v>56</v>
      </c>
      <c r="B338" s="38"/>
      <c r="E338" s="41" t="s">
        <v>430</v>
      </c>
      <c r="J338" s="40"/>
    </row>
    <row r="339" spans="1:10" ht="409.5">
      <c r="A339" s="30" t="s">
        <v>58</v>
      </c>
      <c r="B339" s="38"/>
      <c r="E339" s="32" t="s">
        <v>282</v>
      </c>
      <c r="J339" s="40"/>
    </row>
    <row r="340" spans="1:10" ht="15">
      <c r="A340" s="24" t="s">
        <v>47</v>
      </c>
      <c r="B340" s="25"/>
      <c r="C340" s="26" t="s">
        <v>431</v>
      </c>
      <c r="D340" s="27"/>
      <c r="E340" s="24" t="s">
        <v>432</v>
      </c>
      <c r="F340" s="27"/>
      <c r="G340" s="27"/>
      <c r="H340" s="27"/>
      <c r="I340" s="28">
        <f>SUMIFS(I341:I352,A341:A352,"P")</f>
        <v>0</v>
      </c>
      <c r="J340" s="29"/>
    </row>
    <row r="341" spans="1:16" ht="30">
      <c r="A341" s="30" t="s">
        <v>50</v>
      </c>
      <c r="B341" s="30">
        <v>58</v>
      </c>
      <c r="C341" s="31" t="s">
        <v>433</v>
      </c>
      <c r="D341" s="30" t="s">
        <v>434</v>
      </c>
      <c r="E341" s="32" t="s">
        <v>435</v>
      </c>
      <c r="F341" s="33" t="s">
        <v>89</v>
      </c>
      <c r="G341" s="34">
        <v>214.2</v>
      </c>
      <c r="H341" s="35">
        <v>0</v>
      </c>
      <c r="I341" s="36">
        <f>ROUND(G341*H341,P4)</f>
        <v>0</v>
      </c>
      <c r="J341" s="30"/>
      <c r="O341" s="37">
        <f>I341*0.21</f>
        <v>0</v>
      </c>
      <c r="P341">
        <v>3</v>
      </c>
    </row>
    <row r="342" spans="1:10" ht="15">
      <c r="A342" s="30" t="s">
        <v>55</v>
      </c>
      <c r="B342" s="38"/>
      <c r="E342" s="39" t="s">
        <v>78</v>
      </c>
      <c r="J342" s="40"/>
    </row>
    <row r="343" spans="1:10" ht="30">
      <c r="A343" s="30" t="s">
        <v>56</v>
      </c>
      <c r="B343" s="38"/>
      <c r="E343" s="41" t="s">
        <v>436</v>
      </c>
      <c r="J343" s="40"/>
    </row>
    <row r="344" spans="1:10" ht="120">
      <c r="A344" s="30" t="s">
        <v>58</v>
      </c>
      <c r="B344" s="38"/>
      <c r="E344" s="32" t="s">
        <v>437</v>
      </c>
      <c r="J344" s="40"/>
    </row>
    <row r="345" spans="1:16" ht="15">
      <c r="A345" s="30" t="s">
        <v>50</v>
      </c>
      <c r="B345" s="30">
        <v>92</v>
      </c>
      <c r="C345" s="31" t="s">
        <v>438</v>
      </c>
      <c r="D345" s="30" t="s">
        <v>78</v>
      </c>
      <c r="E345" s="32" t="s">
        <v>439</v>
      </c>
      <c r="F345" s="33" t="s">
        <v>128</v>
      </c>
      <c r="G345" s="34">
        <v>52.21</v>
      </c>
      <c r="H345" s="35">
        <v>0</v>
      </c>
      <c r="I345" s="36">
        <f>ROUND(G345*H345,P4)</f>
        <v>0</v>
      </c>
      <c r="J345" s="30"/>
      <c r="O345" s="37">
        <f>I345*0.21</f>
        <v>0</v>
      </c>
      <c r="P345">
        <v>3</v>
      </c>
    </row>
    <row r="346" spans="1:10" ht="15">
      <c r="A346" s="30" t="s">
        <v>55</v>
      </c>
      <c r="B346" s="38"/>
      <c r="E346" s="39" t="s">
        <v>78</v>
      </c>
      <c r="J346" s="40"/>
    </row>
    <row r="347" spans="1:10" ht="30">
      <c r="A347" s="30" t="s">
        <v>56</v>
      </c>
      <c r="B347" s="38"/>
      <c r="E347" s="41" t="s">
        <v>440</v>
      </c>
      <c r="J347" s="40"/>
    </row>
    <row r="348" spans="1:10" ht="75">
      <c r="A348" s="30" t="s">
        <v>58</v>
      </c>
      <c r="B348" s="38"/>
      <c r="E348" s="32" t="s">
        <v>441</v>
      </c>
      <c r="J348" s="40"/>
    </row>
    <row r="349" spans="1:16" ht="15">
      <c r="A349" s="30" t="s">
        <v>50</v>
      </c>
      <c r="B349" s="30">
        <v>94</v>
      </c>
      <c r="C349" s="31" t="s">
        <v>442</v>
      </c>
      <c r="D349" s="30" t="s">
        <v>78</v>
      </c>
      <c r="E349" s="32" t="s">
        <v>443</v>
      </c>
      <c r="F349" s="33" t="s">
        <v>128</v>
      </c>
      <c r="G349" s="34">
        <v>60.21</v>
      </c>
      <c r="H349" s="35">
        <v>0</v>
      </c>
      <c r="I349" s="36">
        <f>ROUND(G349*H349,P4)</f>
        <v>0</v>
      </c>
      <c r="J349" s="30"/>
      <c r="O349" s="37">
        <f>I349*0.21</f>
        <v>0</v>
      </c>
      <c r="P349">
        <v>3</v>
      </c>
    </row>
    <row r="350" spans="1:10" ht="15">
      <c r="A350" s="30" t="s">
        <v>55</v>
      </c>
      <c r="B350" s="38"/>
      <c r="E350" s="32" t="s">
        <v>444</v>
      </c>
      <c r="J350" s="40"/>
    </row>
    <row r="351" spans="1:10" ht="15">
      <c r="A351" s="30" t="s">
        <v>56</v>
      </c>
      <c r="B351" s="38"/>
      <c r="E351" s="41" t="s">
        <v>445</v>
      </c>
      <c r="J351" s="40"/>
    </row>
    <row r="352" spans="1:10" ht="45">
      <c r="A352" s="30" t="s">
        <v>58</v>
      </c>
      <c r="B352" s="38"/>
      <c r="E352" s="32" t="s">
        <v>446</v>
      </c>
      <c r="J352" s="40"/>
    </row>
    <row r="353" spans="1:10" ht="15">
      <c r="A353" s="24" t="s">
        <v>47</v>
      </c>
      <c r="B353" s="25"/>
      <c r="C353" s="26" t="s">
        <v>447</v>
      </c>
      <c r="D353" s="27"/>
      <c r="E353" s="24" t="s">
        <v>448</v>
      </c>
      <c r="F353" s="27"/>
      <c r="G353" s="27"/>
      <c r="H353" s="27"/>
      <c r="I353" s="28">
        <f>SUMIFS(I354:I361,A354:A361,"P")</f>
        <v>0</v>
      </c>
      <c r="J353" s="29"/>
    </row>
    <row r="354" spans="1:16" ht="15">
      <c r="A354" s="30" t="s">
        <v>50</v>
      </c>
      <c r="B354" s="30">
        <v>73</v>
      </c>
      <c r="C354" s="31" t="s">
        <v>449</v>
      </c>
      <c r="D354" s="30" t="s">
        <v>78</v>
      </c>
      <c r="E354" s="32" t="s">
        <v>450</v>
      </c>
      <c r="F354" s="33" t="s">
        <v>391</v>
      </c>
      <c r="G354" s="34">
        <v>130</v>
      </c>
      <c r="H354" s="35">
        <v>0</v>
      </c>
      <c r="I354" s="36">
        <f>ROUND(G354*H354,P4)</f>
        <v>0</v>
      </c>
      <c r="J354" s="30"/>
      <c r="O354" s="37">
        <f>I354*0.21</f>
        <v>0</v>
      </c>
      <c r="P354">
        <v>3</v>
      </c>
    </row>
    <row r="355" spans="1:10" ht="15">
      <c r="A355" s="30" t="s">
        <v>55</v>
      </c>
      <c r="B355" s="38"/>
      <c r="E355" s="39"/>
      <c r="J355" s="40"/>
    </row>
    <row r="356" spans="1:10" ht="60">
      <c r="A356" s="30" t="s">
        <v>56</v>
      </c>
      <c r="B356" s="38"/>
      <c r="E356" s="41" t="s">
        <v>451</v>
      </c>
      <c r="J356" s="40"/>
    </row>
    <row r="357" spans="1:10" ht="60">
      <c r="A357" s="30" t="s">
        <v>58</v>
      </c>
      <c r="B357" s="38"/>
      <c r="E357" s="32" t="s">
        <v>452</v>
      </c>
      <c r="J357" s="40"/>
    </row>
    <row r="358" spans="1:16" ht="15">
      <c r="A358" s="30" t="s">
        <v>50</v>
      </c>
      <c r="B358" s="30">
        <v>74</v>
      </c>
      <c r="C358" s="31" t="s">
        <v>453</v>
      </c>
      <c r="D358" s="30" t="s">
        <v>78</v>
      </c>
      <c r="E358" s="32" t="s">
        <v>454</v>
      </c>
      <c r="F358" s="33" t="s">
        <v>391</v>
      </c>
      <c r="G358" s="34">
        <v>1</v>
      </c>
      <c r="H358" s="35">
        <v>0</v>
      </c>
      <c r="I358" s="36">
        <f>ROUND(G358*H358,P4)</f>
        <v>0</v>
      </c>
      <c r="J358" s="30"/>
      <c r="O358" s="37">
        <f>I358*0.21</f>
        <v>0</v>
      </c>
      <c r="P358">
        <v>3</v>
      </c>
    </row>
    <row r="359" spans="1:10" ht="15">
      <c r="A359" s="30" t="s">
        <v>55</v>
      </c>
      <c r="B359" s="38"/>
      <c r="E359" s="39"/>
      <c r="J359" s="40"/>
    </row>
    <row r="360" spans="1:10" ht="30">
      <c r="A360" s="30" t="s">
        <v>56</v>
      </c>
      <c r="B360" s="38"/>
      <c r="E360" s="41" t="s">
        <v>455</v>
      </c>
      <c r="J360" s="40"/>
    </row>
    <row r="361" spans="1:10" ht="75">
      <c r="A361" s="30" t="s">
        <v>58</v>
      </c>
      <c r="B361" s="38"/>
      <c r="E361" s="32" t="s">
        <v>456</v>
      </c>
      <c r="J361" s="40"/>
    </row>
    <row r="362" spans="1:10" ht="15">
      <c r="A362" s="24" t="s">
        <v>47</v>
      </c>
      <c r="B362" s="25"/>
      <c r="C362" s="26" t="s">
        <v>457</v>
      </c>
      <c r="D362" s="27"/>
      <c r="E362" s="24" t="s">
        <v>458</v>
      </c>
      <c r="F362" s="27"/>
      <c r="G362" s="27"/>
      <c r="H362" s="27"/>
      <c r="I362" s="28">
        <f>SUMIFS(I363:I378,A363:A378,"P")</f>
        <v>0</v>
      </c>
      <c r="J362" s="29"/>
    </row>
    <row r="363" spans="1:16" ht="30">
      <c r="A363" s="30" t="s">
        <v>50</v>
      </c>
      <c r="B363" s="30">
        <v>75</v>
      </c>
      <c r="C363" s="31" t="s">
        <v>459</v>
      </c>
      <c r="D363" s="30" t="s">
        <v>460</v>
      </c>
      <c r="E363" s="32" t="s">
        <v>461</v>
      </c>
      <c r="F363" s="33" t="s">
        <v>391</v>
      </c>
      <c r="G363" s="34">
        <v>5</v>
      </c>
      <c r="H363" s="35">
        <v>0</v>
      </c>
      <c r="I363" s="36">
        <f>ROUND(G363*H363,P4)</f>
        <v>0</v>
      </c>
      <c r="J363" s="30"/>
      <c r="O363" s="37">
        <f>I363*0.21</f>
        <v>0</v>
      </c>
      <c r="P363">
        <v>3</v>
      </c>
    </row>
    <row r="364" spans="1:10" ht="15">
      <c r="A364" s="30" t="s">
        <v>55</v>
      </c>
      <c r="B364" s="38"/>
      <c r="E364" s="32" t="s">
        <v>462</v>
      </c>
      <c r="J364" s="40"/>
    </row>
    <row r="365" spans="1:10" ht="30">
      <c r="A365" s="30" t="s">
        <v>56</v>
      </c>
      <c r="B365" s="38"/>
      <c r="E365" s="41" t="s">
        <v>463</v>
      </c>
      <c r="J365" s="40"/>
    </row>
    <row r="366" spans="1:10" ht="30">
      <c r="A366" s="30" t="s">
        <v>58</v>
      </c>
      <c r="B366" s="38"/>
      <c r="E366" s="32" t="s">
        <v>464</v>
      </c>
      <c r="J366" s="40"/>
    </row>
    <row r="367" spans="1:16" ht="30">
      <c r="A367" s="30" t="s">
        <v>50</v>
      </c>
      <c r="B367" s="30">
        <v>76</v>
      </c>
      <c r="C367" s="31" t="s">
        <v>465</v>
      </c>
      <c r="D367" s="30" t="s">
        <v>78</v>
      </c>
      <c r="E367" s="32" t="s">
        <v>466</v>
      </c>
      <c r="F367" s="33" t="s">
        <v>391</v>
      </c>
      <c r="G367" s="34">
        <v>9</v>
      </c>
      <c r="H367" s="35">
        <v>0</v>
      </c>
      <c r="I367" s="36">
        <f>ROUND(G367*H367,P4)</f>
        <v>0</v>
      </c>
      <c r="J367" s="30"/>
      <c r="O367" s="37">
        <f>I367*0.21</f>
        <v>0</v>
      </c>
      <c r="P367">
        <v>3</v>
      </c>
    </row>
    <row r="368" spans="1:10" ht="15">
      <c r="A368" s="30" t="s">
        <v>55</v>
      </c>
      <c r="B368" s="38"/>
      <c r="E368" s="39"/>
      <c r="J368" s="40"/>
    </row>
    <row r="369" spans="1:10" ht="120">
      <c r="A369" s="30" t="s">
        <v>56</v>
      </c>
      <c r="B369" s="38"/>
      <c r="E369" s="41" t="s">
        <v>467</v>
      </c>
      <c r="J369" s="40"/>
    </row>
    <row r="370" spans="1:10" ht="30">
      <c r="A370" s="30" t="s">
        <v>58</v>
      </c>
      <c r="B370" s="38"/>
      <c r="E370" s="32" t="s">
        <v>468</v>
      </c>
      <c r="J370" s="40"/>
    </row>
    <row r="371" spans="1:16" ht="15">
      <c r="A371" s="30" t="s">
        <v>50</v>
      </c>
      <c r="B371" s="30">
        <v>77</v>
      </c>
      <c r="C371" s="31" t="s">
        <v>469</v>
      </c>
      <c r="D371" s="30" t="s">
        <v>460</v>
      </c>
      <c r="E371" s="32" t="s">
        <v>470</v>
      </c>
      <c r="F371" s="33" t="s">
        <v>391</v>
      </c>
      <c r="G371" s="34">
        <v>5</v>
      </c>
      <c r="H371" s="35">
        <v>0</v>
      </c>
      <c r="I371" s="36">
        <f>ROUND(G371*H371,P4)</f>
        <v>0</v>
      </c>
      <c r="J371" s="30"/>
      <c r="O371" s="37">
        <f>I371*0.21</f>
        <v>0</v>
      </c>
      <c r="P371">
        <v>3</v>
      </c>
    </row>
    <row r="372" spans="1:10" ht="15">
      <c r="A372" s="30" t="s">
        <v>55</v>
      </c>
      <c r="B372" s="38"/>
      <c r="E372" s="32" t="s">
        <v>471</v>
      </c>
      <c r="J372" s="40"/>
    </row>
    <row r="373" spans="1:10" ht="30">
      <c r="A373" s="30" t="s">
        <v>56</v>
      </c>
      <c r="B373" s="38"/>
      <c r="E373" s="41" t="s">
        <v>472</v>
      </c>
      <c r="J373" s="40"/>
    </row>
    <row r="374" spans="1:10" ht="30">
      <c r="A374" s="30" t="s">
        <v>58</v>
      </c>
      <c r="B374" s="38"/>
      <c r="E374" s="32" t="s">
        <v>464</v>
      </c>
      <c r="J374" s="40"/>
    </row>
    <row r="375" spans="1:16" ht="15">
      <c r="A375" s="30" t="s">
        <v>50</v>
      </c>
      <c r="B375" s="30">
        <v>78</v>
      </c>
      <c r="C375" s="31" t="s">
        <v>473</v>
      </c>
      <c r="D375" s="30"/>
      <c r="E375" s="32" t="s">
        <v>474</v>
      </c>
      <c r="F375" s="33" t="s">
        <v>391</v>
      </c>
      <c r="G375" s="34">
        <v>7</v>
      </c>
      <c r="H375" s="35">
        <v>0</v>
      </c>
      <c r="I375" s="36">
        <f>ROUND(G375*H375,P4)</f>
        <v>0</v>
      </c>
      <c r="J375" s="30"/>
      <c r="O375" s="37">
        <f>I375*0.21</f>
        <v>0</v>
      </c>
      <c r="P375">
        <v>3</v>
      </c>
    </row>
    <row r="376" spans="1:10" ht="15">
      <c r="A376" s="30" t="s">
        <v>55</v>
      </c>
      <c r="B376" s="38"/>
      <c r="E376" s="39"/>
      <c r="J376" s="40"/>
    </row>
    <row r="377" spans="1:10" ht="30">
      <c r="A377" s="30" t="s">
        <v>56</v>
      </c>
      <c r="B377" s="38"/>
      <c r="E377" s="41" t="s">
        <v>475</v>
      </c>
      <c r="J377" s="40"/>
    </row>
    <row r="378" spans="1:10" ht="45">
      <c r="A378" s="30" t="s">
        <v>58</v>
      </c>
      <c r="B378" s="38"/>
      <c r="E378" s="32" t="s">
        <v>476</v>
      </c>
      <c r="J378" s="40"/>
    </row>
    <row r="379" spans="1:10" ht="15">
      <c r="A379" s="24" t="s">
        <v>47</v>
      </c>
      <c r="B379" s="25"/>
      <c r="C379" s="26" t="s">
        <v>477</v>
      </c>
      <c r="D379" s="27"/>
      <c r="E379" s="24" t="s">
        <v>478</v>
      </c>
      <c r="F379" s="27"/>
      <c r="G379" s="27"/>
      <c r="H379" s="27"/>
      <c r="I379" s="28">
        <f>SUMIFS(I380:I391,A380:A391,"P")</f>
        <v>0</v>
      </c>
      <c r="J379" s="29"/>
    </row>
    <row r="380" spans="1:16" ht="30">
      <c r="A380" s="30" t="s">
        <v>50</v>
      </c>
      <c r="B380" s="30">
        <v>79</v>
      </c>
      <c r="C380" s="31" t="s">
        <v>479</v>
      </c>
      <c r="D380" s="30" t="s">
        <v>78</v>
      </c>
      <c r="E380" s="32" t="s">
        <v>480</v>
      </c>
      <c r="F380" s="33" t="s">
        <v>89</v>
      </c>
      <c r="G380" s="34">
        <v>333.569</v>
      </c>
      <c r="H380" s="35">
        <v>0</v>
      </c>
      <c r="I380" s="36">
        <f>ROUND(G380*H380,P4)</f>
        <v>0</v>
      </c>
      <c r="J380" s="30"/>
      <c r="O380" s="37">
        <f>I380*0.21</f>
        <v>0</v>
      </c>
      <c r="P380">
        <v>3</v>
      </c>
    </row>
    <row r="381" spans="1:10" ht="15">
      <c r="A381" s="30" t="s">
        <v>55</v>
      </c>
      <c r="B381" s="38"/>
      <c r="E381" s="39"/>
      <c r="J381" s="40"/>
    </row>
    <row r="382" spans="1:10" ht="30">
      <c r="A382" s="30" t="s">
        <v>56</v>
      </c>
      <c r="B382" s="38"/>
      <c r="E382" s="41" t="s">
        <v>481</v>
      </c>
      <c r="J382" s="40"/>
    </row>
    <row r="383" spans="1:10" ht="60">
      <c r="A383" s="30" t="s">
        <v>58</v>
      </c>
      <c r="B383" s="38"/>
      <c r="E383" s="32" t="s">
        <v>482</v>
      </c>
      <c r="J383" s="40"/>
    </row>
    <row r="384" spans="1:16" ht="30">
      <c r="A384" s="30" t="s">
        <v>50</v>
      </c>
      <c r="B384" s="30">
        <v>80</v>
      </c>
      <c r="C384" s="31" t="s">
        <v>483</v>
      </c>
      <c r="D384" s="30" t="s">
        <v>78</v>
      </c>
      <c r="E384" s="32" t="s">
        <v>484</v>
      </c>
      <c r="F384" s="33" t="s">
        <v>89</v>
      </c>
      <c r="G384" s="34">
        <v>325.319</v>
      </c>
      <c r="H384" s="35">
        <v>0</v>
      </c>
      <c r="I384" s="36">
        <f>ROUND(G384*H384,P4)</f>
        <v>0</v>
      </c>
      <c r="J384" s="30"/>
      <c r="O384" s="37">
        <f>I384*0.21</f>
        <v>0</v>
      </c>
      <c r="P384">
        <v>3</v>
      </c>
    </row>
    <row r="385" spans="1:10" ht="15">
      <c r="A385" s="30" t="s">
        <v>55</v>
      </c>
      <c r="B385" s="38"/>
      <c r="E385" s="39" t="s">
        <v>78</v>
      </c>
      <c r="J385" s="40"/>
    </row>
    <row r="386" spans="1:10" ht="60">
      <c r="A386" s="30" t="s">
        <v>56</v>
      </c>
      <c r="B386" s="38"/>
      <c r="E386" s="41" t="s">
        <v>485</v>
      </c>
      <c r="J386" s="40"/>
    </row>
    <row r="387" spans="1:10" ht="60">
      <c r="A387" s="30" t="s">
        <v>58</v>
      </c>
      <c r="B387" s="38"/>
      <c r="E387" s="32" t="s">
        <v>482</v>
      </c>
      <c r="J387" s="40"/>
    </row>
    <row r="388" spans="1:16" ht="15">
      <c r="A388" s="30" t="s">
        <v>50</v>
      </c>
      <c r="B388" s="30">
        <v>81</v>
      </c>
      <c r="C388" s="31" t="s">
        <v>486</v>
      </c>
      <c r="D388" s="30" t="s">
        <v>78</v>
      </c>
      <c r="E388" s="32" t="s">
        <v>487</v>
      </c>
      <c r="F388" s="33" t="s">
        <v>89</v>
      </c>
      <c r="G388" s="34">
        <v>8.25</v>
      </c>
      <c r="H388" s="35">
        <v>0</v>
      </c>
      <c r="I388" s="36">
        <f>ROUND(G388*H388,P4)</f>
        <v>0</v>
      </c>
      <c r="J388" s="30"/>
      <c r="O388" s="37">
        <f>I388*0.21</f>
        <v>0</v>
      </c>
      <c r="P388">
        <v>3</v>
      </c>
    </row>
    <row r="389" spans="1:10" ht="15">
      <c r="A389" s="30" t="s">
        <v>55</v>
      </c>
      <c r="B389" s="38"/>
      <c r="E389" s="39" t="s">
        <v>78</v>
      </c>
      <c r="J389" s="40"/>
    </row>
    <row r="390" spans="1:10" ht="30">
      <c r="A390" s="30" t="s">
        <v>56</v>
      </c>
      <c r="B390" s="38"/>
      <c r="E390" s="41" t="s">
        <v>488</v>
      </c>
      <c r="J390" s="40"/>
    </row>
    <row r="391" spans="1:10" ht="60">
      <c r="A391" s="30" t="s">
        <v>58</v>
      </c>
      <c r="B391" s="38"/>
      <c r="E391" s="32" t="s">
        <v>482</v>
      </c>
      <c r="J391" s="40"/>
    </row>
    <row r="392" spans="1:10" ht="15">
      <c r="A392" s="24" t="s">
        <v>47</v>
      </c>
      <c r="B392" s="25"/>
      <c r="C392" s="26" t="s">
        <v>489</v>
      </c>
      <c r="D392" s="27"/>
      <c r="E392" s="24" t="s">
        <v>490</v>
      </c>
      <c r="F392" s="27"/>
      <c r="G392" s="27"/>
      <c r="H392" s="27"/>
      <c r="I392" s="28">
        <f>SUMIFS(I393:I400,A393:A400,"P")</f>
        <v>0</v>
      </c>
      <c r="J392" s="29"/>
    </row>
    <row r="393" spans="1:16" ht="30">
      <c r="A393" s="30" t="s">
        <v>50</v>
      </c>
      <c r="B393" s="30">
        <v>82</v>
      </c>
      <c r="C393" s="31" t="s">
        <v>491</v>
      </c>
      <c r="D393" s="30" t="s">
        <v>78</v>
      </c>
      <c r="E393" s="32" t="s">
        <v>492</v>
      </c>
      <c r="F393" s="33" t="s">
        <v>128</v>
      </c>
      <c r="G393" s="34">
        <v>48.73</v>
      </c>
      <c r="H393" s="35">
        <v>0</v>
      </c>
      <c r="I393" s="36">
        <f>ROUND(G393*H393,P4)</f>
        <v>0</v>
      </c>
      <c r="J393" s="30"/>
      <c r="O393" s="37">
        <f>I393*0.21</f>
        <v>0</v>
      </c>
      <c r="P393">
        <v>3</v>
      </c>
    </row>
    <row r="394" spans="1:10" ht="15">
      <c r="A394" s="30" t="s">
        <v>55</v>
      </c>
      <c r="B394" s="38"/>
      <c r="E394" s="32" t="s">
        <v>493</v>
      </c>
      <c r="J394" s="40"/>
    </row>
    <row r="395" spans="1:10" ht="30">
      <c r="A395" s="30" t="s">
        <v>56</v>
      </c>
      <c r="B395" s="38"/>
      <c r="E395" s="41" t="s">
        <v>494</v>
      </c>
      <c r="J395" s="40"/>
    </row>
    <row r="396" spans="1:10" ht="60">
      <c r="A396" s="30" t="s">
        <v>58</v>
      </c>
      <c r="B396" s="38"/>
      <c r="E396" s="32" t="s">
        <v>495</v>
      </c>
      <c r="J396" s="40"/>
    </row>
    <row r="397" spans="1:16" ht="30">
      <c r="A397" s="30" t="s">
        <v>50</v>
      </c>
      <c r="B397" s="30">
        <v>83</v>
      </c>
      <c r="C397" s="31" t="s">
        <v>496</v>
      </c>
      <c r="D397" s="30" t="s">
        <v>78</v>
      </c>
      <c r="E397" s="32" t="s">
        <v>497</v>
      </c>
      <c r="F397" s="33" t="s">
        <v>128</v>
      </c>
      <c r="G397" s="34">
        <v>1142.18</v>
      </c>
      <c r="H397" s="35">
        <v>0</v>
      </c>
      <c r="I397" s="36">
        <f>ROUND(G397*H397,P4)</f>
        <v>0</v>
      </c>
      <c r="J397" s="30"/>
      <c r="O397" s="37">
        <f>I397*0.21</f>
        <v>0</v>
      </c>
      <c r="P397">
        <v>3</v>
      </c>
    </row>
    <row r="398" spans="1:10" ht="15">
      <c r="A398" s="30" t="s">
        <v>55</v>
      </c>
      <c r="B398" s="38"/>
      <c r="E398" s="32" t="s">
        <v>493</v>
      </c>
      <c r="J398" s="40"/>
    </row>
    <row r="399" spans="1:10" ht="60">
      <c r="A399" s="30" t="s">
        <v>56</v>
      </c>
      <c r="B399" s="38"/>
      <c r="E399" s="41" t="s">
        <v>498</v>
      </c>
      <c r="J399" s="40"/>
    </row>
    <row r="400" spans="1:10" ht="60">
      <c r="A400" s="30" t="s">
        <v>58</v>
      </c>
      <c r="B400" s="38"/>
      <c r="E400" s="32" t="s">
        <v>495</v>
      </c>
      <c r="J400" s="40"/>
    </row>
    <row r="401" spans="1:10" ht="15">
      <c r="A401" s="24" t="s">
        <v>47</v>
      </c>
      <c r="B401" s="25"/>
      <c r="C401" s="26" t="s">
        <v>499</v>
      </c>
      <c r="D401" s="27"/>
      <c r="E401" s="24" t="s">
        <v>500</v>
      </c>
      <c r="F401" s="27"/>
      <c r="G401" s="27"/>
      <c r="H401" s="27"/>
      <c r="I401" s="28">
        <f>SUMIFS(I402:I413,A402:A413,"P")</f>
        <v>0</v>
      </c>
      <c r="J401" s="29"/>
    </row>
    <row r="402" spans="1:16" ht="15">
      <c r="A402" s="30" t="s">
        <v>50</v>
      </c>
      <c r="B402" s="30">
        <v>84</v>
      </c>
      <c r="C402" s="31" t="s">
        <v>501</v>
      </c>
      <c r="D402" s="30" t="s">
        <v>140</v>
      </c>
      <c r="E402" s="32" t="s">
        <v>502</v>
      </c>
      <c r="F402" s="33" t="s">
        <v>128</v>
      </c>
      <c r="G402" s="34">
        <v>1969.92</v>
      </c>
      <c r="H402" s="35">
        <v>0</v>
      </c>
      <c r="I402" s="36">
        <f>ROUND(G402*H402,P4)</f>
        <v>0</v>
      </c>
      <c r="J402" s="30"/>
      <c r="O402" s="37">
        <f>I402*0.21</f>
        <v>0</v>
      </c>
      <c r="P402">
        <v>3</v>
      </c>
    </row>
    <row r="403" spans="1:10" ht="15">
      <c r="A403" s="30" t="s">
        <v>55</v>
      </c>
      <c r="B403" s="38"/>
      <c r="E403" s="39"/>
      <c r="J403" s="40"/>
    </row>
    <row r="404" spans="1:10" ht="30">
      <c r="A404" s="30" t="s">
        <v>56</v>
      </c>
      <c r="B404" s="38"/>
      <c r="E404" s="41" t="s">
        <v>142</v>
      </c>
      <c r="J404" s="40"/>
    </row>
    <row r="405" spans="1:10" ht="30">
      <c r="A405" s="30" t="s">
        <v>58</v>
      </c>
      <c r="B405" s="38"/>
      <c r="E405" s="32" t="s">
        <v>503</v>
      </c>
      <c r="J405" s="40"/>
    </row>
    <row r="406" spans="1:16" ht="15">
      <c r="A406" s="30" t="s">
        <v>50</v>
      </c>
      <c r="B406" s="30">
        <v>85</v>
      </c>
      <c r="C406" s="31" t="s">
        <v>504</v>
      </c>
      <c r="D406" s="30" t="s">
        <v>140</v>
      </c>
      <c r="E406" s="32" t="s">
        <v>505</v>
      </c>
      <c r="F406" s="33" t="s">
        <v>128</v>
      </c>
      <c r="G406" s="34">
        <v>1969.92</v>
      </c>
      <c r="H406" s="35">
        <v>0</v>
      </c>
      <c r="I406" s="36">
        <f>ROUND(G406*H406,P4)</f>
        <v>0</v>
      </c>
      <c r="J406" s="30"/>
      <c r="O406" s="37">
        <f>I406*0.21</f>
        <v>0</v>
      </c>
      <c r="P406">
        <v>3</v>
      </c>
    </row>
    <row r="407" spans="1:10" ht="15">
      <c r="A407" s="30" t="s">
        <v>55</v>
      </c>
      <c r="B407" s="38"/>
      <c r="E407" s="39"/>
      <c r="J407" s="40"/>
    </row>
    <row r="408" spans="1:10" ht="30">
      <c r="A408" s="30" t="s">
        <v>56</v>
      </c>
      <c r="B408" s="38"/>
      <c r="E408" s="41" t="s">
        <v>142</v>
      </c>
      <c r="J408" s="40"/>
    </row>
    <row r="409" spans="1:10" ht="30">
      <c r="A409" s="30" t="s">
        <v>58</v>
      </c>
      <c r="B409" s="38"/>
      <c r="E409" s="32" t="s">
        <v>503</v>
      </c>
      <c r="J409" s="40"/>
    </row>
    <row r="410" spans="1:16" ht="15">
      <c r="A410" s="30" t="s">
        <v>50</v>
      </c>
      <c r="B410" s="30">
        <v>86</v>
      </c>
      <c r="C410" s="31" t="s">
        <v>506</v>
      </c>
      <c r="D410" s="30" t="s">
        <v>140</v>
      </c>
      <c r="E410" s="32" t="s">
        <v>507</v>
      </c>
      <c r="F410" s="33" t="s">
        <v>128</v>
      </c>
      <c r="G410" s="34">
        <v>1969.92</v>
      </c>
      <c r="H410" s="35">
        <v>0</v>
      </c>
      <c r="I410" s="36">
        <f>ROUND(G410*H410,P4)</f>
        <v>0</v>
      </c>
      <c r="J410" s="30"/>
      <c r="O410" s="37">
        <f>I410*0.21</f>
        <v>0</v>
      </c>
      <c r="P410">
        <v>3</v>
      </c>
    </row>
    <row r="411" spans="1:10" ht="15">
      <c r="A411" s="30" t="s">
        <v>55</v>
      </c>
      <c r="B411" s="38"/>
      <c r="E411" s="39"/>
      <c r="J411" s="40"/>
    </row>
    <row r="412" spans="1:10" ht="30">
      <c r="A412" s="30" t="s">
        <v>56</v>
      </c>
      <c r="B412" s="38"/>
      <c r="E412" s="41" t="s">
        <v>142</v>
      </c>
      <c r="J412" s="40"/>
    </row>
    <row r="413" spans="1:10" ht="30">
      <c r="A413" s="30" t="s">
        <v>58</v>
      </c>
      <c r="B413" s="38"/>
      <c r="E413" s="32" t="s">
        <v>503</v>
      </c>
      <c r="J413" s="40"/>
    </row>
    <row r="414" spans="1:10" ht="15">
      <c r="A414" s="24" t="s">
        <v>47</v>
      </c>
      <c r="B414" s="25"/>
      <c r="C414" s="26" t="s">
        <v>508</v>
      </c>
      <c r="D414" s="27"/>
      <c r="E414" s="24" t="s">
        <v>509</v>
      </c>
      <c r="F414" s="27"/>
      <c r="G414" s="27"/>
      <c r="H414" s="27"/>
      <c r="I414" s="28">
        <f>SUMIFS(I415:I418,A415:A418,"P")</f>
        <v>0</v>
      </c>
      <c r="J414" s="29"/>
    </row>
    <row r="415" spans="1:16" ht="15">
      <c r="A415" s="30" t="s">
        <v>50</v>
      </c>
      <c r="B415" s="30">
        <v>87</v>
      </c>
      <c r="C415" s="31" t="s">
        <v>510</v>
      </c>
      <c r="D415" s="30" t="s">
        <v>140</v>
      </c>
      <c r="E415" s="32" t="s">
        <v>511</v>
      </c>
      <c r="F415" s="33" t="s">
        <v>128</v>
      </c>
      <c r="G415" s="34">
        <v>1969.92</v>
      </c>
      <c r="H415" s="35">
        <v>0</v>
      </c>
      <c r="I415" s="36">
        <f>ROUND(G415*H415,P4)</f>
        <v>0</v>
      </c>
      <c r="J415" s="30"/>
      <c r="O415" s="37">
        <f>I415*0.21</f>
        <v>0</v>
      </c>
      <c r="P415">
        <v>3</v>
      </c>
    </row>
    <row r="416" spans="1:10" ht="15">
      <c r="A416" s="30" t="s">
        <v>55</v>
      </c>
      <c r="B416" s="38"/>
      <c r="E416" s="32" t="s">
        <v>512</v>
      </c>
      <c r="J416" s="40"/>
    </row>
    <row r="417" spans="1:10" ht="45">
      <c r="A417" s="30" t="s">
        <v>56</v>
      </c>
      <c r="B417" s="38"/>
      <c r="E417" s="41" t="s">
        <v>513</v>
      </c>
      <c r="J417" s="40"/>
    </row>
    <row r="418" spans="1:10" ht="45">
      <c r="A418" s="30" t="s">
        <v>58</v>
      </c>
      <c r="B418" s="38"/>
      <c r="E418" s="32" t="s">
        <v>514</v>
      </c>
      <c r="J418" s="40"/>
    </row>
    <row r="419" spans="1:10" ht="15">
      <c r="A419" s="24" t="s">
        <v>47</v>
      </c>
      <c r="B419" s="25"/>
      <c r="C419" s="26" t="s">
        <v>515</v>
      </c>
      <c r="D419" s="27"/>
      <c r="E419" s="24" t="s">
        <v>516</v>
      </c>
      <c r="F419" s="27"/>
      <c r="G419" s="27"/>
      <c r="H419" s="27"/>
      <c r="I419" s="28">
        <f>SUMIFS(I420:I431,A420:A431,"P")</f>
        <v>0</v>
      </c>
      <c r="J419" s="29"/>
    </row>
    <row r="420" spans="1:16" ht="30">
      <c r="A420" s="30" t="s">
        <v>50</v>
      </c>
      <c r="B420" s="30">
        <v>88</v>
      </c>
      <c r="C420" s="31" t="s">
        <v>517</v>
      </c>
      <c r="D420" s="30" t="s">
        <v>102</v>
      </c>
      <c r="E420" s="32" t="s">
        <v>518</v>
      </c>
      <c r="F420" s="33" t="s">
        <v>391</v>
      </c>
      <c r="G420" s="34">
        <v>3</v>
      </c>
      <c r="H420" s="35">
        <v>0</v>
      </c>
      <c r="I420" s="36">
        <f>ROUND(G420*H420,P4)</f>
        <v>0</v>
      </c>
      <c r="J420" s="30"/>
      <c r="O420" s="37">
        <f>I420*0.21</f>
        <v>0</v>
      </c>
      <c r="P420">
        <v>3</v>
      </c>
    </row>
    <row r="421" spans="1:10" ht="15">
      <c r="A421" s="30" t="s">
        <v>55</v>
      </c>
      <c r="B421" s="38"/>
      <c r="E421" s="39"/>
      <c r="J421" s="40"/>
    </row>
    <row r="422" spans="1:10" ht="30">
      <c r="A422" s="30" t="s">
        <v>56</v>
      </c>
      <c r="B422" s="38"/>
      <c r="E422" s="41" t="s">
        <v>519</v>
      </c>
      <c r="J422" s="40"/>
    </row>
    <row r="423" spans="1:10" ht="150">
      <c r="A423" s="30" t="s">
        <v>58</v>
      </c>
      <c r="B423" s="38"/>
      <c r="E423" s="32" t="s">
        <v>520</v>
      </c>
      <c r="J423" s="40"/>
    </row>
    <row r="424" spans="1:16" ht="15">
      <c r="A424" s="30" t="s">
        <v>50</v>
      </c>
      <c r="B424" s="30">
        <v>89</v>
      </c>
      <c r="C424" s="31" t="s">
        <v>521</v>
      </c>
      <c r="D424" s="30" t="s">
        <v>65</v>
      </c>
      <c r="E424" s="32" t="s">
        <v>522</v>
      </c>
      <c r="F424" s="33" t="s">
        <v>128</v>
      </c>
      <c r="G424" s="34">
        <v>11</v>
      </c>
      <c r="H424" s="35">
        <v>0</v>
      </c>
      <c r="I424" s="36">
        <f>ROUND(G424*H424,P4)</f>
        <v>0</v>
      </c>
      <c r="J424" s="30"/>
      <c r="O424" s="37">
        <f>I424*0.21</f>
        <v>0</v>
      </c>
      <c r="P424">
        <v>3</v>
      </c>
    </row>
    <row r="425" spans="1:10" ht="15">
      <c r="A425" s="30" t="s">
        <v>55</v>
      </c>
      <c r="B425" s="38"/>
      <c r="E425" s="32" t="s">
        <v>523</v>
      </c>
      <c r="J425" s="40"/>
    </row>
    <row r="426" spans="1:10" ht="30">
      <c r="A426" s="30" t="s">
        <v>56</v>
      </c>
      <c r="B426" s="38"/>
      <c r="E426" s="41" t="s">
        <v>524</v>
      </c>
      <c r="J426" s="40"/>
    </row>
    <row r="427" spans="1:10" ht="105">
      <c r="A427" s="30" t="s">
        <v>58</v>
      </c>
      <c r="B427" s="38"/>
      <c r="E427" s="32" t="s">
        <v>525</v>
      </c>
      <c r="J427" s="40"/>
    </row>
    <row r="428" spans="1:16" ht="15">
      <c r="A428" s="30" t="s">
        <v>50</v>
      </c>
      <c r="B428" s="30">
        <v>93</v>
      </c>
      <c r="C428" s="31" t="s">
        <v>526</v>
      </c>
      <c r="D428" s="30" t="s">
        <v>102</v>
      </c>
      <c r="E428" s="32" t="s">
        <v>527</v>
      </c>
      <c r="F428" s="33" t="s">
        <v>54</v>
      </c>
      <c r="G428" s="34">
        <v>2.4</v>
      </c>
      <c r="H428" s="35">
        <v>0</v>
      </c>
      <c r="I428" s="36">
        <f>ROUND(G428*H428,P4)</f>
        <v>0</v>
      </c>
      <c r="J428" s="30"/>
      <c r="O428" s="37">
        <f>I428*0.21</f>
        <v>0</v>
      </c>
      <c r="P428">
        <v>3</v>
      </c>
    </row>
    <row r="429" spans="1:10" ht="15">
      <c r="A429" s="30" t="s">
        <v>55</v>
      </c>
      <c r="B429" s="38"/>
      <c r="E429" s="39"/>
      <c r="J429" s="40"/>
    </row>
    <row r="430" spans="1:10" ht="30">
      <c r="A430" s="30" t="s">
        <v>56</v>
      </c>
      <c r="B430" s="38"/>
      <c r="E430" s="41" t="s">
        <v>528</v>
      </c>
      <c r="J430" s="40"/>
    </row>
    <row r="431" spans="1:10" ht="150">
      <c r="A431" s="30" t="s">
        <v>58</v>
      </c>
      <c r="B431" s="45"/>
      <c r="C431" s="46"/>
      <c r="D431" s="46"/>
      <c r="E431" s="32" t="s">
        <v>529</v>
      </c>
      <c r="F431" s="46"/>
      <c r="G431" s="46"/>
      <c r="H431" s="46"/>
      <c r="I431" s="46"/>
      <c r="J431" s="47"/>
    </row>
  </sheetData>
  <sheetProtection algorithmName="SHA-512" hashValue="Q78xdeTuUanWWb12xS2T8HoFUD5HVGzzqU3ioGGZLaMkk8yvYfUhZqqDbx/IK2vLre2smAOq9YH6gQdGgb++1Q==" saltValue="CDDg2Fn/P9UhYhDfvSQuSvCdmlr7DVtRVOANLCLOyhs/ls+QY30MC7G5WNj95TuKDtlc8b+/hQXE+wrM8P0v1Q=="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52"/>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13</v>
      </c>
      <c r="I3" s="19">
        <f>SUMIFS(I8:I252,A8:A252,"SD")</f>
        <v>0</v>
      </c>
      <c r="J3" s="15"/>
      <c r="O3">
        <v>0</v>
      </c>
      <c r="P3">
        <v>2</v>
      </c>
    </row>
    <row r="4" spans="1:16" ht="15">
      <c r="A4" s="3" t="s">
        <v>34</v>
      </c>
      <c r="B4" s="16" t="s">
        <v>35</v>
      </c>
      <c r="C4" s="54" t="s">
        <v>13</v>
      </c>
      <c r="D4" s="55"/>
      <c r="E4" s="17" t="s">
        <v>14</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SUMIFS(I9:I16,A9:A16,"P")</f>
        <v>0</v>
      </c>
      <c r="J8" s="29"/>
    </row>
    <row r="9" spans="1:16" ht="15">
      <c r="A9" s="30" t="s">
        <v>50</v>
      </c>
      <c r="B9" s="30">
        <v>1</v>
      </c>
      <c r="C9" s="31" t="s">
        <v>532</v>
      </c>
      <c r="D9" s="30" t="s">
        <v>78</v>
      </c>
      <c r="E9" s="32" t="s">
        <v>533</v>
      </c>
      <c r="F9" s="33" t="s">
        <v>54</v>
      </c>
      <c r="G9" s="34">
        <v>101.73</v>
      </c>
      <c r="H9" s="35">
        <v>0</v>
      </c>
      <c r="I9" s="36">
        <f>ROUND(G9*H9,P4)</f>
        <v>0</v>
      </c>
      <c r="J9" s="30"/>
      <c r="O9" s="37">
        <f>I9*0.21</f>
        <v>0</v>
      </c>
      <c r="P9">
        <v>3</v>
      </c>
    </row>
    <row r="10" spans="1:10" ht="15">
      <c r="A10" s="30" t="s">
        <v>55</v>
      </c>
      <c r="B10" s="38"/>
      <c r="E10" s="32" t="s">
        <v>534</v>
      </c>
      <c r="J10" s="40"/>
    </row>
    <row r="11" spans="1:10" ht="45">
      <c r="A11" s="30" t="s">
        <v>56</v>
      </c>
      <c r="B11" s="38"/>
      <c r="E11" s="41" t="s">
        <v>535</v>
      </c>
      <c r="J11" s="40"/>
    </row>
    <row r="12" spans="1:10" ht="15">
      <c r="A12" s="30" t="s">
        <v>58</v>
      </c>
      <c r="B12" s="38"/>
      <c r="E12" s="39" t="s">
        <v>78</v>
      </c>
      <c r="J12" s="40"/>
    </row>
    <row r="13" spans="1:16" ht="15">
      <c r="A13" s="30" t="s">
        <v>50</v>
      </c>
      <c r="B13" s="30">
        <v>2</v>
      </c>
      <c r="C13" s="31" t="s">
        <v>536</v>
      </c>
      <c r="D13" s="30" t="s">
        <v>78</v>
      </c>
      <c r="E13" s="32" t="s">
        <v>537</v>
      </c>
      <c r="F13" s="33" t="s">
        <v>54</v>
      </c>
      <c r="G13" s="34">
        <v>352.186</v>
      </c>
      <c r="H13" s="35">
        <v>0</v>
      </c>
      <c r="I13" s="36">
        <f>ROUND(G13*H13,P4)</f>
        <v>0</v>
      </c>
      <c r="J13" s="30"/>
      <c r="O13" s="37">
        <f>I13*0.21</f>
        <v>0</v>
      </c>
      <c r="P13">
        <v>3</v>
      </c>
    </row>
    <row r="14" spans="1:10" ht="15">
      <c r="A14" s="30" t="s">
        <v>55</v>
      </c>
      <c r="B14" s="38"/>
      <c r="E14" s="32" t="s">
        <v>538</v>
      </c>
      <c r="J14" s="40"/>
    </row>
    <row r="15" spans="1:10" ht="15">
      <c r="A15" s="30" t="s">
        <v>56</v>
      </c>
      <c r="B15" s="38"/>
      <c r="E15" s="41" t="s">
        <v>539</v>
      </c>
      <c r="J15" s="40"/>
    </row>
    <row r="16" spans="1:10" ht="15">
      <c r="A16" s="30" t="s">
        <v>58</v>
      </c>
      <c r="B16" s="38"/>
      <c r="E16" s="39" t="s">
        <v>78</v>
      </c>
      <c r="J16" s="40"/>
    </row>
    <row r="17" spans="1:10" ht="15">
      <c r="A17" s="24" t="s">
        <v>47</v>
      </c>
      <c r="B17" s="25"/>
      <c r="C17" s="26" t="s">
        <v>540</v>
      </c>
      <c r="D17" s="27"/>
      <c r="E17" s="24" t="s">
        <v>541</v>
      </c>
      <c r="F17" s="27"/>
      <c r="G17" s="27"/>
      <c r="H17" s="27"/>
      <c r="I17" s="28">
        <f>SUMIFS(I18:I37,A18:A37,"P")</f>
        <v>0</v>
      </c>
      <c r="J17" s="29"/>
    </row>
    <row r="18" spans="1:16" ht="15">
      <c r="A18" s="30" t="s">
        <v>50</v>
      </c>
      <c r="B18" s="30">
        <v>3</v>
      </c>
      <c r="C18" s="31" t="s">
        <v>542</v>
      </c>
      <c r="D18" s="30" t="s">
        <v>78</v>
      </c>
      <c r="E18" s="32" t="s">
        <v>543</v>
      </c>
      <c r="F18" s="33" t="s">
        <v>128</v>
      </c>
      <c r="G18" s="34">
        <v>20</v>
      </c>
      <c r="H18" s="35">
        <v>0</v>
      </c>
      <c r="I18" s="36">
        <f>ROUND(G18*H18,P4)</f>
        <v>0</v>
      </c>
      <c r="J18" s="30"/>
      <c r="O18" s="37">
        <f>I18*0.21</f>
        <v>0</v>
      </c>
      <c r="P18">
        <v>3</v>
      </c>
    </row>
    <row r="19" spans="1:10" ht="30">
      <c r="A19" s="30" t="s">
        <v>55</v>
      </c>
      <c r="B19" s="38"/>
      <c r="E19" s="32" t="s">
        <v>544</v>
      </c>
      <c r="J19" s="40"/>
    </row>
    <row r="20" spans="1:10" ht="15">
      <c r="A20" s="30" t="s">
        <v>56</v>
      </c>
      <c r="B20" s="38"/>
      <c r="E20" s="41" t="s">
        <v>545</v>
      </c>
      <c r="J20" s="40"/>
    </row>
    <row r="21" spans="1:10" ht="15">
      <c r="A21" s="30" t="s">
        <v>58</v>
      </c>
      <c r="B21" s="38"/>
      <c r="E21" s="39" t="s">
        <v>78</v>
      </c>
      <c r="J21" s="40"/>
    </row>
    <row r="22" spans="1:16" ht="15">
      <c r="A22" s="30" t="s">
        <v>50</v>
      </c>
      <c r="B22" s="30">
        <v>4</v>
      </c>
      <c r="C22" s="31" t="s">
        <v>546</v>
      </c>
      <c r="D22" s="30" t="s">
        <v>78</v>
      </c>
      <c r="E22" s="32" t="s">
        <v>547</v>
      </c>
      <c r="F22" s="33" t="s">
        <v>54</v>
      </c>
      <c r="G22" s="34">
        <v>40</v>
      </c>
      <c r="H22" s="35">
        <v>0</v>
      </c>
      <c r="I22" s="36">
        <f>ROUND(G22*H22,P4)</f>
        <v>0</v>
      </c>
      <c r="J22" s="30"/>
      <c r="O22" s="37">
        <f>I22*0.21</f>
        <v>0</v>
      </c>
      <c r="P22">
        <v>3</v>
      </c>
    </row>
    <row r="23" spans="1:10" ht="15">
      <c r="A23" s="30" t="s">
        <v>55</v>
      </c>
      <c r="B23" s="38"/>
      <c r="E23" s="32" t="s">
        <v>548</v>
      </c>
      <c r="J23" s="40"/>
    </row>
    <row r="24" spans="1:10" ht="15">
      <c r="A24" s="30" t="s">
        <v>56</v>
      </c>
      <c r="B24" s="38"/>
      <c r="E24" s="41" t="s">
        <v>549</v>
      </c>
      <c r="J24" s="40"/>
    </row>
    <row r="25" spans="1:10" ht="15">
      <c r="A25" s="30" t="s">
        <v>58</v>
      </c>
      <c r="B25" s="38"/>
      <c r="E25" s="39" t="s">
        <v>78</v>
      </c>
      <c r="J25" s="40"/>
    </row>
    <row r="26" spans="1:16" ht="15">
      <c r="A26" s="30" t="s">
        <v>50</v>
      </c>
      <c r="B26" s="30">
        <v>5</v>
      </c>
      <c r="C26" s="31" t="s">
        <v>550</v>
      </c>
      <c r="D26" s="30" t="s">
        <v>78</v>
      </c>
      <c r="E26" s="32" t="s">
        <v>551</v>
      </c>
      <c r="F26" s="33" t="s">
        <v>54</v>
      </c>
      <c r="G26" s="34">
        <v>312.186</v>
      </c>
      <c r="H26" s="35">
        <v>0</v>
      </c>
      <c r="I26" s="36">
        <f>ROUND(G26*H26,P4)</f>
        <v>0</v>
      </c>
      <c r="J26" s="30"/>
      <c r="O26" s="37">
        <f>I26*0.21</f>
        <v>0</v>
      </c>
      <c r="P26">
        <v>3</v>
      </c>
    </row>
    <row r="27" spans="1:10" ht="30">
      <c r="A27" s="30" t="s">
        <v>55</v>
      </c>
      <c r="B27" s="38"/>
      <c r="E27" s="32" t="s">
        <v>552</v>
      </c>
      <c r="J27" s="40"/>
    </row>
    <row r="28" spans="1:10" ht="75">
      <c r="A28" s="30" t="s">
        <v>56</v>
      </c>
      <c r="B28" s="38"/>
      <c r="E28" s="41" t="s">
        <v>553</v>
      </c>
      <c r="J28" s="40"/>
    </row>
    <row r="29" spans="1:10" ht="15">
      <c r="A29" s="30" t="s">
        <v>58</v>
      </c>
      <c r="B29" s="38"/>
      <c r="E29" s="39" t="s">
        <v>78</v>
      </c>
      <c r="J29" s="40"/>
    </row>
    <row r="30" spans="1:16" ht="15">
      <c r="A30" s="30" t="s">
        <v>50</v>
      </c>
      <c r="B30" s="30">
        <v>6</v>
      </c>
      <c r="C30" s="31" t="s">
        <v>554</v>
      </c>
      <c r="D30" s="30" t="s">
        <v>78</v>
      </c>
      <c r="E30" s="32" t="s">
        <v>555</v>
      </c>
      <c r="F30" s="33" t="s">
        <v>54</v>
      </c>
      <c r="G30" s="34">
        <v>352.186</v>
      </c>
      <c r="H30" s="35">
        <v>0</v>
      </c>
      <c r="I30" s="36">
        <f>ROUND(G30*H30,P4)</f>
        <v>0</v>
      </c>
      <c r="J30" s="30"/>
      <c r="O30" s="37">
        <f>I30*0.21</f>
        <v>0</v>
      </c>
      <c r="P30">
        <v>3</v>
      </c>
    </row>
    <row r="31" spans="1:10" ht="15">
      <c r="A31" s="30" t="s">
        <v>55</v>
      </c>
      <c r="B31" s="38"/>
      <c r="E31" s="32" t="s">
        <v>556</v>
      </c>
      <c r="J31" s="40"/>
    </row>
    <row r="32" spans="1:10" ht="45">
      <c r="A32" s="30" t="s">
        <v>56</v>
      </c>
      <c r="B32" s="38"/>
      <c r="E32" s="41" t="s">
        <v>557</v>
      </c>
      <c r="J32" s="40"/>
    </row>
    <row r="33" spans="1:10" ht="15">
      <c r="A33" s="30" t="s">
        <v>58</v>
      </c>
      <c r="B33" s="38"/>
      <c r="E33" s="39" t="s">
        <v>78</v>
      </c>
      <c r="J33" s="40"/>
    </row>
    <row r="34" spans="1:16" ht="15">
      <c r="A34" s="30" t="s">
        <v>50</v>
      </c>
      <c r="B34" s="30">
        <v>7</v>
      </c>
      <c r="C34" s="31" t="s">
        <v>558</v>
      </c>
      <c r="D34" s="30" t="s">
        <v>78</v>
      </c>
      <c r="E34" s="32" t="s">
        <v>559</v>
      </c>
      <c r="F34" s="33" t="s">
        <v>54</v>
      </c>
      <c r="G34" s="34">
        <v>40</v>
      </c>
      <c r="H34" s="35">
        <v>0</v>
      </c>
      <c r="I34" s="36">
        <f>ROUND(G34*H34,P4)</f>
        <v>0</v>
      </c>
      <c r="J34" s="30"/>
      <c r="O34" s="37">
        <f>I34*0.21</f>
        <v>0</v>
      </c>
      <c r="P34">
        <v>3</v>
      </c>
    </row>
    <row r="35" spans="1:10" ht="15">
      <c r="A35" s="30" t="s">
        <v>55</v>
      </c>
      <c r="B35" s="38"/>
      <c r="E35" s="32" t="s">
        <v>560</v>
      </c>
      <c r="J35" s="40"/>
    </row>
    <row r="36" spans="1:10" ht="15">
      <c r="A36" s="30" t="s">
        <v>56</v>
      </c>
      <c r="B36" s="38"/>
      <c r="E36" s="41" t="s">
        <v>561</v>
      </c>
      <c r="J36" s="40"/>
    </row>
    <row r="37" spans="1:10" ht="15">
      <c r="A37" s="30" t="s">
        <v>58</v>
      </c>
      <c r="B37" s="38"/>
      <c r="E37" s="39" t="s">
        <v>78</v>
      </c>
      <c r="J37" s="40"/>
    </row>
    <row r="38" spans="1:10" ht="15">
      <c r="A38" s="24" t="s">
        <v>47</v>
      </c>
      <c r="B38" s="25"/>
      <c r="C38" s="26" t="s">
        <v>562</v>
      </c>
      <c r="D38" s="27"/>
      <c r="E38" s="24" t="s">
        <v>563</v>
      </c>
      <c r="F38" s="27"/>
      <c r="G38" s="27"/>
      <c r="H38" s="27"/>
      <c r="I38" s="28">
        <f>SUMIFS(I39:I58,A39:A58,"P")</f>
        <v>0</v>
      </c>
      <c r="J38" s="29"/>
    </row>
    <row r="39" spans="1:16" ht="15">
      <c r="A39" s="30" t="s">
        <v>50</v>
      </c>
      <c r="B39" s="30">
        <v>8</v>
      </c>
      <c r="C39" s="31" t="s">
        <v>564</v>
      </c>
      <c r="D39" s="30" t="s">
        <v>78</v>
      </c>
      <c r="E39" s="32" t="s">
        <v>565</v>
      </c>
      <c r="F39" s="33" t="s">
        <v>54</v>
      </c>
      <c r="G39" s="34">
        <v>1.278</v>
      </c>
      <c r="H39" s="35">
        <v>0</v>
      </c>
      <c r="I39" s="36">
        <f>ROUND(G39*H39,P4)</f>
        <v>0</v>
      </c>
      <c r="J39" s="30"/>
      <c r="O39" s="37">
        <f>I39*0.21</f>
        <v>0</v>
      </c>
      <c r="P39">
        <v>3</v>
      </c>
    </row>
    <row r="40" spans="1:10" ht="15">
      <c r="A40" s="30" t="s">
        <v>55</v>
      </c>
      <c r="B40" s="38"/>
      <c r="E40" s="32" t="s">
        <v>566</v>
      </c>
      <c r="J40" s="40"/>
    </row>
    <row r="41" spans="1:10" ht="30">
      <c r="A41" s="30" t="s">
        <v>56</v>
      </c>
      <c r="B41" s="38"/>
      <c r="E41" s="41" t="s">
        <v>567</v>
      </c>
      <c r="J41" s="40"/>
    </row>
    <row r="42" spans="1:10" ht="15">
      <c r="A42" s="30" t="s">
        <v>58</v>
      </c>
      <c r="B42" s="38"/>
      <c r="E42" s="39" t="s">
        <v>78</v>
      </c>
      <c r="J42" s="40"/>
    </row>
    <row r="43" spans="1:16" ht="15">
      <c r="A43" s="30" t="s">
        <v>50</v>
      </c>
      <c r="B43" s="30">
        <v>9</v>
      </c>
      <c r="C43" s="31" t="s">
        <v>568</v>
      </c>
      <c r="D43" s="30" t="s">
        <v>78</v>
      </c>
      <c r="E43" s="32" t="s">
        <v>569</v>
      </c>
      <c r="F43" s="33" t="s">
        <v>54</v>
      </c>
      <c r="G43" s="34">
        <v>0.04</v>
      </c>
      <c r="H43" s="35">
        <v>0</v>
      </c>
      <c r="I43" s="36">
        <f>ROUND(G43*H43,P4)</f>
        <v>0</v>
      </c>
      <c r="J43" s="30"/>
      <c r="O43" s="37">
        <f>I43*0.21</f>
        <v>0</v>
      </c>
      <c r="P43">
        <v>3</v>
      </c>
    </row>
    <row r="44" spans="1:10" ht="15">
      <c r="A44" s="30" t="s">
        <v>55</v>
      </c>
      <c r="B44" s="38"/>
      <c r="E44" s="32" t="s">
        <v>570</v>
      </c>
      <c r="J44" s="40"/>
    </row>
    <row r="45" spans="1:10" ht="30">
      <c r="A45" s="30" t="s">
        <v>56</v>
      </c>
      <c r="B45" s="38"/>
      <c r="E45" s="41" t="s">
        <v>571</v>
      </c>
      <c r="J45" s="40"/>
    </row>
    <row r="46" spans="1:10" ht="15">
      <c r="A46" s="30" t="s">
        <v>58</v>
      </c>
      <c r="B46" s="38"/>
      <c r="E46" s="39" t="s">
        <v>78</v>
      </c>
      <c r="J46" s="40"/>
    </row>
    <row r="47" spans="1:16" ht="15">
      <c r="A47" s="30" t="s">
        <v>50</v>
      </c>
      <c r="B47" s="30">
        <v>10</v>
      </c>
      <c r="C47" s="31" t="s">
        <v>572</v>
      </c>
      <c r="D47" s="30" t="s">
        <v>78</v>
      </c>
      <c r="E47" s="32" t="s">
        <v>573</v>
      </c>
      <c r="F47" s="33" t="s">
        <v>54</v>
      </c>
      <c r="G47" s="34">
        <v>32.16</v>
      </c>
      <c r="H47" s="35">
        <v>0</v>
      </c>
      <c r="I47" s="36">
        <f>ROUND(G47*H47,P4)</f>
        <v>0</v>
      </c>
      <c r="J47" s="30"/>
      <c r="O47" s="37">
        <f>I47*0.21</f>
        <v>0</v>
      </c>
      <c r="P47">
        <v>3</v>
      </c>
    </row>
    <row r="48" spans="1:10" ht="15">
      <c r="A48" s="30" t="s">
        <v>55</v>
      </c>
      <c r="B48" s="38"/>
      <c r="E48" s="32" t="s">
        <v>574</v>
      </c>
      <c r="J48" s="40"/>
    </row>
    <row r="49" spans="1:10" ht="60">
      <c r="A49" s="30" t="s">
        <v>56</v>
      </c>
      <c r="B49" s="38"/>
      <c r="E49" s="41" t="s">
        <v>575</v>
      </c>
      <c r="J49" s="40"/>
    </row>
    <row r="50" spans="1:10" ht="15">
      <c r="A50" s="30" t="s">
        <v>58</v>
      </c>
      <c r="B50" s="38"/>
      <c r="E50" s="39" t="s">
        <v>78</v>
      </c>
      <c r="J50" s="40"/>
    </row>
    <row r="51" spans="1:16" ht="15">
      <c r="A51" s="30" t="s">
        <v>50</v>
      </c>
      <c r="B51" s="30">
        <v>11</v>
      </c>
      <c r="C51" s="31" t="s">
        <v>576</v>
      </c>
      <c r="D51" s="30" t="s">
        <v>78</v>
      </c>
      <c r="E51" s="32" t="s">
        <v>577</v>
      </c>
      <c r="F51" s="33" t="s">
        <v>63</v>
      </c>
      <c r="G51" s="34">
        <v>4.824</v>
      </c>
      <c r="H51" s="35">
        <v>0</v>
      </c>
      <c r="I51" s="36">
        <f>ROUND(G51*H51,P4)</f>
        <v>0</v>
      </c>
      <c r="J51" s="30"/>
      <c r="O51" s="37">
        <f>I51*0.21</f>
        <v>0</v>
      </c>
      <c r="P51">
        <v>3</v>
      </c>
    </row>
    <row r="52" spans="1:10" ht="15">
      <c r="A52" s="30" t="s">
        <v>55</v>
      </c>
      <c r="B52" s="38"/>
      <c r="E52" s="39" t="s">
        <v>78</v>
      </c>
      <c r="J52" s="40"/>
    </row>
    <row r="53" spans="1:10" ht="30">
      <c r="A53" s="30" t="s">
        <v>56</v>
      </c>
      <c r="B53" s="38"/>
      <c r="E53" s="41" t="s">
        <v>578</v>
      </c>
      <c r="J53" s="40"/>
    </row>
    <row r="54" spans="1:10" ht="15">
      <c r="A54" s="30" t="s">
        <v>58</v>
      </c>
      <c r="B54" s="38"/>
      <c r="E54" s="39" t="s">
        <v>78</v>
      </c>
      <c r="J54" s="40"/>
    </row>
    <row r="55" spans="1:16" ht="15">
      <c r="A55" s="30" t="s">
        <v>50</v>
      </c>
      <c r="B55" s="30">
        <v>12</v>
      </c>
      <c r="C55" s="31" t="s">
        <v>579</v>
      </c>
      <c r="D55" s="30" t="s">
        <v>78</v>
      </c>
      <c r="E55" s="32" t="s">
        <v>580</v>
      </c>
      <c r="F55" s="33" t="s">
        <v>89</v>
      </c>
      <c r="G55" s="34">
        <v>58.22</v>
      </c>
      <c r="H55" s="35">
        <v>0</v>
      </c>
      <c r="I55" s="36">
        <f>ROUND(G55*H55,P4)</f>
        <v>0</v>
      </c>
      <c r="J55" s="30"/>
      <c r="O55" s="37">
        <f>I55*0.21</f>
        <v>0</v>
      </c>
      <c r="P55">
        <v>3</v>
      </c>
    </row>
    <row r="56" spans="1:10" ht="15">
      <c r="A56" s="30" t="s">
        <v>55</v>
      </c>
      <c r="B56" s="38"/>
      <c r="E56" s="32" t="s">
        <v>581</v>
      </c>
      <c r="J56" s="40"/>
    </row>
    <row r="57" spans="1:10" ht="15">
      <c r="A57" s="30" t="s">
        <v>56</v>
      </c>
      <c r="B57" s="38"/>
      <c r="E57" s="41" t="s">
        <v>582</v>
      </c>
      <c r="J57" s="40"/>
    </row>
    <row r="58" spans="1:10" ht="15">
      <c r="A58" s="30" t="s">
        <v>58</v>
      </c>
      <c r="B58" s="38"/>
      <c r="E58" s="39" t="s">
        <v>78</v>
      </c>
      <c r="J58" s="40"/>
    </row>
    <row r="59" spans="1:10" ht="15">
      <c r="A59" s="24" t="s">
        <v>47</v>
      </c>
      <c r="B59" s="25"/>
      <c r="C59" s="26" t="s">
        <v>583</v>
      </c>
      <c r="D59" s="27"/>
      <c r="E59" s="24" t="s">
        <v>584</v>
      </c>
      <c r="F59" s="27"/>
      <c r="G59" s="27"/>
      <c r="H59" s="27"/>
      <c r="I59" s="28">
        <f>SUMIFS(I60:I83,A60:A83,"P")</f>
        <v>0</v>
      </c>
      <c r="J59" s="29"/>
    </row>
    <row r="60" spans="1:16" ht="15">
      <c r="A60" s="30" t="s">
        <v>50</v>
      </c>
      <c r="B60" s="30">
        <v>13</v>
      </c>
      <c r="C60" s="31" t="s">
        <v>585</v>
      </c>
      <c r="D60" s="30" t="s">
        <v>78</v>
      </c>
      <c r="E60" s="32" t="s">
        <v>586</v>
      </c>
      <c r="F60" s="33" t="s">
        <v>587</v>
      </c>
      <c r="G60" s="34">
        <v>102</v>
      </c>
      <c r="H60" s="35">
        <v>0</v>
      </c>
      <c r="I60" s="36">
        <f>ROUND(G60*H60,P4)</f>
        <v>0</v>
      </c>
      <c r="J60" s="30"/>
      <c r="O60" s="37">
        <f>I60*0.21</f>
        <v>0</v>
      </c>
      <c r="P60">
        <v>3</v>
      </c>
    </row>
    <row r="61" spans="1:10" ht="30">
      <c r="A61" s="30" t="s">
        <v>55</v>
      </c>
      <c r="B61" s="38"/>
      <c r="E61" s="32" t="s">
        <v>588</v>
      </c>
      <c r="J61" s="40"/>
    </row>
    <row r="62" spans="1:10" ht="30">
      <c r="A62" s="30" t="s">
        <v>56</v>
      </c>
      <c r="B62" s="38"/>
      <c r="E62" s="41" t="s">
        <v>589</v>
      </c>
      <c r="J62" s="40"/>
    </row>
    <row r="63" spans="1:10" ht="15">
      <c r="A63" s="30" t="s">
        <v>58</v>
      </c>
      <c r="B63" s="38"/>
      <c r="E63" s="39"/>
      <c r="J63" s="40"/>
    </row>
    <row r="64" spans="1:16" ht="15">
      <c r="A64" s="30" t="s">
        <v>50</v>
      </c>
      <c r="B64" s="30">
        <v>14</v>
      </c>
      <c r="C64" s="31" t="s">
        <v>590</v>
      </c>
      <c r="D64" s="30" t="s">
        <v>78</v>
      </c>
      <c r="E64" s="32" t="s">
        <v>591</v>
      </c>
      <c r="F64" s="33" t="s">
        <v>54</v>
      </c>
      <c r="G64" s="34">
        <v>4.675</v>
      </c>
      <c r="H64" s="35">
        <v>0</v>
      </c>
      <c r="I64" s="36">
        <f>ROUND(G64*H64,P4)</f>
        <v>0</v>
      </c>
      <c r="J64" s="30"/>
      <c r="O64" s="37">
        <f>I64*0.21</f>
        <v>0</v>
      </c>
      <c r="P64">
        <v>3</v>
      </c>
    </row>
    <row r="65" spans="1:10" ht="15">
      <c r="A65" s="30" t="s">
        <v>55</v>
      </c>
      <c r="B65" s="38"/>
      <c r="E65" s="32" t="s">
        <v>592</v>
      </c>
      <c r="J65" s="40"/>
    </row>
    <row r="66" spans="1:10" ht="30">
      <c r="A66" s="30" t="s">
        <v>56</v>
      </c>
      <c r="B66" s="38"/>
      <c r="E66" s="41" t="s">
        <v>593</v>
      </c>
      <c r="J66" s="40"/>
    </row>
    <row r="67" spans="1:10" ht="15">
      <c r="A67" s="30" t="s">
        <v>58</v>
      </c>
      <c r="B67" s="38"/>
      <c r="E67" s="39" t="s">
        <v>78</v>
      </c>
      <c r="J67" s="40"/>
    </row>
    <row r="68" spans="1:16" ht="15">
      <c r="A68" s="30" t="s">
        <v>50</v>
      </c>
      <c r="B68" s="30">
        <v>15</v>
      </c>
      <c r="C68" s="31" t="s">
        <v>594</v>
      </c>
      <c r="D68" s="30" t="s">
        <v>78</v>
      </c>
      <c r="E68" s="32" t="s">
        <v>595</v>
      </c>
      <c r="F68" s="33" t="s">
        <v>63</v>
      </c>
      <c r="G68" s="34">
        <v>0.842</v>
      </c>
      <c r="H68" s="35">
        <v>0</v>
      </c>
      <c r="I68" s="36">
        <f>ROUND(G68*H68,P4)</f>
        <v>0</v>
      </c>
      <c r="J68" s="30"/>
      <c r="O68" s="37">
        <f>I68*0.21</f>
        <v>0</v>
      </c>
      <c r="P68">
        <v>3</v>
      </c>
    </row>
    <row r="69" spans="1:10" ht="15">
      <c r="A69" s="30" t="s">
        <v>55</v>
      </c>
      <c r="B69" s="38"/>
      <c r="E69" s="39" t="s">
        <v>78</v>
      </c>
      <c r="J69" s="40"/>
    </row>
    <row r="70" spans="1:10" ht="30">
      <c r="A70" s="30" t="s">
        <v>56</v>
      </c>
      <c r="B70" s="38"/>
      <c r="E70" s="41" t="s">
        <v>596</v>
      </c>
      <c r="J70" s="40"/>
    </row>
    <row r="71" spans="1:10" ht="15">
      <c r="A71" s="30" t="s">
        <v>58</v>
      </c>
      <c r="B71" s="38"/>
      <c r="E71" s="39" t="s">
        <v>78</v>
      </c>
      <c r="J71" s="40"/>
    </row>
    <row r="72" spans="1:16" ht="15">
      <c r="A72" s="30" t="s">
        <v>50</v>
      </c>
      <c r="B72" s="30">
        <v>16</v>
      </c>
      <c r="C72" s="31" t="s">
        <v>597</v>
      </c>
      <c r="D72" s="30" t="s">
        <v>78</v>
      </c>
      <c r="E72" s="32" t="s">
        <v>598</v>
      </c>
      <c r="F72" s="33" t="s">
        <v>54</v>
      </c>
      <c r="G72" s="34">
        <v>29.664</v>
      </c>
      <c r="H72" s="35">
        <v>0</v>
      </c>
      <c r="I72" s="36">
        <f>ROUND(G72*H72,P4)</f>
        <v>0</v>
      </c>
      <c r="J72" s="30"/>
      <c r="O72" s="37">
        <f>I72*0.21</f>
        <v>0</v>
      </c>
      <c r="P72">
        <v>3</v>
      </c>
    </row>
    <row r="73" spans="1:10" ht="15">
      <c r="A73" s="30" t="s">
        <v>55</v>
      </c>
      <c r="B73" s="38"/>
      <c r="E73" s="32" t="s">
        <v>599</v>
      </c>
      <c r="J73" s="40"/>
    </row>
    <row r="74" spans="1:10" ht="75">
      <c r="A74" s="30" t="s">
        <v>56</v>
      </c>
      <c r="B74" s="38"/>
      <c r="E74" s="41" t="s">
        <v>600</v>
      </c>
      <c r="J74" s="40"/>
    </row>
    <row r="75" spans="1:10" ht="15">
      <c r="A75" s="30" t="s">
        <v>58</v>
      </c>
      <c r="B75" s="38"/>
      <c r="E75" s="39" t="s">
        <v>78</v>
      </c>
      <c r="J75" s="40"/>
    </row>
    <row r="76" spans="1:16" ht="15">
      <c r="A76" s="30" t="s">
        <v>50</v>
      </c>
      <c r="B76" s="30">
        <v>17</v>
      </c>
      <c r="C76" s="31" t="s">
        <v>601</v>
      </c>
      <c r="D76" s="30" t="s">
        <v>78</v>
      </c>
      <c r="E76" s="32" t="s">
        <v>602</v>
      </c>
      <c r="F76" s="33" t="s">
        <v>63</v>
      </c>
      <c r="G76" s="34">
        <v>5.933</v>
      </c>
      <c r="H76" s="35">
        <v>0</v>
      </c>
      <c r="I76" s="36">
        <f>ROUND(G76*H76,P4)</f>
        <v>0</v>
      </c>
      <c r="J76" s="30"/>
      <c r="O76" s="37">
        <f>I76*0.21</f>
        <v>0</v>
      </c>
      <c r="P76">
        <v>3</v>
      </c>
    </row>
    <row r="77" spans="1:10" ht="15">
      <c r="A77" s="30" t="s">
        <v>55</v>
      </c>
      <c r="B77" s="38"/>
      <c r="E77" s="39" t="s">
        <v>78</v>
      </c>
      <c r="J77" s="40"/>
    </row>
    <row r="78" spans="1:10" ht="30">
      <c r="A78" s="30" t="s">
        <v>56</v>
      </c>
      <c r="B78" s="38"/>
      <c r="E78" s="41" t="s">
        <v>603</v>
      </c>
      <c r="J78" s="40"/>
    </row>
    <row r="79" spans="1:10" ht="15">
      <c r="A79" s="30" t="s">
        <v>58</v>
      </c>
      <c r="B79" s="38"/>
      <c r="E79" s="39" t="s">
        <v>78</v>
      </c>
      <c r="J79" s="40"/>
    </row>
    <row r="80" spans="1:16" ht="15">
      <c r="A80" s="30" t="s">
        <v>50</v>
      </c>
      <c r="B80" s="30">
        <v>18</v>
      </c>
      <c r="C80" s="31" t="s">
        <v>604</v>
      </c>
      <c r="D80" s="30" t="s">
        <v>605</v>
      </c>
      <c r="E80" s="32" t="s">
        <v>606</v>
      </c>
      <c r="F80" s="33" t="s">
        <v>128</v>
      </c>
      <c r="G80" s="34">
        <v>5</v>
      </c>
      <c r="H80" s="35">
        <v>0</v>
      </c>
      <c r="I80" s="36">
        <f>ROUND(G80*H80,P4)</f>
        <v>0</v>
      </c>
      <c r="J80" s="30"/>
      <c r="O80" s="37">
        <f>I80*0</f>
        <v>0</v>
      </c>
      <c r="P80">
        <v>1</v>
      </c>
    </row>
    <row r="81" spans="1:10" ht="30">
      <c r="A81" s="30" t="s">
        <v>55</v>
      </c>
      <c r="B81" s="38"/>
      <c r="E81" s="32" t="s">
        <v>607</v>
      </c>
      <c r="J81" s="40"/>
    </row>
    <row r="82" spans="1:10" ht="15">
      <c r="A82" s="30" t="s">
        <v>56</v>
      </c>
      <c r="B82" s="38"/>
      <c r="E82" s="41" t="s">
        <v>608</v>
      </c>
      <c r="J82" s="40"/>
    </row>
    <row r="83" spans="1:10" ht="15">
      <c r="A83" s="30" t="s">
        <v>58</v>
      </c>
      <c r="B83" s="38"/>
      <c r="E83" s="39" t="s">
        <v>78</v>
      </c>
      <c r="J83" s="40"/>
    </row>
    <row r="84" spans="1:10" ht="15">
      <c r="A84" s="24" t="s">
        <v>47</v>
      </c>
      <c r="B84" s="25"/>
      <c r="C84" s="26" t="s">
        <v>609</v>
      </c>
      <c r="D84" s="27"/>
      <c r="E84" s="24" t="s">
        <v>610</v>
      </c>
      <c r="F84" s="27"/>
      <c r="G84" s="27"/>
      <c r="H84" s="27"/>
      <c r="I84" s="28">
        <f>SUMIFS(I85:I140,A85:A140,"P")</f>
        <v>0</v>
      </c>
      <c r="J84" s="29"/>
    </row>
    <row r="85" spans="1:16" ht="15">
      <c r="A85" s="30" t="s">
        <v>50</v>
      </c>
      <c r="B85" s="30">
        <v>19</v>
      </c>
      <c r="C85" s="31" t="s">
        <v>611</v>
      </c>
      <c r="D85" s="30" t="s">
        <v>78</v>
      </c>
      <c r="E85" s="32" t="s">
        <v>612</v>
      </c>
      <c r="F85" s="33" t="s">
        <v>63</v>
      </c>
      <c r="G85" s="34">
        <v>0.558</v>
      </c>
      <c r="H85" s="35">
        <v>0</v>
      </c>
      <c r="I85" s="36">
        <f>ROUND(G85*H85,P4)</f>
        <v>0</v>
      </c>
      <c r="J85" s="30"/>
      <c r="O85" s="37">
        <f>I85*0</f>
        <v>0</v>
      </c>
      <c r="P85">
        <v>1</v>
      </c>
    </row>
    <row r="86" spans="1:10" ht="30">
      <c r="A86" s="30" t="s">
        <v>55</v>
      </c>
      <c r="B86" s="38"/>
      <c r="E86" s="32" t="s">
        <v>613</v>
      </c>
      <c r="J86" s="40"/>
    </row>
    <row r="87" spans="1:10" ht="30">
      <c r="A87" s="30" t="s">
        <v>56</v>
      </c>
      <c r="B87" s="38"/>
      <c r="E87" s="41" t="s">
        <v>614</v>
      </c>
      <c r="J87" s="40"/>
    </row>
    <row r="88" spans="1:10" ht="15">
      <c r="A88" s="30" t="s">
        <v>58</v>
      </c>
      <c r="B88" s="38"/>
      <c r="E88" s="39" t="s">
        <v>78</v>
      </c>
      <c r="J88" s="40"/>
    </row>
    <row r="89" spans="1:16" ht="15">
      <c r="A89" s="30" t="s">
        <v>50</v>
      </c>
      <c r="B89" s="30">
        <v>20</v>
      </c>
      <c r="C89" s="31" t="s">
        <v>615</v>
      </c>
      <c r="D89" s="30" t="s">
        <v>78</v>
      </c>
      <c r="E89" s="32" t="s">
        <v>616</v>
      </c>
      <c r="F89" s="33" t="s">
        <v>54</v>
      </c>
      <c r="G89" s="34">
        <v>11.516</v>
      </c>
      <c r="H89" s="35">
        <v>0</v>
      </c>
      <c r="I89" s="36">
        <f>ROUND(G89*H89,P4)</f>
        <v>0</v>
      </c>
      <c r="J89" s="30"/>
      <c r="O89" s="37">
        <f>I89*0.21</f>
        <v>0</v>
      </c>
      <c r="P89">
        <v>3</v>
      </c>
    </row>
    <row r="90" spans="1:10" ht="15">
      <c r="A90" s="30" t="s">
        <v>55</v>
      </c>
      <c r="B90" s="38"/>
      <c r="E90" s="32" t="s">
        <v>617</v>
      </c>
      <c r="J90" s="40"/>
    </row>
    <row r="91" spans="1:10" ht="30">
      <c r="A91" s="30" t="s">
        <v>56</v>
      </c>
      <c r="B91" s="38"/>
      <c r="E91" s="41" t="s">
        <v>618</v>
      </c>
      <c r="J91" s="40"/>
    </row>
    <row r="92" spans="1:10" ht="15">
      <c r="A92" s="30" t="s">
        <v>58</v>
      </c>
      <c r="B92" s="38"/>
      <c r="E92" s="39" t="s">
        <v>78</v>
      </c>
      <c r="J92" s="40"/>
    </row>
    <row r="93" spans="1:16" ht="15">
      <c r="A93" s="30" t="s">
        <v>50</v>
      </c>
      <c r="B93" s="30">
        <v>21</v>
      </c>
      <c r="C93" s="31" t="s">
        <v>619</v>
      </c>
      <c r="D93" s="30" t="s">
        <v>78</v>
      </c>
      <c r="E93" s="32" t="s">
        <v>620</v>
      </c>
      <c r="F93" s="33" t="s">
        <v>63</v>
      </c>
      <c r="G93" s="34">
        <v>2.879</v>
      </c>
      <c r="H93" s="35">
        <v>0</v>
      </c>
      <c r="I93" s="36">
        <f>ROUND(G93*H93,P4)</f>
        <v>0</v>
      </c>
      <c r="J93" s="30"/>
      <c r="O93" s="37">
        <f>I93*0.21</f>
        <v>0</v>
      </c>
      <c r="P93">
        <v>3</v>
      </c>
    </row>
    <row r="94" spans="1:10" ht="15">
      <c r="A94" s="30" t="s">
        <v>55</v>
      </c>
      <c r="B94" s="38"/>
      <c r="E94" s="39" t="s">
        <v>78</v>
      </c>
      <c r="J94" s="40"/>
    </row>
    <row r="95" spans="1:10" ht="30">
      <c r="A95" s="30" t="s">
        <v>56</v>
      </c>
      <c r="B95" s="38"/>
      <c r="E95" s="41" t="s">
        <v>621</v>
      </c>
      <c r="J95" s="40"/>
    </row>
    <row r="96" spans="1:10" ht="15">
      <c r="A96" s="30" t="s">
        <v>58</v>
      </c>
      <c r="B96" s="38"/>
      <c r="E96" s="39" t="s">
        <v>78</v>
      </c>
      <c r="J96" s="40"/>
    </row>
    <row r="97" spans="1:16" ht="15">
      <c r="A97" s="30" t="s">
        <v>50</v>
      </c>
      <c r="B97" s="30">
        <v>22</v>
      </c>
      <c r="C97" s="31" t="s">
        <v>622</v>
      </c>
      <c r="D97" s="30" t="s">
        <v>78</v>
      </c>
      <c r="E97" s="32" t="s">
        <v>623</v>
      </c>
      <c r="F97" s="33" t="s">
        <v>54</v>
      </c>
      <c r="G97" s="34">
        <v>9.66</v>
      </c>
      <c r="H97" s="35">
        <v>0</v>
      </c>
      <c r="I97" s="36">
        <f>ROUND(G97*H97,P4)</f>
        <v>0</v>
      </c>
      <c r="J97" s="30"/>
      <c r="O97" s="37">
        <f>I97*0.21</f>
        <v>0</v>
      </c>
      <c r="P97">
        <v>3</v>
      </c>
    </row>
    <row r="98" spans="1:10" ht="15">
      <c r="A98" s="30" t="s">
        <v>55</v>
      </c>
      <c r="B98" s="38"/>
      <c r="E98" s="32" t="s">
        <v>624</v>
      </c>
      <c r="J98" s="40"/>
    </row>
    <row r="99" spans="1:10" ht="15">
      <c r="A99" s="30" t="s">
        <v>56</v>
      </c>
      <c r="B99" s="38"/>
      <c r="E99" s="41" t="s">
        <v>625</v>
      </c>
      <c r="J99" s="40"/>
    </row>
    <row r="100" spans="1:10" ht="15">
      <c r="A100" s="30" t="s">
        <v>58</v>
      </c>
      <c r="B100" s="38"/>
      <c r="E100" s="39" t="s">
        <v>78</v>
      </c>
      <c r="J100" s="40"/>
    </row>
    <row r="101" spans="1:16" ht="15">
      <c r="A101" s="30" t="s">
        <v>50</v>
      </c>
      <c r="B101" s="30">
        <v>23</v>
      </c>
      <c r="C101" s="31" t="s">
        <v>279</v>
      </c>
      <c r="D101" s="30" t="s">
        <v>78</v>
      </c>
      <c r="E101" s="32" t="s">
        <v>280</v>
      </c>
      <c r="F101" s="33" t="s">
        <v>54</v>
      </c>
      <c r="G101" s="34">
        <v>6.397</v>
      </c>
      <c r="H101" s="35">
        <v>0</v>
      </c>
      <c r="I101" s="36">
        <f>ROUND(G101*H101,P4)</f>
        <v>0</v>
      </c>
      <c r="J101" s="30"/>
      <c r="O101" s="37">
        <f>I101*0.21</f>
        <v>0</v>
      </c>
      <c r="P101">
        <v>3</v>
      </c>
    </row>
    <row r="102" spans="1:10" ht="15">
      <c r="A102" s="30" t="s">
        <v>55</v>
      </c>
      <c r="B102" s="38"/>
      <c r="E102" s="32" t="s">
        <v>626</v>
      </c>
      <c r="J102" s="40"/>
    </row>
    <row r="103" spans="1:10" ht="60">
      <c r="A103" s="30" t="s">
        <v>56</v>
      </c>
      <c r="B103" s="38"/>
      <c r="E103" s="41" t="s">
        <v>627</v>
      </c>
      <c r="J103" s="40"/>
    </row>
    <row r="104" spans="1:10" ht="15">
      <c r="A104" s="30" t="s">
        <v>58</v>
      </c>
      <c r="B104" s="38"/>
      <c r="E104" s="39" t="s">
        <v>78</v>
      </c>
      <c r="J104" s="40"/>
    </row>
    <row r="105" spans="1:16" ht="15">
      <c r="A105" s="30" t="s">
        <v>50</v>
      </c>
      <c r="B105" s="30">
        <v>24</v>
      </c>
      <c r="C105" s="31" t="s">
        <v>628</v>
      </c>
      <c r="D105" s="30" t="s">
        <v>78</v>
      </c>
      <c r="E105" s="32" t="s">
        <v>629</v>
      </c>
      <c r="F105" s="33" t="s">
        <v>54</v>
      </c>
      <c r="G105" s="34">
        <v>49.53</v>
      </c>
      <c r="H105" s="35">
        <v>0</v>
      </c>
      <c r="I105" s="36">
        <f>ROUND(G105*H105,P4)</f>
        <v>0</v>
      </c>
      <c r="J105" s="30"/>
      <c r="O105" s="37">
        <f>I105*0.21</f>
        <v>0</v>
      </c>
      <c r="P105">
        <v>3</v>
      </c>
    </row>
    <row r="106" spans="1:10" ht="75">
      <c r="A106" s="30" t="s">
        <v>55</v>
      </c>
      <c r="B106" s="38"/>
      <c r="E106" s="32" t="s">
        <v>630</v>
      </c>
      <c r="J106" s="40"/>
    </row>
    <row r="107" spans="1:10" ht="15">
      <c r="A107" s="30" t="s">
        <v>56</v>
      </c>
      <c r="B107" s="38"/>
      <c r="E107" s="41" t="s">
        <v>631</v>
      </c>
      <c r="J107" s="40"/>
    </row>
    <row r="108" spans="1:10" ht="15">
      <c r="A108" s="30" t="s">
        <v>58</v>
      </c>
      <c r="B108" s="38"/>
      <c r="E108" s="39" t="s">
        <v>78</v>
      </c>
      <c r="J108" s="40"/>
    </row>
    <row r="109" spans="1:16" ht="15">
      <c r="A109" s="30" t="s">
        <v>50</v>
      </c>
      <c r="B109" s="30">
        <v>25</v>
      </c>
      <c r="C109" s="31" t="s">
        <v>632</v>
      </c>
      <c r="D109" s="30" t="s">
        <v>78</v>
      </c>
      <c r="E109" s="32" t="s">
        <v>633</v>
      </c>
      <c r="F109" s="33" t="s">
        <v>54</v>
      </c>
      <c r="G109" s="34">
        <v>23.863</v>
      </c>
      <c r="H109" s="35">
        <v>0</v>
      </c>
      <c r="I109" s="36">
        <f>ROUND(G109*H109,P4)</f>
        <v>0</v>
      </c>
      <c r="J109" s="30"/>
      <c r="O109" s="37">
        <f>I109*0.21</f>
        <v>0</v>
      </c>
      <c r="P109">
        <v>3</v>
      </c>
    </row>
    <row r="110" spans="1:10" ht="15">
      <c r="A110" s="30" t="s">
        <v>55</v>
      </c>
      <c r="B110" s="38"/>
      <c r="E110" s="32" t="s">
        <v>634</v>
      </c>
      <c r="J110" s="40"/>
    </row>
    <row r="111" spans="1:10" ht="60">
      <c r="A111" s="30" t="s">
        <v>56</v>
      </c>
      <c r="B111" s="38"/>
      <c r="E111" s="41" t="s">
        <v>635</v>
      </c>
      <c r="J111" s="40"/>
    </row>
    <row r="112" spans="1:10" ht="15">
      <c r="A112" s="30" t="s">
        <v>58</v>
      </c>
      <c r="B112" s="38"/>
      <c r="E112" s="39" t="s">
        <v>78</v>
      </c>
      <c r="J112" s="40"/>
    </row>
    <row r="113" spans="1:16" ht="15">
      <c r="A113" s="30" t="s">
        <v>50</v>
      </c>
      <c r="B113" s="30">
        <v>26</v>
      </c>
      <c r="C113" s="31" t="s">
        <v>636</v>
      </c>
      <c r="D113" s="30" t="s">
        <v>78</v>
      </c>
      <c r="E113" s="32" t="s">
        <v>637</v>
      </c>
      <c r="F113" s="33" t="s">
        <v>54</v>
      </c>
      <c r="G113" s="34">
        <v>268.892</v>
      </c>
      <c r="H113" s="35">
        <v>0</v>
      </c>
      <c r="I113" s="36">
        <f>ROUND(G113*H113,P4)</f>
        <v>0</v>
      </c>
      <c r="J113" s="30"/>
      <c r="O113" s="37">
        <f>I113*0.21</f>
        <v>0</v>
      </c>
      <c r="P113">
        <v>3</v>
      </c>
    </row>
    <row r="114" spans="1:10" ht="15">
      <c r="A114" s="30" t="s">
        <v>55</v>
      </c>
      <c r="B114" s="38"/>
      <c r="E114" s="32" t="s">
        <v>638</v>
      </c>
      <c r="J114" s="40"/>
    </row>
    <row r="115" spans="1:10" ht="75">
      <c r="A115" s="30" t="s">
        <v>56</v>
      </c>
      <c r="B115" s="38"/>
      <c r="E115" s="41" t="s">
        <v>639</v>
      </c>
      <c r="J115" s="40"/>
    </row>
    <row r="116" spans="1:10" ht="15">
      <c r="A116" s="30" t="s">
        <v>58</v>
      </c>
      <c r="B116" s="38"/>
      <c r="E116" s="39" t="s">
        <v>78</v>
      </c>
      <c r="J116" s="40"/>
    </row>
    <row r="117" spans="1:16" ht="15">
      <c r="A117" s="30" t="s">
        <v>50</v>
      </c>
      <c r="B117" s="30">
        <v>27</v>
      </c>
      <c r="C117" s="31" t="s">
        <v>640</v>
      </c>
      <c r="D117" s="30" t="s">
        <v>78</v>
      </c>
      <c r="E117" s="32" t="s">
        <v>641</v>
      </c>
      <c r="F117" s="33" t="s">
        <v>54</v>
      </c>
      <c r="G117" s="34">
        <v>4.26</v>
      </c>
      <c r="H117" s="35">
        <v>0</v>
      </c>
      <c r="I117" s="36">
        <f>ROUND(G117*H117,P4)</f>
        <v>0</v>
      </c>
      <c r="J117" s="30"/>
      <c r="O117" s="37">
        <f>I117*0.21</f>
        <v>0</v>
      </c>
      <c r="P117">
        <v>3</v>
      </c>
    </row>
    <row r="118" spans="1:10" ht="15">
      <c r="A118" s="30" t="s">
        <v>55</v>
      </c>
      <c r="B118" s="38"/>
      <c r="E118" s="32" t="s">
        <v>642</v>
      </c>
      <c r="J118" s="40"/>
    </row>
    <row r="119" spans="1:10" ht="15">
      <c r="A119" s="30" t="s">
        <v>56</v>
      </c>
      <c r="B119" s="38"/>
      <c r="E119" s="41" t="s">
        <v>643</v>
      </c>
      <c r="J119" s="40"/>
    </row>
    <row r="120" spans="1:10" ht="15">
      <c r="A120" s="30" t="s">
        <v>58</v>
      </c>
      <c r="B120" s="38"/>
      <c r="E120" s="39" t="s">
        <v>78</v>
      </c>
      <c r="J120" s="40"/>
    </row>
    <row r="121" spans="1:16" ht="15">
      <c r="A121" s="30" t="s">
        <v>50</v>
      </c>
      <c r="B121" s="30">
        <v>28</v>
      </c>
      <c r="C121" s="31" t="s">
        <v>644</v>
      </c>
      <c r="D121" s="30" t="s">
        <v>78</v>
      </c>
      <c r="E121" s="32" t="s">
        <v>645</v>
      </c>
      <c r="F121" s="33" t="s">
        <v>54</v>
      </c>
      <c r="G121" s="34">
        <v>0.003</v>
      </c>
      <c r="H121" s="35">
        <v>0</v>
      </c>
      <c r="I121" s="36">
        <f>ROUND(G121*H121,P4)</f>
        <v>0</v>
      </c>
      <c r="J121" s="30"/>
      <c r="O121" s="37">
        <f>I121*0</f>
        <v>0</v>
      </c>
      <c r="P121">
        <v>1</v>
      </c>
    </row>
    <row r="122" spans="1:10" ht="15">
      <c r="A122" s="30" t="s">
        <v>55</v>
      </c>
      <c r="B122" s="38"/>
      <c r="E122" s="32" t="s">
        <v>646</v>
      </c>
      <c r="J122" s="40"/>
    </row>
    <row r="123" spans="1:10" ht="15">
      <c r="A123" s="30" t="s">
        <v>56</v>
      </c>
      <c r="B123" s="38"/>
      <c r="E123" s="41" t="s">
        <v>647</v>
      </c>
      <c r="J123" s="40"/>
    </row>
    <row r="124" spans="1:10" ht="15">
      <c r="A124" s="30" t="s">
        <v>58</v>
      </c>
      <c r="B124" s="38"/>
      <c r="E124" s="39" t="s">
        <v>78</v>
      </c>
      <c r="J124" s="40"/>
    </row>
    <row r="125" spans="1:16" ht="15">
      <c r="A125" s="30" t="s">
        <v>50</v>
      </c>
      <c r="B125" s="30">
        <v>29</v>
      </c>
      <c r="C125" s="31" t="s">
        <v>648</v>
      </c>
      <c r="D125" s="30" t="s">
        <v>78</v>
      </c>
      <c r="E125" s="32" t="s">
        <v>649</v>
      </c>
      <c r="F125" s="33" t="s">
        <v>54</v>
      </c>
      <c r="G125" s="34">
        <v>52.44</v>
      </c>
      <c r="H125" s="35">
        <v>0</v>
      </c>
      <c r="I125" s="36">
        <f>ROUND(G125*H125,P4)</f>
        <v>0</v>
      </c>
      <c r="J125" s="30"/>
      <c r="O125" s="37">
        <f>I125*0</f>
        <v>0</v>
      </c>
      <c r="P125">
        <v>1</v>
      </c>
    </row>
    <row r="126" spans="1:10" ht="15">
      <c r="A126" s="30" t="s">
        <v>55</v>
      </c>
      <c r="B126" s="38"/>
      <c r="E126" s="32" t="s">
        <v>650</v>
      </c>
      <c r="J126" s="40"/>
    </row>
    <row r="127" spans="1:10" ht="15">
      <c r="A127" s="30" t="s">
        <v>56</v>
      </c>
      <c r="B127" s="38"/>
      <c r="E127" s="41" t="s">
        <v>651</v>
      </c>
      <c r="J127" s="40"/>
    </row>
    <row r="128" spans="1:10" ht="15">
      <c r="A128" s="30" t="s">
        <v>58</v>
      </c>
      <c r="B128" s="38"/>
      <c r="E128" s="39" t="s">
        <v>78</v>
      </c>
      <c r="J128" s="40"/>
    </row>
    <row r="129" spans="1:16" ht="15">
      <c r="A129" s="30" t="s">
        <v>50</v>
      </c>
      <c r="B129" s="30">
        <v>30</v>
      </c>
      <c r="C129" s="31" t="s">
        <v>652</v>
      </c>
      <c r="D129" s="30" t="s">
        <v>78</v>
      </c>
      <c r="E129" s="32" t="s">
        <v>653</v>
      </c>
      <c r="F129" s="33" t="s">
        <v>54</v>
      </c>
      <c r="G129" s="34">
        <v>1.95</v>
      </c>
      <c r="H129" s="35">
        <v>0</v>
      </c>
      <c r="I129" s="36">
        <f>ROUND(G129*H129,P4)</f>
        <v>0</v>
      </c>
      <c r="J129" s="30"/>
      <c r="O129" s="37">
        <f>I129*0.21</f>
        <v>0</v>
      </c>
      <c r="P129">
        <v>3</v>
      </c>
    </row>
    <row r="130" spans="1:10" ht="30">
      <c r="A130" s="30" t="s">
        <v>55</v>
      </c>
      <c r="B130" s="38"/>
      <c r="E130" s="32" t="s">
        <v>654</v>
      </c>
      <c r="J130" s="40"/>
    </row>
    <row r="131" spans="1:10" ht="15">
      <c r="A131" s="30" t="s">
        <v>56</v>
      </c>
      <c r="B131" s="38"/>
      <c r="E131" s="41" t="s">
        <v>655</v>
      </c>
      <c r="J131" s="40"/>
    </row>
    <row r="132" spans="1:10" ht="15">
      <c r="A132" s="30" t="s">
        <v>58</v>
      </c>
      <c r="B132" s="38"/>
      <c r="E132" s="39" t="s">
        <v>78</v>
      </c>
      <c r="J132" s="40"/>
    </row>
    <row r="133" spans="1:16" ht="15">
      <c r="A133" s="30" t="s">
        <v>50</v>
      </c>
      <c r="B133" s="30">
        <v>31</v>
      </c>
      <c r="C133" s="31" t="s">
        <v>291</v>
      </c>
      <c r="D133" s="30" t="s">
        <v>78</v>
      </c>
      <c r="E133" s="32" t="s">
        <v>292</v>
      </c>
      <c r="F133" s="33" t="s">
        <v>54</v>
      </c>
      <c r="G133" s="34">
        <v>22.794</v>
      </c>
      <c r="H133" s="35">
        <v>0</v>
      </c>
      <c r="I133" s="36">
        <f>ROUND(G133*H133,P4)</f>
        <v>0</v>
      </c>
      <c r="J133" s="30"/>
      <c r="O133" s="37">
        <f>I133*0.21</f>
        <v>0</v>
      </c>
      <c r="P133">
        <v>3</v>
      </c>
    </row>
    <row r="134" spans="1:10" ht="45">
      <c r="A134" s="30" t="s">
        <v>55</v>
      </c>
      <c r="B134" s="38"/>
      <c r="E134" s="32" t="s">
        <v>656</v>
      </c>
      <c r="J134" s="40"/>
    </row>
    <row r="135" spans="1:10" ht="60">
      <c r="A135" s="30" t="s">
        <v>56</v>
      </c>
      <c r="B135" s="38"/>
      <c r="E135" s="41" t="s">
        <v>657</v>
      </c>
      <c r="J135" s="40"/>
    </row>
    <row r="136" spans="1:10" ht="15">
      <c r="A136" s="30" t="s">
        <v>58</v>
      </c>
      <c r="B136" s="38"/>
      <c r="E136" s="39" t="s">
        <v>78</v>
      </c>
      <c r="J136" s="40"/>
    </row>
    <row r="137" spans="1:16" ht="15">
      <c r="A137" s="30" t="s">
        <v>50</v>
      </c>
      <c r="B137" s="30">
        <v>32</v>
      </c>
      <c r="C137" s="31" t="s">
        <v>658</v>
      </c>
      <c r="D137" s="30" t="s">
        <v>78</v>
      </c>
      <c r="E137" s="32" t="s">
        <v>659</v>
      </c>
      <c r="F137" s="33" t="s">
        <v>54</v>
      </c>
      <c r="G137" s="34">
        <v>5.625</v>
      </c>
      <c r="H137" s="35">
        <v>0</v>
      </c>
      <c r="I137" s="36">
        <f>ROUND(G137*H137,P4)</f>
        <v>0</v>
      </c>
      <c r="J137" s="30"/>
      <c r="O137" s="37">
        <f>I137*0.21</f>
        <v>0</v>
      </c>
      <c r="P137">
        <v>3</v>
      </c>
    </row>
    <row r="138" spans="1:10" ht="15">
      <c r="A138" s="30" t="s">
        <v>55</v>
      </c>
      <c r="B138" s="38"/>
      <c r="E138" s="32" t="s">
        <v>660</v>
      </c>
      <c r="J138" s="40"/>
    </row>
    <row r="139" spans="1:10" ht="15">
      <c r="A139" s="30" t="s">
        <v>56</v>
      </c>
      <c r="B139" s="38"/>
      <c r="E139" s="41" t="s">
        <v>661</v>
      </c>
      <c r="J139" s="40"/>
    </row>
    <row r="140" spans="1:10" ht="15">
      <c r="A140" s="30" t="s">
        <v>58</v>
      </c>
      <c r="B140" s="38"/>
      <c r="E140" s="39" t="s">
        <v>78</v>
      </c>
      <c r="J140" s="40"/>
    </row>
    <row r="141" spans="1:10" ht="15">
      <c r="A141" s="24" t="s">
        <v>47</v>
      </c>
      <c r="B141" s="25"/>
      <c r="C141" s="26" t="s">
        <v>295</v>
      </c>
      <c r="D141" s="27"/>
      <c r="E141" s="24" t="s">
        <v>296</v>
      </c>
      <c r="F141" s="27"/>
      <c r="G141" s="27"/>
      <c r="H141" s="27"/>
      <c r="I141" s="28">
        <f>SUMIFS(I142:I153,A142:A153,"P")</f>
        <v>0</v>
      </c>
      <c r="J141" s="29"/>
    </row>
    <row r="142" spans="1:16" ht="15">
      <c r="A142" s="30" t="s">
        <v>50</v>
      </c>
      <c r="B142" s="30">
        <v>33</v>
      </c>
      <c r="C142" s="31" t="s">
        <v>662</v>
      </c>
      <c r="D142" s="30" t="s">
        <v>78</v>
      </c>
      <c r="E142" s="32" t="s">
        <v>663</v>
      </c>
      <c r="F142" s="33" t="s">
        <v>89</v>
      </c>
      <c r="G142" s="34">
        <v>22.445</v>
      </c>
      <c r="H142" s="35">
        <v>0</v>
      </c>
      <c r="I142" s="36">
        <f>ROUND(G142*H142,P4)</f>
        <v>0</v>
      </c>
      <c r="J142" s="30"/>
      <c r="O142" s="37">
        <f>I142*0.21</f>
        <v>0</v>
      </c>
      <c r="P142">
        <v>3</v>
      </c>
    </row>
    <row r="143" spans="1:10" ht="15">
      <c r="A143" s="30" t="s">
        <v>55</v>
      </c>
      <c r="B143" s="38"/>
      <c r="E143" s="32" t="s">
        <v>664</v>
      </c>
      <c r="J143" s="40"/>
    </row>
    <row r="144" spans="1:10" ht="15">
      <c r="A144" s="30" t="s">
        <v>56</v>
      </c>
      <c r="B144" s="38"/>
      <c r="E144" s="41" t="s">
        <v>665</v>
      </c>
      <c r="J144" s="40"/>
    </row>
    <row r="145" spans="1:10" ht="15">
      <c r="A145" s="30" t="s">
        <v>58</v>
      </c>
      <c r="B145" s="38"/>
      <c r="E145" s="39" t="s">
        <v>78</v>
      </c>
      <c r="J145" s="40"/>
    </row>
    <row r="146" spans="1:16" ht="15">
      <c r="A146" s="30" t="s">
        <v>50</v>
      </c>
      <c r="B146" s="30">
        <v>34</v>
      </c>
      <c r="C146" s="31" t="s">
        <v>666</v>
      </c>
      <c r="D146" s="30" t="s">
        <v>78</v>
      </c>
      <c r="E146" s="32" t="s">
        <v>667</v>
      </c>
      <c r="F146" s="33" t="s">
        <v>89</v>
      </c>
      <c r="G146" s="34">
        <v>11</v>
      </c>
      <c r="H146" s="35">
        <v>0</v>
      </c>
      <c r="I146" s="36">
        <f>ROUND(G146*H146,P4)</f>
        <v>0</v>
      </c>
      <c r="J146" s="30"/>
      <c r="O146" s="37">
        <f>I146*0</f>
        <v>0</v>
      </c>
      <c r="P146">
        <v>1</v>
      </c>
    </row>
    <row r="147" spans="1:10" ht="15">
      <c r="A147" s="30" t="s">
        <v>55</v>
      </c>
      <c r="B147" s="38"/>
      <c r="E147" s="32" t="s">
        <v>668</v>
      </c>
      <c r="J147" s="40"/>
    </row>
    <row r="148" spans="1:10" ht="15">
      <c r="A148" s="30" t="s">
        <v>56</v>
      </c>
      <c r="B148" s="38"/>
      <c r="E148" s="41" t="s">
        <v>669</v>
      </c>
      <c r="J148" s="40"/>
    </row>
    <row r="149" spans="1:10" ht="15">
      <c r="A149" s="30" t="s">
        <v>58</v>
      </c>
      <c r="B149" s="38"/>
      <c r="E149" s="39" t="s">
        <v>78</v>
      </c>
      <c r="J149" s="40"/>
    </row>
    <row r="150" spans="1:16" ht="15">
      <c r="A150" s="30" t="s">
        <v>50</v>
      </c>
      <c r="B150" s="30">
        <v>35</v>
      </c>
      <c r="C150" s="31" t="s">
        <v>670</v>
      </c>
      <c r="D150" s="30" t="s">
        <v>78</v>
      </c>
      <c r="E150" s="32" t="s">
        <v>671</v>
      </c>
      <c r="F150" s="33" t="s">
        <v>89</v>
      </c>
      <c r="G150" s="34">
        <v>30</v>
      </c>
      <c r="H150" s="35">
        <v>0</v>
      </c>
      <c r="I150" s="36">
        <f>ROUND(G150*H150,P4)</f>
        <v>0</v>
      </c>
      <c r="J150" s="30"/>
      <c r="O150" s="37">
        <f>I150*0</f>
        <v>0</v>
      </c>
      <c r="P150">
        <v>1</v>
      </c>
    </row>
    <row r="151" spans="1:10" ht="15">
      <c r="A151" s="30" t="s">
        <v>55</v>
      </c>
      <c r="B151" s="38"/>
      <c r="E151" s="32" t="s">
        <v>672</v>
      </c>
      <c r="J151" s="40"/>
    </row>
    <row r="152" spans="1:10" ht="15">
      <c r="A152" s="30" t="s">
        <v>56</v>
      </c>
      <c r="B152" s="38"/>
      <c r="E152" s="41" t="s">
        <v>673</v>
      </c>
      <c r="J152" s="40"/>
    </row>
    <row r="153" spans="1:10" ht="15">
      <c r="A153" s="30" t="s">
        <v>58</v>
      </c>
      <c r="B153" s="38"/>
      <c r="E153" s="39" t="s">
        <v>78</v>
      </c>
      <c r="J153" s="40"/>
    </row>
    <row r="154" spans="1:10" ht="15">
      <c r="A154" s="24" t="s">
        <v>47</v>
      </c>
      <c r="B154" s="25"/>
      <c r="C154" s="26" t="s">
        <v>368</v>
      </c>
      <c r="D154" s="27"/>
      <c r="E154" s="24" t="s">
        <v>369</v>
      </c>
      <c r="F154" s="27"/>
      <c r="G154" s="27"/>
      <c r="H154" s="27"/>
      <c r="I154" s="28">
        <f>SUMIFS(I155:I182,A155:A182,"P")</f>
        <v>0</v>
      </c>
      <c r="J154" s="29"/>
    </row>
    <row r="155" spans="1:16" ht="30">
      <c r="A155" s="30" t="s">
        <v>50</v>
      </c>
      <c r="B155" s="30">
        <v>36</v>
      </c>
      <c r="C155" s="31" t="s">
        <v>674</v>
      </c>
      <c r="D155" s="30" t="s">
        <v>78</v>
      </c>
      <c r="E155" s="32" t="s">
        <v>675</v>
      </c>
      <c r="F155" s="33" t="s">
        <v>89</v>
      </c>
      <c r="G155" s="34">
        <v>22.8</v>
      </c>
      <c r="H155" s="35">
        <v>0</v>
      </c>
      <c r="I155" s="36">
        <f>ROUND(G155*H155,P4)</f>
        <v>0</v>
      </c>
      <c r="J155" s="30"/>
      <c r="O155" s="37">
        <f>I155*0.21</f>
        <v>0</v>
      </c>
      <c r="P155">
        <v>3</v>
      </c>
    </row>
    <row r="156" spans="1:10" ht="15">
      <c r="A156" s="30" t="s">
        <v>55</v>
      </c>
      <c r="B156" s="38"/>
      <c r="E156" s="32" t="s">
        <v>676</v>
      </c>
      <c r="J156" s="40"/>
    </row>
    <row r="157" spans="1:10" ht="15">
      <c r="A157" s="30" t="s">
        <v>56</v>
      </c>
      <c r="B157" s="38"/>
      <c r="E157" s="41" t="s">
        <v>677</v>
      </c>
      <c r="J157" s="40"/>
    </row>
    <row r="158" spans="1:10" ht="15">
      <c r="A158" s="30" t="s">
        <v>58</v>
      </c>
      <c r="B158" s="38"/>
      <c r="E158" s="39" t="s">
        <v>78</v>
      </c>
      <c r="J158" s="40"/>
    </row>
    <row r="159" spans="1:16" ht="30">
      <c r="A159" s="30" t="s">
        <v>50</v>
      </c>
      <c r="B159" s="30">
        <v>37</v>
      </c>
      <c r="C159" s="31" t="s">
        <v>678</v>
      </c>
      <c r="D159" s="30" t="s">
        <v>78</v>
      </c>
      <c r="E159" s="32" t="s">
        <v>679</v>
      </c>
      <c r="F159" s="33" t="s">
        <v>89</v>
      </c>
      <c r="G159" s="34">
        <v>43.99</v>
      </c>
      <c r="H159" s="35">
        <v>0</v>
      </c>
      <c r="I159" s="36">
        <f>ROUND(G159*H159,P4)</f>
        <v>0</v>
      </c>
      <c r="J159" s="30"/>
      <c r="O159" s="37">
        <f>I159*0.21</f>
        <v>0</v>
      </c>
      <c r="P159">
        <v>3</v>
      </c>
    </row>
    <row r="160" spans="1:10" ht="15">
      <c r="A160" s="30" t="s">
        <v>55</v>
      </c>
      <c r="B160" s="38"/>
      <c r="E160" s="39" t="s">
        <v>78</v>
      </c>
      <c r="J160" s="40"/>
    </row>
    <row r="161" spans="1:10" ht="45">
      <c r="A161" s="30" t="s">
        <v>56</v>
      </c>
      <c r="B161" s="38"/>
      <c r="E161" s="41" t="s">
        <v>680</v>
      </c>
      <c r="J161" s="40"/>
    </row>
    <row r="162" spans="1:10" ht="15">
      <c r="A162" s="30" t="s">
        <v>58</v>
      </c>
      <c r="B162" s="38"/>
      <c r="E162" s="39" t="s">
        <v>78</v>
      </c>
      <c r="J162" s="40"/>
    </row>
    <row r="163" spans="1:16" ht="15">
      <c r="A163" s="30" t="s">
        <v>50</v>
      </c>
      <c r="B163" s="30">
        <v>38</v>
      </c>
      <c r="C163" s="31" t="s">
        <v>681</v>
      </c>
      <c r="D163" s="30" t="s">
        <v>78</v>
      </c>
      <c r="E163" s="32" t="s">
        <v>682</v>
      </c>
      <c r="F163" s="33" t="s">
        <v>89</v>
      </c>
      <c r="G163" s="34">
        <v>17.64</v>
      </c>
      <c r="H163" s="35">
        <v>0</v>
      </c>
      <c r="I163" s="36">
        <f>ROUND(G163*H163,P4)</f>
        <v>0</v>
      </c>
      <c r="J163" s="30"/>
      <c r="O163" s="37">
        <f>I163*0.21</f>
        <v>0</v>
      </c>
      <c r="P163">
        <v>3</v>
      </c>
    </row>
    <row r="164" spans="1:10" ht="15">
      <c r="A164" s="30" t="s">
        <v>55</v>
      </c>
      <c r="B164" s="38"/>
      <c r="E164" s="32" t="s">
        <v>683</v>
      </c>
      <c r="J164" s="40"/>
    </row>
    <row r="165" spans="1:10" ht="15">
      <c r="A165" s="30" t="s">
        <v>56</v>
      </c>
      <c r="B165" s="38"/>
      <c r="E165" s="41" t="s">
        <v>684</v>
      </c>
      <c r="J165" s="40"/>
    </row>
    <row r="166" spans="1:10" ht="15">
      <c r="A166" s="30" t="s">
        <v>58</v>
      </c>
      <c r="B166" s="38"/>
      <c r="E166" s="39" t="s">
        <v>78</v>
      </c>
      <c r="J166" s="40"/>
    </row>
    <row r="167" spans="1:16" ht="15">
      <c r="A167" s="30" t="s">
        <v>50</v>
      </c>
      <c r="B167" s="30">
        <v>39</v>
      </c>
      <c r="C167" s="31" t="s">
        <v>685</v>
      </c>
      <c r="D167" s="30" t="s">
        <v>78</v>
      </c>
      <c r="E167" s="32" t="s">
        <v>686</v>
      </c>
      <c r="F167" s="33" t="s">
        <v>89</v>
      </c>
      <c r="G167" s="34">
        <v>22.8</v>
      </c>
      <c r="H167" s="35">
        <v>0</v>
      </c>
      <c r="I167" s="36">
        <f>ROUND(G167*H167,P4)</f>
        <v>0</v>
      </c>
      <c r="J167" s="30"/>
      <c r="O167" s="37">
        <f>I167*0.21</f>
        <v>0</v>
      </c>
      <c r="P167">
        <v>3</v>
      </c>
    </row>
    <row r="168" spans="1:10" ht="30">
      <c r="A168" s="30" t="s">
        <v>55</v>
      </c>
      <c r="B168" s="38"/>
      <c r="E168" s="32" t="s">
        <v>687</v>
      </c>
      <c r="J168" s="40"/>
    </row>
    <row r="169" spans="1:10" ht="15">
      <c r="A169" s="30" t="s">
        <v>56</v>
      </c>
      <c r="B169" s="38"/>
      <c r="E169" s="41" t="s">
        <v>688</v>
      </c>
      <c r="J169" s="40"/>
    </row>
    <row r="170" spans="1:10" ht="15">
      <c r="A170" s="30" t="s">
        <v>58</v>
      </c>
      <c r="B170" s="38"/>
      <c r="E170" s="39" t="s">
        <v>78</v>
      </c>
      <c r="J170" s="40"/>
    </row>
    <row r="171" spans="1:16" ht="15">
      <c r="A171" s="30" t="s">
        <v>50</v>
      </c>
      <c r="B171" s="30">
        <v>40</v>
      </c>
      <c r="C171" s="31" t="s">
        <v>685</v>
      </c>
      <c r="D171" s="30" t="s">
        <v>605</v>
      </c>
      <c r="E171" s="32" t="s">
        <v>686</v>
      </c>
      <c r="F171" s="33" t="s">
        <v>89</v>
      </c>
      <c r="G171" s="34">
        <v>205.47</v>
      </c>
      <c r="H171" s="35">
        <v>0</v>
      </c>
      <c r="I171" s="36">
        <f>ROUND(G171*H171,P4)</f>
        <v>0</v>
      </c>
      <c r="J171" s="30"/>
      <c r="O171" s="37">
        <f>I171*0</f>
        <v>0</v>
      </c>
      <c r="P171">
        <v>1</v>
      </c>
    </row>
    <row r="172" spans="1:10" ht="15">
      <c r="A172" s="30" t="s">
        <v>55</v>
      </c>
      <c r="B172" s="38"/>
      <c r="E172" s="32" t="s">
        <v>689</v>
      </c>
      <c r="J172" s="40"/>
    </row>
    <row r="173" spans="1:10" ht="75">
      <c r="A173" s="30" t="s">
        <v>56</v>
      </c>
      <c r="B173" s="38"/>
      <c r="E173" s="41" t="s">
        <v>690</v>
      </c>
      <c r="J173" s="40"/>
    </row>
    <row r="174" spans="1:10" ht="15">
      <c r="A174" s="30" t="s">
        <v>58</v>
      </c>
      <c r="B174" s="38"/>
      <c r="E174" s="39" t="s">
        <v>78</v>
      </c>
      <c r="J174" s="40"/>
    </row>
    <row r="175" spans="1:16" ht="15">
      <c r="A175" s="30" t="s">
        <v>50</v>
      </c>
      <c r="B175" s="30">
        <v>41</v>
      </c>
      <c r="C175" s="31" t="s">
        <v>691</v>
      </c>
      <c r="D175" s="30" t="s">
        <v>78</v>
      </c>
      <c r="E175" s="32" t="s">
        <v>692</v>
      </c>
      <c r="F175" s="33" t="s">
        <v>89</v>
      </c>
      <c r="G175" s="34">
        <v>3.5</v>
      </c>
      <c r="H175" s="35">
        <v>0</v>
      </c>
      <c r="I175" s="36">
        <f>ROUND(G175*H175,P4)</f>
        <v>0</v>
      </c>
      <c r="J175" s="30"/>
      <c r="O175" s="37">
        <f>I175*0.21</f>
        <v>0</v>
      </c>
      <c r="P175">
        <v>3</v>
      </c>
    </row>
    <row r="176" spans="1:10" ht="15">
      <c r="A176" s="30" t="s">
        <v>55</v>
      </c>
      <c r="B176" s="38"/>
      <c r="E176" s="32" t="s">
        <v>693</v>
      </c>
      <c r="J176" s="40"/>
    </row>
    <row r="177" spans="1:10" ht="15">
      <c r="A177" s="30" t="s">
        <v>56</v>
      </c>
      <c r="B177" s="38"/>
      <c r="E177" s="41" t="s">
        <v>694</v>
      </c>
      <c r="J177" s="40"/>
    </row>
    <row r="178" spans="1:10" ht="15">
      <c r="A178" s="30" t="s">
        <v>58</v>
      </c>
      <c r="B178" s="38"/>
      <c r="E178" s="39" t="s">
        <v>78</v>
      </c>
      <c r="J178" s="40"/>
    </row>
    <row r="179" spans="1:16" ht="15">
      <c r="A179" s="30" t="s">
        <v>50</v>
      </c>
      <c r="B179" s="30">
        <v>42</v>
      </c>
      <c r="C179" s="31" t="s">
        <v>695</v>
      </c>
      <c r="D179" s="30" t="s">
        <v>78</v>
      </c>
      <c r="E179" s="32" t="s">
        <v>696</v>
      </c>
      <c r="F179" s="33" t="s">
        <v>89</v>
      </c>
      <c r="G179" s="34">
        <v>3.99</v>
      </c>
      <c r="H179" s="35">
        <v>0</v>
      </c>
      <c r="I179" s="36">
        <f>ROUND(G179*H179,P4)</f>
        <v>0</v>
      </c>
      <c r="J179" s="30"/>
      <c r="O179" s="37">
        <f>I179*0.21</f>
        <v>0</v>
      </c>
      <c r="P179">
        <v>3</v>
      </c>
    </row>
    <row r="180" spans="1:10" ht="15">
      <c r="A180" s="30" t="s">
        <v>55</v>
      </c>
      <c r="B180" s="38"/>
      <c r="E180" s="32" t="s">
        <v>697</v>
      </c>
      <c r="J180" s="40"/>
    </row>
    <row r="181" spans="1:10" ht="15">
      <c r="A181" s="30" t="s">
        <v>56</v>
      </c>
      <c r="B181" s="38"/>
      <c r="E181" s="41" t="s">
        <v>698</v>
      </c>
      <c r="J181" s="40"/>
    </row>
    <row r="182" spans="1:10" ht="15">
      <c r="A182" s="30" t="s">
        <v>58</v>
      </c>
      <c r="B182" s="38"/>
      <c r="E182" s="39" t="s">
        <v>78</v>
      </c>
      <c r="J182" s="40"/>
    </row>
    <row r="183" spans="1:10" ht="15">
      <c r="A183" s="24" t="s">
        <v>47</v>
      </c>
      <c r="B183" s="25"/>
      <c r="C183" s="26" t="s">
        <v>699</v>
      </c>
      <c r="D183" s="27"/>
      <c r="E183" s="24" t="s">
        <v>700</v>
      </c>
      <c r="F183" s="27"/>
      <c r="G183" s="27"/>
      <c r="H183" s="27"/>
      <c r="I183" s="28">
        <f>SUMIFS(I184:I203,A184:A203,"P")</f>
        <v>0</v>
      </c>
      <c r="J183" s="29"/>
    </row>
    <row r="184" spans="1:16" ht="15">
      <c r="A184" s="30" t="s">
        <v>50</v>
      </c>
      <c r="B184" s="30">
        <v>43</v>
      </c>
      <c r="C184" s="31" t="s">
        <v>701</v>
      </c>
      <c r="D184" s="30" t="s">
        <v>78</v>
      </c>
      <c r="E184" s="32" t="s">
        <v>702</v>
      </c>
      <c r="F184" s="33" t="s">
        <v>128</v>
      </c>
      <c r="G184" s="34">
        <v>16</v>
      </c>
      <c r="H184" s="35">
        <v>0</v>
      </c>
      <c r="I184" s="36">
        <f>ROUND(G184*H184,P4)</f>
        <v>0</v>
      </c>
      <c r="J184" s="30"/>
      <c r="O184" s="37">
        <f>I184*0.21</f>
        <v>0</v>
      </c>
      <c r="P184">
        <v>3</v>
      </c>
    </row>
    <row r="185" spans="1:10" ht="15">
      <c r="A185" s="30" t="s">
        <v>55</v>
      </c>
      <c r="B185" s="38"/>
      <c r="E185" s="32" t="s">
        <v>703</v>
      </c>
      <c r="J185" s="40"/>
    </row>
    <row r="186" spans="1:10" ht="15">
      <c r="A186" s="30" t="s">
        <v>56</v>
      </c>
      <c r="B186" s="38"/>
      <c r="E186" s="41" t="s">
        <v>704</v>
      </c>
      <c r="J186" s="40"/>
    </row>
    <row r="187" spans="1:10" ht="15">
      <c r="A187" s="30" t="s">
        <v>58</v>
      </c>
      <c r="B187" s="38"/>
      <c r="E187" s="39" t="s">
        <v>78</v>
      </c>
      <c r="J187" s="40"/>
    </row>
    <row r="188" spans="1:16" ht="15">
      <c r="A188" s="30" t="s">
        <v>50</v>
      </c>
      <c r="B188" s="30">
        <v>44</v>
      </c>
      <c r="C188" s="31" t="s">
        <v>705</v>
      </c>
      <c r="D188" s="30" t="s">
        <v>78</v>
      </c>
      <c r="E188" s="32" t="s">
        <v>706</v>
      </c>
      <c r="F188" s="33" t="s">
        <v>128</v>
      </c>
      <c r="G188" s="34">
        <v>42.4</v>
      </c>
      <c r="H188" s="35">
        <v>0</v>
      </c>
      <c r="I188" s="36">
        <f>ROUND(G188*H188,P4)</f>
        <v>0</v>
      </c>
      <c r="J188" s="30"/>
      <c r="O188" s="37">
        <f>I188*0</f>
        <v>0</v>
      </c>
      <c r="P188">
        <v>1</v>
      </c>
    </row>
    <row r="189" spans="1:10" ht="30">
      <c r="A189" s="30" t="s">
        <v>55</v>
      </c>
      <c r="B189" s="38"/>
      <c r="E189" s="32" t="s">
        <v>707</v>
      </c>
      <c r="J189" s="40"/>
    </row>
    <row r="190" spans="1:10" ht="30">
      <c r="A190" s="30" t="s">
        <v>56</v>
      </c>
      <c r="B190" s="38"/>
      <c r="E190" s="41" t="s">
        <v>708</v>
      </c>
      <c r="J190" s="40"/>
    </row>
    <row r="191" spans="1:10" ht="15">
      <c r="A191" s="30" t="s">
        <v>58</v>
      </c>
      <c r="B191" s="38"/>
      <c r="E191" s="39" t="s">
        <v>78</v>
      </c>
      <c r="J191" s="40"/>
    </row>
    <row r="192" spans="1:16" ht="15">
      <c r="A192" s="30" t="s">
        <v>50</v>
      </c>
      <c r="B192" s="30">
        <v>45</v>
      </c>
      <c r="C192" s="31" t="s">
        <v>709</v>
      </c>
      <c r="D192" s="30" t="s">
        <v>78</v>
      </c>
      <c r="E192" s="32" t="s">
        <v>710</v>
      </c>
      <c r="F192" s="33" t="s">
        <v>128</v>
      </c>
      <c r="G192" s="34">
        <v>4</v>
      </c>
      <c r="H192" s="35">
        <v>0</v>
      </c>
      <c r="I192" s="36">
        <f>ROUND(G192*H192,P4)</f>
        <v>0</v>
      </c>
      <c r="J192" s="30"/>
      <c r="O192" s="37">
        <f>I192*0.21</f>
        <v>0</v>
      </c>
      <c r="P192">
        <v>3</v>
      </c>
    </row>
    <row r="193" spans="1:10" ht="15">
      <c r="A193" s="30" t="s">
        <v>55</v>
      </c>
      <c r="B193" s="38"/>
      <c r="E193" s="32" t="s">
        <v>711</v>
      </c>
      <c r="J193" s="40"/>
    </row>
    <row r="194" spans="1:10" ht="15">
      <c r="A194" s="30" t="s">
        <v>56</v>
      </c>
      <c r="B194" s="38"/>
      <c r="E194" s="41" t="s">
        <v>712</v>
      </c>
      <c r="J194" s="40"/>
    </row>
    <row r="195" spans="1:10" ht="15">
      <c r="A195" s="30" t="s">
        <v>58</v>
      </c>
      <c r="B195" s="38"/>
      <c r="E195" s="39" t="s">
        <v>78</v>
      </c>
      <c r="J195" s="40"/>
    </row>
    <row r="196" spans="1:16" ht="15">
      <c r="A196" s="30" t="s">
        <v>50</v>
      </c>
      <c r="B196" s="30">
        <v>46</v>
      </c>
      <c r="C196" s="31" t="s">
        <v>713</v>
      </c>
      <c r="D196" s="30" t="s">
        <v>78</v>
      </c>
      <c r="E196" s="32" t="s">
        <v>714</v>
      </c>
      <c r="F196" s="33" t="s">
        <v>128</v>
      </c>
      <c r="G196" s="34">
        <v>1</v>
      </c>
      <c r="H196" s="35">
        <v>0</v>
      </c>
      <c r="I196" s="36">
        <f>ROUND(G196*H196,P4)</f>
        <v>0</v>
      </c>
      <c r="J196" s="30"/>
      <c r="O196" s="37">
        <f>I196*0.21</f>
        <v>0</v>
      </c>
      <c r="P196">
        <v>3</v>
      </c>
    </row>
    <row r="197" spans="1:10" ht="30">
      <c r="A197" s="30" t="s">
        <v>55</v>
      </c>
      <c r="B197" s="38"/>
      <c r="E197" s="32" t="s">
        <v>715</v>
      </c>
      <c r="J197" s="40"/>
    </row>
    <row r="198" spans="1:10" ht="15">
      <c r="A198" s="30" t="s">
        <v>56</v>
      </c>
      <c r="B198" s="38"/>
      <c r="E198" s="41" t="s">
        <v>716</v>
      </c>
      <c r="J198" s="40"/>
    </row>
    <row r="199" spans="1:10" ht="15">
      <c r="A199" s="30" t="s">
        <v>58</v>
      </c>
      <c r="B199" s="38"/>
      <c r="E199" s="39" t="s">
        <v>78</v>
      </c>
      <c r="J199" s="40"/>
    </row>
    <row r="200" spans="1:16" ht="15">
      <c r="A200" s="30" t="s">
        <v>50</v>
      </c>
      <c r="B200" s="30">
        <v>47</v>
      </c>
      <c r="C200" s="31" t="s">
        <v>717</v>
      </c>
      <c r="D200" s="30" t="s">
        <v>78</v>
      </c>
      <c r="E200" s="32" t="s">
        <v>718</v>
      </c>
      <c r="F200" s="33" t="s">
        <v>391</v>
      </c>
      <c r="G200" s="34">
        <v>2</v>
      </c>
      <c r="H200" s="35">
        <v>0</v>
      </c>
      <c r="I200" s="36">
        <f>ROUND(G200*H200,P4)</f>
        <v>0</v>
      </c>
      <c r="J200" s="30"/>
      <c r="O200" s="37">
        <f>I200*0.21</f>
        <v>0</v>
      </c>
      <c r="P200">
        <v>3</v>
      </c>
    </row>
    <row r="201" spans="1:10" ht="15">
      <c r="A201" s="30" t="s">
        <v>55</v>
      </c>
      <c r="B201" s="38"/>
      <c r="E201" s="32" t="s">
        <v>719</v>
      </c>
      <c r="J201" s="40"/>
    </row>
    <row r="202" spans="1:10" ht="15">
      <c r="A202" s="30" t="s">
        <v>56</v>
      </c>
      <c r="B202" s="38"/>
      <c r="E202" s="41" t="s">
        <v>720</v>
      </c>
      <c r="J202" s="40"/>
    </row>
    <row r="203" spans="1:10" ht="15">
      <c r="A203" s="30" t="s">
        <v>58</v>
      </c>
      <c r="B203" s="38"/>
      <c r="E203" s="39" t="s">
        <v>78</v>
      </c>
      <c r="J203" s="40"/>
    </row>
    <row r="204" spans="1:10" ht="15">
      <c r="A204" s="24" t="s">
        <v>47</v>
      </c>
      <c r="B204" s="25"/>
      <c r="C204" s="26" t="s">
        <v>431</v>
      </c>
      <c r="D204" s="27"/>
      <c r="E204" s="24" t="s">
        <v>432</v>
      </c>
      <c r="F204" s="27"/>
      <c r="G204" s="27"/>
      <c r="H204" s="27"/>
      <c r="I204" s="28">
        <f>SUMIFS(I205:I252,A205:A252,"P")</f>
        <v>0</v>
      </c>
      <c r="J204" s="29"/>
    </row>
    <row r="205" spans="1:16" ht="15">
      <c r="A205" s="30" t="s">
        <v>50</v>
      </c>
      <c r="B205" s="30">
        <v>48</v>
      </c>
      <c r="C205" s="31" t="s">
        <v>438</v>
      </c>
      <c r="D205" s="30" t="s">
        <v>78</v>
      </c>
      <c r="E205" s="32" t="s">
        <v>439</v>
      </c>
      <c r="F205" s="33" t="s">
        <v>128</v>
      </c>
      <c r="G205" s="34">
        <v>10</v>
      </c>
      <c r="H205" s="35">
        <v>0</v>
      </c>
      <c r="I205" s="36">
        <f>ROUND(G205*H205,P4)</f>
        <v>0</v>
      </c>
      <c r="J205" s="30"/>
      <c r="O205" s="37">
        <f>I205*0</f>
        <v>0</v>
      </c>
      <c r="P205">
        <v>1</v>
      </c>
    </row>
    <row r="206" spans="1:10" ht="45">
      <c r="A206" s="30" t="s">
        <v>55</v>
      </c>
      <c r="B206" s="38"/>
      <c r="E206" s="32" t="s">
        <v>721</v>
      </c>
      <c r="J206" s="40"/>
    </row>
    <row r="207" spans="1:10" ht="15">
      <c r="A207" s="30" t="s">
        <v>56</v>
      </c>
      <c r="B207" s="38"/>
      <c r="E207" s="41" t="s">
        <v>722</v>
      </c>
      <c r="J207" s="40"/>
    </row>
    <row r="208" spans="1:10" ht="15">
      <c r="A208" s="30" t="s">
        <v>58</v>
      </c>
      <c r="B208" s="38"/>
      <c r="E208" s="39" t="s">
        <v>78</v>
      </c>
      <c r="J208" s="40"/>
    </row>
    <row r="209" spans="1:16" ht="15">
      <c r="A209" s="30" t="s">
        <v>50</v>
      </c>
      <c r="B209" s="30">
        <v>49</v>
      </c>
      <c r="C209" s="31" t="s">
        <v>723</v>
      </c>
      <c r="D209" s="30" t="s">
        <v>78</v>
      </c>
      <c r="E209" s="32" t="s">
        <v>724</v>
      </c>
      <c r="F209" s="33" t="s">
        <v>128</v>
      </c>
      <c r="G209" s="34">
        <v>13.2</v>
      </c>
      <c r="H209" s="35">
        <v>0</v>
      </c>
      <c r="I209" s="36">
        <f>ROUND(G209*H209,P4)</f>
        <v>0</v>
      </c>
      <c r="J209" s="30"/>
      <c r="O209" s="37">
        <f>I209*0.21</f>
        <v>0</v>
      </c>
      <c r="P209">
        <v>3</v>
      </c>
    </row>
    <row r="210" spans="1:10" ht="30">
      <c r="A210" s="30" t="s">
        <v>55</v>
      </c>
      <c r="B210" s="38"/>
      <c r="E210" s="32" t="s">
        <v>725</v>
      </c>
      <c r="J210" s="40"/>
    </row>
    <row r="211" spans="1:10" ht="15">
      <c r="A211" s="30" t="s">
        <v>56</v>
      </c>
      <c r="B211" s="38"/>
      <c r="E211" s="41" t="s">
        <v>726</v>
      </c>
      <c r="J211" s="40"/>
    </row>
    <row r="212" spans="1:10" ht="15">
      <c r="A212" s="30" t="s">
        <v>58</v>
      </c>
      <c r="B212" s="38"/>
      <c r="E212" s="39" t="s">
        <v>78</v>
      </c>
      <c r="J212" s="40"/>
    </row>
    <row r="213" spans="1:16" ht="15">
      <c r="A213" s="30" t="s">
        <v>50</v>
      </c>
      <c r="B213" s="30">
        <v>50</v>
      </c>
      <c r="C213" s="31" t="s">
        <v>727</v>
      </c>
      <c r="D213" s="30" t="s">
        <v>78</v>
      </c>
      <c r="E213" s="32" t="s">
        <v>728</v>
      </c>
      <c r="F213" s="33" t="s">
        <v>128</v>
      </c>
      <c r="G213" s="34">
        <v>10</v>
      </c>
      <c r="H213" s="35">
        <v>0</v>
      </c>
      <c r="I213" s="36">
        <f>ROUND(G213*H213,P4)</f>
        <v>0</v>
      </c>
      <c r="J213" s="30"/>
      <c r="O213" s="37">
        <f>I213*0</f>
        <v>0</v>
      </c>
      <c r="P213">
        <v>1</v>
      </c>
    </row>
    <row r="214" spans="1:10" ht="30">
      <c r="A214" s="30" t="s">
        <v>55</v>
      </c>
      <c r="B214" s="38"/>
      <c r="E214" s="32" t="s">
        <v>729</v>
      </c>
      <c r="J214" s="40"/>
    </row>
    <row r="215" spans="1:10" ht="15">
      <c r="A215" s="30" t="s">
        <v>56</v>
      </c>
      <c r="B215" s="38"/>
      <c r="E215" s="41" t="s">
        <v>730</v>
      </c>
      <c r="J215" s="40"/>
    </row>
    <row r="216" spans="1:10" ht="15">
      <c r="A216" s="30" t="s">
        <v>58</v>
      </c>
      <c r="B216" s="38"/>
      <c r="E216" s="39" t="s">
        <v>78</v>
      </c>
      <c r="J216" s="40"/>
    </row>
    <row r="217" spans="1:16" ht="15">
      <c r="A217" s="30" t="s">
        <v>50</v>
      </c>
      <c r="B217" s="30">
        <v>51</v>
      </c>
      <c r="C217" s="31" t="s">
        <v>731</v>
      </c>
      <c r="D217" s="30" t="s">
        <v>78</v>
      </c>
      <c r="E217" s="32" t="s">
        <v>732</v>
      </c>
      <c r="F217" s="33" t="s">
        <v>391</v>
      </c>
      <c r="G217" s="34">
        <v>2</v>
      </c>
      <c r="H217" s="35">
        <v>0</v>
      </c>
      <c r="I217" s="36">
        <f>ROUND(G217*H217,P4)</f>
        <v>0</v>
      </c>
      <c r="J217" s="30"/>
      <c r="O217" s="37">
        <f>I217*0.21</f>
        <v>0</v>
      </c>
      <c r="P217">
        <v>3</v>
      </c>
    </row>
    <row r="218" spans="1:10" ht="15">
      <c r="A218" s="30" t="s">
        <v>55</v>
      </c>
      <c r="B218" s="38"/>
      <c r="E218" s="32" t="s">
        <v>733</v>
      </c>
      <c r="J218" s="40"/>
    </row>
    <row r="219" spans="1:10" ht="15">
      <c r="A219" s="30" t="s">
        <v>56</v>
      </c>
      <c r="B219" s="38"/>
      <c r="E219" s="41" t="s">
        <v>720</v>
      </c>
      <c r="J219" s="40"/>
    </row>
    <row r="220" spans="1:10" ht="15">
      <c r="A220" s="30" t="s">
        <v>58</v>
      </c>
      <c r="B220" s="38"/>
      <c r="E220" s="39" t="s">
        <v>78</v>
      </c>
      <c r="J220" s="40"/>
    </row>
    <row r="221" spans="1:16" ht="15">
      <c r="A221" s="30" t="s">
        <v>50</v>
      </c>
      <c r="B221" s="30">
        <v>52</v>
      </c>
      <c r="C221" s="31" t="s">
        <v>734</v>
      </c>
      <c r="D221" s="30" t="s">
        <v>78</v>
      </c>
      <c r="E221" s="32" t="s">
        <v>735</v>
      </c>
      <c r="F221" s="33" t="s">
        <v>54</v>
      </c>
      <c r="G221" s="34">
        <v>0.072</v>
      </c>
      <c r="H221" s="35">
        <v>0</v>
      </c>
      <c r="I221" s="36">
        <f>ROUND(G221*H221,P4)</f>
        <v>0</v>
      </c>
      <c r="J221" s="30"/>
      <c r="O221" s="37">
        <f>I221*0.21</f>
        <v>0</v>
      </c>
      <c r="P221">
        <v>3</v>
      </c>
    </row>
    <row r="222" spans="1:10" ht="15">
      <c r="A222" s="30" t="s">
        <v>55</v>
      </c>
      <c r="B222" s="38"/>
      <c r="E222" s="39" t="s">
        <v>78</v>
      </c>
      <c r="J222" s="40"/>
    </row>
    <row r="223" spans="1:10" ht="15">
      <c r="A223" s="30" t="s">
        <v>56</v>
      </c>
      <c r="B223" s="38"/>
      <c r="E223" s="41" t="s">
        <v>736</v>
      </c>
      <c r="J223" s="40"/>
    </row>
    <row r="224" spans="1:10" ht="15">
      <c r="A224" s="30" t="s">
        <v>58</v>
      </c>
      <c r="B224" s="38"/>
      <c r="E224" s="39" t="s">
        <v>78</v>
      </c>
      <c r="J224" s="40"/>
    </row>
    <row r="225" spans="1:16" ht="30">
      <c r="A225" s="30" t="s">
        <v>50</v>
      </c>
      <c r="B225" s="30">
        <v>53</v>
      </c>
      <c r="C225" s="31" t="s">
        <v>491</v>
      </c>
      <c r="D225" s="30" t="s">
        <v>78</v>
      </c>
      <c r="E225" s="32" t="s">
        <v>492</v>
      </c>
      <c r="F225" s="33" t="s">
        <v>128</v>
      </c>
      <c r="G225" s="34">
        <v>9</v>
      </c>
      <c r="H225" s="35">
        <v>0</v>
      </c>
      <c r="I225" s="36">
        <f>ROUND(G225*H225,P4)</f>
        <v>0</v>
      </c>
      <c r="J225" s="30"/>
      <c r="O225" s="37">
        <f>I225*0.21</f>
        <v>0</v>
      </c>
      <c r="P225">
        <v>3</v>
      </c>
    </row>
    <row r="226" spans="1:10" ht="15">
      <c r="A226" s="30" t="s">
        <v>55</v>
      </c>
      <c r="B226" s="38"/>
      <c r="E226" s="39" t="s">
        <v>78</v>
      </c>
      <c r="J226" s="40"/>
    </row>
    <row r="227" spans="1:10" ht="15">
      <c r="A227" s="30" t="s">
        <v>56</v>
      </c>
      <c r="B227" s="38"/>
      <c r="E227" s="41" t="s">
        <v>737</v>
      </c>
      <c r="J227" s="40"/>
    </row>
    <row r="228" spans="1:10" ht="15">
      <c r="A228" s="30" t="s">
        <v>58</v>
      </c>
      <c r="B228" s="38"/>
      <c r="E228" s="39" t="s">
        <v>78</v>
      </c>
      <c r="J228" s="40"/>
    </row>
    <row r="229" spans="1:16" ht="30">
      <c r="A229" s="30" t="s">
        <v>50</v>
      </c>
      <c r="B229" s="30">
        <v>54</v>
      </c>
      <c r="C229" s="31" t="s">
        <v>496</v>
      </c>
      <c r="D229" s="30" t="s">
        <v>78</v>
      </c>
      <c r="E229" s="32" t="s">
        <v>497</v>
      </c>
      <c r="F229" s="33" t="s">
        <v>128</v>
      </c>
      <c r="G229" s="34">
        <v>11</v>
      </c>
      <c r="H229" s="35">
        <v>0</v>
      </c>
      <c r="I229" s="36">
        <f>ROUND(G229*H229,P4)</f>
        <v>0</v>
      </c>
      <c r="J229" s="30"/>
      <c r="O229" s="37">
        <f>I229*0.21</f>
        <v>0</v>
      </c>
      <c r="P229">
        <v>3</v>
      </c>
    </row>
    <row r="230" spans="1:10" ht="15">
      <c r="A230" s="30" t="s">
        <v>55</v>
      </c>
      <c r="B230" s="38"/>
      <c r="E230" s="32" t="s">
        <v>738</v>
      </c>
      <c r="J230" s="40"/>
    </row>
    <row r="231" spans="1:10" ht="15">
      <c r="A231" s="30" t="s">
        <v>56</v>
      </c>
      <c r="B231" s="38"/>
      <c r="E231" s="41" t="s">
        <v>739</v>
      </c>
      <c r="J231" s="40"/>
    </row>
    <row r="232" spans="1:10" ht="15">
      <c r="A232" s="30" t="s">
        <v>58</v>
      </c>
      <c r="B232" s="38"/>
      <c r="E232" s="39" t="s">
        <v>78</v>
      </c>
      <c r="J232" s="40"/>
    </row>
    <row r="233" spans="1:16" ht="15">
      <c r="A233" s="30" t="s">
        <v>50</v>
      </c>
      <c r="B233" s="30">
        <v>55</v>
      </c>
      <c r="C233" s="31" t="s">
        <v>740</v>
      </c>
      <c r="D233" s="30" t="s">
        <v>78</v>
      </c>
      <c r="E233" s="32" t="s">
        <v>741</v>
      </c>
      <c r="F233" s="33" t="s">
        <v>89</v>
      </c>
      <c r="G233" s="34">
        <v>15.41</v>
      </c>
      <c r="H233" s="35">
        <v>0</v>
      </c>
      <c r="I233" s="36">
        <f>ROUND(G233*H233,P4)</f>
        <v>0</v>
      </c>
      <c r="J233" s="30"/>
      <c r="O233" s="37">
        <f>I233*0</f>
        <v>0</v>
      </c>
      <c r="P233">
        <v>1</v>
      </c>
    </row>
    <row r="234" spans="1:10" ht="30">
      <c r="A234" s="30" t="s">
        <v>55</v>
      </c>
      <c r="B234" s="38"/>
      <c r="E234" s="32" t="s">
        <v>742</v>
      </c>
      <c r="J234" s="40"/>
    </row>
    <row r="235" spans="1:10" ht="15">
      <c r="A235" s="30" t="s">
        <v>56</v>
      </c>
      <c r="B235" s="38"/>
      <c r="E235" s="41" t="s">
        <v>743</v>
      </c>
      <c r="J235" s="40"/>
    </row>
    <row r="236" spans="1:10" ht="15">
      <c r="A236" s="30" t="s">
        <v>58</v>
      </c>
      <c r="B236" s="38"/>
      <c r="E236" s="39" t="s">
        <v>78</v>
      </c>
      <c r="J236" s="40"/>
    </row>
    <row r="237" spans="1:16" ht="15">
      <c r="A237" s="30" t="s">
        <v>50</v>
      </c>
      <c r="B237" s="30">
        <v>56</v>
      </c>
      <c r="C237" s="31" t="s">
        <v>744</v>
      </c>
      <c r="D237" s="30" t="s">
        <v>605</v>
      </c>
      <c r="E237" s="32" t="s">
        <v>745</v>
      </c>
      <c r="F237" s="33" t="s">
        <v>54</v>
      </c>
      <c r="G237" s="34">
        <v>0.12</v>
      </c>
      <c r="H237" s="35">
        <v>0</v>
      </c>
      <c r="I237" s="36">
        <f>ROUND(G237*H237,P4)</f>
        <v>0</v>
      </c>
      <c r="J237" s="30"/>
      <c r="O237" s="37">
        <f>I237*0.21</f>
        <v>0</v>
      </c>
      <c r="P237">
        <v>3</v>
      </c>
    </row>
    <row r="238" spans="1:10" ht="15">
      <c r="A238" s="30" t="s">
        <v>55</v>
      </c>
      <c r="B238" s="38"/>
      <c r="E238" s="32" t="s">
        <v>746</v>
      </c>
      <c r="J238" s="40"/>
    </row>
    <row r="239" spans="1:10" ht="15">
      <c r="A239" s="30" t="s">
        <v>56</v>
      </c>
      <c r="B239" s="38"/>
      <c r="E239" s="41" t="s">
        <v>747</v>
      </c>
      <c r="J239" s="40"/>
    </row>
    <row r="240" spans="1:10" ht="15">
      <c r="A240" s="30" t="s">
        <v>58</v>
      </c>
      <c r="B240" s="38"/>
      <c r="E240" s="39" t="s">
        <v>78</v>
      </c>
      <c r="J240" s="40"/>
    </row>
    <row r="241" spans="1:16" ht="15">
      <c r="A241" s="30" t="s">
        <v>50</v>
      </c>
      <c r="B241" s="30">
        <v>57</v>
      </c>
      <c r="C241" s="31" t="s">
        <v>748</v>
      </c>
      <c r="D241" s="30" t="s">
        <v>78</v>
      </c>
      <c r="E241" s="32" t="s">
        <v>749</v>
      </c>
      <c r="F241" s="33" t="s">
        <v>587</v>
      </c>
      <c r="G241" s="34">
        <v>187.4</v>
      </c>
      <c r="H241" s="35">
        <v>0</v>
      </c>
      <c r="I241" s="36">
        <f>ROUND(G241*H241,P4)</f>
        <v>0</v>
      </c>
      <c r="J241" s="30"/>
      <c r="O241" s="37">
        <f>I241*0</f>
        <v>0</v>
      </c>
      <c r="P241">
        <v>1</v>
      </c>
    </row>
    <row r="242" spans="1:10" ht="30">
      <c r="A242" s="30" t="s">
        <v>55</v>
      </c>
      <c r="B242" s="38"/>
      <c r="E242" s="32" t="s">
        <v>750</v>
      </c>
      <c r="J242" s="40"/>
    </row>
    <row r="243" spans="1:10" ht="60">
      <c r="A243" s="30" t="s">
        <v>56</v>
      </c>
      <c r="B243" s="38"/>
      <c r="E243" s="41" t="s">
        <v>751</v>
      </c>
      <c r="J243" s="40"/>
    </row>
    <row r="244" spans="1:10" ht="15">
      <c r="A244" s="30" t="s">
        <v>58</v>
      </c>
      <c r="B244" s="38"/>
      <c r="E244" s="39" t="s">
        <v>78</v>
      </c>
      <c r="J244" s="40"/>
    </row>
    <row r="245" spans="1:16" ht="15">
      <c r="A245" s="30" t="s">
        <v>50</v>
      </c>
      <c r="B245" s="30">
        <v>58</v>
      </c>
      <c r="C245" s="31" t="s">
        <v>752</v>
      </c>
      <c r="D245" s="30" t="s">
        <v>78</v>
      </c>
      <c r="E245" s="32" t="s">
        <v>753</v>
      </c>
      <c r="F245" s="33" t="s">
        <v>54</v>
      </c>
      <c r="G245" s="34">
        <v>87.63</v>
      </c>
      <c r="H245" s="35">
        <v>0</v>
      </c>
      <c r="I245" s="36">
        <f>ROUND(G245*H245,P4)</f>
        <v>0</v>
      </c>
      <c r="J245" s="30"/>
      <c r="O245" s="37">
        <f>I245*0.21</f>
        <v>0</v>
      </c>
      <c r="P245">
        <v>3</v>
      </c>
    </row>
    <row r="246" spans="1:10" ht="30">
      <c r="A246" s="30" t="s">
        <v>55</v>
      </c>
      <c r="B246" s="38"/>
      <c r="E246" s="32" t="s">
        <v>754</v>
      </c>
      <c r="J246" s="40"/>
    </row>
    <row r="247" spans="1:10" ht="30">
      <c r="A247" s="30" t="s">
        <v>56</v>
      </c>
      <c r="B247" s="38"/>
      <c r="E247" s="41" t="s">
        <v>755</v>
      </c>
      <c r="J247" s="40"/>
    </row>
    <row r="248" spans="1:10" ht="15">
      <c r="A248" s="30" t="s">
        <v>58</v>
      </c>
      <c r="B248" s="38"/>
      <c r="E248" s="39" t="s">
        <v>78</v>
      </c>
      <c r="J248" s="40"/>
    </row>
    <row r="249" spans="1:16" ht="15">
      <c r="A249" s="30" t="s">
        <v>50</v>
      </c>
      <c r="B249" s="30">
        <v>59</v>
      </c>
      <c r="C249" s="31" t="s">
        <v>756</v>
      </c>
      <c r="D249" s="30" t="s">
        <v>78</v>
      </c>
      <c r="E249" s="32" t="s">
        <v>757</v>
      </c>
      <c r="F249" s="33" t="s">
        <v>54</v>
      </c>
      <c r="G249" s="34">
        <v>14.1</v>
      </c>
      <c r="H249" s="35">
        <v>0</v>
      </c>
      <c r="I249" s="36">
        <f>ROUND(G249*H249,P4)</f>
        <v>0</v>
      </c>
      <c r="J249" s="30"/>
      <c r="O249" s="37">
        <f>I249*0.21</f>
        <v>0</v>
      </c>
      <c r="P249">
        <v>3</v>
      </c>
    </row>
    <row r="250" spans="1:10" ht="30">
      <c r="A250" s="30" t="s">
        <v>55</v>
      </c>
      <c r="B250" s="38"/>
      <c r="E250" s="32" t="s">
        <v>758</v>
      </c>
      <c r="J250" s="40"/>
    </row>
    <row r="251" spans="1:10" ht="60">
      <c r="A251" s="30" t="s">
        <v>56</v>
      </c>
      <c r="B251" s="38"/>
      <c r="E251" s="41" t="s">
        <v>759</v>
      </c>
      <c r="J251" s="40"/>
    </row>
    <row r="252" spans="1:10" ht="15">
      <c r="A252" s="30" t="s">
        <v>58</v>
      </c>
      <c r="B252" s="45"/>
      <c r="C252" s="46"/>
      <c r="D252" s="46"/>
      <c r="E252" s="48" t="s">
        <v>78</v>
      </c>
      <c r="F252" s="46"/>
      <c r="G252" s="46"/>
      <c r="H252" s="46"/>
      <c r="I252" s="46"/>
      <c r="J252" s="47"/>
    </row>
  </sheetData>
  <sheetProtection algorithmName="SHA-512" hashValue="qd4wH6rwTuMBz3N0N8VM8hoC9qPP4DCQEkMzszwwYuhEOBMHEiitLQdo9Pqz0PmKA1CzFIq62zX2tgxChXlhyg==" saltValue="ytdABwmFcJrO29taaIeg7vb7gWQ65WLlY9nL/m7mzyd7wIWIKv6qvfevaQXicQU0yMBU+Bee7jaZla0DbtLnBA=="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4"/>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15</v>
      </c>
      <c r="I3" s="19">
        <f>SUMIFS(I8:I104,A8:A104,"SD")</f>
        <v>0</v>
      </c>
      <c r="J3" s="15"/>
      <c r="O3">
        <v>0</v>
      </c>
      <c r="P3">
        <v>2</v>
      </c>
    </row>
    <row r="4" spans="1:16" ht="15">
      <c r="A4" s="3" t="s">
        <v>34</v>
      </c>
      <c r="B4" s="16" t="s">
        <v>35</v>
      </c>
      <c r="C4" s="54" t="s">
        <v>15</v>
      </c>
      <c r="D4" s="55"/>
      <c r="E4" s="17" t="s">
        <v>16</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SUMIFS(I9:I12,A9:A12,"P")</f>
        <v>0</v>
      </c>
      <c r="J8" s="29"/>
    </row>
    <row r="9" spans="1:16" ht="15">
      <c r="A9" s="30" t="s">
        <v>50</v>
      </c>
      <c r="B9" s="30">
        <v>12</v>
      </c>
      <c r="C9" s="31" t="s">
        <v>51</v>
      </c>
      <c r="D9" s="30" t="s">
        <v>52</v>
      </c>
      <c r="E9" s="32" t="s">
        <v>53</v>
      </c>
      <c r="F9" s="33" t="s">
        <v>54</v>
      </c>
      <c r="G9" s="34">
        <v>16.17</v>
      </c>
      <c r="H9" s="35">
        <v>0</v>
      </c>
      <c r="I9" s="36">
        <f>ROUND(G9*H9,P4)</f>
        <v>0</v>
      </c>
      <c r="J9" s="30"/>
      <c r="O9" s="37">
        <f>I9*0.21</f>
        <v>0</v>
      </c>
      <c r="P9">
        <v>3</v>
      </c>
    </row>
    <row r="10" spans="1:10" ht="15">
      <c r="A10" s="30" t="s">
        <v>55</v>
      </c>
      <c r="B10" s="38"/>
      <c r="E10" s="39"/>
      <c r="J10" s="40"/>
    </row>
    <row r="11" spans="1:10" ht="15">
      <c r="A11" s="30" t="s">
        <v>56</v>
      </c>
      <c r="B11" s="38"/>
      <c r="E11" s="41" t="s">
        <v>760</v>
      </c>
      <c r="J11" s="40"/>
    </row>
    <row r="12" spans="1:10" ht="30">
      <c r="A12" s="30" t="s">
        <v>58</v>
      </c>
      <c r="B12" s="38"/>
      <c r="E12" s="32" t="s">
        <v>59</v>
      </c>
      <c r="J12" s="40"/>
    </row>
    <row r="13" spans="1:10" ht="15">
      <c r="A13" s="24" t="s">
        <v>47</v>
      </c>
      <c r="B13" s="25"/>
      <c r="C13" s="26" t="s">
        <v>540</v>
      </c>
      <c r="D13" s="27"/>
      <c r="E13" s="24" t="s">
        <v>541</v>
      </c>
      <c r="F13" s="27"/>
      <c r="G13" s="27"/>
      <c r="H13" s="27"/>
      <c r="I13" s="28">
        <f>SUMIFS(I14:I25,A14:A25,"P")</f>
        <v>0</v>
      </c>
      <c r="J13" s="29"/>
    </row>
    <row r="14" spans="1:16" ht="15">
      <c r="A14" s="30" t="s">
        <v>50</v>
      </c>
      <c r="B14" s="30">
        <v>13</v>
      </c>
      <c r="C14" s="31" t="s">
        <v>187</v>
      </c>
      <c r="D14" s="30" t="s">
        <v>78</v>
      </c>
      <c r="E14" s="32" t="s">
        <v>761</v>
      </c>
      <c r="F14" s="33" t="s">
        <v>54</v>
      </c>
      <c r="G14" s="34">
        <v>16.17</v>
      </c>
      <c r="H14" s="35">
        <v>0</v>
      </c>
      <c r="I14" s="36">
        <f>ROUND(G14*H14,P4)</f>
        <v>0</v>
      </c>
      <c r="J14" s="30"/>
      <c r="O14" s="37">
        <f>I14*0.21</f>
        <v>0</v>
      </c>
      <c r="P14">
        <v>3</v>
      </c>
    </row>
    <row r="15" spans="1:10" ht="15">
      <c r="A15" s="30" t="s">
        <v>55</v>
      </c>
      <c r="B15" s="38"/>
      <c r="E15" s="39" t="s">
        <v>78</v>
      </c>
      <c r="J15" s="40"/>
    </row>
    <row r="16" spans="1:10" ht="15">
      <c r="A16" s="30" t="s">
        <v>56</v>
      </c>
      <c r="B16" s="38"/>
      <c r="E16" s="41" t="s">
        <v>760</v>
      </c>
      <c r="J16" s="40"/>
    </row>
    <row r="17" spans="1:10" ht="409.5">
      <c r="A17" s="30" t="s">
        <v>58</v>
      </c>
      <c r="B17" s="38"/>
      <c r="E17" s="32" t="s">
        <v>190</v>
      </c>
      <c r="J17" s="40"/>
    </row>
    <row r="18" spans="1:16" ht="15">
      <c r="A18" s="30" t="s">
        <v>50</v>
      </c>
      <c r="B18" s="30">
        <v>14</v>
      </c>
      <c r="C18" s="31" t="s">
        <v>212</v>
      </c>
      <c r="D18" s="30" t="s">
        <v>50</v>
      </c>
      <c r="E18" s="32" t="s">
        <v>762</v>
      </c>
      <c r="F18" s="33" t="s">
        <v>54</v>
      </c>
      <c r="G18" s="34">
        <v>16.17</v>
      </c>
      <c r="H18" s="35">
        <v>0</v>
      </c>
      <c r="I18" s="36">
        <f>ROUND(G18*H18,P4)</f>
        <v>0</v>
      </c>
      <c r="J18" s="30"/>
      <c r="O18" s="37">
        <f>I18*0.21</f>
        <v>0</v>
      </c>
      <c r="P18">
        <v>3</v>
      </c>
    </row>
    <row r="19" spans="1:10" ht="15">
      <c r="A19" s="30" t="s">
        <v>55</v>
      </c>
      <c r="B19" s="38"/>
      <c r="E19" s="39" t="s">
        <v>78</v>
      </c>
      <c r="J19" s="40"/>
    </row>
    <row r="20" spans="1:10" ht="15">
      <c r="A20" s="30" t="s">
        <v>56</v>
      </c>
      <c r="B20" s="38"/>
      <c r="E20" s="41" t="s">
        <v>763</v>
      </c>
      <c r="J20" s="40"/>
    </row>
    <row r="21" spans="1:10" ht="409.5">
      <c r="A21" s="30" t="s">
        <v>58</v>
      </c>
      <c r="B21" s="38"/>
      <c r="E21" s="32" t="s">
        <v>215</v>
      </c>
      <c r="J21" s="40"/>
    </row>
    <row r="22" spans="1:16" ht="15">
      <c r="A22" s="30" t="s">
        <v>50</v>
      </c>
      <c r="B22" s="30">
        <v>15</v>
      </c>
      <c r="C22" s="31" t="s">
        <v>246</v>
      </c>
      <c r="D22" s="30" t="s">
        <v>78</v>
      </c>
      <c r="E22" s="32" t="s">
        <v>247</v>
      </c>
      <c r="F22" s="33" t="s">
        <v>89</v>
      </c>
      <c r="G22" s="34">
        <v>23.1</v>
      </c>
      <c r="H22" s="35">
        <v>0</v>
      </c>
      <c r="I22" s="36">
        <f>ROUND(G22*H22,P4)</f>
        <v>0</v>
      </c>
      <c r="J22" s="30"/>
      <c r="O22" s="37">
        <f>I22*0.21</f>
        <v>0</v>
      </c>
      <c r="P22">
        <v>3</v>
      </c>
    </row>
    <row r="23" spans="1:10" ht="15">
      <c r="A23" s="30" t="s">
        <v>55</v>
      </c>
      <c r="B23" s="38"/>
      <c r="E23" s="39" t="s">
        <v>78</v>
      </c>
      <c r="J23" s="40"/>
    </row>
    <row r="24" spans="1:10" ht="15">
      <c r="A24" s="30" t="s">
        <v>56</v>
      </c>
      <c r="B24" s="38"/>
      <c r="E24" s="41" t="s">
        <v>764</v>
      </c>
      <c r="J24" s="40"/>
    </row>
    <row r="25" spans="1:10" ht="30">
      <c r="A25" s="30" t="s">
        <v>58</v>
      </c>
      <c r="B25" s="38"/>
      <c r="E25" s="32" t="s">
        <v>249</v>
      </c>
      <c r="J25" s="40"/>
    </row>
    <row r="26" spans="1:10" ht="15">
      <c r="A26" s="24" t="s">
        <v>47</v>
      </c>
      <c r="B26" s="25"/>
      <c r="C26" s="26" t="s">
        <v>368</v>
      </c>
      <c r="D26" s="27"/>
      <c r="E26" s="24" t="s">
        <v>369</v>
      </c>
      <c r="F26" s="27"/>
      <c r="G26" s="27"/>
      <c r="H26" s="27"/>
      <c r="I26" s="28">
        <f>SUMIFS(I27:I100,A27:A100,"P")</f>
        <v>0</v>
      </c>
      <c r="J26" s="29"/>
    </row>
    <row r="27" spans="1:16" ht="15">
      <c r="A27" s="30" t="s">
        <v>50</v>
      </c>
      <c r="B27" s="30">
        <v>1</v>
      </c>
      <c r="C27" s="31" t="s">
        <v>765</v>
      </c>
      <c r="D27" s="30" t="s">
        <v>540</v>
      </c>
      <c r="E27" s="32" t="s">
        <v>766</v>
      </c>
      <c r="F27" s="33" t="s">
        <v>391</v>
      </c>
      <c r="G27" s="34">
        <v>1</v>
      </c>
      <c r="H27" s="35">
        <v>0</v>
      </c>
      <c r="I27" s="36">
        <f>ROUND(G27*H27,P4)</f>
        <v>0</v>
      </c>
      <c r="J27" s="30"/>
      <c r="O27" s="37">
        <f>I27*0.21</f>
        <v>0</v>
      </c>
      <c r="P27">
        <v>3</v>
      </c>
    </row>
    <row r="28" spans="1:10" ht="45">
      <c r="A28" s="30" t="s">
        <v>55</v>
      </c>
      <c r="B28" s="38"/>
      <c r="E28" s="32" t="s">
        <v>767</v>
      </c>
      <c r="J28" s="40"/>
    </row>
    <row r="29" spans="1:10" ht="15">
      <c r="A29" s="30" t="s">
        <v>56</v>
      </c>
      <c r="B29" s="38"/>
      <c r="E29" s="41" t="s">
        <v>768</v>
      </c>
      <c r="J29" s="40"/>
    </row>
    <row r="30" spans="1:10" ht="210">
      <c r="A30" s="30" t="s">
        <v>58</v>
      </c>
      <c r="B30" s="38"/>
      <c r="E30" s="32" t="s">
        <v>769</v>
      </c>
      <c r="J30" s="40"/>
    </row>
    <row r="31" spans="1:16" ht="15">
      <c r="A31" s="30" t="s">
        <v>50</v>
      </c>
      <c r="B31" s="30">
        <v>2</v>
      </c>
      <c r="C31" s="31" t="s">
        <v>765</v>
      </c>
      <c r="D31" s="30" t="s">
        <v>562</v>
      </c>
      <c r="E31" s="32" t="s">
        <v>770</v>
      </c>
      <c r="F31" s="33" t="s">
        <v>80</v>
      </c>
      <c r="G31" s="34">
        <v>1</v>
      </c>
      <c r="H31" s="35">
        <v>0</v>
      </c>
      <c r="I31" s="36">
        <f>ROUND(G31*H31,P4)</f>
        <v>0</v>
      </c>
      <c r="J31" s="30"/>
      <c r="O31" s="37">
        <f>I31*0.21</f>
        <v>0</v>
      </c>
      <c r="P31">
        <v>3</v>
      </c>
    </row>
    <row r="32" spans="1:10" ht="345">
      <c r="A32" s="30" t="s">
        <v>55</v>
      </c>
      <c r="B32" s="38"/>
      <c r="E32" s="32" t="s">
        <v>771</v>
      </c>
      <c r="J32" s="40"/>
    </row>
    <row r="33" spans="1:10" ht="30">
      <c r="A33" s="30" t="s">
        <v>56</v>
      </c>
      <c r="B33" s="38"/>
      <c r="E33" s="41" t="s">
        <v>772</v>
      </c>
      <c r="J33" s="40"/>
    </row>
    <row r="34" spans="1:10" ht="210">
      <c r="A34" s="30" t="s">
        <v>58</v>
      </c>
      <c r="B34" s="38"/>
      <c r="E34" s="32" t="s">
        <v>769</v>
      </c>
      <c r="J34" s="40"/>
    </row>
    <row r="35" spans="1:16" ht="30">
      <c r="A35" s="30" t="s">
        <v>50</v>
      </c>
      <c r="B35" s="30">
        <v>3</v>
      </c>
      <c r="C35" s="31" t="s">
        <v>773</v>
      </c>
      <c r="D35" s="30" t="s">
        <v>78</v>
      </c>
      <c r="E35" s="32" t="s">
        <v>774</v>
      </c>
      <c r="F35" s="33" t="s">
        <v>80</v>
      </c>
      <c r="G35" s="34">
        <v>1</v>
      </c>
      <c r="H35" s="35">
        <v>0</v>
      </c>
      <c r="I35" s="36">
        <f>ROUND(G35*H35,P4)</f>
        <v>0</v>
      </c>
      <c r="J35" s="30"/>
      <c r="O35" s="37">
        <f>I35*0.21</f>
        <v>0</v>
      </c>
      <c r="P35">
        <v>3</v>
      </c>
    </row>
    <row r="36" spans="1:10" ht="60">
      <c r="A36" s="30" t="s">
        <v>55</v>
      </c>
      <c r="B36" s="38"/>
      <c r="E36" s="32" t="s">
        <v>775</v>
      </c>
      <c r="J36" s="40"/>
    </row>
    <row r="37" spans="1:10" ht="135">
      <c r="A37" s="30" t="s">
        <v>58</v>
      </c>
      <c r="B37" s="38"/>
      <c r="E37" s="32" t="s">
        <v>776</v>
      </c>
      <c r="J37" s="40"/>
    </row>
    <row r="38" spans="1:16" ht="15">
      <c r="A38" s="30" t="s">
        <v>50</v>
      </c>
      <c r="B38" s="30">
        <v>4</v>
      </c>
      <c r="C38" s="31" t="s">
        <v>777</v>
      </c>
      <c r="D38" s="30" t="s">
        <v>78</v>
      </c>
      <c r="E38" s="32" t="s">
        <v>778</v>
      </c>
      <c r="F38" s="33" t="s">
        <v>779</v>
      </c>
      <c r="G38" s="34">
        <v>1</v>
      </c>
      <c r="H38" s="35">
        <v>0</v>
      </c>
      <c r="I38" s="36">
        <f>ROUND(G38*H38,P4)</f>
        <v>0</v>
      </c>
      <c r="J38" s="30"/>
      <c r="O38" s="37">
        <f>I38*0.21</f>
        <v>0</v>
      </c>
      <c r="P38">
        <v>3</v>
      </c>
    </row>
    <row r="39" spans="1:10" ht="210">
      <c r="A39" s="30" t="s">
        <v>55</v>
      </c>
      <c r="B39" s="38"/>
      <c r="E39" s="32" t="s">
        <v>780</v>
      </c>
      <c r="J39" s="40"/>
    </row>
    <row r="40" spans="1:10" ht="120">
      <c r="A40" s="30" t="s">
        <v>58</v>
      </c>
      <c r="B40" s="38"/>
      <c r="E40" s="32" t="s">
        <v>781</v>
      </c>
      <c r="J40" s="40"/>
    </row>
    <row r="41" spans="1:16" ht="15">
      <c r="A41" s="30" t="s">
        <v>50</v>
      </c>
      <c r="B41" s="30">
        <v>5</v>
      </c>
      <c r="C41" s="31" t="s">
        <v>782</v>
      </c>
      <c r="D41" s="30" t="s">
        <v>78</v>
      </c>
      <c r="E41" s="32" t="s">
        <v>783</v>
      </c>
      <c r="F41" s="33" t="s">
        <v>779</v>
      </c>
      <c r="G41" s="34">
        <v>1</v>
      </c>
      <c r="H41" s="35">
        <v>0</v>
      </c>
      <c r="I41" s="36">
        <f>ROUND(G41*H41,P4)</f>
        <v>0</v>
      </c>
      <c r="J41" s="30"/>
      <c r="O41" s="37">
        <f>I41*0.21</f>
        <v>0</v>
      </c>
      <c r="P41">
        <v>3</v>
      </c>
    </row>
    <row r="42" spans="1:10" ht="105">
      <c r="A42" s="30" t="s">
        <v>55</v>
      </c>
      <c r="B42" s="38"/>
      <c r="E42" s="32" t="s">
        <v>784</v>
      </c>
      <c r="J42" s="40"/>
    </row>
    <row r="43" spans="1:10" ht="120">
      <c r="A43" s="30" t="s">
        <v>58</v>
      </c>
      <c r="B43" s="38"/>
      <c r="E43" s="32" t="s">
        <v>781</v>
      </c>
      <c r="J43" s="40"/>
    </row>
    <row r="44" spans="1:16" ht="15">
      <c r="A44" s="30" t="s">
        <v>50</v>
      </c>
      <c r="B44" s="30">
        <v>6</v>
      </c>
      <c r="C44" s="31" t="s">
        <v>785</v>
      </c>
      <c r="D44" s="30" t="s">
        <v>78</v>
      </c>
      <c r="E44" s="32" t="s">
        <v>786</v>
      </c>
      <c r="F44" s="33" t="s">
        <v>779</v>
      </c>
      <c r="G44" s="34">
        <v>1</v>
      </c>
      <c r="H44" s="35">
        <v>0</v>
      </c>
      <c r="I44" s="36">
        <f>ROUND(G44*H44,P4)</f>
        <v>0</v>
      </c>
      <c r="J44" s="30"/>
      <c r="O44" s="37">
        <f>I44*0.21</f>
        <v>0</v>
      </c>
      <c r="P44">
        <v>3</v>
      </c>
    </row>
    <row r="45" spans="1:10" ht="105">
      <c r="A45" s="30" t="s">
        <v>55</v>
      </c>
      <c r="B45" s="38"/>
      <c r="E45" s="32" t="s">
        <v>787</v>
      </c>
      <c r="J45" s="40"/>
    </row>
    <row r="46" spans="1:10" ht="240">
      <c r="A46" s="30" t="s">
        <v>58</v>
      </c>
      <c r="B46" s="38"/>
      <c r="E46" s="32" t="s">
        <v>788</v>
      </c>
      <c r="J46" s="40"/>
    </row>
    <row r="47" spans="1:16" ht="15">
      <c r="A47" s="30" t="s">
        <v>50</v>
      </c>
      <c r="B47" s="30">
        <v>7</v>
      </c>
      <c r="C47" s="31" t="s">
        <v>789</v>
      </c>
      <c r="D47" s="30" t="s">
        <v>78</v>
      </c>
      <c r="E47" s="32" t="s">
        <v>790</v>
      </c>
      <c r="F47" s="33" t="s">
        <v>391</v>
      </c>
      <c r="G47" s="34">
        <v>1</v>
      </c>
      <c r="H47" s="35">
        <v>0</v>
      </c>
      <c r="I47" s="36">
        <f>ROUND(G47*H47,P4)</f>
        <v>0</v>
      </c>
      <c r="J47" s="30"/>
      <c r="O47" s="37">
        <f>I47*0.21</f>
        <v>0</v>
      </c>
      <c r="P47">
        <v>3</v>
      </c>
    </row>
    <row r="48" spans="1:10" ht="15">
      <c r="A48" s="30" t="s">
        <v>55</v>
      </c>
      <c r="B48" s="38"/>
      <c r="E48" s="39" t="s">
        <v>78</v>
      </c>
      <c r="J48" s="40"/>
    </row>
    <row r="49" spans="1:10" ht="90">
      <c r="A49" s="30" t="s">
        <v>58</v>
      </c>
      <c r="B49" s="38"/>
      <c r="E49" s="32" t="s">
        <v>791</v>
      </c>
      <c r="J49" s="40"/>
    </row>
    <row r="50" spans="1:16" ht="15">
      <c r="A50" s="30" t="s">
        <v>50</v>
      </c>
      <c r="B50" s="30">
        <v>8</v>
      </c>
      <c r="C50" s="31" t="s">
        <v>792</v>
      </c>
      <c r="D50" s="30" t="s">
        <v>78</v>
      </c>
      <c r="E50" s="32" t="s">
        <v>793</v>
      </c>
      <c r="F50" s="33" t="s">
        <v>391</v>
      </c>
      <c r="G50" s="34">
        <v>1</v>
      </c>
      <c r="H50" s="35">
        <v>0</v>
      </c>
      <c r="I50" s="36">
        <f>ROUND(G50*H50,P4)</f>
        <v>0</v>
      </c>
      <c r="J50" s="30"/>
      <c r="O50" s="37">
        <f>I50*0.21</f>
        <v>0</v>
      </c>
      <c r="P50">
        <v>3</v>
      </c>
    </row>
    <row r="51" spans="1:10" ht="15">
      <c r="A51" s="30" t="s">
        <v>55</v>
      </c>
      <c r="B51" s="38"/>
      <c r="E51" s="39" t="s">
        <v>78</v>
      </c>
      <c r="J51" s="40"/>
    </row>
    <row r="52" spans="1:10" ht="90">
      <c r="A52" s="30" t="s">
        <v>58</v>
      </c>
      <c r="B52" s="38"/>
      <c r="E52" s="32" t="s">
        <v>791</v>
      </c>
      <c r="J52" s="40"/>
    </row>
    <row r="53" spans="1:16" ht="15">
      <c r="A53" s="30" t="s">
        <v>50</v>
      </c>
      <c r="B53" s="30">
        <v>9</v>
      </c>
      <c r="C53" s="31" t="s">
        <v>794</v>
      </c>
      <c r="D53" s="30" t="s">
        <v>78</v>
      </c>
      <c r="E53" s="32" t="s">
        <v>795</v>
      </c>
      <c r="F53" s="33" t="s">
        <v>779</v>
      </c>
      <c r="G53" s="34">
        <v>1</v>
      </c>
      <c r="H53" s="35">
        <v>0</v>
      </c>
      <c r="I53" s="36">
        <f>ROUND(G53*H53,P4)</f>
        <v>0</v>
      </c>
      <c r="J53" s="30"/>
      <c r="O53" s="37">
        <f>I53*0.21</f>
        <v>0</v>
      </c>
      <c r="P53">
        <v>3</v>
      </c>
    </row>
    <row r="54" spans="1:10" ht="75">
      <c r="A54" s="30" t="s">
        <v>55</v>
      </c>
      <c r="B54" s="38"/>
      <c r="E54" s="32" t="s">
        <v>796</v>
      </c>
      <c r="J54" s="40"/>
    </row>
    <row r="55" spans="1:10" ht="120">
      <c r="A55" s="30" t="s">
        <v>58</v>
      </c>
      <c r="B55" s="38"/>
      <c r="E55" s="32" t="s">
        <v>781</v>
      </c>
      <c r="J55" s="40"/>
    </row>
    <row r="56" spans="1:16" ht="15">
      <c r="A56" s="30" t="s">
        <v>50</v>
      </c>
      <c r="B56" s="30">
        <v>10</v>
      </c>
      <c r="C56" s="31" t="s">
        <v>797</v>
      </c>
      <c r="D56" s="30" t="s">
        <v>78</v>
      </c>
      <c r="E56" s="32" t="s">
        <v>798</v>
      </c>
      <c r="F56" s="33" t="s">
        <v>779</v>
      </c>
      <c r="G56" s="34">
        <v>1</v>
      </c>
      <c r="H56" s="35">
        <v>0</v>
      </c>
      <c r="I56" s="36">
        <f>ROUND(G56*H56,P4)</f>
        <v>0</v>
      </c>
      <c r="J56" s="30"/>
      <c r="O56" s="37">
        <f>I56*0.21</f>
        <v>0</v>
      </c>
      <c r="P56">
        <v>3</v>
      </c>
    </row>
    <row r="57" spans="1:10" ht="60">
      <c r="A57" s="30" t="s">
        <v>55</v>
      </c>
      <c r="B57" s="38"/>
      <c r="E57" s="32" t="s">
        <v>799</v>
      </c>
      <c r="J57" s="40"/>
    </row>
    <row r="58" spans="1:10" ht="90">
      <c r="A58" s="30" t="s">
        <v>58</v>
      </c>
      <c r="B58" s="38"/>
      <c r="E58" s="32" t="s">
        <v>800</v>
      </c>
      <c r="J58" s="40"/>
    </row>
    <row r="59" spans="1:16" ht="15">
      <c r="A59" s="30" t="s">
        <v>50</v>
      </c>
      <c r="B59" s="30">
        <v>11</v>
      </c>
      <c r="C59" s="31" t="s">
        <v>801</v>
      </c>
      <c r="D59" s="30" t="s">
        <v>78</v>
      </c>
      <c r="E59" s="32" t="s">
        <v>802</v>
      </c>
      <c r="F59" s="33" t="s">
        <v>779</v>
      </c>
      <c r="G59" s="34">
        <v>1</v>
      </c>
      <c r="H59" s="35">
        <v>0</v>
      </c>
      <c r="I59" s="36">
        <f>ROUND(G59*H59,P4)</f>
        <v>0</v>
      </c>
      <c r="J59" s="30"/>
      <c r="O59" s="37">
        <f>I59*0.21</f>
        <v>0</v>
      </c>
      <c r="P59">
        <v>3</v>
      </c>
    </row>
    <row r="60" spans="1:10" ht="105">
      <c r="A60" s="30" t="s">
        <v>55</v>
      </c>
      <c r="B60" s="38"/>
      <c r="E60" s="32" t="s">
        <v>803</v>
      </c>
      <c r="J60" s="40"/>
    </row>
    <row r="61" spans="1:10" ht="135">
      <c r="A61" s="30" t="s">
        <v>58</v>
      </c>
      <c r="B61" s="38"/>
      <c r="E61" s="32" t="s">
        <v>804</v>
      </c>
      <c r="J61" s="40"/>
    </row>
    <row r="62" spans="1:16" ht="15">
      <c r="A62" s="30" t="s">
        <v>50</v>
      </c>
      <c r="B62" s="30">
        <v>16</v>
      </c>
      <c r="C62" s="31" t="s">
        <v>805</v>
      </c>
      <c r="D62" s="30" t="s">
        <v>78</v>
      </c>
      <c r="E62" s="32" t="s">
        <v>806</v>
      </c>
      <c r="F62" s="33" t="s">
        <v>391</v>
      </c>
      <c r="G62" s="34">
        <v>2</v>
      </c>
      <c r="H62" s="35">
        <v>0</v>
      </c>
      <c r="I62" s="36">
        <f>ROUND(G62*H62,P4)</f>
        <v>0</v>
      </c>
      <c r="J62" s="30"/>
      <c r="O62" s="37">
        <f>I62*0.21</f>
        <v>0</v>
      </c>
      <c r="P62">
        <v>3</v>
      </c>
    </row>
    <row r="63" spans="1:10" ht="45">
      <c r="A63" s="30" t="s">
        <v>55</v>
      </c>
      <c r="B63" s="38"/>
      <c r="E63" s="32" t="s">
        <v>807</v>
      </c>
      <c r="J63" s="40"/>
    </row>
    <row r="64" spans="1:10" ht="210">
      <c r="A64" s="30" t="s">
        <v>58</v>
      </c>
      <c r="B64" s="38"/>
      <c r="E64" s="32" t="s">
        <v>769</v>
      </c>
      <c r="J64" s="40"/>
    </row>
    <row r="65" spans="1:16" ht="15">
      <c r="A65" s="30" t="s">
        <v>50</v>
      </c>
      <c r="B65" s="30">
        <v>18</v>
      </c>
      <c r="C65" s="31" t="s">
        <v>808</v>
      </c>
      <c r="D65" s="30" t="s">
        <v>78</v>
      </c>
      <c r="E65" s="32" t="s">
        <v>809</v>
      </c>
      <c r="F65" s="33" t="s">
        <v>128</v>
      </c>
      <c r="G65" s="34">
        <v>84</v>
      </c>
      <c r="H65" s="35">
        <v>0</v>
      </c>
      <c r="I65" s="36">
        <f>ROUND(G65*H65,P4)</f>
        <v>0</v>
      </c>
      <c r="J65" s="30"/>
      <c r="O65" s="37">
        <f>I65*0.21</f>
        <v>0</v>
      </c>
      <c r="P65">
        <v>3</v>
      </c>
    </row>
    <row r="66" spans="1:10" ht="15">
      <c r="A66" s="30" t="s">
        <v>55</v>
      </c>
      <c r="B66" s="38"/>
      <c r="E66" s="32" t="s">
        <v>810</v>
      </c>
      <c r="J66" s="40"/>
    </row>
    <row r="67" spans="1:10" ht="150">
      <c r="A67" s="30" t="s">
        <v>58</v>
      </c>
      <c r="B67" s="38"/>
      <c r="E67" s="32" t="s">
        <v>811</v>
      </c>
      <c r="J67" s="40"/>
    </row>
    <row r="68" spans="1:16" ht="15">
      <c r="A68" s="30" t="s">
        <v>50</v>
      </c>
      <c r="B68" s="30">
        <v>19</v>
      </c>
      <c r="C68" s="31" t="s">
        <v>812</v>
      </c>
      <c r="D68" s="30" t="s">
        <v>78</v>
      </c>
      <c r="E68" s="32" t="s">
        <v>813</v>
      </c>
      <c r="F68" s="33" t="s">
        <v>128</v>
      </c>
      <c r="G68" s="34">
        <v>14</v>
      </c>
      <c r="H68" s="35">
        <v>0</v>
      </c>
      <c r="I68" s="36">
        <f>ROUND(G68*H68,P4)</f>
        <v>0</v>
      </c>
      <c r="J68" s="30"/>
      <c r="O68" s="37">
        <f>I68*0.21</f>
        <v>0</v>
      </c>
      <c r="P68">
        <v>3</v>
      </c>
    </row>
    <row r="69" spans="1:10" ht="15">
      <c r="A69" s="30" t="s">
        <v>55</v>
      </c>
      <c r="B69" s="38"/>
      <c r="E69" s="32" t="s">
        <v>814</v>
      </c>
      <c r="J69" s="40"/>
    </row>
    <row r="70" spans="1:10" ht="105">
      <c r="A70" s="30" t="s">
        <v>58</v>
      </c>
      <c r="B70" s="38"/>
      <c r="E70" s="32" t="s">
        <v>815</v>
      </c>
      <c r="J70" s="40"/>
    </row>
    <row r="71" spans="1:16" ht="15">
      <c r="A71" s="30" t="s">
        <v>50</v>
      </c>
      <c r="B71" s="30">
        <v>20</v>
      </c>
      <c r="C71" s="31" t="s">
        <v>816</v>
      </c>
      <c r="D71" s="30" t="s">
        <v>78</v>
      </c>
      <c r="E71" s="32" t="s">
        <v>817</v>
      </c>
      <c r="F71" s="33" t="s">
        <v>128</v>
      </c>
      <c r="G71" s="34">
        <v>12</v>
      </c>
      <c r="H71" s="35">
        <v>0</v>
      </c>
      <c r="I71" s="36">
        <f>ROUND(G71*H71,P4)</f>
        <v>0</v>
      </c>
      <c r="J71" s="30"/>
      <c r="O71" s="37">
        <f>I71*0.21</f>
        <v>0</v>
      </c>
      <c r="P71">
        <v>3</v>
      </c>
    </row>
    <row r="72" spans="1:10" ht="15">
      <c r="A72" s="30" t="s">
        <v>55</v>
      </c>
      <c r="B72" s="38"/>
      <c r="E72" s="32" t="s">
        <v>818</v>
      </c>
      <c r="J72" s="40"/>
    </row>
    <row r="73" spans="1:10" ht="105">
      <c r="A73" s="30" t="s">
        <v>58</v>
      </c>
      <c r="B73" s="38"/>
      <c r="E73" s="32" t="s">
        <v>815</v>
      </c>
      <c r="J73" s="40"/>
    </row>
    <row r="74" spans="1:16" ht="15">
      <c r="A74" s="30" t="s">
        <v>50</v>
      </c>
      <c r="B74" s="30">
        <v>21</v>
      </c>
      <c r="C74" s="31" t="s">
        <v>819</v>
      </c>
      <c r="D74" s="30" t="s">
        <v>78</v>
      </c>
      <c r="E74" s="32" t="s">
        <v>820</v>
      </c>
      <c r="F74" s="33" t="s">
        <v>128</v>
      </c>
      <c r="G74" s="34">
        <v>15</v>
      </c>
      <c r="H74" s="35">
        <v>0</v>
      </c>
      <c r="I74" s="36">
        <f>ROUND(G74*H74,P4)</f>
        <v>0</v>
      </c>
      <c r="J74" s="30"/>
      <c r="O74" s="37">
        <f>I74*0.21</f>
        <v>0</v>
      </c>
      <c r="P74">
        <v>3</v>
      </c>
    </row>
    <row r="75" spans="1:10" ht="15">
      <c r="A75" s="30" t="s">
        <v>55</v>
      </c>
      <c r="B75" s="38"/>
      <c r="E75" s="39" t="s">
        <v>78</v>
      </c>
      <c r="J75" s="40"/>
    </row>
    <row r="76" spans="1:10" ht="165">
      <c r="A76" s="30" t="s">
        <v>58</v>
      </c>
      <c r="B76" s="38"/>
      <c r="E76" s="32" t="s">
        <v>821</v>
      </c>
      <c r="J76" s="40"/>
    </row>
    <row r="77" spans="1:16" ht="30">
      <c r="A77" s="30" t="s">
        <v>50</v>
      </c>
      <c r="B77" s="30">
        <v>22</v>
      </c>
      <c r="C77" s="31" t="s">
        <v>822</v>
      </c>
      <c r="D77" s="30" t="s">
        <v>78</v>
      </c>
      <c r="E77" s="32" t="s">
        <v>823</v>
      </c>
      <c r="F77" s="33" t="s">
        <v>824</v>
      </c>
      <c r="G77" s="34">
        <v>75</v>
      </c>
      <c r="H77" s="35">
        <v>0</v>
      </c>
      <c r="I77" s="36">
        <f>ROUND(G77*H77,P4)</f>
        <v>0</v>
      </c>
      <c r="J77" s="30"/>
      <c r="O77" s="37">
        <f>I77*0.21</f>
        <v>0</v>
      </c>
      <c r="P77">
        <v>3</v>
      </c>
    </row>
    <row r="78" spans="1:10" ht="30">
      <c r="A78" s="30" t="s">
        <v>55</v>
      </c>
      <c r="B78" s="38"/>
      <c r="E78" s="32" t="s">
        <v>825</v>
      </c>
      <c r="J78" s="40"/>
    </row>
    <row r="79" spans="1:10" ht="195">
      <c r="A79" s="30" t="s">
        <v>58</v>
      </c>
      <c r="B79" s="38"/>
      <c r="E79" s="32" t="s">
        <v>826</v>
      </c>
      <c r="J79" s="40"/>
    </row>
    <row r="80" spans="1:16" ht="30">
      <c r="A80" s="30" t="s">
        <v>50</v>
      </c>
      <c r="B80" s="30">
        <v>23</v>
      </c>
      <c r="C80" s="31" t="s">
        <v>827</v>
      </c>
      <c r="D80" s="30" t="s">
        <v>78</v>
      </c>
      <c r="E80" s="32" t="s">
        <v>828</v>
      </c>
      <c r="F80" s="33" t="s">
        <v>128</v>
      </c>
      <c r="G80" s="34">
        <v>9</v>
      </c>
      <c r="H80" s="35">
        <v>0</v>
      </c>
      <c r="I80" s="36">
        <f>ROUND(G80*H80,P4)</f>
        <v>0</v>
      </c>
      <c r="J80" s="30"/>
      <c r="O80" s="37">
        <f>I80*0.21</f>
        <v>0</v>
      </c>
      <c r="P80">
        <v>3</v>
      </c>
    </row>
    <row r="81" spans="1:10" ht="15">
      <c r="A81" s="30" t="s">
        <v>55</v>
      </c>
      <c r="B81" s="38"/>
      <c r="E81" s="32" t="s">
        <v>829</v>
      </c>
      <c r="J81" s="40"/>
    </row>
    <row r="82" spans="1:10" ht="105">
      <c r="A82" s="30" t="s">
        <v>58</v>
      </c>
      <c r="B82" s="38"/>
      <c r="E82" s="32" t="s">
        <v>815</v>
      </c>
      <c r="J82" s="40"/>
    </row>
    <row r="83" spans="1:16" ht="30">
      <c r="A83" s="30" t="s">
        <v>50</v>
      </c>
      <c r="B83" s="30">
        <v>24</v>
      </c>
      <c r="C83" s="31" t="s">
        <v>830</v>
      </c>
      <c r="D83" s="30" t="s">
        <v>78</v>
      </c>
      <c r="E83" s="32" t="s">
        <v>831</v>
      </c>
      <c r="F83" s="33" t="s">
        <v>824</v>
      </c>
      <c r="G83" s="34">
        <v>20</v>
      </c>
      <c r="H83" s="35">
        <v>0</v>
      </c>
      <c r="I83" s="36">
        <f>ROUND(G83*H83,P4)</f>
        <v>0</v>
      </c>
      <c r="J83" s="30"/>
      <c r="O83" s="37">
        <f>I83*0.21</f>
        <v>0</v>
      </c>
      <c r="P83">
        <v>3</v>
      </c>
    </row>
    <row r="84" spans="1:10" ht="15">
      <c r="A84" s="30" t="s">
        <v>55</v>
      </c>
      <c r="B84" s="38"/>
      <c r="E84" s="32" t="s">
        <v>832</v>
      </c>
      <c r="J84" s="40"/>
    </row>
    <row r="85" spans="1:10" ht="195">
      <c r="A85" s="30" t="s">
        <v>58</v>
      </c>
      <c r="B85" s="38"/>
      <c r="E85" s="32" t="s">
        <v>826</v>
      </c>
      <c r="J85" s="40"/>
    </row>
    <row r="86" spans="1:16" ht="15">
      <c r="A86" s="30" t="s">
        <v>50</v>
      </c>
      <c r="B86" s="30">
        <v>25</v>
      </c>
      <c r="C86" s="31" t="s">
        <v>833</v>
      </c>
      <c r="D86" s="30" t="s">
        <v>78</v>
      </c>
      <c r="E86" s="32" t="s">
        <v>834</v>
      </c>
      <c r="F86" s="33" t="s">
        <v>391</v>
      </c>
      <c r="G86" s="34">
        <v>3</v>
      </c>
      <c r="H86" s="35">
        <v>0</v>
      </c>
      <c r="I86" s="36">
        <f>ROUND(G86*H86,P4)</f>
        <v>0</v>
      </c>
      <c r="J86" s="30"/>
      <c r="O86" s="37">
        <f>I86*0.21</f>
        <v>0</v>
      </c>
      <c r="P86">
        <v>3</v>
      </c>
    </row>
    <row r="87" spans="1:10" ht="15">
      <c r="A87" s="30" t="s">
        <v>55</v>
      </c>
      <c r="B87" s="38"/>
      <c r="E87" s="32" t="s">
        <v>835</v>
      </c>
      <c r="J87" s="40"/>
    </row>
    <row r="88" spans="1:10" ht="120">
      <c r="A88" s="30" t="s">
        <v>58</v>
      </c>
      <c r="B88" s="38"/>
      <c r="E88" s="32" t="s">
        <v>836</v>
      </c>
      <c r="J88" s="40"/>
    </row>
    <row r="89" spans="1:16" ht="15">
      <c r="A89" s="30" t="s">
        <v>50</v>
      </c>
      <c r="B89" s="30">
        <v>26</v>
      </c>
      <c r="C89" s="31" t="s">
        <v>837</v>
      </c>
      <c r="D89" s="30" t="s">
        <v>78</v>
      </c>
      <c r="E89" s="32" t="s">
        <v>838</v>
      </c>
      <c r="F89" s="33" t="s">
        <v>391</v>
      </c>
      <c r="G89" s="34">
        <v>1</v>
      </c>
      <c r="H89" s="35">
        <v>0</v>
      </c>
      <c r="I89" s="36">
        <f>ROUND(G89*H89,P4)</f>
        <v>0</v>
      </c>
      <c r="J89" s="30"/>
      <c r="O89" s="37">
        <f>I89*0.21</f>
        <v>0</v>
      </c>
      <c r="P89">
        <v>3</v>
      </c>
    </row>
    <row r="90" spans="1:10" ht="30">
      <c r="A90" s="30" t="s">
        <v>55</v>
      </c>
      <c r="B90" s="38"/>
      <c r="E90" s="32" t="s">
        <v>839</v>
      </c>
      <c r="J90" s="40"/>
    </row>
    <row r="91" spans="1:10" ht="225">
      <c r="A91" s="30" t="s">
        <v>58</v>
      </c>
      <c r="B91" s="38"/>
      <c r="E91" s="32" t="s">
        <v>840</v>
      </c>
      <c r="J91" s="40"/>
    </row>
    <row r="92" spans="1:16" ht="15">
      <c r="A92" s="30" t="s">
        <v>50</v>
      </c>
      <c r="B92" s="30">
        <v>27</v>
      </c>
      <c r="C92" s="31" t="s">
        <v>841</v>
      </c>
      <c r="D92" s="30" t="s">
        <v>78</v>
      </c>
      <c r="E92" s="32" t="s">
        <v>842</v>
      </c>
      <c r="F92" s="33" t="s">
        <v>391</v>
      </c>
      <c r="G92" s="34">
        <v>1</v>
      </c>
      <c r="H92" s="35">
        <v>0</v>
      </c>
      <c r="I92" s="36">
        <f>ROUND(G92*H92,P4)</f>
        <v>0</v>
      </c>
      <c r="J92" s="30"/>
      <c r="O92" s="37">
        <f>I92*0.21</f>
        <v>0</v>
      </c>
      <c r="P92">
        <v>3</v>
      </c>
    </row>
    <row r="93" spans="1:10" ht="15">
      <c r="A93" s="30" t="s">
        <v>55</v>
      </c>
      <c r="B93" s="38"/>
      <c r="E93" s="32" t="s">
        <v>843</v>
      </c>
      <c r="J93" s="40"/>
    </row>
    <row r="94" spans="1:10" ht="90">
      <c r="A94" s="30" t="s">
        <v>58</v>
      </c>
      <c r="B94" s="38"/>
      <c r="E94" s="32" t="s">
        <v>844</v>
      </c>
      <c r="J94" s="40"/>
    </row>
    <row r="95" spans="1:16" ht="15">
      <c r="A95" s="30" t="s">
        <v>50</v>
      </c>
      <c r="B95" s="30">
        <v>28</v>
      </c>
      <c r="C95" s="31" t="s">
        <v>845</v>
      </c>
      <c r="D95" s="30" t="s">
        <v>78</v>
      </c>
      <c r="E95" s="32" t="s">
        <v>846</v>
      </c>
      <c r="F95" s="33" t="s">
        <v>391</v>
      </c>
      <c r="G95" s="34">
        <v>1</v>
      </c>
      <c r="H95" s="35">
        <v>0</v>
      </c>
      <c r="I95" s="36">
        <f>ROUND(G95*H95,P4)</f>
        <v>0</v>
      </c>
      <c r="J95" s="30"/>
      <c r="O95" s="37">
        <f>I95*0.21</f>
        <v>0</v>
      </c>
      <c r="P95">
        <v>3</v>
      </c>
    </row>
    <row r="96" spans="1:10" ht="15">
      <c r="A96" s="30" t="s">
        <v>55</v>
      </c>
      <c r="B96" s="38"/>
      <c r="E96" s="39" t="s">
        <v>78</v>
      </c>
      <c r="J96" s="40"/>
    </row>
    <row r="97" spans="1:10" ht="120">
      <c r="A97" s="30" t="s">
        <v>58</v>
      </c>
      <c r="B97" s="38"/>
      <c r="E97" s="32" t="s">
        <v>847</v>
      </c>
      <c r="J97" s="40"/>
    </row>
    <row r="98" spans="1:16" ht="15">
      <c r="A98" s="30" t="s">
        <v>50</v>
      </c>
      <c r="B98" s="30">
        <v>29</v>
      </c>
      <c r="C98" s="31" t="s">
        <v>848</v>
      </c>
      <c r="D98" s="30" t="s">
        <v>78</v>
      </c>
      <c r="E98" s="32" t="s">
        <v>849</v>
      </c>
      <c r="F98" s="33" t="s">
        <v>850</v>
      </c>
      <c r="G98" s="34">
        <v>2</v>
      </c>
      <c r="H98" s="35">
        <v>0</v>
      </c>
      <c r="I98" s="36">
        <f>ROUND(G98*H98,P4)</f>
        <v>0</v>
      </c>
      <c r="J98" s="30"/>
      <c r="O98" s="37">
        <f>I98*0.21</f>
        <v>0</v>
      </c>
      <c r="P98">
        <v>3</v>
      </c>
    </row>
    <row r="99" spans="1:10" ht="15">
      <c r="A99" s="30" t="s">
        <v>55</v>
      </c>
      <c r="B99" s="38"/>
      <c r="E99" s="39" t="s">
        <v>78</v>
      </c>
      <c r="J99" s="40"/>
    </row>
    <row r="100" spans="1:10" ht="105">
      <c r="A100" s="30" t="s">
        <v>58</v>
      </c>
      <c r="B100" s="38"/>
      <c r="E100" s="32" t="s">
        <v>851</v>
      </c>
      <c r="J100" s="40"/>
    </row>
    <row r="101" spans="1:10" ht="15">
      <c r="A101" s="24" t="s">
        <v>47</v>
      </c>
      <c r="B101" s="25"/>
      <c r="C101" s="26" t="s">
        <v>699</v>
      </c>
      <c r="D101" s="27"/>
      <c r="E101" s="24" t="s">
        <v>700</v>
      </c>
      <c r="F101" s="27"/>
      <c r="G101" s="27"/>
      <c r="H101" s="27"/>
      <c r="I101" s="28">
        <f>SUMIFS(I102:I104,A102:A104,"P")</f>
        <v>0</v>
      </c>
      <c r="J101" s="29"/>
    </row>
    <row r="102" spans="1:16" ht="15">
      <c r="A102" s="30" t="s">
        <v>50</v>
      </c>
      <c r="B102" s="30">
        <v>17</v>
      </c>
      <c r="C102" s="31" t="s">
        <v>852</v>
      </c>
      <c r="D102" s="30" t="s">
        <v>78</v>
      </c>
      <c r="E102" s="32" t="s">
        <v>853</v>
      </c>
      <c r="F102" s="33" t="s">
        <v>391</v>
      </c>
      <c r="G102" s="34">
        <v>3</v>
      </c>
      <c r="H102" s="35">
        <v>0</v>
      </c>
      <c r="I102" s="36">
        <f>ROUND(G102*H102,P4)</f>
        <v>0</v>
      </c>
      <c r="J102" s="30"/>
      <c r="O102" s="37">
        <f>I102*0.21</f>
        <v>0</v>
      </c>
      <c r="P102">
        <v>3</v>
      </c>
    </row>
    <row r="103" spans="1:10" ht="15">
      <c r="A103" s="30" t="s">
        <v>55</v>
      </c>
      <c r="B103" s="38"/>
      <c r="E103" s="32" t="s">
        <v>854</v>
      </c>
      <c r="J103" s="40"/>
    </row>
    <row r="104" spans="1:10" ht="60">
      <c r="A104" s="30" t="s">
        <v>58</v>
      </c>
      <c r="B104" s="45"/>
      <c r="C104" s="46"/>
      <c r="D104" s="46"/>
      <c r="E104" s="32" t="s">
        <v>421</v>
      </c>
      <c r="F104" s="46"/>
      <c r="G104" s="46"/>
      <c r="H104" s="46"/>
      <c r="I104" s="46"/>
      <c r="J104" s="47"/>
    </row>
  </sheetData>
  <sheetProtection algorithmName="SHA-512" hashValue="P6idT2L4rvSBgxnhIek/e8b6tLo+CvdXC38mjTn8OYl0YH3B3sWO41PIzaXUUSsF/gVSM/GBJMXbWOhocYcbPg==" saltValue="Gk2iuUmpfwg1HklGZTTT/yDi0anubtoa1126Xdim8w9hwj4u1d7Msx6IH+0qavji1lDgvBKoswZw8nCRRTXcfQ=="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9"/>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17</v>
      </c>
      <c r="I3" s="19">
        <f>SUMIFS(I8:I89,A8:A89,"SD")</f>
        <v>0</v>
      </c>
      <c r="J3" s="15"/>
      <c r="O3">
        <v>0</v>
      </c>
      <c r="P3">
        <v>2</v>
      </c>
    </row>
    <row r="4" spans="1:16" ht="15">
      <c r="A4" s="3" t="s">
        <v>34</v>
      </c>
      <c r="B4" s="16" t="s">
        <v>35</v>
      </c>
      <c r="C4" s="54" t="s">
        <v>17</v>
      </c>
      <c r="D4" s="55"/>
      <c r="E4" s="17" t="s">
        <v>18</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SUMIFS(I9:I20,A9:A20,"P")</f>
        <v>0</v>
      </c>
      <c r="J8" s="29"/>
    </row>
    <row r="9" spans="1:16" ht="15">
      <c r="A9" s="30" t="s">
        <v>50</v>
      </c>
      <c r="B9" s="30">
        <v>11</v>
      </c>
      <c r="C9" s="31" t="s">
        <v>622</v>
      </c>
      <c r="D9" s="30" t="s">
        <v>78</v>
      </c>
      <c r="E9" s="32" t="s">
        <v>623</v>
      </c>
      <c r="F9" s="33" t="s">
        <v>54</v>
      </c>
      <c r="G9" s="34">
        <v>1.069</v>
      </c>
      <c r="H9" s="35">
        <v>0</v>
      </c>
      <c r="I9" s="36">
        <f>ROUND(G9*H9,P4)</f>
        <v>0</v>
      </c>
      <c r="J9" s="30"/>
      <c r="O9" s="37">
        <f>I9*0.21</f>
        <v>0</v>
      </c>
      <c r="P9">
        <v>3</v>
      </c>
    </row>
    <row r="10" spans="1:10" ht="15">
      <c r="A10" s="30" t="s">
        <v>55</v>
      </c>
      <c r="B10" s="38"/>
      <c r="E10" s="39" t="s">
        <v>78</v>
      </c>
      <c r="J10" s="40"/>
    </row>
    <row r="11" spans="1:10" ht="45">
      <c r="A11" s="30" t="s">
        <v>56</v>
      </c>
      <c r="B11" s="38"/>
      <c r="E11" s="41" t="s">
        <v>855</v>
      </c>
      <c r="J11" s="40"/>
    </row>
    <row r="12" spans="1:10" ht="409.5">
      <c r="A12" s="30" t="s">
        <v>58</v>
      </c>
      <c r="B12" s="38"/>
      <c r="E12" s="32" t="s">
        <v>282</v>
      </c>
      <c r="J12" s="40"/>
    </row>
    <row r="13" spans="1:16" ht="15">
      <c r="A13" s="30" t="s">
        <v>50</v>
      </c>
      <c r="B13" s="30">
        <v>19</v>
      </c>
      <c r="C13" s="31" t="s">
        <v>856</v>
      </c>
      <c r="D13" s="30" t="s">
        <v>78</v>
      </c>
      <c r="E13" s="32" t="s">
        <v>857</v>
      </c>
      <c r="F13" s="33" t="s">
        <v>54</v>
      </c>
      <c r="G13" s="34">
        <v>0.509</v>
      </c>
      <c r="H13" s="35">
        <v>0</v>
      </c>
      <c r="I13" s="36">
        <f>ROUND(G13*H13,P4)</f>
        <v>0</v>
      </c>
      <c r="J13" s="30"/>
      <c r="O13" s="37">
        <f>I13*0.21</f>
        <v>0</v>
      </c>
      <c r="P13">
        <v>3</v>
      </c>
    </row>
    <row r="14" spans="1:10" ht="15">
      <c r="A14" s="30" t="s">
        <v>55</v>
      </c>
      <c r="B14" s="38"/>
      <c r="E14" s="39" t="s">
        <v>78</v>
      </c>
      <c r="J14" s="40"/>
    </row>
    <row r="15" spans="1:10" ht="15">
      <c r="A15" s="30" t="s">
        <v>56</v>
      </c>
      <c r="B15" s="38"/>
      <c r="E15" s="41" t="s">
        <v>858</v>
      </c>
      <c r="J15" s="40"/>
    </row>
    <row r="16" spans="1:10" ht="409.5">
      <c r="A16" s="30" t="s">
        <v>58</v>
      </c>
      <c r="B16" s="38"/>
      <c r="E16" s="32" t="s">
        <v>282</v>
      </c>
      <c r="J16" s="40"/>
    </row>
    <row r="17" spans="1:16" ht="15">
      <c r="A17" s="30" t="s">
        <v>50</v>
      </c>
      <c r="B17" s="30">
        <v>21</v>
      </c>
      <c r="C17" s="31" t="s">
        <v>51</v>
      </c>
      <c r="D17" s="30" t="s">
        <v>52</v>
      </c>
      <c r="E17" s="32" t="s">
        <v>53</v>
      </c>
      <c r="F17" s="33" t="s">
        <v>54</v>
      </c>
      <c r="G17" s="34">
        <v>35</v>
      </c>
      <c r="H17" s="35">
        <v>0</v>
      </c>
      <c r="I17" s="36">
        <f>ROUND(G17*H17,P4)</f>
        <v>0</v>
      </c>
      <c r="J17" s="30"/>
      <c r="O17" s="37">
        <f>I17*0.21</f>
        <v>0</v>
      </c>
      <c r="P17">
        <v>3</v>
      </c>
    </row>
    <row r="18" spans="1:10" ht="15">
      <c r="A18" s="30" t="s">
        <v>55</v>
      </c>
      <c r="B18" s="38"/>
      <c r="E18" s="39"/>
      <c r="J18" s="40"/>
    </row>
    <row r="19" spans="1:10" ht="15">
      <c r="A19" s="30" t="s">
        <v>56</v>
      </c>
      <c r="B19" s="38"/>
      <c r="E19" s="49" t="s">
        <v>78</v>
      </c>
      <c r="J19" s="40"/>
    </row>
    <row r="20" spans="1:10" ht="30">
      <c r="A20" s="30" t="s">
        <v>58</v>
      </c>
      <c r="B20" s="38"/>
      <c r="E20" s="32" t="s">
        <v>59</v>
      </c>
      <c r="J20" s="40"/>
    </row>
    <row r="21" spans="1:10" ht="15">
      <c r="A21" s="24" t="s">
        <v>47</v>
      </c>
      <c r="B21" s="25"/>
      <c r="C21" s="26" t="s">
        <v>540</v>
      </c>
      <c r="D21" s="27"/>
      <c r="E21" s="24" t="s">
        <v>541</v>
      </c>
      <c r="F21" s="27"/>
      <c r="G21" s="27"/>
      <c r="H21" s="27"/>
      <c r="I21" s="28">
        <f>SUMIFS(I22:I37,A22:A37,"P")</f>
        <v>0</v>
      </c>
      <c r="J21" s="29"/>
    </row>
    <row r="22" spans="1:16" ht="15">
      <c r="A22" s="30" t="s">
        <v>50</v>
      </c>
      <c r="B22" s="30">
        <v>12</v>
      </c>
      <c r="C22" s="31" t="s">
        <v>246</v>
      </c>
      <c r="D22" s="30" t="s">
        <v>78</v>
      </c>
      <c r="E22" s="32" t="s">
        <v>247</v>
      </c>
      <c r="F22" s="33" t="s">
        <v>89</v>
      </c>
      <c r="G22" s="34">
        <v>22.5</v>
      </c>
      <c r="H22" s="35">
        <v>0</v>
      </c>
      <c r="I22" s="36">
        <f>ROUND(G22*H22,P4)</f>
        <v>0</v>
      </c>
      <c r="J22" s="30"/>
      <c r="O22" s="37">
        <f>I22*0.21</f>
        <v>0</v>
      </c>
      <c r="P22">
        <v>3</v>
      </c>
    </row>
    <row r="23" spans="1:10" ht="15">
      <c r="A23" s="30" t="s">
        <v>55</v>
      </c>
      <c r="B23" s="38"/>
      <c r="E23" s="39" t="s">
        <v>78</v>
      </c>
      <c r="J23" s="40"/>
    </row>
    <row r="24" spans="1:10" ht="60">
      <c r="A24" s="30" t="s">
        <v>56</v>
      </c>
      <c r="B24" s="38"/>
      <c r="E24" s="41" t="s">
        <v>859</v>
      </c>
      <c r="J24" s="40"/>
    </row>
    <row r="25" spans="1:10" ht="30">
      <c r="A25" s="30" t="s">
        <v>58</v>
      </c>
      <c r="B25" s="38"/>
      <c r="E25" s="32" t="s">
        <v>249</v>
      </c>
      <c r="J25" s="40"/>
    </row>
    <row r="26" spans="1:16" ht="15">
      <c r="A26" s="30" t="s">
        <v>50</v>
      </c>
      <c r="B26" s="30">
        <v>14</v>
      </c>
      <c r="C26" s="31" t="s">
        <v>860</v>
      </c>
      <c r="D26" s="30" t="s">
        <v>78</v>
      </c>
      <c r="E26" s="32" t="s">
        <v>761</v>
      </c>
      <c r="F26" s="33" t="s">
        <v>54</v>
      </c>
      <c r="G26" s="34">
        <v>35</v>
      </c>
      <c r="H26" s="35">
        <v>0</v>
      </c>
      <c r="I26" s="36">
        <f>ROUND(G26*H26,P4)</f>
        <v>0</v>
      </c>
      <c r="J26" s="30"/>
      <c r="O26" s="37">
        <f>I26*0.21</f>
        <v>0</v>
      </c>
      <c r="P26">
        <v>3</v>
      </c>
    </row>
    <row r="27" spans="1:10" ht="15">
      <c r="A27" s="30" t="s">
        <v>55</v>
      </c>
      <c r="B27" s="38"/>
      <c r="E27" s="39" t="s">
        <v>78</v>
      </c>
      <c r="J27" s="40"/>
    </row>
    <row r="28" spans="1:10" ht="45">
      <c r="A28" s="30" t="s">
        <v>56</v>
      </c>
      <c r="B28" s="38"/>
      <c r="E28" s="41" t="s">
        <v>861</v>
      </c>
      <c r="J28" s="40"/>
    </row>
    <row r="29" spans="1:10" ht="409.5">
      <c r="A29" s="30" t="s">
        <v>58</v>
      </c>
      <c r="B29" s="38"/>
      <c r="E29" s="32" t="s">
        <v>190</v>
      </c>
      <c r="J29" s="40"/>
    </row>
    <row r="30" spans="1:16" ht="15">
      <c r="A30" s="30" t="s">
        <v>50</v>
      </c>
      <c r="B30" s="30">
        <v>15</v>
      </c>
      <c r="C30" s="31" t="s">
        <v>212</v>
      </c>
      <c r="D30" s="30" t="s">
        <v>50</v>
      </c>
      <c r="E30" s="32" t="s">
        <v>762</v>
      </c>
      <c r="F30" s="33" t="s">
        <v>54</v>
      </c>
      <c r="G30" s="34">
        <v>6.593</v>
      </c>
      <c r="H30" s="35">
        <v>0</v>
      </c>
      <c r="I30" s="36">
        <f>ROUND(G30*H30,P4)</f>
        <v>0</v>
      </c>
      <c r="J30" s="30"/>
      <c r="O30" s="37">
        <f>I30*0.21</f>
        <v>0</v>
      </c>
      <c r="P30">
        <v>3</v>
      </c>
    </row>
    <row r="31" spans="1:10" ht="15">
      <c r="A31" s="30" t="s">
        <v>55</v>
      </c>
      <c r="B31" s="38"/>
      <c r="E31" s="32" t="s">
        <v>862</v>
      </c>
      <c r="J31" s="40"/>
    </row>
    <row r="32" spans="1:10" ht="45">
      <c r="A32" s="30" t="s">
        <v>56</v>
      </c>
      <c r="B32" s="38"/>
      <c r="E32" s="41" t="s">
        <v>863</v>
      </c>
      <c r="J32" s="40"/>
    </row>
    <row r="33" spans="1:10" ht="409.5">
      <c r="A33" s="30" t="s">
        <v>58</v>
      </c>
      <c r="B33" s="38"/>
      <c r="E33" s="32" t="s">
        <v>215</v>
      </c>
      <c r="J33" s="40"/>
    </row>
    <row r="34" spans="1:16" ht="15">
      <c r="A34" s="30" t="s">
        <v>50</v>
      </c>
      <c r="B34" s="30">
        <v>16</v>
      </c>
      <c r="C34" s="31" t="s">
        <v>212</v>
      </c>
      <c r="D34" s="30" t="s">
        <v>864</v>
      </c>
      <c r="E34" s="32" t="s">
        <v>762</v>
      </c>
      <c r="F34" s="33" t="s">
        <v>54</v>
      </c>
      <c r="G34" s="34">
        <v>25.2</v>
      </c>
      <c r="H34" s="35">
        <v>0</v>
      </c>
      <c r="I34" s="36">
        <f>ROUND(G34*H34,P4)</f>
        <v>0</v>
      </c>
      <c r="J34" s="30"/>
      <c r="O34" s="37">
        <f>I34*0.21</f>
        <v>0</v>
      </c>
      <c r="P34">
        <v>3</v>
      </c>
    </row>
    <row r="35" spans="1:10" ht="30">
      <c r="A35" s="30" t="s">
        <v>55</v>
      </c>
      <c r="B35" s="38"/>
      <c r="E35" s="32" t="s">
        <v>865</v>
      </c>
      <c r="J35" s="40"/>
    </row>
    <row r="36" spans="1:10" ht="15">
      <c r="A36" s="30" t="s">
        <v>56</v>
      </c>
      <c r="B36" s="38"/>
      <c r="E36" s="41" t="s">
        <v>866</v>
      </c>
      <c r="J36" s="40"/>
    </row>
    <row r="37" spans="1:10" ht="409.5">
      <c r="A37" s="30" t="s">
        <v>58</v>
      </c>
      <c r="B37" s="38"/>
      <c r="E37" s="32" t="s">
        <v>215</v>
      </c>
      <c r="J37" s="40"/>
    </row>
    <row r="38" spans="1:10" ht="15">
      <c r="A38" s="24" t="s">
        <v>47</v>
      </c>
      <c r="B38" s="25"/>
      <c r="C38" s="26" t="s">
        <v>295</v>
      </c>
      <c r="D38" s="27"/>
      <c r="E38" s="24" t="s">
        <v>296</v>
      </c>
      <c r="F38" s="27"/>
      <c r="G38" s="27"/>
      <c r="H38" s="27"/>
      <c r="I38" s="28">
        <f>SUMIFS(I39:I42,A39:A42,"P")</f>
        <v>0</v>
      </c>
      <c r="J38" s="29"/>
    </row>
    <row r="39" spans="1:16" ht="15">
      <c r="A39" s="30" t="s">
        <v>50</v>
      </c>
      <c r="B39" s="30">
        <v>7</v>
      </c>
      <c r="C39" s="31" t="s">
        <v>867</v>
      </c>
      <c r="D39" s="30" t="s">
        <v>78</v>
      </c>
      <c r="E39" s="32" t="s">
        <v>868</v>
      </c>
      <c r="F39" s="33" t="s">
        <v>89</v>
      </c>
      <c r="G39" s="34">
        <v>7.125</v>
      </c>
      <c r="H39" s="35">
        <v>0</v>
      </c>
      <c r="I39" s="36">
        <f>ROUND(G39*H39,P4)</f>
        <v>0</v>
      </c>
      <c r="J39" s="30"/>
      <c r="O39" s="37">
        <f>I39*0.21</f>
        <v>0</v>
      </c>
      <c r="P39">
        <v>3</v>
      </c>
    </row>
    <row r="40" spans="1:10" ht="15">
      <c r="A40" s="30" t="s">
        <v>55</v>
      </c>
      <c r="B40" s="38"/>
      <c r="E40" s="39" t="s">
        <v>78</v>
      </c>
      <c r="J40" s="40"/>
    </row>
    <row r="41" spans="1:10" ht="45">
      <c r="A41" s="30" t="s">
        <v>56</v>
      </c>
      <c r="B41" s="38"/>
      <c r="E41" s="41" t="s">
        <v>869</v>
      </c>
      <c r="J41" s="40"/>
    </row>
    <row r="42" spans="1:10" ht="60">
      <c r="A42" s="30" t="s">
        <v>58</v>
      </c>
      <c r="B42" s="38"/>
      <c r="E42" s="32" t="s">
        <v>306</v>
      </c>
      <c r="J42" s="40"/>
    </row>
    <row r="43" spans="1:10" ht="15">
      <c r="A43" s="24" t="s">
        <v>47</v>
      </c>
      <c r="B43" s="25"/>
      <c r="C43" s="26" t="s">
        <v>368</v>
      </c>
      <c r="D43" s="27"/>
      <c r="E43" s="24" t="s">
        <v>369</v>
      </c>
      <c r="F43" s="27"/>
      <c r="G43" s="27"/>
      <c r="H43" s="27"/>
      <c r="I43" s="28">
        <f>SUMIFS(I44:I46,A44:A46,"P")</f>
        <v>0</v>
      </c>
      <c r="J43" s="29"/>
    </row>
    <row r="44" spans="1:16" ht="30">
      <c r="A44" s="30" t="s">
        <v>50</v>
      </c>
      <c r="B44" s="30">
        <v>18</v>
      </c>
      <c r="C44" s="31" t="s">
        <v>870</v>
      </c>
      <c r="D44" s="30" t="s">
        <v>78</v>
      </c>
      <c r="E44" s="32" t="s">
        <v>871</v>
      </c>
      <c r="F44" s="33" t="s">
        <v>391</v>
      </c>
      <c r="G44" s="34">
        <v>2</v>
      </c>
      <c r="H44" s="35">
        <v>0</v>
      </c>
      <c r="I44" s="36">
        <f>ROUND(G44*H44,P4)</f>
        <v>0</v>
      </c>
      <c r="J44" s="30"/>
      <c r="O44" s="37">
        <f>I44*0.21</f>
        <v>0</v>
      </c>
      <c r="P44">
        <v>3</v>
      </c>
    </row>
    <row r="45" spans="1:10" ht="15">
      <c r="A45" s="30" t="s">
        <v>55</v>
      </c>
      <c r="B45" s="38"/>
      <c r="E45" s="32" t="s">
        <v>872</v>
      </c>
      <c r="J45" s="40"/>
    </row>
    <row r="46" spans="1:10" ht="90">
      <c r="A46" s="30" t="s">
        <v>58</v>
      </c>
      <c r="B46" s="38"/>
      <c r="E46" s="32" t="s">
        <v>873</v>
      </c>
      <c r="J46" s="40"/>
    </row>
    <row r="47" spans="1:10" ht="15">
      <c r="A47" s="24" t="s">
        <v>47</v>
      </c>
      <c r="B47" s="25"/>
      <c r="C47" s="26" t="s">
        <v>699</v>
      </c>
      <c r="D47" s="27"/>
      <c r="E47" s="24" t="s">
        <v>700</v>
      </c>
      <c r="F47" s="27"/>
      <c r="G47" s="27"/>
      <c r="H47" s="27"/>
      <c r="I47" s="28">
        <f>SUMIFS(I48:I85,A48:A85,"P")</f>
        <v>0</v>
      </c>
      <c r="J47" s="29"/>
    </row>
    <row r="48" spans="1:16" ht="15">
      <c r="A48" s="30" t="s">
        <v>50</v>
      </c>
      <c r="B48" s="30">
        <v>1</v>
      </c>
      <c r="C48" s="31" t="s">
        <v>874</v>
      </c>
      <c r="D48" s="30" t="s">
        <v>78</v>
      </c>
      <c r="E48" s="32" t="s">
        <v>875</v>
      </c>
      <c r="F48" s="33" t="s">
        <v>128</v>
      </c>
      <c r="G48" s="34">
        <v>2</v>
      </c>
      <c r="H48" s="35">
        <v>0</v>
      </c>
      <c r="I48" s="36">
        <f>ROUND(G48*H48,P4)</f>
        <v>0</v>
      </c>
      <c r="J48" s="30"/>
      <c r="O48" s="37">
        <f>I48*0.21</f>
        <v>0</v>
      </c>
      <c r="P48">
        <v>3</v>
      </c>
    </row>
    <row r="49" spans="1:10" ht="15">
      <c r="A49" s="30" t="s">
        <v>55</v>
      </c>
      <c r="B49" s="38"/>
      <c r="E49" s="39" t="s">
        <v>78</v>
      </c>
      <c r="J49" s="40"/>
    </row>
    <row r="50" spans="1:10" ht="300">
      <c r="A50" s="30" t="s">
        <v>58</v>
      </c>
      <c r="B50" s="38"/>
      <c r="E50" s="32" t="s">
        <v>876</v>
      </c>
      <c r="J50" s="40"/>
    </row>
    <row r="51" spans="1:16" ht="15">
      <c r="A51" s="30" t="s">
        <v>50</v>
      </c>
      <c r="B51" s="30">
        <v>2</v>
      </c>
      <c r="C51" s="31" t="s">
        <v>705</v>
      </c>
      <c r="D51" s="30" t="s">
        <v>78</v>
      </c>
      <c r="E51" s="32" t="s">
        <v>706</v>
      </c>
      <c r="F51" s="33" t="s">
        <v>128</v>
      </c>
      <c r="G51" s="34">
        <v>12</v>
      </c>
      <c r="H51" s="35">
        <v>0</v>
      </c>
      <c r="I51" s="36">
        <f>ROUND(G51*H51,P4)</f>
        <v>0</v>
      </c>
      <c r="J51" s="30"/>
      <c r="O51" s="37">
        <f>I51*0.21</f>
        <v>0</v>
      </c>
      <c r="P51">
        <v>3</v>
      </c>
    </row>
    <row r="52" spans="1:10" ht="15">
      <c r="A52" s="30" t="s">
        <v>55</v>
      </c>
      <c r="B52" s="38"/>
      <c r="E52" s="39" t="s">
        <v>78</v>
      </c>
      <c r="J52" s="40"/>
    </row>
    <row r="53" spans="1:10" ht="15">
      <c r="A53" s="30" t="s">
        <v>56</v>
      </c>
      <c r="B53" s="38"/>
      <c r="E53" s="41" t="s">
        <v>877</v>
      </c>
      <c r="J53" s="40"/>
    </row>
    <row r="54" spans="1:10" ht="300">
      <c r="A54" s="30" t="s">
        <v>58</v>
      </c>
      <c r="B54" s="38"/>
      <c r="E54" s="32" t="s">
        <v>876</v>
      </c>
      <c r="J54" s="40"/>
    </row>
    <row r="55" spans="1:16" ht="15">
      <c r="A55" s="30" t="s">
        <v>50</v>
      </c>
      <c r="B55" s="30">
        <v>3</v>
      </c>
      <c r="C55" s="31" t="s">
        <v>878</v>
      </c>
      <c r="D55" s="30" t="s">
        <v>78</v>
      </c>
      <c r="E55" s="32" t="s">
        <v>879</v>
      </c>
      <c r="F55" s="33" t="s">
        <v>128</v>
      </c>
      <c r="G55" s="34">
        <v>2</v>
      </c>
      <c r="H55" s="35">
        <v>0</v>
      </c>
      <c r="I55" s="36">
        <f>ROUND(G55*H55,P4)</f>
        <v>0</v>
      </c>
      <c r="J55" s="30"/>
      <c r="O55" s="37">
        <f>I55*0.21</f>
        <v>0</v>
      </c>
      <c r="P55">
        <v>3</v>
      </c>
    </row>
    <row r="56" spans="1:10" ht="15">
      <c r="A56" s="30" t="s">
        <v>55</v>
      </c>
      <c r="B56" s="38"/>
      <c r="E56" s="39" t="s">
        <v>78</v>
      </c>
      <c r="J56" s="40"/>
    </row>
    <row r="57" spans="1:10" ht="15">
      <c r="A57" s="30" t="s">
        <v>56</v>
      </c>
      <c r="B57" s="38"/>
      <c r="E57" s="41" t="s">
        <v>880</v>
      </c>
      <c r="J57" s="40"/>
    </row>
    <row r="58" spans="1:10" ht="330">
      <c r="A58" s="30" t="s">
        <v>58</v>
      </c>
      <c r="B58" s="38"/>
      <c r="E58" s="32" t="s">
        <v>385</v>
      </c>
      <c r="J58" s="40"/>
    </row>
    <row r="59" spans="1:16" ht="30">
      <c r="A59" s="30" t="s">
        <v>50</v>
      </c>
      <c r="B59" s="30">
        <v>4</v>
      </c>
      <c r="C59" s="31" t="s">
        <v>881</v>
      </c>
      <c r="D59" s="30" t="s">
        <v>78</v>
      </c>
      <c r="E59" s="32" t="s">
        <v>882</v>
      </c>
      <c r="F59" s="33" t="s">
        <v>128</v>
      </c>
      <c r="G59" s="34">
        <v>12</v>
      </c>
      <c r="H59" s="35">
        <v>0</v>
      </c>
      <c r="I59" s="36">
        <f>ROUND(G59*H59,P4)</f>
        <v>0</v>
      </c>
      <c r="J59" s="30"/>
      <c r="O59" s="37">
        <f>I59*0.21</f>
        <v>0</v>
      </c>
      <c r="P59">
        <v>3</v>
      </c>
    </row>
    <row r="60" spans="1:10" ht="15">
      <c r="A60" s="30" t="s">
        <v>55</v>
      </c>
      <c r="B60" s="38"/>
      <c r="E60" s="39" t="s">
        <v>78</v>
      </c>
      <c r="J60" s="40"/>
    </row>
    <row r="61" spans="1:10" ht="15">
      <c r="A61" s="30" t="s">
        <v>56</v>
      </c>
      <c r="B61" s="38"/>
      <c r="E61" s="41" t="s">
        <v>883</v>
      </c>
      <c r="J61" s="40"/>
    </row>
    <row r="62" spans="1:10" ht="330">
      <c r="A62" s="30" t="s">
        <v>58</v>
      </c>
      <c r="B62" s="38"/>
      <c r="E62" s="32" t="s">
        <v>884</v>
      </c>
      <c r="J62" s="40"/>
    </row>
    <row r="63" spans="1:16" ht="15">
      <c r="A63" s="30" t="s">
        <v>50</v>
      </c>
      <c r="B63" s="30">
        <v>5</v>
      </c>
      <c r="C63" s="31" t="s">
        <v>885</v>
      </c>
      <c r="D63" s="30" t="s">
        <v>78</v>
      </c>
      <c r="E63" s="32" t="s">
        <v>886</v>
      </c>
      <c r="F63" s="33" t="s">
        <v>391</v>
      </c>
      <c r="G63" s="34">
        <v>2</v>
      </c>
      <c r="H63" s="35">
        <v>0</v>
      </c>
      <c r="I63" s="36">
        <f>ROUND(G63*H63,P4)</f>
        <v>0</v>
      </c>
      <c r="J63" s="30"/>
      <c r="O63" s="37">
        <f>I63*0.21</f>
        <v>0</v>
      </c>
      <c r="P63">
        <v>3</v>
      </c>
    </row>
    <row r="64" spans="1:10" ht="15">
      <c r="A64" s="30" t="s">
        <v>55</v>
      </c>
      <c r="B64" s="38"/>
      <c r="E64" s="39" t="s">
        <v>78</v>
      </c>
      <c r="J64" s="40"/>
    </row>
    <row r="65" spans="1:10" ht="409.5">
      <c r="A65" s="30" t="s">
        <v>58</v>
      </c>
      <c r="B65" s="38"/>
      <c r="E65" s="32" t="s">
        <v>887</v>
      </c>
      <c r="J65" s="40"/>
    </row>
    <row r="66" spans="1:16" ht="15">
      <c r="A66" s="30" t="s">
        <v>50</v>
      </c>
      <c r="B66" s="30">
        <v>6</v>
      </c>
      <c r="C66" s="31" t="s">
        <v>888</v>
      </c>
      <c r="D66" s="30" t="s">
        <v>78</v>
      </c>
      <c r="E66" s="32" t="s">
        <v>889</v>
      </c>
      <c r="F66" s="33" t="s">
        <v>391</v>
      </c>
      <c r="G66" s="34">
        <v>1</v>
      </c>
      <c r="H66" s="35">
        <v>0</v>
      </c>
      <c r="I66" s="36">
        <f>ROUND(G66*H66,P4)</f>
        <v>0</v>
      </c>
      <c r="J66" s="30"/>
      <c r="O66" s="37">
        <f>I66*0.21</f>
        <v>0</v>
      </c>
      <c r="P66">
        <v>3</v>
      </c>
    </row>
    <row r="67" spans="1:10" ht="30">
      <c r="A67" s="30" t="s">
        <v>55</v>
      </c>
      <c r="B67" s="38"/>
      <c r="E67" s="32" t="s">
        <v>890</v>
      </c>
      <c r="J67" s="40"/>
    </row>
    <row r="68" spans="1:10" ht="409.5">
      <c r="A68" s="30" t="s">
        <v>58</v>
      </c>
      <c r="B68" s="38"/>
      <c r="E68" s="32" t="s">
        <v>887</v>
      </c>
      <c r="J68" s="40"/>
    </row>
    <row r="69" spans="1:16" ht="15">
      <c r="A69" s="30" t="s">
        <v>50</v>
      </c>
      <c r="B69" s="30">
        <v>8</v>
      </c>
      <c r="C69" s="31" t="s">
        <v>891</v>
      </c>
      <c r="D69" s="30" t="s">
        <v>78</v>
      </c>
      <c r="E69" s="32" t="s">
        <v>892</v>
      </c>
      <c r="F69" s="33" t="s">
        <v>391</v>
      </c>
      <c r="G69" s="34">
        <v>3</v>
      </c>
      <c r="H69" s="35">
        <v>0</v>
      </c>
      <c r="I69" s="36">
        <f>ROUND(G69*H69,P4)</f>
        <v>0</v>
      </c>
      <c r="J69" s="30"/>
      <c r="O69" s="37">
        <f>I69*0.21</f>
        <v>0</v>
      </c>
      <c r="P69">
        <v>3</v>
      </c>
    </row>
    <row r="70" spans="1:10" ht="15">
      <c r="A70" s="30" t="s">
        <v>55</v>
      </c>
      <c r="B70" s="38"/>
      <c r="E70" s="39" t="s">
        <v>78</v>
      </c>
      <c r="J70" s="40"/>
    </row>
    <row r="71" spans="1:10" ht="60">
      <c r="A71" s="30" t="s">
        <v>58</v>
      </c>
      <c r="B71" s="38"/>
      <c r="E71" s="32" t="s">
        <v>421</v>
      </c>
      <c r="J71" s="40"/>
    </row>
    <row r="72" spans="1:16" ht="15">
      <c r="A72" s="30" t="s">
        <v>50</v>
      </c>
      <c r="B72" s="30">
        <v>9</v>
      </c>
      <c r="C72" s="31" t="s">
        <v>893</v>
      </c>
      <c r="D72" s="30" t="s">
        <v>78</v>
      </c>
      <c r="E72" s="32" t="s">
        <v>894</v>
      </c>
      <c r="F72" s="33" t="s">
        <v>128</v>
      </c>
      <c r="G72" s="34">
        <v>2</v>
      </c>
      <c r="H72" s="35">
        <v>0</v>
      </c>
      <c r="I72" s="36">
        <f>ROUND(G72*H72,P4)</f>
        <v>0</v>
      </c>
      <c r="J72" s="30"/>
      <c r="O72" s="37">
        <f>I72*0.21</f>
        <v>0</v>
      </c>
      <c r="P72">
        <v>3</v>
      </c>
    </row>
    <row r="73" spans="1:10" ht="15">
      <c r="A73" s="30" t="s">
        <v>55</v>
      </c>
      <c r="B73" s="38"/>
      <c r="E73" s="39" t="s">
        <v>78</v>
      </c>
      <c r="J73" s="40"/>
    </row>
    <row r="74" spans="1:10" ht="45">
      <c r="A74" s="30" t="s">
        <v>58</v>
      </c>
      <c r="B74" s="38"/>
      <c r="E74" s="32" t="s">
        <v>895</v>
      </c>
      <c r="J74" s="40"/>
    </row>
    <row r="75" spans="1:16" ht="15">
      <c r="A75" s="30" t="s">
        <v>50</v>
      </c>
      <c r="B75" s="30">
        <v>10</v>
      </c>
      <c r="C75" s="31" t="s">
        <v>896</v>
      </c>
      <c r="D75" s="30" t="s">
        <v>78</v>
      </c>
      <c r="E75" s="32" t="s">
        <v>897</v>
      </c>
      <c r="F75" s="33" t="s">
        <v>128</v>
      </c>
      <c r="G75" s="34">
        <v>2</v>
      </c>
      <c r="H75" s="35">
        <v>0</v>
      </c>
      <c r="I75" s="36">
        <f>ROUND(G75*H75,P4)</f>
        <v>0</v>
      </c>
      <c r="J75" s="30"/>
      <c r="O75" s="37">
        <f>I75*0.21</f>
        <v>0</v>
      </c>
      <c r="P75">
        <v>3</v>
      </c>
    </row>
    <row r="76" spans="1:10" ht="15">
      <c r="A76" s="30" t="s">
        <v>55</v>
      </c>
      <c r="B76" s="38"/>
      <c r="E76" s="39" t="s">
        <v>78</v>
      </c>
      <c r="J76" s="40"/>
    </row>
    <row r="77" spans="1:10" ht="15">
      <c r="A77" s="30" t="s">
        <v>56</v>
      </c>
      <c r="B77" s="38"/>
      <c r="E77" s="41" t="s">
        <v>720</v>
      </c>
      <c r="J77" s="40"/>
    </row>
    <row r="78" spans="1:10" ht="75">
      <c r="A78" s="30" t="s">
        <v>58</v>
      </c>
      <c r="B78" s="38"/>
      <c r="E78" s="32" t="s">
        <v>898</v>
      </c>
      <c r="J78" s="40"/>
    </row>
    <row r="79" spans="1:16" ht="15">
      <c r="A79" s="30" t="s">
        <v>50</v>
      </c>
      <c r="B79" s="30">
        <v>17</v>
      </c>
      <c r="C79" s="31" t="s">
        <v>899</v>
      </c>
      <c r="D79" s="30" t="s">
        <v>78</v>
      </c>
      <c r="E79" s="32" t="s">
        <v>900</v>
      </c>
      <c r="F79" s="33" t="s">
        <v>128</v>
      </c>
      <c r="G79" s="34">
        <v>12</v>
      </c>
      <c r="H79" s="35">
        <v>0</v>
      </c>
      <c r="I79" s="36">
        <f>ROUND(G79*H79,P4)</f>
        <v>0</v>
      </c>
      <c r="J79" s="30"/>
      <c r="O79" s="37">
        <f>I79*0.21</f>
        <v>0</v>
      </c>
      <c r="P79">
        <v>3</v>
      </c>
    </row>
    <row r="80" spans="1:10" ht="15">
      <c r="A80" s="30" t="s">
        <v>55</v>
      </c>
      <c r="B80" s="38"/>
      <c r="E80" s="39" t="s">
        <v>78</v>
      </c>
      <c r="J80" s="40"/>
    </row>
    <row r="81" spans="1:10" ht="15">
      <c r="A81" s="30" t="s">
        <v>56</v>
      </c>
      <c r="B81" s="38"/>
      <c r="E81" s="41" t="s">
        <v>901</v>
      </c>
      <c r="J81" s="40"/>
    </row>
    <row r="82" spans="1:10" ht="60">
      <c r="A82" s="30" t="s">
        <v>58</v>
      </c>
      <c r="B82" s="38"/>
      <c r="E82" s="32" t="s">
        <v>902</v>
      </c>
      <c r="J82" s="40"/>
    </row>
    <row r="83" spans="1:16" ht="15">
      <c r="A83" s="30" t="s">
        <v>50</v>
      </c>
      <c r="B83" s="30">
        <v>20</v>
      </c>
      <c r="C83" s="31" t="s">
        <v>903</v>
      </c>
      <c r="D83" s="30" t="s">
        <v>78</v>
      </c>
      <c r="E83" s="32" t="s">
        <v>904</v>
      </c>
      <c r="F83" s="33" t="s">
        <v>128</v>
      </c>
      <c r="G83" s="34">
        <v>12</v>
      </c>
      <c r="H83" s="35">
        <v>0</v>
      </c>
      <c r="I83" s="36">
        <f>ROUND(G83*H83,P4)</f>
        <v>0</v>
      </c>
      <c r="J83" s="30"/>
      <c r="O83" s="37">
        <f>I83*0.21</f>
        <v>0</v>
      </c>
      <c r="P83">
        <v>3</v>
      </c>
    </row>
    <row r="84" spans="1:10" ht="15">
      <c r="A84" s="30" t="s">
        <v>55</v>
      </c>
      <c r="B84" s="38"/>
      <c r="E84" s="39" t="s">
        <v>78</v>
      </c>
      <c r="J84" s="40"/>
    </row>
    <row r="85" spans="1:10" ht="75">
      <c r="A85" s="30" t="s">
        <v>58</v>
      </c>
      <c r="B85" s="38"/>
      <c r="E85" s="32" t="s">
        <v>898</v>
      </c>
      <c r="J85" s="40"/>
    </row>
    <row r="86" spans="1:10" ht="15">
      <c r="A86" s="24" t="s">
        <v>47</v>
      </c>
      <c r="B86" s="25"/>
      <c r="C86" s="26" t="s">
        <v>431</v>
      </c>
      <c r="D86" s="27"/>
      <c r="E86" s="24" t="s">
        <v>432</v>
      </c>
      <c r="F86" s="27"/>
      <c r="G86" s="27"/>
      <c r="H86" s="27"/>
      <c r="I86" s="28">
        <f>SUMIFS(I87:I89,A87:A89,"P")</f>
        <v>0</v>
      </c>
      <c r="J86" s="29"/>
    </row>
    <row r="87" spans="1:16" ht="15">
      <c r="A87" s="30" t="s">
        <v>50</v>
      </c>
      <c r="B87" s="30">
        <v>13</v>
      </c>
      <c r="C87" s="31" t="s">
        <v>521</v>
      </c>
      <c r="D87" s="30" t="s">
        <v>78</v>
      </c>
      <c r="E87" s="32" t="s">
        <v>522</v>
      </c>
      <c r="F87" s="33" t="s">
        <v>128</v>
      </c>
      <c r="G87" s="34">
        <v>12</v>
      </c>
      <c r="H87" s="35">
        <v>0</v>
      </c>
      <c r="I87" s="36">
        <f>ROUND(G87*H87,P4)</f>
        <v>0</v>
      </c>
      <c r="J87" s="30"/>
      <c r="O87" s="37">
        <f>I87*0.21</f>
        <v>0</v>
      </c>
      <c r="P87">
        <v>3</v>
      </c>
    </row>
    <row r="88" spans="1:10" ht="15">
      <c r="A88" s="30" t="s">
        <v>55</v>
      </c>
      <c r="B88" s="38"/>
      <c r="E88" s="39" t="s">
        <v>78</v>
      </c>
      <c r="J88" s="40"/>
    </row>
    <row r="89" spans="1:10" ht="105">
      <c r="A89" s="30" t="s">
        <v>58</v>
      </c>
      <c r="B89" s="45"/>
      <c r="C89" s="46"/>
      <c r="D89" s="46"/>
      <c r="E89" s="32" t="s">
        <v>525</v>
      </c>
      <c r="F89" s="46"/>
      <c r="G89" s="46"/>
      <c r="H89" s="46"/>
      <c r="I89" s="46"/>
      <c r="J89" s="47"/>
    </row>
  </sheetData>
  <sheetProtection algorithmName="SHA-512" hashValue="SIU50/zMGXK5WrcFHQciSajUpe/j1XhFjd/FAc11mRiBcbYboGTRE45shxxvxskkL9eorSP6xEo9tv/8b+IIcg==" saltValue="CQPcmrNrie0awIr8EnZft1wwM54T8mmCRCc48aUH9/7XYHCErYWsq4g9qKmIyZrcF4sU2K/dzMosFX7kHiURZg=="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4"/>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19</v>
      </c>
      <c r="I3" s="19">
        <f>SUMIFS(I8:I64,A8:A64,"SD")</f>
        <v>0</v>
      </c>
      <c r="J3" s="15"/>
      <c r="O3">
        <v>0</v>
      </c>
      <c r="P3">
        <v>2</v>
      </c>
    </row>
    <row r="4" spans="1:16" ht="15">
      <c r="A4" s="3" t="s">
        <v>34</v>
      </c>
      <c r="B4" s="16" t="s">
        <v>35</v>
      </c>
      <c r="C4" s="54" t="s">
        <v>19</v>
      </c>
      <c r="D4" s="55"/>
      <c r="E4" s="17" t="s">
        <v>20</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SUMIFS(I9:I12,A9:A12,"P")</f>
        <v>0</v>
      </c>
      <c r="J8" s="29"/>
    </row>
    <row r="9" spans="1:16" ht="15">
      <c r="A9" s="30" t="s">
        <v>50</v>
      </c>
      <c r="B9" s="30">
        <v>8</v>
      </c>
      <c r="C9" s="31" t="s">
        <v>51</v>
      </c>
      <c r="D9" s="30" t="s">
        <v>52</v>
      </c>
      <c r="E9" s="32" t="s">
        <v>53</v>
      </c>
      <c r="F9" s="33" t="s">
        <v>54</v>
      </c>
      <c r="G9" s="34">
        <v>33</v>
      </c>
      <c r="H9" s="35">
        <v>0</v>
      </c>
      <c r="I9" s="36">
        <f>ROUND(G9*H9,P4)</f>
        <v>0</v>
      </c>
      <c r="J9" s="30"/>
      <c r="O9" s="37">
        <f>I9*0.21</f>
        <v>0</v>
      </c>
      <c r="P9">
        <v>3</v>
      </c>
    </row>
    <row r="10" spans="1:10" ht="15">
      <c r="A10" s="30" t="s">
        <v>55</v>
      </c>
      <c r="B10" s="38"/>
      <c r="E10" s="39"/>
      <c r="J10" s="40"/>
    </row>
    <row r="11" spans="1:10" ht="15">
      <c r="A11" s="30" t="s">
        <v>56</v>
      </c>
      <c r="B11" s="38"/>
      <c r="E11" s="49" t="s">
        <v>78</v>
      </c>
      <c r="J11" s="40"/>
    </row>
    <row r="12" spans="1:10" ht="30">
      <c r="A12" s="30" t="s">
        <v>58</v>
      </c>
      <c r="B12" s="38"/>
      <c r="E12" s="32" t="s">
        <v>59</v>
      </c>
      <c r="J12" s="40"/>
    </row>
    <row r="13" spans="1:10" ht="15">
      <c r="A13" s="24" t="s">
        <v>47</v>
      </c>
      <c r="B13" s="25"/>
      <c r="C13" s="26" t="s">
        <v>540</v>
      </c>
      <c r="D13" s="27"/>
      <c r="E13" s="24" t="s">
        <v>541</v>
      </c>
      <c r="F13" s="27"/>
      <c r="G13" s="27"/>
      <c r="H13" s="27"/>
      <c r="I13" s="28">
        <f>SUMIFS(I14:I29,A14:A29,"P")</f>
        <v>0</v>
      </c>
      <c r="J13" s="29"/>
    </row>
    <row r="14" spans="1:16" ht="15">
      <c r="A14" s="30" t="s">
        <v>50</v>
      </c>
      <c r="B14" s="30">
        <v>9</v>
      </c>
      <c r="C14" s="31" t="s">
        <v>187</v>
      </c>
      <c r="D14" s="30" t="s">
        <v>78</v>
      </c>
      <c r="E14" s="32" t="s">
        <v>761</v>
      </c>
      <c r="F14" s="33" t="s">
        <v>54</v>
      </c>
      <c r="G14" s="34">
        <v>33</v>
      </c>
      <c r="H14" s="35">
        <v>0</v>
      </c>
      <c r="I14" s="36">
        <f>ROUND(G14*H14,P4)</f>
        <v>0</v>
      </c>
      <c r="J14" s="30"/>
      <c r="O14" s="37">
        <f>I14*0.21</f>
        <v>0</v>
      </c>
      <c r="P14">
        <v>3</v>
      </c>
    </row>
    <row r="15" spans="1:10" ht="15">
      <c r="A15" s="30" t="s">
        <v>55</v>
      </c>
      <c r="B15" s="38"/>
      <c r="E15" s="39" t="s">
        <v>78</v>
      </c>
      <c r="J15" s="40"/>
    </row>
    <row r="16" spans="1:10" ht="15">
      <c r="A16" s="30" t="s">
        <v>56</v>
      </c>
      <c r="B16" s="38"/>
      <c r="E16" s="41" t="s">
        <v>905</v>
      </c>
      <c r="J16" s="40"/>
    </row>
    <row r="17" spans="1:10" ht="409.5">
      <c r="A17" s="30" t="s">
        <v>58</v>
      </c>
      <c r="B17" s="38"/>
      <c r="E17" s="32" t="s">
        <v>190</v>
      </c>
      <c r="J17" s="40"/>
    </row>
    <row r="18" spans="1:16" ht="15">
      <c r="A18" s="30" t="s">
        <v>50</v>
      </c>
      <c r="B18" s="30">
        <v>10</v>
      </c>
      <c r="C18" s="31" t="s">
        <v>212</v>
      </c>
      <c r="D18" s="30" t="s">
        <v>50</v>
      </c>
      <c r="E18" s="32" t="s">
        <v>762</v>
      </c>
      <c r="F18" s="33" t="s">
        <v>54</v>
      </c>
      <c r="G18" s="34">
        <v>6.12</v>
      </c>
      <c r="H18" s="35">
        <v>0</v>
      </c>
      <c r="I18" s="36">
        <f>ROUND(G18*H18,P4)</f>
        <v>0</v>
      </c>
      <c r="J18" s="30"/>
      <c r="O18" s="37">
        <f>I18*0.21</f>
        <v>0</v>
      </c>
      <c r="P18">
        <v>3</v>
      </c>
    </row>
    <row r="19" spans="1:10" ht="15">
      <c r="A19" s="30" t="s">
        <v>55</v>
      </c>
      <c r="B19" s="38"/>
      <c r="E19" s="32" t="s">
        <v>862</v>
      </c>
      <c r="J19" s="40"/>
    </row>
    <row r="20" spans="1:10" ht="15">
      <c r="A20" s="30" t="s">
        <v>56</v>
      </c>
      <c r="B20" s="38"/>
      <c r="E20" s="41" t="s">
        <v>906</v>
      </c>
      <c r="J20" s="40"/>
    </row>
    <row r="21" spans="1:10" ht="409.5">
      <c r="A21" s="30" t="s">
        <v>58</v>
      </c>
      <c r="B21" s="38"/>
      <c r="E21" s="32" t="s">
        <v>215</v>
      </c>
      <c r="J21" s="40"/>
    </row>
    <row r="22" spans="1:16" ht="15">
      <c r="A22" s="30" t="s">
        <v>50</v>
      </c>
      <c r="B22" s="30">
        <v>11</v>
      </c>
      <c r="C22" s="31" t="s">
        <v>212</v>
      </c>
      <c r="D22" s="30" t="s">
        <v>864</v>
      </c>
      <c r="E22" s="32" t="s">
        <v>762</v>
      </c>
      <c r="F22" s="33" t="s">
        <v>54</v>
      </c>
      <c r="G22" s="34">
        <v>26.88</v>
      </c>
      <c r="H22" s="35">
        <v>0</v>
      </c>
      <c r="I22" s="36">
        <f>ROUND(G22*H22,P4)</f>
        <v>0</v>
      </c>
      <c r="J22" s="30"/>
      <c r="O22" s="37">
        <f>I22*0.21</f>
        <v>0</v>
      </c>
      <c r="P22">
        <v>3</v>
      </c>
    </row>
    <row r="23" spans="1:10" ht="30">
      <c r="A23" s="30" t="s">
        <v>55</v>
      </c>
      <c r="B23" s="38"/>
      <c r="E23" s="32" t="s">
        <v>865</v>
      </c>
      <c r="J23" s="40"/>
    </row>
    <row r="24" spans="1:10" ht="15">
      <c r="A24" s="30" t="s">
        <v>56</v>
      </c>
      <c r="B24" s="38"/>
      <c r="E24" s="41" t="s">
        <v>907</v>
      </c>
      <c r="J24" s="40"/>
    </row>
    <row r="25" spans="1:10" ht="409.5">
      <c r="A25" s="30" t="s">
        <v>58</v>
      </c>
      <c r="B25" s="38"/>
      <c r="E25" s="32" t="s">
        <v>215</v>
      </c>
      <c r="J25" s="40"/>
    </row>
    <row r="26" spans="1:16" ht="15">
      <c r="A26" s="30" t="s">
        <v>50</v>
      </c>
      <c r="B26" s="30">
        <v>12</v>
      </c>
      <c r="C26" s="31" t="s">
        <v>246</v>
      </c>
      <c r="D26" s="30" t="s">
        <v>78</v>
      </c>
      <c r="E26" s="32" t="s">
        <v>247</v>
      </c>
      <c r="F26" s="33" t="s">
        <v>89</v>
      </c>
      <c r="G26" s="34">
        <v>12</v>
      </c>
      <c r="H26" s="35">
        <v>0</v>
      </c>
      <c r="I26" s="36">
        <f>ROUND(G26*H26,P4)</f>
        <v>0</v>
      </c>
      <c r="J26" s="30"/>
      <c r="O26" s="37">
        <f>I26*0.21</f>
        <v>0</v>
      </c>
      <c r="P26">
        <v>3</v>
      </c>
    </row>
    <row r="27" spans="1:10" ht="15">
      <c r="A27" s="30" t="s">
        <v>55</v>
      </c>
      <c r="B27" s="38"/>
      <c r="E27" s="39" t="s">
        <v>78</v>
      </c>
      <c r="J27" s="40"/>
    </row>
    <row r="28" spans="1:10" ht="15">
      <c r="A28" s="30" t="s">
        <v>56</v>
      </c>
      <c r="B28" s="38"/>
      <c r="E28" s="41" t="s">
        <v>908</v>
      </c>
      <c r="J28" s="40"/>
    </row>
    <row r="29" spans="1:10" ht="30">
      <c r="A29" s="30" t="s">
        <v>58</v>
      </c>
      <c r="B29" s="38"/>
      <c r="E29" s="32" t="s">
        <v>249</v>
      </c>
      <c r="J29" s="40"/>
    </row>
    <row r="30" spans="1:10" ht="15">
      <c r="A30" s="24" t="s">
        <v>47</v>
      </c>
      <c r="B30" s="25"/>
      <c r="C30" s="26" t="s">
        <v>368</v>
      </c>
      <c r="D30" s="27"/>
      <c r="E30" s="24" t="s">
        <v>369</v>
      </c>
      <c r="F30" s="27"/>
      <c r="G30" s="27"/>
      <c r="H30" s="27"/>
      <c r="I30" s="28">
        <f>SUMIFS(I31:I37,A31:A37,"P")</f>
        <v>0</v>
      </c>
      <c r="J30" s="29"/>
    </row>
    <row r="31" spans="1:16" ht="15">
      <c r="A31" s="30" t="s">
        <v>50</v>
      </c>
      <c r="B31" s="30">
        <v>3</v>
      </c>
      <c r="C31" s="31" t="s">
        <v>909</v>
      </c>
      <c r="D31" s="30" t="s">
        <v>78</v>
      </c>
      <c r="E31" s="32" t="s">
        <v>910</v>
      </c>
      <c r="F31" s="33" t="s">
        <v>391</v>
      </c>
      <c r="G31" s="34">
        <v>44</v>
      </c>
      <c r="H31" s="35">
        <v>0</v>
      </c>
      <c r="I31" s="36">
        <f>ROUND(G31*H31,P4)</f>
        <v>0</v>
      </c>
      <c r="J31" s="30"/>
      <c r="O31" s="37">
        <f>I31*0.21</f>
        <v>0</v>
      </c>
      <c r="P31">
        <v>3</v>
      </c>
    </row>
    <row r="32" spans="1:10" ht="15">
      <c r="A32" s="30" t="s">
        <v>55</v>
      </c>
      <c r="B32" s="38"/>
      <c r="E32" s="39" t="s">
        <v>78</v>
      </c>
      <c r="J32" s="40"/>
    </row>
    <row r="33" spans="1:10" ht="180">
      <c r="A33" s="30" t="s">
        <v>56</v>
      </c>
      <c r="B33" s="38"/>
      <c r="E33" s="41" t="s">
        <v>911</v>
      </c>
      <c r="J33" s="40"/>
    </row>
    <row r="34" spans="1:10" ht="285">
      <c r="A34" s="30" t="s">
        <v>58</v>
      </c>
      <c r="B34" s="38"/>
      <c r="E34" s="32" t="s">
        <v>912</v>
      </c>
      <c r="J34" s="40"/>
    </row>
    <row r="35" spans="1:16" ht="15">
      <c r="A35" s="30" t="s">
        <v>50</v>
      </c>
      <c r="B35" s="30">
        <v>7</v>
      </c>
      <c r="C35" s="31" t="s">
        <v>819</v>
      </c>
      <c r="D35" s="30" t="s">
        <v>540</v>
      </c>
      <c r="E35" s="32" t="s">
        <v>820</v>
      </c>
      <c r="F35" s="33" t="s">
        <v>128</v>
      </c>
      <c r="G35" s="34">
        <v>12</v>
      </c>
      <c r="H35" s="35">
        <v>0</v>
      </c>
      <c r="I35" s="36">
        <f>ROUND(G35*H35,P4)</f>
        <v>0</v>
      </c>
      <c r="J35" s="30"/>
      <c r="O35" s="37">
        <f>I35*0.21</f>
        <v>0</v>
      </c>
      <c r="P35">
        <v>3</v>
      </c>
    </row>
    <row r="36" spans="1:10" ht="15">
      <c r="A36" s="30" t="s">
        <v>55</v>
      </c>
      <c r="B36" s="38"/>
      <c r="E36" s="32" t="s">
        <v>913</v>
      </c>
      <c r="J36" s="40"/>
    </row>
    <row r="37" spans="1:10" ht="165">
      <c r="A37" s="30" t="s">
        <v>58</v>
      </c>
      <c r="B37" s="38"/>
      <c r="E37" s="32" t="s">
        <v>821</v>
      </c>
      <c r="J37" s="40"/>
    </row>
    <row r="38" spans="1:10" ht="15">
      <c r="A38" s="24" t="s">
        <v>47</v>
      </c>
      <c r="B38" s="25"/>
      <c r="C38" s="26" t="s">
        <v>699</v>
      </c>
      <c r="D38" s="27"/>
      <c r="E38" s="24" t="s">
        <v>700</v>
      </c>
      <c r="F38" s="27"/>
      <c r="G38" s="27"/>
      <c r="H38" s="27"/>
      <c r="I38" s="28">
        <f>SUMIFS(I39:I56,A39:A56,"P")</f>
        <v>0</v>
      </c>
      <c r="J38" s="29"/>
    </row>
    <row r="39" spans="1:16" ht="15">
      <c r="A39" s="30" t="s">
        <v>50</v>
      </c>
      <c r="B39" s="30">
        <v>1</v>
      </c>
      <c r="C39" s="31" t="s">
        <v>914</v>
      </c>
      <c r="D39" s="30" t="s">
        <v>78</v>
      </c>
      <c r="E39" s="32" t="s">
        <v>915</v>
      </c>
      <c r="F39" s="33" t="s">
        <v>128</v>
      </c>
      <c r="G39" s="34">
        <v>12</v>
      </c>
      <c r="H39" s="35">
        <v>0</v>
      </c>
      <c r="I39" s="36">
        <f>ROUND(G39*H39,P4)</f>
        <v>0</v>
      </c>
      <c r="J39" s="30"/>
      <c r="O39" s="37">
        <f>I39*0.21</f>
        <v>0</v>
      </c>
      <c r="P39">
        <v>3</v>
      </c>
    </row>
    <row r="40" spans="1:10" ht="15">
      <c r="A40" s="30" t="s">
        <v>55</v>
      </c>
      <c r="B40" s="38"/>
      <c r="E40" s="39" t="s">
        <v>78</v>
      </c>
      <c r="J40" s="40"/>
    </row>
    <row r="41" spans="1:10" ht="75">
      <c r="A41" s="30" t="s">
        <v>58</v>
      </c>
      <c r="B41" s="38"/>
      <c r="E41" s="32" t="s">
        <v>898</v>
      </c>
      <c r="J41" s="40"/>
    </row>
    <row r="42" spans="1:16" ht="30">
      <c r="A42" s="30" t="s">
        <v>50</v>
      </c>
      <c r="B42" s="30">
        <v>4</v>
      </c>
      <c r="C42" s="31" t="s">
        <v>916</v>
      </c>
      <c r="D42" s="30" t="s">
        <v>78</v>
      </c>
      <c r="E42" s="32" t="s">
        <v>917</v>
      </c>
      <c r="F42" s="33" t="s">
        <v>128</v>
      </c>
      <c r="G42" s="34">
        <v>12</v>
      </c>
      <c r="H42" s="35">
        <v>0</v>
      </c>
      <c r="I42" s="36">
        <f>ROUND(G42*H42,P4)</f>
        <v>0</v>
      </c>
      <c r="J42" s="30"/>
      <c r="O42" s="37">
        <f>I42*0.21</f>
        <v>0</v>
      </c>
      <c r="P42">
        <v>3</v>
      </c>
    </row>
    <row r="43" spans="1:10" ht="15">
      <c r="A43" s="30" t="s">
        <v>55</v>
      </c>
      <c r="B43" s="38"/>
      <c r="E43" s="32" t="s">
        <v>918</v>
      </c>
      <c r="J43" s="40"/>
    </row>
    <row r="44" spans="1:10" ht="15">
      <c r="A44" s="30" t="s">
        <v>56</v>
      </c>
      <c r="B44" s="38"/>
      <c r="E44" s="41" t="s">
        <v>919</v>
      </c>
      <c r="J44" s="40"/>
    </row>
    <row r="45" spans="1:10" ht="330">
      <c r="A45" s="30" t="s">
        <v>58</v>
      </c>
      <c r="B45" s="38"/>
      <c r="E45" s="32" t="s">
        <v>884</v>
      </c>
      <c r="J45" s="40"/>
    </row>
    <row r="46" spans="1:16" ht="15">
      <c r="A46" s="30" t="s">
        <v>50</v>
      </c>
      <c r="B46" s="30">
        <v>5</v>
      </c>
      <c r="C46" s="31" t="s">
        <v>709</v>
      </c>
      <c r="D46" s="30" t="s">
        <v>78</v>
      </c>
      <c r="E46" s="32" t="s">
        <v>710</v>
      </c>
      <c r="F46" s="33" t="s">
        <v>128</v>
      </c>
      <c r="G46" s="34">
        <v>12</v>
      </c>
      <c r="H46" s="35">
        <v>0</v>
      </c>
      <c r="I46" s="36">
        <f>ROUND(G46*H46,P4)</f>
        <v>0</v>
      </c>
      <c r="J46" s="30"/>
      <c r="O46" s="37">
        <f>I46*0.21</f>
        <v>0</v>
      </c>
      <c r="P46">
        <v>3</v>
      </c>
    </row>
    <row r="47" spans="1:10" ht="15">
      <c r="A47" s="30" t="s">
        <v>55</v>
      </c>
      <c r="B47" s="38"/>
      <c r="E47" s="39" t="s">
        <v>78</v>
      </c>
      <c r="J47" s="40"/>
    </row>
    <row r="48" spans="1:10" ht="15">
      <c r="A48" s="30" t="s">
        <v>56</v>
      </c>
      <c r="B48" s="38"/>
      <c r="E48" s="41" t="s">
        <v>920</v>
      </c>
      <c r="J48" s="40"/>
    </row>
    <row r="49" spans="1:10" ht="300">
      <c r="A49" s="30" t="s">
        <v>58</v>
      </c>
      <c r="B49" s="38"/>
      <c r="E49" s="32" t="s">
        <v>876</v>
      </c>
      <c r="J49" s="40"/>
    </row>
    <row r="50" spans="1:16" ht="15">
      <c r="A50" s="30" t="s">
        <v>50</v>
      </c>
      <c r="B50" s="30">
        <v>6</v>
      </c>
      <c r="C50" s="31" t="s">
        <v>899</v>
      </c>
      <c r="D50" s="30" t="s">
        <v>78</v>
      </c>
      <c r="E50" s="32" t="s">
        <v>900</v>
      </c>
      <c r="F50" s="33" t="s">
        <v>128</v>
      </c>
      <c r="G50" s="34">
        <v>50</v>
      </c>
      <c r="H50" s="35">
        <v>0</v>
      </c>
      <c r="I50" s="36">
        <f>ROUND(G50*H50,P4)</f>
        <v>0</v>
      </c>
      <c r="J50" s="30"/>
      <c r="O50" s="37">
        <f>I50*0.21</f>
        <v>0</v>
      </c>
      <c r="P50">
        <v>3</v>
      </c>
    </row>
    <row r="51" spans="1:10" ht="15">
      <c r="A51" s="30" t="s">
        <v>55</v>
      </c>
      <c r="B51" s="38"/>
      <c r="E51" s="39" t="s">
        <v>78</v>
      </c>
      <c r="J51" s="40"/>
    </row>
    <row r="52" spans="1:10" ht="15">
      <c r="A52" s="30" t="s">
        <v>56</v>
      </c>
      <c r="B52" s="38"/>
      <c r="E52" s="41" t="s">
        <v>921</v>
      </c>
      <c r="J52" s="40"/>
    </row>
    <row r="53" spans="1:10" ht="60">
      <c r="A53" s="30" t="s">
        <v>58</v>
      </c>
      <c r="B53" s="38"/>
      <c r="E53" s="32" t="s">
        <v>902</v>
      </c>
      <c r="J53" s="40"/>
    </row>
    <row r="54" spans="1:16" ht="15">
      <c r="A54" s="30" t="s">
        <v>50</v>
      </c>
      <c r="B54" s="30">
        <v>14</v>
      </c>
      <c r="C54" s="31" t="s">
        <v>922</v>
      </c>
      <c r="D54" s="30" t="s">
        <v>78</v>
      </c>
      <c r="E54" s="32" t="s">
        <v>923</v>
      </c>
      <c r="F54" s="33" t="s">
        <v>128</v>
      </c>
      <c r="G54" s="34">
        <v>12</v>
      </c>
      <c r="H54" s="35">
        <v>0</v>
      </c>
      <c r="I54" s="36">
        <f>ROUND(G54*H54,P4)</f>
        <v>0</v>
      </c>
      <c r="J54" s="30"/>
      <c r="O54" s="37">
        <f>I54*0.21</f>
        <v>0</v>
      </c>
      <c r="P54">
        <v>3</v>
      </c>
    </row>
    <row r="55" spans="1:10" ht="15">
      <c r="A55" s="30" t="s">
        <v>55</v>
      </c>
      <c r="B55" s="38"/>
      <c r="E55" s="39" t="s">
        <v>78</v>
      </c>
      <c r="J55" s="40"/>
    </row>
    <row r="56" spans="1:10" ht="30">
      <c r="A56" s="30" t="s">
        <v>58</v>
      </c>
      <c r="B56" s="38"/>
      <c r="E56" s="32" t="s">
        <v>924</v>
      </c>
      <c r="J56" s="40"/>
    </row>
    <row r="57" spans="1:10" ht="15">
      <c r="A57" s="24" t="s">
        <v>47</v>
      </c>
      <c r="B57" s="25"/>
      <c r="C57" s="26" t="s">
        <v>431</v>
      </c>
      <c r="D57" s="27"/>
      <c r="E57" s="24" t="s">
        <v>432</v>
      </c>
      <c r="F57" s="27"/>
      <c r="G57" s="27"/>
      <c r="H57" s="27"/>
      <c r="I57" s="28">
        <f>SUMIFS(I58:I64,A58:A64,"P")</f>
        <v>0</v>
      </c>
      <c r="J57" s="29"/>
    </row>
    <row r="58" spans="1:16" ht="15">
      <c r="A58" s="30" t="s">
        <v>50</v>
      </c>
      <c r="B58" s="30">
        <v>2</v>
      </c>
      <c r="C58" s="31" t="s">
        <v>925</v>
      </c>
      <c r="D58" s="30" t="s">
        <v>78</v>
      </c>
      <c r="E58" s="32" t="s">
        <v>926</v>
      </c>
      <c r="F58" s="33" t="s">
        <v>128</v>
      </c>
      <c r="G58" s="34">
        <v>12</v>
      </c>
      <c r="H58" s="35">
        <v>0</v>
      </c>
      <c r="I58" s="36">
        <f>ROUND(G58*H58,P4)</f>
        <v>0</v>
      </c>
      <c r="J58" s="30"/>
      <c r="O58" s="37">
        <f>I58*0.21</f>
        <v>0</v>
      </c>
      <c r="P58">
        <v>3</v>
      </c>
    </row>
    <row r="59" spans="1:10" ht="15">
      <c r="A59" s="30" t="s">
        <v>55</v>
      </c>
      <c r="B59" s="38"/>
      <c r="E59" s="32" t="s">
        <v>927</v>
      </c>
      <c r="J59" s="40"/>
    </row>
    <row r="60" spans="1:10" ht="105">
      <c r="A60" s="30" t="s">
        <v>58</v>
      </c>
      <c r="B60" s="38"/>
      <c r="E60" s="32" t="s">
        <v>525</v>
      </c>
      <c r="J60" s="40"/>
    </row>
    <row r="61" spans="1:16" ht="15">
      <c r="A61" s="30" t="s">
        <v>50</v>
      </c>
      <c r="B61" s="30">
        <v>13</v>
      </c>
      <c r="C61" s="31" t="s">
        <v>928</v>
      </c>
      <c r="D61" s="30" t="s">
        <v>78</v>
      </c>
      <c r="E61" s="32" t="s">
        <v>929</v>
      </c>
      <c r="F61" s="33" t="s">
        <v>54</v>
      </c>
      <c r="G61" s="34">
        <v>1.086</v>
      </c>
      <c r="H61" s="35">
        <v>0</v>
      </c>
      <c r="I61" s="36">
        <f>ROUND(G61*H61,P4)</f>
        <v>0</v>
      </c>
      <c r="J61" s="30"/>
      <c r="O61" s="37">
        <f>I61*0.21</f>
        <v>0</v>
      </c>
      <c r="P61">
        <v>3</v>
      </c>
    </row>
    <row r="62" spans="1:10" ht="15">
      <c r="A62" s="30" t="s">
        <v>55</v>
      </c>
      <c r="B62" s="38"/>
      <c r="E62" s="32" t="s">
        <v>930</v>
      </c>
      <c r="J62" s="40"/>
    </row>
    <row r="63" spans="1:10" ht="60">
      <c r="A63" s="30" t="s">
        <v>56</v>
      </c>
      <c r="B63" s="38"/>
      <c r="E63" s="41" t="s">
        <v>931</v>
      </c>
      <c r="J63" s="40"/>
    </row>
    <row r="64" spans="1:10" ht="409.5">
      <c r="A64" s="30" t="s">
        <v>58</v>
      </c>
      <c r="B64" s="45"/>
      <c r="C64" s="46"/>
      <c r="D64" s="46"/>
      <c r="E64" s="32" t="s">
        <v>282</v>
      </c>
      <c r="F64" s="46"/>
      <c r="G64" s="46"/>
      <c r="H64" s="46"/>
      <c r="I64" s="46"/>
      <c r="J64" s="47"/>
    </row>
  </sheetData>
  <sheetProtection algorithmName="SHA-512" hashValue="C1u0wm7FRdLFLk8/L4TMuPmcsQJhBCVi/sHJ50msNcRcH9/irINYkbSkbCm8sL7/RdFnuHt281Kym6NRmXNNSw==" saltValue="R/mlenIUctJRjQVzm1k46gR1TlWVwrE3c/alWn/ZPXbLdvbWHoMdqhKL0HCA2aus1kQyHns3hj50DmFIcSeDGw=="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21</v>
      </c>
      <c r="I3" s="19">
        <f>SUMIFS(I8:I57,A8:A57,"SD")</f>
        <v>0</v>
      </c>
      <c r="J3" s="15"/>
      <c r="O3">
        <v>0</v>
      </c>
      <c r="P3">
        <v>2</v>
      </c>
    </row>
    <row r="4" spans="1:16" ht="15">
      <c r="A4" s="3" t="s">
        <v>34</v>
      </c>
      <c r="B4" s="16" t="s">
        <v>35</v>
      </c>
      <c r="C4" s="54" t="s">
        <v>21</v>
      </c>
      <c r="D4" s="55"/>
      <c r="E4" s="17" t="s">
        <v>22</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SUMIFS(I9:I12,A9:A12,"P")</f>
        <v>0</v>
      </c>
      <c r="J8" s="29"/>
    </row>
    <row r="9" spans="1:16" ht="15">
      <c r="A9" s="30" t="s">
        <v>50</v>
      </c>
      <c r="B9" s="30">
        <v>13</v>
      </c>
      <c r="C9" s="31" t="s">
        <v>51</v>
      </c>
      <c r="D9" s="30" t="s">
        <v>52</v>
      </c>
      <c r="E9" s="32" t="s">
        <v>53</v>
      </c>
      <c r="F9" s="33" t="s">
        <v>54</v>
      </c>
      <c r="G9" s="34">
        <v>12.74</v>
      </c>
      <c r="H9" s="35">
        <v>0</v>
      </c>
      <c r="I9" s="36">
        <f>ROUND(G9*H9,P4)</f>
        <v>0</v>
      </c>
      <c r="J9" s="30"/>
      <c r="O9" s="37">
        <f>I9*0.21</f>
        <v>0</v>
      </c>
      <c r="P9">
        <v>3</v>
      </c>
    </row>
    <row r="10" spans="1:10" ht="15">
      <c r="A10" s="30" t="s">
        <v>55</v>
      </c>
      <c r="B10" s="38"/>
      <c r="E10" s="39"/>
      <c r="J10" s="40"/>
    </row>
    <row r="11" spans="1:10" ht="15">
      <c r="A11" s="30" t="s">
        <v>56</v>
      </c>
      <c r="B11" s="38"/>
      <c r="E11" s="49" t="s">
        <v>78</v>
      </c>
      <c r="J11" s="40"/>
    </row>
    <row r="12" spans="1:10" ht="30">
      <c r="A12" s="30" t="s">
        <v>58</v>
      </c>
      <c r="B12" s="38"/>
      <c r="E12" s="32" t="s">
        <v>59</v>
      </c>
      <c r="J12" s="40"/>
    </row>
    <row r="13" spans="1:10" ht="15">
      <c r="A13" s="24" t="s">
        <v>47</v>
      </c>
      <c r="B13" s="25"/>
      <c r="C13" s="26" t="s">
        <v>540</v>
      </c>
      <c r="D13" s="27"/>
      <c r="E13" s="24" t="s">
        <v>541</v>
      </c>
      <c r="F13" s="27"/>
      <c r="G13" s="27"/>
      <c r="H13" s="27"/>
      <c r="I13" s="28">
        <f>SUMIFS(I14:I25,A14:A25,"P")</f>
        <v>0</v>
      </c>
      <c r="J13" s="29"/>
    </row>
    <row r="14" spans="1:16" ht="15">
      <c r="A14" s="30" t="s">
        <v>50</v>
      </c>
      <c r="B14" s="30">
        <v>10</v>
      </c>
      <c r="C14" s="31" t="s">
        <v>246</v>
      </c>
      <c r="D14" s="30" t="s">
        <v>78</v>
      </c>
      <c r="E14" s="32" t="s">
        <v>247</v>
      </c>
      <c r="F14" s="33" t="s">
        <v>89</v>
      </c>
      <c r="G14" s="34">
        <v>18.2</v>
      </c>
      <c r="H14" s="35">
        <v>0</v>
      </c>
      <c r="I14" s="36">
        <f>ROUND(G14*H14,P4)</f>
        <v>0</v>
      </c>
      <c r="J14" s="30"/>
      <c r="O14" s="37">
        <f>I14*0.21</f>
        <v>0</v>
      </c>
      <c r="P14">
        <v>3</v>
      </c>
    </row>
    <row r="15" spans="1:10" ht="15">
      <c r="A15" s="30" t="s">
        <v>55</v>
      </c>
      <c r="B15" s="38"/>
      <c r="E15" s="39" t="s">
        <v>78</v>
      </c>
      <c r="J15" s="40"/>
    </row>
    <row r="16" spans="1:10" ht="15">
      <c r="A16" s="30" t="s">
        <v>56</v>
      </c>
      <c r="B16" s="38"/>
      <c r="E16" s="41" t="s">
        <v>932</v>
      </c>
      <c r="J16" s="40"/>
    </row>
    <row r="17" spans="1:10" ht="30">
      <c r="A17" s="30" t="s">
        <v>58</v>
      </c>
      <c r="B17" s="38"/>
      <c r="E17" s="32" t="s">
        <v>249</v>
      </c>
      <c r="J17" s="40"/>
    </row>
    <row r="18" spans="1:16" ht="15">
      <c r="A18" s="30" t="s">
        <v>50</v>
      </c>
      <c r="B18" s="30">
        <v>11</v>
      </c>
      <c r="C18" s="31" t="s">
        <v>212</v>
      </c>
      <c r="D18" s="30" t="s">
        <v>50</v>
      </c>
      <c r="E18" s="32" t="s">
        <v>762</v>
      </c>
      <c r="F18" s="33" t="s">
        <v>54</v>
      </c>
      <c r="G18" s="34">
        <v>12.74</v>
      </c>
      <c r="H18" s="35">
        <v>0</v>
      </c>
      <c r="I18" s="36">
        <f>ROUND(G18*H18,P4)</f>
        <v>0</v>
      </c>
      <c r="J18" s="30"/>
      <c r="O18" s="37">
        <f>I18*0.21</f>
        <v>0</v>
      </c>
      <c r="P18">
        <v>3</v>
      </c>
    </row>
    <row r="19" spans="1:10" ht="15">
      <c r="A19" s="30" t="s">
        <v>55</v>
      </c>
      <c r="B19" s="38"/>
      <c r="E19" s="39" t="s">
        <v>78</v>
      </c>
      <c r="J19" s="40"/>
    </row>
    <row r="20" spans="1:10" ht="15">
      <c r="A20" s="30" t="s">
        <v>56</v>
      </c>
      <c r="B20" s="38"/>
      <c r="E20" s="41" t="s">
        <v>933</v>
      </c>
      <c r="J20" s="40"/>
    </row>
    <row r="21" spans="1:10" ht="409.5">
      <c r="A21" s="30" t="s">
        <v>58</v>
      </c>
      <c r="B21" s="38"/>
      <c r="E21" s="32" t="s">
        <v>215</v>
      </c>
      <c r="J21" s="40"/>
    </row>
    <row r="22" spans="1:16" ht="15">
      <c r="A22" s="30" t="s">
        <v>50</v>
      </c>
      <c r="B22" s="30">
        <v>12</v>
      </c>
      <c r="C22" s="31" t="s">
        <v>187</v>
      </c>
      <c r="D22" s="30" t="s">
        <v>78</v>
      </c>
      <c r="E22" s="32" t="s">
        <v>761</v>
      </c>
      <c r="F22" s="33" t="s">
        <v>54</v>
      </c>
      <c r="G22" s="34">
        <v>12.74</v>
      </c>
      <c r="H22" s="35">
        <v>0</v>
      </c>
      <c r="I22" s="36">
        <f>ROUND(G22*H22,P4)</f>
        <v>0</v>
      </c>
      <c r="J22" s="30"/>
      <c r="O22" s="37">
        <f>I22*0.21</f>
        <v>0</v>
      </c>
      <c r="P22">
        <v>3</v>
      </c>
    </row>
    <row r="23" spans="1:10" ht="15">
      <c r="A23" s="30" t="s">
        <v>55</v>
      </c>
      <c r="B23" s="38"/>
      <c r="E23" s="39" t="s">
        <v>78</v>
      </c>
      <c r="J23" s="40"/>
    </row>
    <row r="24" spans="1:10" ht="15">
      <c r="A24" s="30" t="s">
        <v>56</v>
      </c>
      <c r="B24" s="38"/>
      <c r="E24" s="41" t="s">
        <v>934</v>
      </c>
      <c r="J24" s="40"/>
    </row>
    <row r="25" spans="1:10" ht="409.5">
      <c r="A25" s="30" t="s">
        <v>58</v>
      </c>
      <c r="B25" s="38"/>
      <c r="E25" s="32" t="s">
        <v>190</v>
      </c>
      <c r="J25" s="40"/>
    </row>
    <row r="26" spans="1:10" ht="15">
      <c r="A26" s="24" t="s">
        <v>47</v>
      </c>
      <c r="B26" s="25"/>
      <c r="C26" s="26" t="s">
        <v>368</v>
      </c>
      <c r="D26" s="27"/>
      <c r="E26" s="24" t="s">
        <v>369</v>
      </c>
      <c r="F26" s="27"/>
      <c r="G26" s="27"/>
      <c r="H26" s="27"/>
      <c r="I26" s="28">
        <f>SUMIFS(I27:I57,A27:A57,"P")</f>
        <v>0</v>
      </c>
      <c r="J26" s="29"/>
    </row>
    <row r="27" spans="1:16" ht="15">
      <c r="A27" s="30" t="s">
        <v>50</v>
      </c>
      <c r="B27" s="30">
        <v>1</v>
      </c>
      <c r="C27" s="31" t="s">
        <v>935</v>
      </c>
      <c r="D27" s="30" t="s">
        <v>78</v>
      </c>
      <c r="E27" s="32" t="s">
        <v>936</v>
      </c>
      <c r="F27" s="33" t="s">
        <v>128</v>
      </c>
      <c r="G27" s="34">
        <v>52</v>
      </c>
      <c r="H27" s="35">
        <v>0</v>
      </c>
      <c r="I27" s="36">
        <f>ROUND(G27*H27,P4)</f>
        <v>0</v>
      </c>
      <c r="J27" s="30"/>
      <c r="O27" s="37">
        <f>I27*0.21</f>
        <v>0</v>
      </c>
      <c r="P27">
        <v>3</v>
      </c>
    </row>
    <row r="28" spans="1:10" ht="15">
      <c r="A28" s="30" t="s">
        <v>55</v>
      </c>
      <c r="B28" s="38"/>
      <c r="E28" s="39" t="s">
        <v>78</v>
      </c>
      <c r="J28" s="40"/>
    </row>
    <row r="29" spans="1:10" ht="120">
      <c r="A29" s="30" t="s">
        <v>58</v>
      </c>
      <c r="B29" s="38"/>
      <c r="E29" s="32" t="s">
        <v>937</v>
      </c>
      <c r="J29" s="40"/>
    </row>
    <row r="30" spans="1:16" ht="15">
      <c r="A30" s="30" t="s">
        <v>50</v>
      </c>
      <c r="B30" s="30">
        <v>2</v>
      </c>
      <c r="C30" s="31" t="s">
        <v>819</v>
      </c>
      <c r="D30" s="30" t="s">
        <v>78</v>
      </c>
      <c r="E30" s="32" t="s">
        <v>820</v>
      </c>
      <c r="F30" s="33" t="s">
        <v>128</v>
      </c>
      <c r="G30" s="34">
        <v>52</v>
      </c>
      <c r="H30" s="35">
        <v>0</v>
      </c>
      <c r="I30" s="36">
        <f>ROUND(G30*H30,P4)</f>
        <v>0</v>
      </c>
      <c r="J30" s="30"/>
      <c r="O30" s="37">
        <f>I30*0.21</f>
        <v>0</v>
      </c>
      <c r="P30">
        <v>3</v>
      </c>
    </row>
    <row r="31" spans="1:10" ht="15">
      <c r="A31" s="30" t="s">
        <v>55</v>
      </c>
      <c r="B31" s="38"/>
      <c r="E31" s="39" t="s">
        <v>78</v>
      </c>
      <c r="J31" s="40"/>
    </row>
    <row r="32" spans="1:10" ht="165">
      <c r="A32" s="30" t="s">
        <v>58</v>
      </c>
      <c r="B32" s="38"/>
      <c r="E32" s="32" t="s">
        <v>821</v>
      </c>
      <c r="J32" s="40"/>
    </row>
    <row r="33" spans="1:16" ht="30">
      <c r="A33" s="30" t="s">
        <v>50</v>
      </c>
      <c r="B33" s="30">
        <v>3</v>
      </c>
      <c r="C33" s="31" t="s">
        <v>938</v>
      </c>
      <c r="D33" s="30" t="s">
        <v>78</v>
      </c>
      <c r="E33" s="32" t="s">
        <v>939</v>
      </c>
      <c r="F33" s="33" t="s">
        <v>128</v>
      </c>
      <c r="G33" s="34">
        <v>52</v>
      </c>
      <c r="H33" s="35">
        <v>0</v>
      </c>
      <c r="I33" s="36">
        <f>ROUND(G33*H33,P4)</f>
        <v>0</v>
      </c>
      <c r="J33" s="30"/>
      <c r="O33" s="37">
        <f>I33*0.21</f>
        <v>0</v>
      </c>
      <c r="P33">
        <v>3</v>
      </c>
    </row>
    <row r="34" spans="1:10" ht="15">
      <c r="A34" s="30" t="s">
        <v>55</v>
      </c>
      <c r="B34" s="38"/>
      <c r="E34" s="39" t="s">
        <v>78</v>
      </c>
      <c r="J34" s="40"/>
    </row>
    <row r="35" spans="1:10" ht="105">
      <c r="A35" s="30" t="s">
        <v>58</v>
      </c>
      <c r="B35" s="38"/>
      <c r="E35" s="32" t="s">
        <v>815</v>
      </c>
      <c r="J35" s="40"/>
    </row>
    <row r="36" spans="1:16" ht="15">
      <c r="A36" s="30" t="s">
        <v>50</v>
      </c>
      <c r="B36" s="30">
        <v>4</v>
      </c>
      <c r="C36" s="31" t="s">
        <v>940</v>
      </c>
      <c r="D36" s="30" t="s">
        <v>78</v>
      </c>
      <c r="E36" s="32" t="s">
        <v>941</v>
      </c>
      <c r="F36" s="33" t="s">
        <v>850</v>
      </c>
      <c r="G36" s="34">
        <v>10</v>
      </c>
      <c r="H36" s="35">
        <v>0</v>
      </c>
      <c r="I36" s="36">
        <f>ROUND(G36*H36,P4)</f>
        <v>0</v>
      </c>
      <c r="J36" s="30"/>
      <c r="O36" s="37">
        <f>I36*0.21</f>
        <v>0</v>
      </c>
      <c r="P36">
        <v>3</v>
      </c>
    </row>
    <row r="37" spans="1:10" ht="15">
      <c r="A37" s="30" t="s">
        <v>55</v>
      </c>
      <c r="B37" s="38"/>
      <c r="E37" s="39" t="s">
        <v>78</v>
      </c>
      <c r="J37" s="40"/>
    </row>
    <row r="38" spans="1:10" ht="120">
      <c r="A38" s="30" t="s">
        <v>58</v>
      </c>
      <c r="B38" s="38"/>
      <c r="E38" s="32" t="s">
        <v>942</v>
      </c>
      <c r="J38" s="40"/>
    </row>
    <row r="39" spans="1:16" ht="30">
      <c r="A39" s="30" t="s">
        <v>50</v>
      </c>
      <c r="B39" s="30">
        <v>5</v>
      </c>
      <c r="C39" s="31" t="s">
        <v>943</v>
      </c>
      <c r="D39" s="30" t="s">
        <v>78</v>
      </c>
      <c r="E39" s="32" t="s">
        <v>944</v>
      </c>
      <c r="F39" s="33" t="s">
        <v>391</v>
      </c>
      <c r="G39" s="34">
        <v>2</v>
      </c>
      <c r="H39" s="35">
        <v>0</v>
      </c>
      <c r="I39" s="36">
        <f>ROUND(G39*H39,P4)</f>
        <v>0</v>
      </c>
      <c r="J39" s="30"/>
      <c r="O39" s="37">
        <f>I39*0.21</f>
        <v>0</v>
      </c>
      <c r="P39">
        <v>3</v>
      </c>
    </row>
    <row r="40" spans="1:10" ht="15">
      <c r="A40" s="30" t="s">
        <v>55</v>
      </c>
      <c r="B40" s="38"/>
      <c r="E40" s="39" t="s">
        <v>78</v>
      </c>
      <c r="J40" s="40"/>
    </row>
    <row r="41" spans="1:10" ht="120">
      <c r="A41" s="30" t="s">
        <v>58</v>
      </c>
      <c r="B41" s="38"/>
      <c r="E41" s="32" t="s">
        <v>945</v>
      </c>
      <c r="J41" s="40"/>
    </row>
    <row r="42" spans="1:16" ht="15">
      <c r="A42" s="30" t="s">
        <v>50</v>
      </c>
      <c r="B42" s="30">
        <v>6</v>
      </c>
      <c r="C42" s="31" t="s">
        <v>808</v>
      </c>
      <c r="D42" s="30" t="s">
        <v>78</v>
      </c>
      <c r="E42" s="32" t="s">
        <v>809</v>
      </c>
      <c r="F42" s="33" t="s">
        <v>128</v>
      </c>
      <c r="G42" s="34">
        <v>52</v>
      </c>
      <c r="H42" s="35">
        <v>0</v>
      </c>
      <c r="I42" s="36">
        <f>ROUND(G42*H42,P4)</f>
        <v>0</v>
      </c>
      <c r="J42" s="30"/>
      <c r="O42" s="37">
        <f>I42*0.21</f>
        <v>0</v>
      </c>
      <c r="P42">
        <v>3</v>
      </c>
    </row>
    <row r="43" spans="1:10" ht="15">
      <c r="A43" s="30" t="s">
        <v>55</v>
      </c>
      <c r="B43" s="38"/>
      <c r="E43" s="39" t="s">
        <v>78</v>
      </c>
      <c r="J43" s="40"/>
    </row>
    <row r="44" spans="1:10" ht="150">
      <c r="A44" s="30" t="s">
        <v>58</v>
      </c>
      <c r="B44" s="38"/>
      <c r="E44" s="32" t="s">
        <v>811</v>
      </c>
      <c r="J44" s="40"/>
    </row>
    <row r="45" spans="1:16" ht="15">
      <c r="A45" s="30" t="s">
        <v>50</v>
      </c>
      <c r="B45" s="30">
        <v>7</v>
      </c>
      <c r="C45" s="31" t="s">
        <v>845</v>
      </c>
      <c r="D45" s="30" t="s">
        <v>78</v>
      </c>
      <c r="E45" s="32" t="s">
        <v>846</v>
      </c>
      <c r="F45" s="33" t="s">
        <v>391</v>
      </c>
      <c r="G45" s="34">
        <v>1</v>
      </c>
      <c r="H45" s="35">
        <v>0</v>
      </c>
      <c r="I45" s="36">
        <f>ROUND(G45*H45,P4)</f>
        <v>0</v>
      </c>
      <c r="J45" s="30"/>
      <c r="O45" s="37">
        <f>I45*0.21</f>
        <v>0</v>
      </c>
      <c r="P45">
        <v>3</v>
      </c>
    </row>
    <row r="46" spans="1:10" ht="15">
      <c r="A46" s="30" t="s">
        <v>55</v>
      </c>
      <c r="B46" s="38"/>
      <c r="E46" s="39" t="s">
        <v>78</v>
      </c>
      <c r="J46" s="40"/>
    </row>
    <row r="47" spans="1:10" ht="120">
      <c r="A47" s="30" t="s">
        <v>58</v>
      </c>
      <c r="B47" s="38"/>
      <c r="E47" s="32" t="s">
        <v>847</v>
      </c>
      <c r="J47" s="40"/>
    </row>
    <row r="48" spans="1:16" ht="15">
      <c r="A48" s="30" t="s">
        <v>50</v>
      </c>
      <c r="B48" s="30">
        <v>8</v>
      </c>
      <c r="C48" s="31" t="s">
        <v>946</v>
      </c>
      <c r="D48" s="30" t="s">
        <v>78</v>
      </c>
      <c r="E48" s="32" t="s">
        <v>947</v>
      </c>
      <c r="F48" s="33" t="s">
        <v>128</v>
      </c>
      <c r="G48" s="34">
        <v>52</v>
      </c>
      <c r="H48" s="35">
        <v>0</v>
      </c>
      <c r="I48" s="36">
        <f>ROUND(G48*H48,P4)</f>
        <v>0</v>
      </c>
      <c r="J48" s="30"/>
      <c r="O48" s="37">
        <f>I48*0.21</f>
        <v>0</v>
      </c>
      <c r="P48">
        <v>3</v>
      </c>
    </row>
    <row r="49" spans="1:10" ht="15">
      <c r="A49" s="30" t="s">
        <v>55</v>
      </c>
      <c r="B49" s="38"/>
      <c r="E49" s="32" t="s">
        <v>444</v>
      </c>
      <c r="J49" s="40"/>
    </row>
    <row r="50" spans="1:10" ht="135">
      <c r="A50" s="30" t="s">
        <v>58</v>
      </c>
      <c r="B50" s="38"/>
      <c r="E50" s="32" t="s">
        <v>948</v>
      </c>
      <c r="J50" s="40"/>
    </row>
    <row r="51" spans="1:16" ht="15">
      <c r="A51" s="30" t="s">
        <v>50</v>
      </c>
      <c r="B51" s="30">
        <v>9</v>
      </c>
      <c r="C51" s="31" t="s">
        <v>949</v>
      </c>
      <c r="D51" s="30" t="s">
        <v>78</v>
      </c>
      <c r="E51" s="32" t="s">
        <v>950</v>
      </c>
      <c r="F51" s="33" t="s">
        <v>128</v>
      </c>
      <c r="G51" s="34">
        <v>52</v>
      </c>
      <c r="H51" s="35">
        <v>0</v>
      </c>
      <c r="I51" s="36">
        <f>ROUND(G51*H51,P4)</f>
        <v>0</v>
      </c>
      <c r="J51" s="30"/>
      <c r="O51" s="37">
        <f>I51*0.21</f>
        <v>0</v>
      </c>
      <c r="P51">
        <v>3</v>
      </c>
    </row>
    <row r="52" spans="1:10" ht="15">
      <c r="A52" s="30" t="s">
        <v>55</v>
      </c>
      <c r="B52" s="38"/>
      <c r="E52" s="39" t="s">
        <v>78</v>
      </c>
      <c r="J52" s="40"/>
    </row>
    <row r="53" spans="1:10" ht="90">
      <c r="A53" s="30" t="s">
        <v>58</v>
      </c>
      <c r="B53" s="38"/>
      <c r="E53" s="32" t="s">
        <v>951</v>
      </c>
      <c r="J53" s="40"/>
    </row>
    <row r="54" spans="1:16" ht="15">
      <c r="A54" s="30" t="s">
        <v>50</v>
      </c>
      <c r="B54" s="30">
        <v>14</v>
      </c>
      <c r="C54" s="31" t="s">
        <v>952</v>
      </c>
      <c r="D54" s="30" t="s">
        <v>78</v>
      </c>
      <c r="E54" s="32" t="s">
        <v>953</v>
      </c>
      <c r="F54" s="33" t="s">
        <v>128</v>
      </c>
      <c r="G54" s="34">
        <v>102</v>
      </c>
      <c r="H54" s="35">
        <v>0</v>
      </c>
      <c r="I54" s="36">
        <f>ROUND(G54*H54,P4)</f>
        <v>0</v>
      </c>
      <c r="J54" s="30"/>
      <c r="O54" s="37">
        <f>I54*0.21</f>
        <v>0</v>
      </c>
      <c r="P54">
        <v>3</v>
      </c>
    </row>
    <row r="55" spans="1:10" ht="15">
      <c r="A55" s="30" t="s">
        <v>55</v>
      </c>
      <c r="B55" s="38"/>
      <c r="E55" s="32" t="s">
        <v>954</v>
      </c>
      <c r="J55" s="40"/>
    </row>
    <row r="56" spans="1:10" ht="45">
      <c r="A56" s="30" t="s">
        <v>56</v>
      </c>
      <c r="B56" s="38"/>
      <c r="E56" s="41" t="s">
        <v>955</v>
      </c>
      <c r="J56" s="40"/>
    </row>
    <row r="57" spans="1:10" ht="120">
      <c r="A57" s="30" t="s">
        <v>58</v>
      </c>
      <c r="B57" s="45"/>
      <c r="C57" s="46"/>
      <c r="D57" s="46"/>
      <c r="E57" s="32" t="s">
        <v>937</v>
      </c>
      <c r="F57" s="46"/>
      <c r="G57" s="46"/>
      <c r="H57" s="46"/>
      <c r="I57" s="46"/>
      <c r="J57" s="47"/>
    </row>
  </sheetData>
  <sheetProtection algorithmName="SHA-512" hashValue="msDP4f7PIgEN153XaXNGQ6wk39tXZdl6aCW0afoprTW8ACzY5UdKhOG3GuhqYSv9TN2Q/Qu70L1ur+p1OdD4gw==" saltValue="2XZ5mrKbPWHotaMYGjigfbTtayAO8YDJDJye8i2+fOmxdGimMUOpUlZPmOxdoClqpL0K09LoO9QSYasE4o1fBA=="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9"/>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23</v>
      </c>
      <c r="I3" s="19">
        <f>SUMIFS(I8:I89,A8:A89,"SD")</f>
        <v>0</v>
      </c>
      <c r="J3" s="15"/>
      <c r="O3">
        <v>0</v>
      </c>
      <c r="P3">
        <v>2</v>
      </c>
    </row>
    <row r="4" spans="1:16" ht="15">
      <c r="A4" s="3" t="s">
        <v>34</v>
      </c>
      <c r="B4" s="16" t="s">
        <v>35</v>
      </c>
      <c r="C4" s="54" t="s">
        <v>23</v>
      </c>
      <c r="D4" s="55"/>
      <c r="E4" s="17" t="s">
        <v>24</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530</v>
      </c>
      <c r="D8" s="27"/>
      <c r="E8" s="24" t="s">
        <v>531</v>
      </c>
      <c r="F8" s="27"/>
      <c r="G8" s="27"/>
      <c r="H8" s="27"/>
      <c r="I8" s="28">
        <f>SUMIFS(I9:I16,A9:A16,"P")</f>
        <v>0</v>
      </c>
      <c r="J8" s="29"/>
    </row>
    <row r="9" spans="1:16" ht="15">
      <c r="A9" s="30" t="s">
        <v>50</v>
      </c>
      <c r="B9" s="30">
        <v>1</v>
      </c>
      <c r="C9" s="31" t="s">
        <v>51</v>
      </c>
      <c r="D9" s="30" t="s">
        <v>52</v>
      </c>
      <c r="E9" s="32" t="s">
        <v>53</v>
      </c>
      <c r="F9" s="33" t="s">
        <v>54</v>
      </c>
      <c r="G9" s="34">
        <v>30</v>
      </c>
      <c r="H9" s="35">
        <v>0</v>
      </c>
      <c r="I9" s="36">
        <f>ROUND(G9*H9,P4)</f>
        <v>0</v>
      </c>
      <c r="J9" s="30"/>
      <c r="O9" s="37">
        <f>I9*0.21</f>
        <v>0</v>
      </c>
      <c r="P9">
        <v>3</v>
      </c>
    </row>
    <row r="10" spans="1:10" ht="15">
      <c r="A10" s="30" t="s">
        <v>55</v>
      </c>
      <c r="B10" s="38"/>
      <c r="E10" s="39"/>
      <c r="J10" s="40"/>
    </row>
    <row r="11" spans="1:10" ht="15">
      <c r="A11" s="30" t="s">
        <v>56</v>
      </c>
      <c r="B11" s="38"/>
      <c r="E11" s="49" t="s">
        <v>78</v>
      </c>
      <c r="J11" s="40"/>
    </row>
    <row r="12" spans="1:10" ht="30">
      <c r="A12" s="30" t="s">
        <v>58</v>
      </c>
      <c r="B12" s="38"/>
      <c r="E12" s="32" t="s">
        <v>59</v>
      </c>
      <c r="J12" s="40"/>
    </row>
    <row r="13" spans="1:16" ht="15">
      <c r="A13" s="30" t="s">
        <v>50</v>
      </c>
      <c r="B13" s="30">
        <v>15</v>
      </c>
      <c r="C13" s="31" t="s">
        <v>956</v>
      </c>
      <c r="D13" s="30" t="s">
        <v>78</v>
      </c>
      <c r="E13" s="32" t="s">
        <v>957</v>
      </c>
      <c r="F13" s="33" t="s">
        <v>80</v>
      </c>
      <c r="G13" s="34">
        <v>1</v>
      </c>
      <c r="H13" s="35">
        <v>0</v>
      </c>
      <c r="I13" s="36">
        <f>ROUND(G13*H13,P4)</f>
        <v>0</v>
      </c>
      <c r="J13" s="30"/>
      <c r="O13" s="37">
        <f>I13*0.21</f>
        <v>0</v>
      </c>
      <c r="P13">
        <v>3</v>
      </c>
    </row>
    <row r="14" spans="1:10" ht="45">
      <c r="A14" s="30" t="s">
        <v>55</v>
      </c>
      <c r="B14" s="38"/>
      <c r="E14" s="32" t="s">
        <v>958</v>
      </c>
      <c r="J14" s="40"/>
    </row>
    <row r="15" spans="1:10" ht="15">
      <c r="A15" s="30" t="s">
        <v>56</v>
      </c>
      <c r="B15" s="38"/>
      <c r="E15" s="41" t="s">
        <v>959</v>
      </c>
      <c r="J15" s="40"/>
    </row>
    <row r="16" spans="1:10" ht="105">
      <c r="A16" s="30" t="s">
        <v>58</v>
      </c>
      <c r="B16" s="38"/>
      <c r="E16" s="32" t="s">
        <v>960</v>
      </c>
      <c r="J16" s="40"/>
    </row>
    <row r="17" spans="1:10" ht="15">
      <c r="A17" s="24" t="s">
        <v>47</v>
      </c>
      <c r="B17" s="25"/>
      <c r="C17" s="26" t="s">
        <v>540</v>
      </c>
      <c r="D17" s="27"/>
      <c r="E17" s="24" t="s">
        <v>541</v>
      </c>
      <c r="F17" s="27"/>
      <c r="G17" s="27"/>
      <c r="H17" s="27"/>
      <c r="I17" s="28">
        <f>SUMIFS(I18:I33,A18:A33,"P")</f>
        <v>0</v>
      </c>
      <c r="J17" s="29"/>
    </row>
    <row r="18" spans="1:16" ht="15">
      <c r="A18" s="30" t="s">
        <v>50</v>
      </c>
      <c r="B18" s="30">
        <v>2</v>
      </c>
      <c r="C18" s="31" t="s">
        <v>187</v>
      </c>
      <c r="D18" s="30" t="s">
        <v>78</v>
      </c>
      <c r="E18" s="32" t="s">
        <v>761</v>
      </c>
      <c r="F18" s="33" t="s">
        <v>54</v>
      </c>
      <c r="G18" s="34">
        <v>30</v>
      </c>
      <c r="H18" s="35">
        <v>0</v>
      </c>
      <c r="I18" s="36">
        <f>ROUND(G18*H18,P4)</f>
        <v>0</v>
      </c>
      <c r="J18" s="30"/>
      <c r="O18" s="37">
        <f>I18*0.21</f>
        <v>0</v>
      </c>
      <c r="P18">
        <v>3</v>
      </c>
    </row>
    <row r="19" spans="1:10" ht="15">
      <c r="A19" s="30" t="s">
        <v>55</v>
      </c>
      <c r="B19" s="38"/>
      <c r="E19" s="39" t="s">
        <v>78</v>
      </c>
      <c r="J19" s="40"/>
    </row>
    <row r="20" spans="1:10" ht="15">
      <c r="A20" s="30" t="s">
        <v>56</v>
      </c>
      <c r="B20" s="38"/>
      <c r="E20" s="41" t="s">
        <v>961</v>
      </c>
      <c r="J20" s="40"/>
    </row>
    <row r="21" spans="1:10" ht="409.5">
      <c r="A21" s="30" t="s">
        <v>58</v>
      </c>
      <c r="B21" s="38"/>
      <c r="E21" s="32" t="s">
        <v>190</v>
      </c>
      <c r="J21" s="40"/>
    </row>
    <row r="22" spans="1:16" ht="15">
      <c r="A22" s="30" t="s">
        <v>50</v>
      </c>
      <c r="B22" s="30">
        <v>3</v>
      </c>
      <c r="C22" s="31" t="s">
        <v>212</v>
      </c>
      <c r="D22" s="30" t="s">
        <v>50</v>
      </c>
      <c r="E22" s="32" t="s">
        <v>762</v>
      </c>
      <c r="F22" s="33" t="s">
        <v>54</v>
      </c>
      <c r="G22" s="34">
        <v>7</v>
      </c>
      <c r="H22" s="35">
        <v>0</v>
      </c>
      <c r="I22" s="36">
        <f>ROUND(G22*H22,P4)</f>
        <v>0</v>
      </c>
      <c r="J22" s="30"/>
      <c r="O22" s="37">
        <f>I22*0.21</f>
        <v>0</v>
      </c>
      <c r="P22">
        <v>3</v>
      </c>
    </row>
    <row r="23" spans="1:10" ht="15">
      <c r="A23" s="30" t="s">
        <v>55</v>
      </c>
      <c r="B23" s="38"/>
      <c r="E23" s="32" t="s">
        <v>862</v>
      </c>
      <c r="J23" s="40"/>
    </row>
    <row r="24" spans="1:10" ht="15">
      <c r="A24" s="30" t="s">
        <v>56</v>
      </c>
      <c r="B24" s="38"/>
      <c r="E24" s="41" t="s">
        <v>962</v>
      </c>
      <c r="J24" s="40"/>
    </row>
    <row r="25" spans="1:10" ht="409.5">
      <c r="A25" s="30" t="s">
        <v>58</v>
      </c>
      <c r="B25" s="38"/>
      <c r="E25" s="32" t="s">
        <v>215</v>
      </c>
      <c r="J25" s="40"/>
    </row>
    <row r="26" spans="1:16" ht="15">
      <c r="A26" s="30" t="s">
        <v>50</v>
      </c>
      <c r="B26" s="30">
        <v>4</v>
      </c>
      <c r="C26" s="31" t="s">
        <v>212</v>
      </c>
      <c r="D26" s="30" t="s">
        <v>864</v>
      </c>
      <c r="E26" s="32" t="s">
        <v>762</v>
      </c>
      <c r="F26" s="33" t="s">
        <v>54</v>
      </c>
      <c r="G26" s="34">
        <v>22.5</v>
      </c>
      <c r="H26" s="35">
        <v>0</v>
      </c>
      <c r="I26" s="36">
        <f>ROUND(G26*H26,P4)</f>
        <v>0</v>
      </c>
      <c r="J26" s="30"/>
      <c r="O26" s="37">
        <f>I26*0.21</f>
        <v>0</v>
      </c>
      <c r="P26">
        <v>3</v>
      </c>
    </row>
    <row r="27" spans="1:10" ht="30">
      <c r="A27" s="30" t="s">
        <v>55</v>
      </c>
      <c r="B27" s="38"/>
      <c r="E27" s="32" t="s">
        <v>865</v>
      </c>
      <c r="J27" s="40"/>
    </row>
    <row r="28" spans="1:10" ht="15">
      <c r="A28" s="30" t="s">
        <v>56</v>
      </c>
      <c r="B28" s="38"/>
      <c r="E28" s="41" t="s">
        <v>963</v>
      </c>
      <c r="J28" s="40"/>
    </row>
    <row r="29" spans="1:10" ht="409.5">
      <c r="A29" s="30" t="s">
        <v>58</v>
      </c>
      <c r="B29" s="38"/>
      <c r="E29" s="32" t="s">
        <v>215</v>
      </c>
      <c r="J29" s="40"/>
    </row>
    <row r="30" spans="1:16" ht="15">
      <c r="A30" s="30" t="s">
        <v>50</v>
      </c>
      <c r="B30" s="30">
        <v>5</v>
      </c>
      <c r="C30" s="31" t="s">
        <v>246</v>
      </c>
      <c r="D30" s="30" t="s">
        <v>78</v>
      </c>
      <c r="E30" s="32" t="s">
        <v>247</v>
      </c>
      <c r="F30" s="33" t="s">
        <v>89</v>
      </c>
      <c r="G30" s="34">
        <v>15</v>
      </c>
      <c r="H30" s="35">
        <v>0</v>
      </c>
      <c r="I30" s="36">
        <f>ROUND(G30*H30,P4)</f>
        <v>0</v>
      </c>
      <c r="J30" s="30"/>
      <c r="O30" s="37">
        <f>I30*0.21</f>
        <v>0</v>
      </c>
      <c r="P30">
        <v>3</v>
      </c>
    </row>
    <row r="31" spans="1:10" ht="15">
      <c r="A31" s="30" t="s">
        <v>55</v>
      </c>
      <c r="B31" s="38"/>
      <c r="E31" s="39" t="s">
        <v>78</v>
      </c>
      <c r="J31" s="40"/>
    </row>
    <row r="32" spans="1:10" ht="15">
      <c r="A32" s="30" t="s">
        <v>56</v>
      </c>
      <c r="B32" s="38"/>
      <c r="E32" s="41" t="s">
        <v>964</v>
      </c>
      <c r="J32" s="40"/>
    </row>
    <row r="33" spans="1:10" ht="30">
      <c r="A33" s="30" t="s">
        <v>58</v>
      </c>
      <c r="B33" s="38"/>
      <c r="E33" s="32" t="s">
        <v>249</v>
      </c>
      <c r="J33" s="40"/>
    </row>
    <row r="34" spans="1:10" ht="15">
      <c r="A34" s="24" t="s">
        <v>47</v>
      </c>
      <c r="B34" s="25"/>
      <c r="C34" s="26" t="s">
        <v>368</v>
      </c>
      <c r="D34" s="27"/>
      <c r="E34" s="24" t="s">
        <v>369</v>
      </c>
      <c r="F34" s="27"/>
      <c r="G34" s="27"/>
      <c r="H34" s="27"/>
      <c r="I34" s="28">
        <f>SUMIFS(I35:I45,A35:A45,"P")</f>
        <v>0</v>
      </c>
      <c r="J34" s="29"/>
    </row>
    <row r="35" spans="1:16" ht="15">
      <c r="A35" s="30" t="s">
        <v>50</v>
      </c>
      <c r="B35" s="30">
        <v>6</v>
      </c>
      <c r="C35" s="31" t="s">
        <v>414</v>
      </c>
      <c r="D35" s="30" t="s">
        <v>540</v>
      </c>
      <c r="E35" s="32" t="s">
        <v>415</v>
      </c>
      <c r="F35" s="33" t="s">
        <v>128</v>
      </c>
      <c r="G35" s="34">
        <v>15</v>
      </c>
      <c r="H35" s="35">
        <v>0</v>
      </c>
      <c r="I35" s="36">
        <f>ROUND(G35*H35,P4)</f>
        <v>0</v>
      </c>
      <c r="J35" s="30"/>
      <c r="O35" s="37">
        <f>I35*0.21</f>
        <v>0</v>
      </c>
      <c r="P35">
        <v>3</v>
      </c>
    </row>
    <row r="36" spans="1:10" ht="15">
      <c r="A36" s="30" t="s">
        <v>55</v>
      </c>
      <c r="B36" s="38"/>
      <c r="E36" s="39" t="s">
        <v>78</v>
      </c>
      <c r="J36" s="40"/>
    </row>
    <row r="37" spans="1:10" ht="15">
      <c r="A37" s="30" t="s">
        <v>56</v>
      </c>
      <c r="B37" s="38"/>
      <c r="E37" s="41" t="s">
        <v>965</v>
      </c>
      <c r="J37" s="40"/>
    </row>
    <row r="38" spans="1:10" ht="45">
      <c r="A38" s="30" t="s">
        <v>58</v>
      </c>
      <c r="B38" s="38"/>
      <c r="E38" s="32" t="s">
        <v>417</v>
      </c>
      <c r="J38" s="40"/>
    </row>
    <row r="39" spans="1:16" ht="15">
      <c r="A39" s="30" t="s">
        <v>50</v>
      </c>
      <c r="B39" s="30">
        <v>9</v>
      </c>
      <c r="C39" s="31" t="s">
        <v>966</v>
      </c>
      <c r="D39" s="30" t="s">
        <v>78</v>
      </c>
      <c r="E39" s="32" t="s">
        <v>967</v>
      </c>
      <c r="F39" s="33" t="s">
        <v>391</v>
      </c>
      <c r="G39" s="34">
        <v>2</v>
      </c>
      <c r="H39" s="35">
        <v>0</v>
      </c>
      <c r="I39" s="36">
        <f>ROUND(G39*H39,P4)</f>
        <v>0</v>
      </c>
      <c r="J39" s="30"/>
      <c r="O39" s="37">
        <f>I39*0.21</f>
        <v>0</v>
      </c>
      <c r="P39">
        <v>3</v>
      </c>
    </row>
    <row r="40" spans="1:10" ht="15">
      <c r="A40" s="30" t="s">
        <v>55</v>
      </c>
      <c r="B40" s="38"/>
      <c r="E40" s="39" t="s">
        <v>78</v>
      </c>
      <c r="J40" s="40"/>
    </row>
    <row r="41" spans="1:10" ht="45">
      <c r="A41" s="30" t="s">
        <v>56</v>
      </c>
      <c r="B41" s="38"/>
      <c r="E41" s="41" t="s">
        <v>968</v>
      </c>
      <c r="J41" s="40"/>
    </row>
    <row r="42" spans="1:10" ht="270">
      <c r="A42" s="30" t="s">
        <v>58</v>
      </c>
      <c r="B42" s="38"/>
      <c r="E42" s="32" t="s">
        <v>969</v>
      </c>
      <c r="J42" s="40"/>
    </row>
    <row r="43" spans="1:16" ht="15">
      <c r="A43" s="30" t="s">
        <v>50</v>
      </c>
      <c r="B43" s="30">
        <v>14</v>
      </c>
      <c r="C43" s="31" t="s">
        <v>845</v>
      </c>
      <c r="D43" s="30" t="s">
        <v>78</v>
      </c>
      <c r="E43" s="32" t="s">
        <v>846</v>
      </c>
      <c r="F43" s="33" t="s">
        <v>391</v>
      </c>
      <c r="G43" s="34">
        <v>1</v>
      </c>
      <c r="H43" s="35">
        <v>0</v>
      </c>
      <c r="I43" s="36">
        <f>ROUND(G43*H43,P4)</f>
        <v>0</v>
      </c>
      <c r="J43" s="30"/>
      <c r="O43" s="37">
        <f>I43*0.21</f>
        <v>0</v>
      </c>
      <c r="P43">
        <v>3</v>
      </c>
    </row>
    <row r="44" spans="1:10" ht="15">
      <c r="A44" s="30" t="s">
        <v>55</v>
      </c>
      <c r="B44" s="38"/>
      <c r="E44" s="39" t="s">
        <v>78</v>
      </c>
      <c r="J44" s="40"/>
    </row>
    <row r="45" spans="1:10" ht="120">
      <c r="A45" s="30" t="s">
        <v>58</v>
      </c>
      <c r="B45" s="38"/>
      <c r="E45" s="32" t="s">
        <v>847</v>
      </c>
      <c r="J45" s="40"/>
    </row>
    <row r="46" spans="1:10" ht="15">
      <c r="A46" s="24" t="s">
        <v>47</v>
      </c>
      <c r="B46" s="25"/>
      <c r="C46" s="26" t="s">
        <v>699</v>
      </c>
      <c r="D46" s="27"/>
      <c r="E46" s="24" t="s">
        <v>700</v>
      </c>
      <c r="F46" s="27"/>
      <c r="G46" s="27"/>
      <c r="H46" s="27"/>
      <c r="I46" s="28">
        <f>SUMIFS(I47:I80,A47:A80,"P")</f>
        <v>0</v>
      </c>
      <c r="J46" s="29"/>
    </row>
    <row r="47" spans="1:16" ht="15">
      <c r="A47" s="30" t="s">
        <v>50</v>
      </c>
      <c r="B47" s="30">
        <v>7</v>
      </c>
      <c r="C47" s="31" t="s">
        <v>899</v>
      </c>
      <c r="D47" s="30" t="s">
        <v>78</v>
      </c>
      <c r="E47" s="32" t="s">
        <v>900</v>
      </c>
      <c r="F47" s="33" t="s">
        <v>128</v>
      </c>
      <c r="G47" s="34">
        <v>15</v>
      </c>
      <c r="H47" s="35">
        <v>0</v>
      </c>
      <c r="I47" s="36">
        <f>ROUND(G47*H47,P4)</f>
        <v>0</v>
      </c>
      <c r="J47" s="30"/>
      <c r="O47" s="37">
        <f>I47*0.21</f>
        <v>0</v>
      </c>
      <c r="P47">
        <v>3</v>
      </c>
    </row>
    <row r="48" spans="1:10" ht="15">
      <c r="A48" s="30" t="s">
        <v>55</v>
      </c>
      <c r="B48" s="38"/>
      <c r="E48" s="39" t="s">
        <v>78</v>
      </c>
      <c r="J48" s="40"/>
    </row>
    <row r="49" spans="1:10" ht="15">
      <c r="A49" s="30" t="s">
        <v>56</v>
      </c>
      <c r="B49" s="38"/>
      <c r="E49" s="41" t="s">
        <v>970</v>
      </c>
      <c r="J49" s="40"/>
    </row>
    <row r="50" spans="1:10" ht="60">
      <c r="A50" s="30" t="s">
        <v>58</v>
      </c>
      <c r="B50" s="38"/>
      <c r="E50" s="32" t="s">
        <v>902</v>
      </c>
      <c r="J50" s="40"/>
    </row>
    <row r="51" spans="1:16" ht="15">
      <c r="A51" s="30" t="s">
        <v>50</v>
      </c>
      <c r="B51" s="30">
        <v>10</v>
      </c>
      <c r="C51" s="31" t="s">
        <v>971</v>
      </c>
      <c r="D51" s="30" t="s">
        <v>78</v>
      </c>
      <c r="E51" s="32" t="s">
        <v>972</v>
      </c>
      <c r="F51" s="33" t="s">
        <v>128</v>
      </c>
      <c r="G51" s="34">
        <v>15.5</v>
      </c>
      <c r="H51" s="35">
        <v>0</v>
      </c>
      <c r="I51" s="36">
        <f>ROUND(G51*H51,P4)</f>
        <v>0</v>
      </c>
      <c r="J51" s="30"/>
      <c r="O51" s="37">
        <f>I51*0.21</f>
        <v>0</v>
      </c>
      <c r="P51">
        <v>3</v>
      </c>
    </row>
    <row r="52" spans="1:10" ht="15">
      <c r="A52" s="30" t="s">
        <v>55</v>
      </c>
      <c r="B52" s="38"/>
      <c r="E52" s="39" t="s">
        <v>78</v>
      </c>
      <c r="J52" s="40"/>
    </row>
    <row r="53" spans="1:10" ht="15">
      <c r="A53" s="30" t="s">
        <v>56</v>
      </c>
      <c r="B53" s="38"/>
      <c r="E53" s="41" t="s">
        <v>973</v>
      </c>
      <c r="J53" s="40"/>
    </row>
    <row r="54" spans="1:10" ht="75">
      <c r="A54" s="30" t="s">
        <v>58</v>
      </c>
      <c r="B54" s="38"/>
      <c r="E54" s="32" t="s">
        <v>898</v>
      </c>
      <c r="J54" s="40"/>
    </row>
    <row r="55" spans="1:16" ht="30">
      <c r="A55" s="30" t="s">
        <v>50</v>
      </c>
      <c r="B55" s="30">
        <v>11</v>
      </c>
      <c r="C55" s="31" t="s">
        <v>881</v>
      </c>
      <c r="D55" s="30" t="s">
        <v>78</v>
      </c>
      <c r="E55" s="32" t="s">
        <v>882</v>
      </c>
      <c r="F55" s="33" t="s">
        <v>128</v>
      </c>
      <c r="G55" s="34">
        <v>12</v>
      </c>
      <c r="H55" s="35">
        <v>0</v>
      </c>
      <c r="I55" s="36">
        <f>ROUND(G55*H55,P4)</f>
        <v>0</v>
      </c>
      <c r="J55" s="30"/>
      <c r="O55" s="37">
        <f>I55*0.21</f>
        <v>0</v>
      </c>
      <c r="P55">
        <v>3</v>
      </c>
    </row>
    <row r="56" spans="1:10" ht="15">
      <c r="A56" s="30" t="s">
        <v>55</v>
      </c>
      <c r="B56" s="38"/>
      <c r="E56" s="39" t="s">
        <v>78</v>
      </c>
      <c r="J56" s="40"/>
    </row>
    <row r="57" spans="1:10" ht="15">
      <c r="A57" s="30" t="s">
        <v>56</v>
      </c>
      <c r="B57" s="38"/>
      <c r="E57" s="41" t="s">
        <v>974</v>
      </c>
      <c r="J57" s="40"/>
    </row>
    <row r="58" spans="1:10" ht="330">
      <c r="A58" s="30" t="s">
        <v>58</v>
      </c>
      <c r="B58" s="38"/>
      <c r="E58" s="32" t="s">
        <v>884</v>
      </c>
      <c r="J58" s="40"/>
    </row>
    <row r="59" spans="1:16" ht="30">
      <c r="A59" s="30" t="s">
        <v>50</v>
      </c>
      <c r="B59" s="30">
        <v>12</v>
      </c>
      <c r="C59" s="31" t="s">
        <v>975</v>
      </c>
      <c r="D59" s="30" t="s">
        <v>78</v>
      </c>
      <c r="E59" s="32" t="s">
        <v>976</v>
      </c>
      <c r="F59" s="33" t="s">
        <v>128</v>
      </c>
      <c r="G59" s="34">
        <v>20</v>
      </c>
      <c r="H59" s="35">
        <v>0</v>
      </c>
      <c r="I59" s="36">
        <f>ROUND(G59*H59,P4)</f>
        <v>0</v>
      </c>
      <c r="J59" s="30"/>
      <c r="O59" s="37">
        <f>I59*0.21</f>
        <v>0</v>
      </c>
      <c r="P59">
        <v>3</v>
      </c>
    </row>
    <row r="60" spans="1:10" ht="15">
      <c r="A60" s="30" t="s">
        <v>55</v>
      </c>
      <c r="B60" s="38"/>
      <c r="E60" s="39" t="s">
        <v>78</v>
      </c>
      <c r="J60" s="40"/>
    </row>
    <row r="61" spans="1:10" ht="30">
      <c r="A61" s="30" t="s">
        <v>56</v>
      </c>
      <c r="B61" s="38"/>
      <c r="E61" s="41" t="s">
        <v>977</v>
      </c>
      <c r="J61" s="40"/>
    </row>
    <row r="62" spans="1:10" ht="330">
      <c r="A62" s="30" t="s">
        <v>58</v>
      </c>
      <c r="B62" s="38"/>
      <c r="E62" s="32" t="s">
        <v>884</v>
      </c>
      <c r="J62" s="40"/>
    </row>
    <row r="63" spans="1:16" ht="15">
      <c r="A63" s="30" t="s">
        <v>50</v>
      </c>
      <c r="B63" s="30">
        <v>13</v>
      </c>
      <c r="C63" s="31" t="s">
        <v>978</v>
      </c>
      <c r="D63" s="30" t="s">
        <v>78</v>
      </c>
      <c r="E63" s="32" t="s">
        <v>979</v>
      </c>
      <c r="F63" s="33" t="s">
        <v>128</v>
      </c>
      <c r="G63" s="34">
        <v>10</v>
      </c>
      <c r="H63" s="35">
        <v>0</v>
      </c>
      <c r="I63" s="36">
        <f>ROUND(G63*H63,P4)</f>
        <v>0</v>
      </c>
      <c r="J63" s="30"/>
      <c r="O63" s="37">
        <f>I63*0.21</f>
        <v>0</v>
      </c>
      <c r="P63">
        <v>3</v>
      </c>
    </row>
    <row r="64" spans="1:10" ht="15">
      <c r="A64" s="30" t="s">
        <v>55</v>
      </c>
      <c r="B64" s="38"/>
      <c r="E64" s="39" t="s">
        <v>78</v>
      </c>
      <c r="J64" s="40"/>
    </row>
    <row r="65" spans="1:10" ht="330">
      <c r="A65" s="30" t="s">
        <v>58</v>
      </c>
      <c r="B65" s="38"/>
      <c r="E65" s="32" t="s">
        <v>980</v>
      </c>
      <c r="J65" s="40"/>
    </row>
    <row r="66" spans="1:16" ht="15">
      <c r="A66" s="30" t="s">
        <v>50</v>
      </c>
      <c r="B66" s="30">
        <v>17</v>
      </c>
      <c r="C66" s="31" t="s">
        <v>981</v>
      </c>
      <c r="D66" s="30" t="s">
        <v>78</v>
      </c>
      <c r="E66" s="32" t="s">
        <v>982</v>
      </c>
      <c r="F66" s="33" t="s">
        <v>391</v>
      </c>
      <c r="G66" s="34">
        <v>5</v>
      </c>
      <c r="H66" s="35">
        <v>0</v>
      </c>
      <c r="I66" s="36">
        <f>ROUND(G66*H66,P4)</f>
        <v>0</v>
      </c>
      <c r="J66" s="30"/>
      <c r="O66" s="37">
        <f>I66*0.21</f>
        <v>0</v>
      </c>
      <c r="P66">
        <v>3</v>
      </c>
    </row>
    <row r="67" spans="1:10" ht="15">
      <c r="A67" s="30" t="s">
        <v>55</v>
      </c>
      <c r="B67" s="38"/>
      <c r="E67" s="39" t="s">
        <v>78</v>
      </c>
      <c r="J67" s="40"/>
    </row>
    <row r="68" spans="1:10" ht="45">
      <c r="A68" s="30" t="s">
        <v>58</v>
      </c>
      <c r="B68" s="38"/>
      <c r="E68" s="32" t="s">
        <v>983</v>
      </c>
      <c r="J68" s="40"/>
    </row>
    <row r="69" spans="1:16" ht="15">
      <c r="A69" s="30" t="s">
        <v>50</v>
      </c>
      <c r="B69" s="30">
        <v>18</v>
      </c>
      <c r="C69" s="31" t="s">
        <v>984</v>
      </c>
      <c r="D69" s="30" t="s">
        <v>78</v>
      </c>
      <c r="E69" s="32" t="s">
        <v>985</v>
      </c>
      <c r="F69" s="33" t="s">
        <v>391</v>
      </c>
      <c r="G69" s="34">
        <v>1</v>
      </c>
      <c r="H69" s="35">
        <v>0</v>
      </c>
      <c r="I69" s="36">
        <f>ROUND(G69*H69,P4)</f>
        <v>0</v>
      </c>
      <c r="J69" s="30"/>
      <c r="O69" s="37">
        <f>I69*0.21</f>
        <v>0</v>
      </c>
      <c r="P69">
        <v>3</v>
      </c>
    </row>
    <row r="70" spans="1:10" ht="15">
      <c r="A70" s="30" t="s">
        <v>55</v>
      </c>
      <c r="B70" s="38"/>
      <c r="E70" s="39" t="s">
        <v>78</v>
      </c>
      <c r="J70" s="40"/>
    </row>
    <row r="71" spans="1:10" ht="60">
      <c r="A71" s="30" t="s">
        <v>58</v>
      </c>
      <c r="B71" s="38"/>
      <c r="E71" s="32" t="s">
        <v>986</v>
      </c>
      <c r="J71" s="40"/>
    </row>
    <row r="72" spans="1:16" ht="15">
      <c r="A72" s="30" t="s">
        <v>50</v>
      </c>
      <c r="B72" s="30">
        <v>19</v>
      </c>
      <c r="C72" s="31" t="s">
        <v>987</v>
      </c>
      <c r="D72" s="30" t="s">
        <v>78</v>
      </c>
      <c r="E72" s="32" t="s">
        <v>988</v>
      </c>
      <c r="F72" s="33" t="s">
        <v>391</v>
      </c>
      <c r="G72" s="34">
        <v>3</v>
      </c>
      <c r="H72" s="35">
        <v>0</v>
      </c>
      <c r="I72" s="36">
        <f>ROUND(G72*H72,P4)</f>
        <v>0</v>
      </c>
      <c r="J72" s="30"/>
      <c r="O72" s="37">
        <f>I72*0.21</f>
        <v>0</v>
      </c>
      <c r="P72">
        <v>3</v>
      </c>
    </row>
    <row r="73" spans="1:10" ht="15">
      <c r="A73" s="30" t="s">
        <v>55</v>
      </c>
      <c r="B73" s="38"/>
      <c r="E73" s="39" t="s">
        <v>78</v>
      </c>
      <c r="J73" s="40"/>
    </row>
    <row r="74" spans="1:10" ht="60">
      <c r="A74" s="30" t="s">
        <v>58</v>
      </c>
      <c r="B74" s="38"/>
      <c r="E74" s="32" t="s">
        <v>421</v>
      </c>
      <c r="J74" s="40"/>
    </row>
    <row r="75" spans="1:16" ht="15">
      <c r="A75" s="30" t="s">
        <v>50</v>
      </c>
      <c r="B75" s="30">
        <v>20</v>
      </c>
      <c r="C75" s="31" t="s">
        <v>989</v>
      </c>
      <c r="D75" s="30" t="s">
        <v>78</v>
      </c>
      <c r="E75" s="32" t="s">
        <v>990</v>
      </c>
      <c r="F75" s="33" t="s">
        <v>391</v>
      </c>
      <c r="G75" s="34">
        <v>1</v>
      </c>
      <c r="H75" s="35">
        <v>0</v>
      </c>
      <c r="I75" s="36">
        <f>ROUND(G75*H75,P4)</f>
        <v>0</v>
      </c>
      <c r="J75" s="30"/>
      <c r="O75" s="37">
        <f>I75*0.21</f>
        <v>0</v>
      </c>
      <c r="P75">
        <v>3</v>
      </c>
    </row>
    <row r="76" spans="1:10" ht="15">
      <c r="A76" s="30" t="s">
        <v>55</v>
      </c>
      <c r="B76" s="38"/>
      <c r="E76" s="39" t="s">
        <v>78</v>
      </c>
      <c r="J76" s="40"/>
    </row>
    <row r="77" spans="1:10" ht="30">
      <c r="A77" s="30" t="s">
        <v>58</v>
      </c>
      <c r="B77" s="38"/>
      <c r="E77" s="32" t="s">
        <v>991</v>
      </c>
      <c r="J77" s="40"/>
    </row>
    <row r="78" spans="1:16" ht="15">
      <c r="A78" s="30" t="s">
        <v>50</v>
      </c>
      <c r="B78" s="30">
        <v>21</v>
      </c>
      <c r="C78" s="31" t="s">
        <v>992</v>
      </c>
      <c r="D78" s="30" t="s">
        <v>78</v>
      </c>
      <c r="E78" s="32" t="s">
        <v>993</v>
      </c>
      <c r="F78" s="33" t="s">
        <v>391</v>
      </c>
      <c r="G78" s="34">
        <v>1</v>
      </c>
      <c r="H78" s="35">
        <v>0</v>
      </c>
      <c r="I78" s="36">
        <f>ROUND(G78*H78,P4)</f>
        <v>0</v>
      </c>
      <c r="J78" s="30"/>
      <c r="O78" s="37">
        <f>I78*0.21</f>
        <v>0</v>
      </c>
      <c r="P78">
        <v>3</v>
      </c>
    </row>
    <row r="79" spans="1:10" ht="15">
      <c r="A79" s="30" t="s">
        <v>55</v>
      </c>
      <c r="B79" s="38"/>
      <c r="E79" s="39" t="s">
        <v>78</v>
      </c>
      <c r="J79" s="40"/>
    </row>
    <row r="80" spans="1:10" ht="30">
      <c r="A80" s="30" t="s">
        <v>58</v>
      </c>
      <c r="B80" s="38"/>
      <c r="E80" s="32" t="s">
        <v>994</v>
      </c>
      <c r="J80" s="40"/>
    </row>
    <row r="81" spans="1:10" ht="15">
      <c r="A81" s="24" t="s">
        <v>47</v>
      </c>
      <c r="B81" s="25"/>
      <c r="C81" s="26" t="s">
        <v>431</v>
      </c>
      <c r="D81" s="27"/>
      <c r="E81" s="24" t="s">
        <v>432</v>
      </c>
      <c r="F81" s="27"/>
      <c r="G81" s="27"/>
      <c r="H81" s="27"/>
      <c r="I81" s="28">
        <f>SUMIFS(I82:I89,A82:A89,"P")</f>
        <v>0</v>
      </c>
      <c r="J81" s="29"/>
    </row>
    <row r="82" spans="1:16" ht="15">
      <c r="A82" s="30" t="s">
        <v>50</v>
      </c>
      <c r="B82" s="30">
        <v>8</v>
      </c>
      <c r="C82" s="31" t="s">
        <v>995</v>
      </c>
      <c r="D82" s="30" t="s">
        <v>78</v>
      </c>
      <c r="E82" s="32" t="s">
        <v>996</v>
      </c>
      <c r="F82" s="33" t="s">
        <v>128</v>
      </c>
      <c r="G82" s="34">
        <v>14.5</v>
      </c>
      <c r="H82" s="35">
        <v>0</v>
      </c>
      <c r="I82" s="36">
        <f>ROUND(G82*H82,P4)</f>
        <v>0</v>
      </c>
      <c r="J82" s="30"/>
      <c r="O82" s="37">
        <f>I82*0.21</f>
        <v>0</v>
      </c>
      <c r="P82">
        <v>3</v>
      </c>
    </row>
    <row r="83" spans="1:10" ht="15">
      <c r="A83" s="30" t="s">
        <v>55</v>
      </c>
      <c r="B83" s="38"/>
      <c r="E83" s="32" t="s">
        <v>927</v>
      </c>
      <c r="J83" s="40"/>
    </row>
    <row r="84" spans="1:10" ht="15">
      <c r="A84" s="30" t="s">
        <v>56</v>
      </c>
      <c r="B84" s="38"/>
      <c r="E84" s="41" t="s">
        <v>997</v>
      </c>
      <c r="J84" s="40"/>
    </row>
    <row r="85" spans="1:10" ht="105">
      <c r="A85" s="30" t="s">
        <v>58</v>
      </c>
      <c r="B85" s="38"/>
      <c r="E85" s="32" t="s">
        <v>525</v>
      </c>
      <c r="J85" s="40"/>
    </row>
    <row r="86" spans="1:16" ht="15">
      <c r="A86" s="30" t="s">
        <v>50</v>
      </c>
      <c r="B86" s="30">
        <v>16</v>
      </c>
      <c r="C86" s="31" t="s">
        <v>998</v>
      </c>
      <c r="D86" s="30" t="s">
        <v>78</v>
      </c>
      <c r="E86" s="32" t="s">
        <v>999</v>
      </c>
      <c r="F86" s="33" t="s">
        <v>128</v>
      </c>
      <c r="G86" s="34">
        <v>20</v>
      </c>
      <c r="H86" s="35">
        <v>0</v>
      </c>
      <c r="I86" s="36">
        <f>ROUND(G86*H86,P4)</f>
        <v>0</v>
      </c>
      <c r="J86" s="30"/>
      <c r="O86" s="37">
        <f>I86*0.21</f>
        <v>0</v>
      </c>
      <c r="P86">
        <v>3</v>
      </c>
    </row>
    <row r="87" spans="1:10" ht="15">
      <c r="A87" s="30" t="s">
        <v>55</v>
      </c>
      <c r="B87" s="38"/>
      <c r="E87" s="32" t="s">
        <v>1000</v>
      </c>
      <c r="J87" s="40"/>
    </row>
    <row r="88" spans="1:10" ht="15">
      <c r="A88" s="30" t="s">
        <v>56</v>
      </c>
      <c r="B88" s="38"/>
      <c r="E88" s="41" t="s">
        <v>1001</v>
      </c>
      <c r="J88" s="40"/>
    </row>
    <row r="89" spans="1:10" ht="105">
      <c r="A89" s="30" t="s">
        <v>58</v>
      </c>
      <c r="B89" s="45"/>
      <c r="C89" s="46"/>
      <c r="D89" s="46"/>
      <c r="E89" s="32" t="s">
        <v>525</v>
      </c>
      <c r="F89" s="46"/>
      <c r="G89" s="46"/>
      <c r="H89" s="46"/>
      <c r="I89" s="46"/>
      <c r="J89" s="47"/>
    </row>
  </sheetData>
  <sheetProtection algorithmName="SHA-512" hashValue="76ZiY+GpuO94CrGfXC1HZZS1vcjdLbbGgFgYS1Plwj752QoJtEJbVVsMTR9N0F/gFXMKaRywsiE2yrxbrVQgSQ==" saltValue="2nWcX2Vz5UQyaAxvSZB3vYDRqTve6GvvYlx4pWg8wcWupGaXYguNYuxFK35rKv5JEY9CjU5fZ4XOf/vkkkVyCw=="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68"/>
  <sheetViews>
    <sheetView workbookViewId="0" topLeftCell="B1">
      <selection activeCell="H9" sqref="H9"/>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29</v>
      </c>
      <c r="F2" s="3"/>
      <c r="G2" s="3"/>
      <c r="H2" s="3"/>
      <c r="I2" s="3"/>
      <c r="J2" s="15"/>
    </row>
    <row r="3" spans="1:16" ht="15">
      <c r="A3" s="3" t="s">
        <v>30</v>
      </c>
      <c r="B3" s="16" t="s">
        <v>31</v>
      </c>
      <c r="C3" s="54" t="s">
        <v>32</v>
      </c>
      <c r="D3" s="55"/>
      <c r="E3" s="17" t="s">
        <v>33</v>
      </c>
      <c r="F3" s="3"/>
      <c r="G3" s="3"/>
      <c r="H3" s="18" t="s">
        <v>25</v>
      </c>
      <c r="I3" s="19">
        <f>SUMIFS(I8:I168,A8:A168,"SD")</f>
        <v>0</v>
      </c>
      <c r="J3" s="15"/>
      <c r="O3">
        <v>0</v>
      </c>
      <c r="P3">
        <v>2</v>
      </c>
    </row>
    <row r="4" spans="1:16" ht="15">
      <c r="A4" s="3" t="s">
        <v>34</v>
      </c>
      <c r="B4" s="16" t="s">
        <v>35</v>
      </c>
      <c r="C4" s="54" t="s">
        <v>25</v>
      </c>
      <c r="D4" s="55"/>
      <c r="E4" s="17" t="s">
        <v>26</v>
      </c>
      <c r="F4" s="3"/>
      <c r="G4" s="3"/>
      <c r="H4" s="3"/>
      <c r="I4" s="3"/>
      <c r="J4" s="15"/>
      <c r="O4">
        <v>0.15</v>
      </c>
      <c r="P4">
        <v>2</v>
      </c>
    </row>
    <row r="5" spans="1:15" ht="15">
      <c r="A5" s="56" t="s">
        <v>36</v>
      </c>
      <c r="B5" s="57" t="s">
        <v>37</v>
      </c>
      <c r="C5" s="52" t="s">
        <v>38</v>
      </c>
      <c r="D5" s="52" t="s">
        <v>39</v>
      </c>
      <c r="E5" s="52" t="s">
        <v>40</v>
      </c>
      <c r="F5" s="52" t="s">
        <v>41</v>
      </c>
      <c r="G5" s="52" t="s">
        <v>42</v>
      </c>
      <c r="H5" s="52" t="s">
        <v>43</v>
      </c>
      <c r="I5" s="52"/>
      <c r="J5" s="53" t="s">
        <v>44</v>
      </c>
      <c r="O5">
        <v>0.21</v>
      </c>
    </row>
    <row r="6" spans="1:10" ht="15">
      <c r="A6" s="56"/>
      <c r="B6" s="57"/>
      <c r="C6" s="52"/>
      <c r="D6" s="52"/>
      <c r="E6" s="52"/>
      <c r="F6" s="52"/>
      <c r="G6" s="52"/>
      <c r="H6" s="7" t="s">
        <v>45</v>
      </c>
      <c r="I6" s="7" t="s">
        <v>46</v>
      </c>
      <c r="J6" s="53"/>
    </row>
    <row r="7" spans="1:10" ht="15">
      <c r="A7" s="22">
        <v>0</v>
      </c>
      <c r="B7" s="20">
        <v>1</v>
      </c>
      <c r="C7" s="23">
        <v>2</v>
      </c>
      <c r="D7" s="7">
        <v>3</v>
      </c>
      <c r="E7" s="23">
        <v>4</v>
      </c>
      <c r="F7" s="7">
        <v>5</v>
      </c>
      <c r="G7" s="7">
        <v>6</v>
      </c>
      <c r="H7" s="7">
        <v>7</v>
      </c>
      <c r="I7" s="23">
        <v>8</v>
      </c>
      <c r="J7" s="21">
        <v>9</v>
      </c>
    </row>
    <row r="8" spans="1:10" ht="15">
      <c r="A8" s="24" t="s">
        <v>47</v>
      </c>
      <c r="B8" s="25"/>
      <c r="C8" s="26" t="s">
        <v>1002</v>
      </c>
      <c r="D8" s="27"/>
      <c r="E8" s="24" t="s">
        <v>1002</v>
      </c>
      <c r="F8" s="27"/>
      <c r="G8" s="27"/>
      <c r="H8" s="27"/>
      <c r="I8" s="28">
        <f>SUMIFS(I9:I44,A9:A44,"P")</f>
        <v>0</v>
      </c>
      <c r="J8" s="29"/>
    </row>
    <row r="9" spans="1:16" ht="30">
      <c r="A9" s="30" t="s">
        <v>50</v>
      </c>
      <c r="B9" s="30">
        <v>1</v>
      </c>
      <c r="C9" s="31" t="s">
        <v>1003</v>
      </c>
      <c r="D9" s="30"/>
      <c r="E9" s="32" t="s">
        <v>1004</v>
      </c>
      <c r="F9" s="33" t="s">
        <v>1005</v>
      </c>
      <c r="G9" s="34">
        <v>3</v>
      </c>
      <c r="H9" s="35">
        <v>0</v>
      </c>
      <c r="I9" s="36">
        <f>ROUND(G9*H9,P4)</f>
        <v>0</v>
      </c>
      <c r="J9" s="30"/>
      <c r="O9" s="37">
        <f>I9*0.21</f>
        <v>0</v>
      </c>
      <c r="P9">
        <v>3</v>
      </c>
    </row>
    <row r="10" spans="1:10" ht="15">
      <c r="A10" s="30" t="s">
        <v>55</v>
      </c>
      <c r="B10" s="38"/>
      <c r="E10" s="39" t="s">
        <v>78</v>
      </c>
      <c r="J10" s="40"/>
    </row>
    <row r="11" spans="1:10" ht="15">
      <c r="A11" s="30" t="s">
        <v>58</v>
      </c>
      <c r="B11" s="38"/>
      <c r="E11" s="32" t="s">
        <v>1006</v>
      </c>
      <c r="J11" s="40"/>
    </row>
    <row r="12" spans="1:16" ht="30">
      <c r="A12" s="30" t="s">
        <v>50</v>
      </c>
      <c r="B12" s="30">
        <v>2</v>
      </c>
      <c r="C12" s="31" t="s">
        <v>1007</v>
      </c>
      <c r="D12" s="30"/>
      <c r="E12" s="32" t="s">
        <v>1008</v>
      </c>
      <c r="F12" s="33" t="s">
        <v>1005</v>
      </c>
      <c r="G12" s="34">
        <v>2</v>
      </c>
      <c r="H12" s="35">
        <v>0</v>
      </c>
      <c r="I12" s="36">
        <f>ROUND(G12*H12,P4)</f>
        <v>0</v>
      </c>
      <c r="J12" s="30"/>
      <c r="O12" s="37">
        <f>I12*0.21</f>
        <v>0</v>
      </c>
      <c r="P12">
        <v>3</v>
      </c>
    </row>
    <row r="13" spans="1:10" ht="15">
      <c r="A13" s="30" t="s">
        <v>55</v>
      </c>
      <c r="B13" s="38"/>
      <c r="E13" s="39" t="s">
        <v>78</v>
      </c>
      <c r="J13" s="40"/>
    </row>
    <row r="14" spans="1:10" ht="15">
      <c r="A14" s="30" t="s">
        <v>58</v>
      </c>
      <c r="B14" s="38"/>
      <c r="E14" s="32" t="s">
        <v>1009</v>
      </c>
      <c r="J14" s="40"/>
    </row>
    <row r="15" spans="1:16" ht="30">
      <c r="A15" s="30" t="s">
        <v>50</v>
      </c>
      <c r="B15" s="30">
        <v>3</v>
      </c>
      <c r="C15" s="31" t="s">
        <v>1010</v>
      </c>
      <c r="D15" s="30"/>
      <c r="E15" s="32" t="s">
        <v>1011</v>
      </c>
      <c r="F15" s="33" t="s">
        <v>1005</v>
      </c>
      <c r="G15" s="34">
        <v>4</v>
      </c>
      <c r="H15" s="35">
        <v>0</v>
      </c>
      <c r="I15" s="36">
        <f>ROUND(G15*H15,P4)</f>
        <v>0</v>
      </c>
      <c r="J15" s="30"/>
      <c r="O15" s="37">
        <f>I15*0.21</f>
        <v>0</v>
      </c>
      <c r="P15">
        <v>3</v>
      </c>
    </row>
    <row r="16" spans="1:10" ht="15">
      <c r="A16" s="30" t="s">
        <v>55</v>
      </c>
      <c r="B16" s="38"/>
      <c r="E16" s="39" t="s">
        <v>78</v>
      </c>
      <c r="J16" s="40"/>
    </row>
    <row r="17" spans="1:10" ht="15">
      <c r="A17" s="30" t="s">
        <v>58</v>
      </c>
      <c r="B17" s="38"/>
      <c r="E17" s="32" t="s">
        <v>1012</v>
      </c>
      <c r="J17" s="40"/>
    </row>
    <row r="18" spans="1:16" ht="30">
      <c r="A18" s="30" t="s">
        <v>50</v>
      </c>
      <c r="B18" s="30">
        <v>4</v>
      </c>
      <c r="C18" s="31" t="s">
        <v>1013</v>
      </c>
      <c r="D18" s="30"/>
      <c r="E18" s="32" t="s">
        <v>1014</v>
      </c>
      <c r="F18" s="33" t="s">
        <v>1005</v>
      </c>
      <c r="G18" s="34">
        <v>2</v>
      </c>
      <c r="H18" s="35">
        <v>0</v>
      </c>
      <c r="I18" s="36">
        <f>ROUND(G18*H18,P4)</f>
        <v>0</v>
      </c>
      <c r="J18" s="30"/>
      <c r="O18" s="37">
        <f>I18*0.21</f>
        <v>0</v>
      </c>
      <c r="P18">
        <v>3</v>
      </c>
    </row>
    <row r="19" spans="1:10" ht="15">
      <c r="A19" s="30" t="s">
        <v>55</v>
      </c>
      <c r="B19" s="38"/>
      <c r="E19" s="39" t="s">
        <v>78</v>
      </c>
      <c r="J19" s="40"/>
    </row>
    <row r="20" spans="1:10" ht="15">
      <c r="A20" s="30" t="s">
        <v>58</v>
      </c>
      <c r="B20" s="38"/>
      <c r="E20" s="32" t="s">
        <v>1015</v>
      </c>
      <c r="J20" s="40"/>
    </row>
    <row r="21" spans="1:16" ht="30">
      <c r="A21" s="30" t="s">
        <v>50</v>
      </c>
      <c r="B21" s="30">
        <v>5</v>
      </c>
      <c r="C21" s="31" t="s">
        <v>1016</v>
      </c>
      <c r="D21" s="30"/>
      <c r="E21" s="32" t="s">
        <v>1017</v>
      </c>
      <c r="F21" s="33" t="s">
        <v>1005</v>
      </c>
      <c r="G21" s="34">
        <v>1</v>
      </c>
      <c r="H21" s="35">
        <v>0</v>
      </c>
      <c r="I21" s="36">
        <f>ROUND(G21*H21,P4)</f>
        <v>0</v>
      </c>
      <c r="J21" s="30"/>
      <c r="O21" s="37">
        <f>I21*0.21</f>
        <v>0</v>
      </c>
      <c r="P21">
        <v>3</v>
      </c>
    </row>
    <row r="22" spans="1:10" ht="15">
      <c r="A22" s="30" t="s">
        <v>55</v>
      </c>
      <c r="B22" s="38"/>
      <c r="E22" s="39" t="s">
        <v>78</v>
      </c>
      <c r="J22" s="40"/>
    </row>
    <row r="23" spans="1:10" ht="15">
      <c r="A23" s="30" t="s">
        <v>58</v>
      </c>
      <c r="B23" s="38"/>
      <c r="E23" s="32" t="s">
        <v>1018</v>
      </c>
      <c r="J23" s="40"/>
    </row>
    <row r="24" spans="1:16" ht="30">
      <c r="A24" s="30" t="s">
        <v>50</v>
      </c>
      <c r="B24" s="30">
        <v>6</v>
      </c>
      <c r="C24" s="31" t="s">
        <v>1019</v>
      </c>
      <c r="D24" s="30"/>
      <c r="E24" s="32" t="s">
        <v>1020</v>
      </c>
      <c r="F24" s="33" t="s">
        <v>1005</v>
      </c>
      <c r="G24" s="34">
        <v>1</v>
      </c>
      <c r="H24" s="35">
        <v>0</v>
      </c>
      <c r="I24" s="36">
        <f>ROUND(G24*H24,P4)</f>
        <v>0</v>
      </c>
      <c r="J24" s="30"/>
      <c r="O24" s="37">
        <f>I24*0.21</f>
        <v>0</v>
      </c>
      <c r="P24">
        <v>3</v>
      </c>
    </row>
    <row r="25" spans="1:10" ht="15">
      <c r="A25" s="30" t="s">
        <v>55</v>
      </c>
      <c r="B25" s="38"/>
      <c r="E25" s="39" t="s">
        <v>78</v>
      </c>
      <c r="J25" s="40"/>
    </row>
    <row r="26" spans="1:10" ht="15">
      <c r="A26" s="30" t="s">
        <v>58</v>
      </c>
      <c r="B26" s="38"/>
      <c r="E26" s="32" t="s">
        <v>1021</v>
      </c>
      <c r="J26" s="40"/>
    </row>
    <row r="27" spans="1:16" ht="30">
      <c r="A27" s="30" t="s">
        <v>50</v>
      </c>
      <c r="B27" s="30">
        <v>7</v>
      </c>
      <c r="C27" s="31" t="s">
        <v>1022</v>
      </c>
      <c r="D27" s="30"/>
      <c r="E27" s="32" t="s">
        <v>1023</v>
      </c>
      <c r="F27" s="33" t="s">
        <v>1005</v>
      </c>
      <c r="G27" s="34">
        <v>1</v>
      </c>
      <c r="H27" s="35">
        <v>0</v>
      </c>
      <c r="I27" s="36">
        <f>ROUND(G27*H27,P4)</f>
        <v>0</v>
      </c>
      <c r="J27" s="30"/>
      <c r="O27" s="37">
        <f>I27*0.21</f>
        <v>0</v>
      </c>
      <c r="P27">
        <v>3</v>
      </c>
    </row>
    <row r="28" spans="1:10" ht="15">
      <c r="A28" s="30" t="s">
        <v>55</v>
      </c>
      <c r="B28" s="38"/>
      <c r="E28" s="39" t="s">
        <v>78</v>
      </c>
      <c r="J28" s="40"/>
    </row>
    <row r="29" spans="1:10" ht="15">
      <c r="A29" s="30" t="s">
        <v>58</v>
      </c>
      <c r="B29" s="38"/>
      <c r="E29" s="32" t="s">
        <v>1024</v>
      </c>
      <c r="J29" s="40"/>
    </row>
    <row r="30" spans="1:16" ht="30">
      <c r="A30" s="30" t="s">
        <v>50</v>
      </c>
      <c r="B30" s="30">
        <v>8</v>
      </c>
      <c r="C30" s="31" t="s">
        <v>1025</v>
      </c>
      <c r="D30" s="30"/>
      <c r="E30" s="32" t="s">
        <v>1026</v>
      </c>
      <c r="F30" s="33" t="s">
        <v>1005</v>
      </c>
      <c r="G30" s="34">
        <v>1</v>
      </c>
      <c r="H30" s="35">
        <v>0</v>
      </c>
      <c r="I30" s="36">
        <f>ROUND(G30*H30,P4)</f>
        <v>0</v>
      </c>
      <c r="J30" s="30"/>
      <c r="O30" s="37">
        <f>I30*0.21</f>
        <v>0</v>
      </c>
      <c r="P30">
        <v>3</v>
      </c>
    </row>
    <row r="31" spans="1:10" ht="15">
      <c r="A31" s="30" t="s">
        <v>55</v>
      </c>
      <c r="B31" s="38"/>
      <c r="E31" s="39" t="s">
        <v>78</v>
      </c>
      <c r="J31" s="40"/>
    </row>
    <row r="32" spans="1:10" ht="15">
      <c r="A32" s="30" t="s">
        <v>58</v>
      </c>
      <c r="B32" s="38"/>
      <c r="E32" s="32" t="s">
        <v>1027</v>
      </c>
      <c r="J32" s="40"/>
    </row>
    <row r="33" spans="1:16" ht="15">
      <c r="A33" s="30" t="s">
        <v>50</v>
      </c>
      <c r="B33" s="30">
        <v>9</v>
      </c>
      <c r="C33" s="31" t="s">
        <v>1028</v>
      </c>
      <c r="D33" s="30"/>
      <c r="E33" s="32" t="s">
        <v>1029</v>
      </c>
      <c r="F33" s="33" t="s">
        <v>1005</v>
      </c>
      <c r="G33" s="34">
        <v>2</v>
      </c>
      <c r="H33" s="35">
        <v>0</v>
      </c>
      <c r="I33" s="36">
        <f>ROUND(G33*H33,P4)</f>
        <v>0</v>
      </c>
      <c r="J33" s="30"/>
      <c r="O33" s="37">
        <f>I33*0.21</f>
        <v>0</v>
      </c>
      <c r="P33">
        <v>3</v>
      </c>
    </row>
    <row r="34" spans="1:10" ht="15">
      <c r="A34" s="30" t="s">
        <v>55</v>
      </c>
      <c r="B34" s="38"/>
      <c r="E34" s="39" t="s">
        <v>78</v>
      </c>
      <c r="J34" s="40"/>
    </row>
    <row r="35" spans="1:10" ht="15">
      <c r="A35" s="30" t="s">
        <v>58</v>
      </c>
      <c r="B35" s="38"/>
      <c r="E35" s="32" t="s">
        <v>1030</v>
      </c>
      <c r="J35" s="40"/>
    </row>
    <row r="36" spans="1:16" ht="30">
      <c r="A36" s="30" t="s">
        <v>50</v>
      </c>
      <c r="B36" s="30">
        <v>10</v>
      </c>
      <c r="C36" s="31" t="s">
        <v>1031</v>
      </c>
      <c r="D36" s="30"/>
      <c r="E36" s="32" t="s">
        <v>1032</v>
      </c>
      <c r="F36" s="33" t="s">
        <v>1005</v>
      </c>
      <c r="G36" s="34">
        <v>12</v>
      </c>
      <c r="H36" s="35">
        <v>0</v>
      </c>
      <c r="I36" s="36">
        <f>ROUND(G36*H36,P4)</f>
        <v>0</v>
      </c>
      <c r="J36" s="30"/>
      <c r="O36" s="37">
        <f>I36*0.21</f>
        <v>0</v>
      </c>
      <c r="P36">
        <v>3</v>
      </c>
    </row>
    <row r="37" spans="1:10" ht="15">
      <c r="A37" s="30" t="s">
        <v>55</v>
      </c>
      <c r="B37" s="38"/>
      <c r="E37" s="39" t="s">
        <v>78</v>
      </c>
      <c r="J37" s="40"/>
    </row>
    <row r="38" spans="1:10" ht="15">
      <c r="A38" s="30" t="s">
        <v>58</v>
      </c>
      <c r="B38" s="38"/>
      <c r="E38" s="32" t="s">
        <v>1033</v>
      </c>
      <c r="J38" s="40"/>
    </row>
    <row r="39" spans="1:16" ht="30">
      <c r="A39" s="30" t="s">
        <v>50</v>
      </c>
      <c r="B39" s="30">
        <v>11</v>
      </c>
      <c r="C39" s="31" t="s">
        <v>1034</v>
      </c>
      <c r="D39" s="30"/>
      <c r="E39" s="32" t="s">
        <v>1035</v>
      </c>
      <c r="F39" s="33" t="s">
        <v>1005</v>
      </c>
      <c r="G39" s="34">
        <v>11</v>
      </c>
      <c r="H39" s="35">
        <v>0</v>
      </c>
      <c r="I39" s="36">
        <f>ROUND(G39*H39,P4)</f>
        <v>0</v>
      </c>
      <c r="J39" s="30"/>
      <c r="O39" s="37">
        <f>I39*0.21</f>
        <v>0</v>
      </c>
      <c r="P39">
        <v>3</v>
      </c>
    </row>
    <row r="40" spans="1:10" ht="15">
      <c r="A40" s="30" t="s">
        <v>55</v>
      </c>
      <c r="B40" s="38"/>
      <c r="E40" s="39" t="s">
        <v>78</v>
      </c>
      <c r="J40" s="40"/>
    </row>
    <row r="41" spans="1:10" ht="15">
      <c r="A41" s="30" t="s">
        <v>58</v>
      </c>
      <c r="B41" s="38"/>
      <c r="E41" s="32" t="s">
        <v>1036</v>
      </c>
      <c r="J41" s="40"/>
    </row>
    <row r="42" spans="1:16" ht="15">
      <c r="A42" s="30" t="s">
        <v>50</v>
      </c>
      <c r="B42" s="30">
        <v>12</v>
      </c>
      <c r="C42" s="31" t="s">
        <v>1037</v>
      </c>
      <c r="D42" s="30"/>
      <c r="E42" s="32" t="s">
        <v>1038</v>
      </c>
      <c r="F42" s="33" t="s">
        <v>1039</v>
      </c>
      <c r="G42" s="34">
        <v>1</v>
      </c>
      <c r="H42" s="35">
        <v>0</v>
      </c>
      <c r="I42" s="36">
        <f>ROUND(G42*H42,P4)</f>
        <v>0</v>
      </c>
      <c r="J42" s="30"/>
      <c r="O42" s="37">
        <f>I42*0.21</f>
        <v>0</v>
      </c>
      <c r="P42">
        <v>3</v>
      </c>
    </row>
    <row r="43" spans="1:10" ht="15">
      <c r="A43" s="30" t="s">
        <v>55</v>
      </c>
      <c r="B43" s="38"/>
      <c r="E43" s="39" t="s">
        <v>78</v>
      </c>
      <c r="J43" s="40"/>
    </row>
    <row r="44" spans="1:10" ht="15">
      <c r="A44" s="30" t="s">
        <v>58</v>
      </c>
      <c r="B44" s="38"/>
      <c r="E44" s="32" t="s">
        <v>540</v>
      </c>
      <c r="J44" s="40"/>
    </row>
    <row r="45" spans="1:10" ht="15">
      <c r="A45" s="24" t="s">
        <v>47</v>
      </c>
      <c r="B45" s="25"/>
      <c r="C45" s="26" t="s">
        <v>1040</v>
      </c>
      <c r="D45" s="27"/>
      <c r="E45" s="24" t="s">
        <v>1040</v>
      </c>
      <c r="F45" s="27"/>
      <c r="G45" s="27"/>
      <c r="H45" s="27"/>
      <c r="I45" s="28">
        <f>SUMIFS(I46:I75,A46:A75,"P")</f>
        <v>0</v>
      </c>
      <c r="J45" s="29"/>
    </row>
    <row r="46" spans="1:16" ht="15">
      <c r="A46" s="30" t="s">
        <v>50</v>
      </c>
      <c r="B46" s="30">
        <v>13</v>
      </c>
      <c r="C46" s="31" t="s">
        <v>1041</v>
      </c>
      <c r="D46" s="30"/>
      <c r="E46" s="32" t="s">
        <v>1042</v>
      </c>
      <c r="F46" s="33" t="s">
        <v>1005</v>
      </c>
      <c r="G46" s="34">
        <v>39</v>
      </c>
      <c r="H46" s="35">
        <v>0</v>
      </c>
      <c r="I46" s="36">
        <f>ROUND(G46*H46,P4)</f>
        <v>0</v>
      </c>
      <c r="J46" s="30"/>
      <c r="O46" s="37">
        <f>I46*0.21</f>
        <v>0</v>
      </c>
      <c r="P46">
        <v>3</v>
      </c>
    </row>
    <row r="47" spans="1:10" ht="15">
      <c r="A47" s="30" t="s">
        <v>55</v>
      </c>
      <c r="B47" s="38"/>
      <c r="E47" s="39" t="s">
        <v>78</v>
      </c>
      <c r="J47" s="40"/>
    </row>
    <row r="48" spans="1:10" ht="15">
      <c r="A48" s="30" t="s">
        <v>58</v>
      </c>
      <c r="B48" s="38"/>
      <c r="E48" s="32" t="s">
        <v>1043</v>
      </c>
      <c r="J48" s="40"/>
    </row>
    <row r="49" spans="1:16" ht="15">
      <c r="A49" s="30" t="s">
        <v>50</v>
      </c>
      <c r="B49" s="30">
        <v>14</v>
      </c>
      <c r="C49" s="31" t="s">
        <v>1044</v>
      </c>
      <c r="D49" s="30"/>
      <c r="E49" s="32" t="s">
        <v>1045</v>
      </c>
      <c r="F49" s="33" t="s">
        <v>1005</v>
      </c>
      <c r="G49" s="34">
        <v>1.95</v>
      </c>
      <c r="H49" s="35">
        <v>0</v>
      </c>
      <c r="I49" s="36">
        <f>ROUND(G49*H49,P4)</f>
        <v>0</v>
      </c>
      <c r="J49" s="30"/>
      <c r="O49" s="37">
        <f>I49*0.21</f>
        <v>0</v>
      </c>
      <c r="P49">
        <v>3</v>
      </c>
    </row>
    <row r="50" spans="1:10" ht="15">
      <c r="A50" s="30" t="s">
        <v>55</v>
      </c>
      <c r="B50" s="38"/>
      <c r="E50" s="39" t="s">
        <v>78</v>
      </c>
      <c r="J50" s="40"/>
    </row>
    <row r="51" spans="1:10" ht="15">
      <c r="A51" s="30" t="s">
        <v>58</v>
      </c>
      <c r="B51" s="38"/>
      <c r="E51" s="32" t="s">
        <v>1046</v>
      </c>
      <c r="J51" s="40"/>
    </row>
    <row r="52" spans="1:16" ht="30">
      <c r="A52" s="30" t="s">
        <v>50</v>
      </c>
      <c r="B52" s="30">
        <v>15</v>
      </c>
      <c r="C52" s="31" t="s">
        <v>1047</v>
      </c>
      <c r="D52" s="30"/>
      <c r="E52" s="32" t="s">
        <v>1048</v>
      </c>
      <c r="F52" s="33" t="s">
        <v>1049</v>
      </c>
      <c r="G52" s="34">
        <v>39</v>
      </c>
      <c r="H52" s="35">
        <v>0</v>
      </c>
      <c r="I52" s="36">
        <f>ROUND(G52*H52,P4)</f>
        <v>0</v>
      </c>
      <c r="J52" s="30"/>
      <c r="O52" s="37">
        <f>I52*0.21</f>
        <v>0</v>
      </c>
      <c r="P52">
        <v>3</v>
      </c>
    </row>
    <row r="53" spans="1:10" ht="15">
      <c r="A53" s="30" t="s">
        <v>55</v>
      </c>
      <c r="B53" s="38"/>
      <c r="E53" s="39" t="s">
        <v>78</v>
      </c>
      <c r="J53" s="40"/>
    </row>
    <row r="54" spans="1:10" ht="15">
      <c r="A54" s="30" t="s">
        <v>58</v>
      </c>
      <c r="B54" s="38"/>
      <c r="E54" s="32" t="s">
        <v>1050</v>
      </c>
      <c r="J54" s="40"/>
    </row>
    <row r="55" spans="1:16" ht="15">
      <c r="A55" s="30" t="s">
        <v>50</v>
      </c>
      <c r="B55" s="30">
        <v>16</v>
      </c>
      <c r="C55" s="31" t="s">
        <v>1051</v>
      </c>
      <c r="D55" s="30" t="s">
        <v>1052</v>
      </c>
      <c r="E55" s="32" t="s">
        <v>1053</v>
      </c>
      <c r="F55" s="33" t="s">
        <v>1054</v>
      </c>
      <c r="G55" s="34">
        <v>8.58</v>
      </c>
      <c r="H55" s="35">
        <v>0</v>
      </c>
      <c r="I55" s="36">
        <f>ROUND(G55*H55,P4)</f>
        <v>0</v>
      </c>
      <c r="J55" s="30"/>
      <c r="O55" s="37">
        <f>I55*0.21</f>
        <v>0</v>
      </c>
      <c r="P55">
        <v>3</v>
      </c>
    </row>
    <row r="56" spans="1:10" ht="15">
      <c r="A56" s="30" t="s">
        <v>55</v>
      </c>
      <c r="B56" s="38"/>
      <c r="E56" s="39" t="s">
        <v>78</v>
      </c>
      <c r="J56" s="40"/>
    </row>
    <row r="57" spans="1:10" ht="15">
      <c r="A57" s="30" t="s">
        <v>58</v>
      </c>
      <c r="B57" s="38"/>
      <c r="E57" s="32" t="s">
        <v>1055</v>
      </c>
      <c r="J57" s="40"/>
    </row>
    <row r="58" spans="1:16" ht="15">
      <c r="A58" s="30" t="s">
        <v>50</v>
      </c>
      <c r="B58" s="30">
        <v>17</v>
      </c>
      <c r="C58" s="31" t="s">
        <v>1056</v>
      </c>
      <c r="D58" s="30" t="s">
        <v>1052</v>
      </c>
      <c r="E58" s="32" t="s">
        <v>1057</v>
      </c>
      <c r="F58" s="33" t="s">
        <v>1054</v>
      </c>
      <c r="G58" s="34">
        <v>8.58</v>
      </c>
      <c r="H58" s="35">
        <v>0</v>
      </c>
      <c r="I58" s="36">
        <f>ROUND(G58*H58,P4)</f>
        <v>0</v>
      </c>
      <c r="J58" s="30"/>
      <c r="O58" s="37">
        <f>I58*0.21</f>
        <v>0</v>
      </c>
      <c r="P58">
        <v>3</v>
      </c>
    </row>
    <row r="59" spans="1:10" ht="15">
      <c r="A59" s="30" t="s">
        <v>55</v>
      </c>
      <c r="B59" s="38"/>
      <c r="E59" s="39" t="s">
        <v>78</v>
      </c>
      <c r="J59" s="40"/>
    </row>
    <row r="60" spans="1:10" ht="15">
      <c r="A60" s="30" t="s">
        <v>58</v>
      </c>
      <c r="B60" s="38"/>
      <c r="E60" s="32" t="s">
        <v>1055</v>
      </c>
      <c r="J60" s="40"/>
    </row>
    <row r="61" spans="1:16" ht="15">
      <c r="A61" s="30" t="s">
        <v>50</v>
      </c>
      <c r="B61" s="30">
        <v>18</v>
      </c>
      <c r="C61" s="31" t="s">
        <v>1058</v>
      </c>
      <c r="D61" s="30"/>
      <c r="E61" s="32" t="s">
        <v>1059</v>
      </c>
      <c r="F61" s="33" t="s">
        <v>1005</v>
      </c>
      <c r="G61" s="34">
        <v>39</v>
      </c>
      <c r="H61" s="35">
        <v>0</v>
      </c>
      <c r="I61" s="36">
        <f>ROUND(G61*H61,P4)</f>
        <v>0</v>
      </c>
      <c r="J61" s="30"/>
      <c r="O61" s="37">
        <f>I61*0.21</f>
        <v>0</v>
      </c>
      <c r="P61">
        <v>3</v>
      </c>
    </row>
    <row r="62" spans="1:10" ht="15">
      <c r="A62" s="30" t="s">
        <v>55</v>
      </c>
      <c r="B62" s="38"/>
      <c r="E62" s="39" t="s">
        <v>78</v>
      </c>
      <c r="J62" s="40"/>
    </row>
    <row r="63" spans="1:10" ht="15">
      <c r="A63" s="30" t="s">
        <v>58</v>
      </c>
      <c r="B63" s="38"/>
      <c r="E63" s="32" t="s">
        <v>1043</v>
      </c>
      <c r="J63" s="40"/>
    </row>
    <row r="64" spans="1:16" ht="15">
      <c r="A64" s="30" t="s">
        <v>50</v>
      </c>
      <c r="B64" s="30">
        <v>19</v>
      </c>
      <c r="C64" s="31" t="s">
        <v>1060</v>
      </c>
      <c r="D64" s="30"/>
      <c r="E64" s="32" t="s">
        <v>1061</v>
      </c>
      <c r="F64" s="33" t="s">
        <v>1005</v>
      </c>
      <c r="G64" s="34">
        <v>39</v>
      </c>
      <c r="H64" s="35">
        <v>0</v>
      </c>
      <c r="I64" s="36">
        <f>ROUND(G64*H64,P4)</f>
        <v>0</v>
      </c>
      <c r="J64" s="30"/>
      <c r="O64" s="37">
        <f>I64*0.21</f>
        <v>0</v>
      </c>
      <c r="P64">
        <v>3</v>
      </c>
    </row>
    <row r="65" spans="1:10" ht="15">
      <c r="A65" s="30" t="s">
        <v>55</v>
      </c>
      <c r="B65" s="38"/>
      <c r="E65" s="39" t="s">
        <v>78</v>
      </c>
      <c r="J65" s="40"/>
    </row>
    <row r="66" spans="1:10" ht="15">
      <c r="A66" s="30" t="s">
        <v>58</v>
      </c>
      <c r="B66" s="38"/>
      <c r="E66" s="32" t="s">
        <v>1043</v>
      </c>
      <c r="J66" s="40"/>
    </row>
    <row r="67" spans="1:16" ht="15">
      <c r="A67" s="30" t="s">
        <v>50</v>
      </c>
      <c r="B67" s="30">
        <v>20</v>
      </c>
      <c r="C67" s="31" t="s">
        <v>1062</v>
      </c>
      <c r="D67" s="30"/>
      <c r="E67" s="32" t="s">
        <v>1063</v>
      </c>
      <c r="F67" s="33" t="s">
        <v>1039</v>
      </c>
      <c r="G67" s="34">
        <v>1</v>
      </c>
      <c r="H67" s="35">
        <v>0</v>
      </c>
      <c r="I67" s="36">
        <f>ROUND(G67*H67,P4)</f>
        <v>0</v>
      </c>
      <c r="J67" s="30"/>
      <c r="O67" s="37">
        <f>I67*0.21</f>
        <v>0</v>
      </c>
      <c r="P67">
        <v>3</v>
      </c>
    </row>
    <row r="68" spans="1:10" ht="15">
      <c r="A68" s="30" t="s">
        <v>55</v>
      </c>
      <c r="B68" s="38"/>
      <c r="E68" s="39" t="s">
        <v>78</v>
      </c>
      <c r="J68" s="40"/>
    </row>
    <row r="69" spans="1:10" ht="15">
      <c r="A69" s="30" t="s">
        <v>58</v>
      </c>
      <c r="B69" s="38"/>
      <c r="E69" s="32" t="s">
        <v>540</v>
      </c>
      <c r="J69" s="40"/>
    </row>
    <row r="70" spans="1:16" ht="15">
      <c r="A70" s="30" t="s">
        <v>50</v>
      </c>
      <c r="B70" s="30">
        <v>21</v>
      </c>
      <c r="C70" s="31" t="s">
        <v>1064</v>
      </c>
      <c r="D70" s="30"/>
      <c r="E70" s="32" t="s">
        <v>1065</v>
      </c>
      <c r="F70" s="33" t="s">
        <v>1039</v>
      </c>
      <c r="G70" s="34">
        <v>1</v>
      </c>
      <c r="H70" s="35">
        <v>0</v>
      </c>
      <c r="I70" s="36">
        <f>ROUND(G70*H70,P4)</f>
        <v>0</v>
      </c>
      <c r="J70" s="30"/>
      <c r="O70" s="37">
        <f>I70*0.21</f>
        <v>0</v>
      </c>
      <c r="P70">
        <v>3</v>
      </c>
    </row>
    <row r="71" spans="1:10" ht="15">
      <c r="A71" s="30" t="s">
        <v>55</v>
      </c>
      <c r="B71" s="38"/>
      <c r="E71" s="39" t="s">
        <v>78</v>
      </c>
      <c r="J71" s="40"/>
    </row>
    <row r="72" spans="1:10" ht="15">
      <c r="A72" s="30" t="s">
        <v>58</v>
      </c>
      <c r="B72" s="38"/>
      <c r="E72" s="32" t="s">
        <v>540</v>
      </c>
      <c r="J72" s="40"/>
    </row>
    <row r="73" spans="1:16" ht="15">
      <c r="A73" s="30" t="s">
        <v>50</v>
      </c>
      <c r="B73" s="30">
        <v>22</v>
      </c>
      <c r="C73" s="31" t="s">
        <v>1066</v>
      </c>
      <c r="D73" s="30"/>
      <c r="E73" s="32" t="s">
        <v>1067</v>
      </c>
      <c r="F73" s="33" t="s">
        <v>1039</v>
      </c>
      <c r="G73" s="34">
        <v>1</v>
      </c>
      <c r="H73" s="35">
        <v>0</v>
      </c>
      <c r="I73" s="36">
        <f>ROUND(G73*H73,P4)</f>
        <v>0</v>
      </c>
      <c r="J73" s="30"/>
      <c r="O73" s="37">
        <f>I73*0.21</f>
        <v>0</v>
      </c>
      <c r="P73">
        <v>3</v>
      </c>
    </row>
    <row r="74" spans="1:10" ht="15">
      <c r="A74" s="30" t="s">
        <v>55</v>
      </c>
      <c r="B74" s="38"/>
      <c r="E74" s="39" t="s">
        <v>78</v>
      </c>
      <c r="J74" s="40"/>
    </row>
    <row r="75" spans="1:10" ht="15">
      <c r="A75" s="30" t="s">
        <v>58</v>
      </c>
      <c r="B75" s="38"/>
      <c r="E75" s="32" t="s">
        <v>540</v>
      </c>
      <c r="J75" s="40"/>
    </row>
    <row r="76" spans="1:10" ht="15">
      <c r="A76" s="24" t="s">
        <v>47</v>
      </c>
      <c r="B76" s="25"/>
      <c r="C76" s="26" t="s">
        <v>1068</v>
      </c>
      <c r="D76" s="27"/>
      <c r="E76" s="24" t="s">
        <v>1068</v>
      </c>
      <c r="F76" s="27"/>
      <c r="G76" s="27"/>
      <c r="H76" s="27"/>
      <c r="I76" s="28">
        <f>SUMIFS(I77:I82,A77:A82,"P")</f>
        <v>0</v>
      </c>
      <c r="J76" s="29"/>
    </row>
    <row r="77" spans="1:16" ht="15">
      <c r="A77" s="30" t="s">
        <v>50</v>
      </c>
      <c r="B77" s="30">
        <v>23</v>
      </c>
      <c r="C77" s="31" t="s">
        <v>1069</v>
      </c>
      <c r="D77" s="30"/>
      <c r="E77" s="32" t="s">
        <v>1070</v>
      </c>
      <c r="F77" s="33" t="s">
        <v>1071</v>
      </c>
      <c r="G77" s="34">
        <v>39</v>
      </c>
      <c r="H77" s="35">
        <v>0</v>
      </c>
      <c r="I77" s="36">
        <f>ROUND(G77*H77,P4)</f>
        <v>0</v>
      </c>
      <c r="J77" s="30"/>
      <c r="O77" s="37">
        <f>I77*0.21</f>
        <v>0</v>
      </c>
      <c r="P77">
        <v>3</v>
      </c>
    </row>
    <row r="78" spans="1:10" ht="15">
      <c r="A78" s="30" t="s">
        <v>55</v>
      </c>
      <c r="B78" s="38"/>
      <c r="E78" s="39" t="s">
        <v>78</v>
      </c>
      <c r="J78" s="40"/>
    </row>
    <row r="79" spans="1:10" ht="15">
      <c r="A79" s="30" t="s">
        <v>58</v>
      </c>
      <c r="B79" s="38"/>
      <c r="E79" s="32" t="s">
        <v>1072</v>
      </c>
      <c r="J79" s="40"/>
    </row>
    <row r="80" spans="1:16" ht="15">
      <c r="A80" s="30" t="s">
        <v>50</v>
      </c>
      <c r="B80" s="30">
        <v>24</v>
      </c>
      <c r="C80" s="31" t="s">
        <v>1073</v>
      </c>
      <c r="D80" s="30"/>
      <c r="E80" s="32" t="s">
        <v>1074</v>
      </c>
      <c r="F80" s="33" t="s">
        <v>1075</v>
      </c>
      <c r="G80" s="34">
        <v>5</v>
      </c>
      <c r="H80" s="35">
        <v>0</v>
      </c>
      <c r="I80" s="36">
        <f>ROUND(G80*H80,P4)</f>
        <v>0</v>
      </c>
      <c r="J80" s="30"/>
      <c r="O80" s="37">
        <f>I80*0.21</f>
        <v>0</v>
      </c>
      <c r="P80">
        <v>3</v>
      </c>
    </row>
    <row r="81" spans="1:10" ht="15">
      <c r="A81" s="30" t="s">
        <v>55</v>
      </c>
      <c r="B81" s="38"/>
      <c r="E81" s="39" t="s">
        <v>78</v>
      </c>
      <c r="J81" s="40"/>
    </row>
    <row r="82" spans="1:10" ht="15">
      <c r="A82" s="30" t="s">
        <v>58</v>
      </c>
      <c r="B82" s="38"/>
      <c r="E82" s="32" t="s">
        <v>1076</v>
      </c>
      <c r="J82" s="40"/>
    </row>
    <row r="83" spans="1:10" ht="15">
      <c r="A83" s="24" t="s">
        <v>47</v>
      </c>
      <c r="B83" s="25"/>
      <c r="C83" s="26" t="s">
        <v>1077</v>
      </c>
      <c r="D83" s="27"/>
      <c r="E83" s="24" t="s">
        <v>1078</v>
      </c>
      <c r="F83" s="27"/>
      <c r="G83" s="27"/>
      <c r="H83" s="27"/>
      <c r="I83" s="28">
        <f>SUMIFS(I84:I122,A84:A122,"P")</f>
        <v>0</v>
      </c>
      <c r="J83" s="29"/>
    </row>
    <row r="84" spans="1:16" ht="15">
      <c r="A84" s="30" t="s">
        <v>50</v>
      </c>
      <c r="B84" s="30">
        <v>25</v>
      </c>
      <c r="C84" s="31" t="s">
        <v>1079</v>
      </c>
      <c r="D84" s="30"/>
      <c r="E84" s="32" t="s">
        <v>1080</v>
      </c>
      <c r="F84" s="33" t="s">
        <v>1081</v>
      </c>
      <c r="G84" s="34">
        <v>3900</v>
      </c>
      <c r="H84" s="35">
        <v>0</v>
      </c>
      <c r="I84" s="36">
        <f>ROUND(G84*H84,P4)</f>
        <v>0</v>
      </c>
      <c r="J84" s="30"/>
      <c r="O84" s="37">
        <f>I84*0.21</f>
        <v>0</v>
      </c>
      <c r="P84">
        <v>3</v>
      </c>
    </row>
    <row r="85" spans="1:10" ht="15">
      <c r="A85" s="30" t="s">
        <v>55</v>
      </c>
      <c r="B85" s="38"/>
      <c r="E85" s="39" t="s">
        <v>78</v>
      </c>
      <c r="J85" s="40"/>
    </row>
    <row r="86" spans="1:10" ht="15">
      <c r="A86" s="30" t="s">
        <v>58</v>
      </c>
      <c r="B86" s="38"/>
      <c r="E86" s="32" t="s">
        <v>1082</v>
      </c>
      <c r="J86" s="40"/>
    </row>
    <row r="87" spans="1:16" ht="15">
      <c r="A87" s="30" t="s">
        <v>50</v>
      </c>
      <c r="B87" s="30">
        <v>26</v>
      </c>
      <c r="C87" s="31" t="s">
        <v>84</v>
      </c>
      <c r="D87" s="30"/>
      <c r="E87" s="32" t="s">
        <v>1083</v>
      </c>
      <c r="F87" s="33" t="s">
        <v>1005</v>
      </c>
      <c r="G87" s="34">
        <v>39</v>
      </c>
      <c r="H87" s="35">
        <v>0</v>
      </c>
      <c r="I87" s="36">
        <f>ROUND(G87*H87,P4)</f>
        <v>0</v>
      </c>
      <c r="J87" s="30"/>
      <c r="O87" s="37">
        <f>I87*0.21</f>
        <v>0</v>
      </c>
      <c r="P87">
        <v>3</v>
      </c>
    </row>
    <row r="88" spans="1:10" ht="15">
      <c r="A88" s="30" t="s">
        <v>55</v>
      </c>
      <c r="B88" s="38"/>
      <c r="E88" s="39" t="s">
        <v>78</v>
      </c>
      <c r="J88" s="40"/>
    </row>
    <row r="89" spans="1:10" ht="15">
      <c r="A89" s="30" t="s">
        <v>58</v>
      </c>
      <c r="B89" s="38"/>
      <c r="E89" s="32" t="s">
        <v>1043</v>
      </c>
      <c r="J89" s="40"/>
    </row>
    <row r="90" spans="1:16" ht="15">
      <c r="A90" s="30" t="s">
        <v>50</v>
      </c>
      <c r="B90" s="30">
        <v>27</v>
      </c>
      <c r="C90" s="31" t="s">
        <v>1084</v>
      </c>
      <c r="D90" s="30"/>
      <c r="E90" s="32" t="s">
        <v>1085</v>
      </c>
      <c r="F90" s="33" t="s">
        <v>1081</v>
      </c>
      <c r="G90" s="34">
        <v>2145</v>
      </c>
      <c r="H90" s="35">
        <v>0</v>
      </c>
      <c r="I90" s="36">
        <f>ROUND(G90*H90,P4)</f>
        <v>0</v>
      </c>
      <c r="J90" s="30"/>
      <c r="O90" s="37">
        <f>I90*0.21</f>
        <v>0</v>
      </c>
      <c r="P90">
        <v>3</v>
      </c>
    </row>
    <row r="91" spans="1:10" ht="15">
      <c r="A91" s="30" t="s">
        <v>55</v>
      </c>
      <c r="B91" s="38"/>
      <c r="E91" s="39" t="s">
        <v>78</v>
      </c>
      <c r="J91" s="40"/>
    </row>
    <row r="92" spans="1:10" ht="15">
      <c r="A92" s="30" t="s">
        <v>58</v>
      </c>
      <c r="B92" s="38"/>
      <c r="E92" s="32" t="s">
        <v>1086</v>
      </c>
      <c r="J92" s="40"/>
    </row>
    <row r="93" spans="1:16" ht="15">
      <c r="A93" s="30" t="s">
        <v>50</v>
      </c>
      <c r="B93" s="30">
        <v>28</v>
      </c>
      <c r="C93" s="31" t="s">
        <v>1087</v>
      </c>
      <c r="D93" s="30"/>
      <c r="E93" s="32" t="s">
        <v>1088</v>
      </c>
      <c r="F93" s="33" t="s">
        <v>1081</v>
      </c>
      <c r="G93" s="34">
        <v>8580</v>
      </c>
      <c r="H93" s="35">
        <v>0</v>
      </c>
      <c r="I93" s="36">
        <f>ROUND(G93*H93,P4)</f>
        <v>0</v>
      </c>
      <c r="J93" s="30"/>
      <c r="O93" s="37">
        <f>I93*0.21</f>
        <v>0</v>
      </c>
      <c r="P93">
        <v>3</v>
      </c>
    </row>
    <row r="94" spans="1:10" ht="15">
      <c r="A94" s="30" t="s">
        <v>55</v>
      </c>
      <c r="B94" s="38"/>
      <c r="E94" s="39" t="s">
        <v>78</v>
      </c>
      <c r="J94" s="40"/>
    </row>
    <row r="95" spans="1:10" ht="15">
      <c r="A95" s="30" t="s">
        <v>58</v>
      </c>
      <c r="B95" s="38"/>
      <c r="E95" s="32" t="s">
        <v>1089</v>
      </c>
      <c r="J95" s="40"/>
    </row>
    <row r="96" spans="1:16" ht="15">
      <c r="A96" s="30" t="s">
        <v>50</v>
      </c>
      <c r="B96" s="30">
        <v>29</v>
      </c>
      <c r="C96" s="31" t="s">
        <v>562</v>
      </c>
      <c r="D96" s="30"/>
      <c r="E96" s="32" t="s">
        <v>1090</v>
      </c>
      <c r="F96" s="33" t="s">
        <v>1091</v>
      </c>
      <c r="G96" s="34">
        <v>11.7</v>
      </c>
      <c r="H96" s="35">
        <v>0</v>
      </c>
      <c r="I96" s="36">
        <f>ROUND(G96*H96,P4)</f>
        <v>0</v>
      </c>
      <c r="J96" s="30"/>
      <c r="O96" s="37">
        <f>I96*0.21</f>
        <v>0</v>
      </c>
      <c r="P96">
        <v>3</v>
      </c>
    </row>
    <row r="97" spans="1:10" ht="15">
      <c r="A97" s="30" t="s">
        <v>55</v>
      </c>
      <c r="B97" s="38"/>
      <c r="E97" s="39" t="s">
        <v>78</v>
      </c>
      <c r="J97" s="40"/>
    </row>
    <row r="98" spans="1:10" ht="15">
      <c r="A98" s="30" t="s">
        <v>58</v>
      </c>
      <c r="B98" s="38"/>
      <c r="E98" s="32" t="s">
        <v>1092</v>
      </c>
      <c r="J98" s="40"/>
    </row>
    <row r="99" spans="1:16" ht="15">
      <c r="A99" s="30" t="s">
        <v>50</v>
      </c>
      <c r="B99" s="30">
        <v>30</v>
      </c>
      <c r="C99" s="31" t="s">
        <v>583</v>
      </c>
      <c r="D99" s="30"/>
      <c r="E99" s="32" t="s">
        <v>1093</v>
      </c>
      <c r="F99" s="33" t="s">
        <v>1091</v>
      </c>
      <c r="G99" s="34">
        <v>1.58</v>
      </c>
      <c r="H99" s="35">
        <v>0</v>
      </c>
      <c r="I99" s="36">
        <f>ROUND(G99*H99,P4)</f>
        <v>0</v>
      </c>
      <c r="J99" s="30"/>
      <c r="O99" s="37">
        <f>I99*0.21</f>
        <v>0</v>
      </c>
      <c r="P99">
        <v>3</v>
      </c>
    </row>
    <row r="100" spans="1:10" ht="15">
      <c r="A100" s="30" t="s">
        <v>55</v>
      </c>
      <c r="B100" s="38"/>
      <c r="E100" s="39" t="s">
        <v>78</v>
      </c>
      <c r="J100" s="40"/>
    </row>
    <row r="101" spans="1:10" ht="15">
      <c r="A101" s="30" t="s">
        <v>58</v>
      </c>
      <c r="B101" s="38"/>
      <c r="E101" s="32" t="s">
        <v>1094</v>
      </c>
      <c r="J101" s="40"/>
    </row>
    <row r="102" spans="1:16" ht="30">
      <c r="A102" s="30" t="s">
        <v>50</v>
      </c>
      <c r="B102" s="30">
        <v>31</v>
      </c>
      <c r="C102" s="31" t="s">
        <v>609</v>
      </c>
      <c r="D102" s="30"/>
      <c r="E102" s="32" t="s">
        <v>1095</v>
      </c>
      <c r="F102" s="33" t="s">
        <v>1005</v>
      </c>
      <c r="G102" s="34">
        <v>117</v>
      </c>
      <c r="H102" s="35">
        <v>0</v>
      </c>
      <c r="I102" s="36">
        <f>ROUND(G102*H102,P4)</f>
        <v>0</v>
      </c>
      <c r="J102" s="30"/>
      <c r="O102" s="37">
        <f>I102*0.21</f>
        <v>0</v>
      </c>
      <c r="P102">
        <v>3</v>
      </c>
    </row>
    <row r="103" spans="1:10" ht="15">
      <c r="A103" s="30" t="s">
        <v>55</v>
      </c>
      <c r="B103" s="38"/>
      <c r="E103" s="39" t="s">
        <v>78</v>
      </c>
      <c r="J103" s="40"/>
    </row>
    <row r="104" spans="1:10" ht="15">
      <c r="A104" s="30" t="s">
        <v>58</v>
      </c>
      <c r="B104" s="38"/>
      <c r="E104" s="32" t="s">
        <v>1096</v>
      </c>
      <c r="J104" s="40"/>
    </row>
    <row r="105" spans="1:16" ht="15">
      <c r="A105" s="30" t="s">
        <v>50</v>
      </c>
      <c r="B105" s="30">
        <v>32</v>
      </c>
      <c r="C105" s="31" t="s">
        <v>295</v>
      </c>
      <c r="D105" s="30"/>
      <c r="E105" s="32" t="s">
        <v>1097</v>
      </c>
      <c r="F105" s="33" t="s">
        <v>1005</v>
      </c>
      <c r="G105" s="34">
        <v>117</v>
      </c>
      <c r="H105" s="35">
        <v>0</v>
      </c>
      <c r="I105" s="36">
        <f>ROUND(G105*H105,P4)</f>
        <v>0</v>
      </c>
      <c r="J105" s="30"/>
      <c r="O105" s="37">
        <f>I105*0.21</f>
        <v>0</v>
      </c>
      <c r="P105">
        <v>3</v>
      </c>
    </row>
    <row r="106" spans="1:10" ht="15">
      <c r="A106" s="30" t="s">
        <v>55</v>
      </c>
      <c r="B106" s="38"/>
      <c r="E106" s="39" t="s">
        <v>78</v>
      </c>
      <c r="J106" s="40"/>
    </row>
    <row r="107" spans="1:10" ht="15">
      <c r="A107" s="30" t="s">
        <v>58</v>
      </c>
      <c r="B107" s="38"/>
      <c r="E107" s="32" t="s">
        <v>1096</v>
      </c>
      <c r="J107" s="40"/>
    </row>
    <row r="108" spans="1:16" ht="15">
      <c r="A108" s="30" t="s">
        <v>50</v>
      </c>
      <c r="B108" s="30">
        <v>33</v>
      </c>
      <c r="C108" s="31" t="s">
        <v>1098</v>
      </c>
      <c r="D108" s="30"/>
      <c r="E108" s="32" t="s">
        <v>1099</v>
      </c>
      <c r="F108" s="33" t="s">
        <v>1100</v>
      </c>
      <c r="G108" s="34">
        <v>70.2</v>
      </c>
      <c r="H108" s="35">
        <v>0</v>
      </c>
      <c r="I108" s="36">
        <f>ROUND(G108*H108,P4)</f>
        <v>0</v>
      </c>
      <c r="J108" s="30"/>
      <c r="O108" s="37">
        <f>I108*0.21</f>
        <v>0</v>
      </c>
      <c r="P108">
        <v>3</v>
      </c>
    </row>
    <row r="109" spans="1:10" ht="15">
      <c r="A109" s="30" t="s">
        <v>55</v>
      </c>
      <c r="B109" s="38"/>
      <c r="E109" s="39" t="s">
        <v>78</v>
      </c>
      <c r="J109" s="40"/>
    </row>
    <row r="110" spans="1:10" ht="15">
      <c r="A110" s="30" t="s">
        <v>58</v>
      </c>
      <c r="B110" s="38"/>
      <c r="E110" s="32" t="s">
        <v>1101</v>
      </c>
      <c r="J110" s="40"/>
    </row>
    <row r="111" spans="1:16" ht="15">
      <c r="A111" s="30" t="s">
        <v>50</v>
      </c>
      <c r="B111" s="30">
        <v>34</v>
      </c>
      <c r="C111" s="31" t="s">
        <v>368</v>
      </c>
      <c r="D111" s="30"/>
      <c r="E111" s="32" t="s">
        <v>1102</v>
      </c>
      <c r="F111" s="33" t="s">
        <v>1103</v>
      </c>
      <c r="G111" s="34">
        <v>40.95</v>
      </c>
      <c r="H111" s="35">
        <v>0</v>
      </c>
      <c r="I111" s="36">
        <f>ROUND(G111*H111,P4)</f>
        <v>0</v>
      </c>
      <c r="J111" s="30"/>
      <c r="O111" s="37">
        <f>I111*0.21</f>
        <v>0</v>
      </c>
      <c r="P111">
        <v>3</v>
      </c>
    </row>
    <row r="112" spans="1:10" ht="15">
      <c r="A112" s="30" t="s">
        <v>55</v>
      </c>
      <c r="B112" s="38"/>
      <c r="E112" s="39" t="s">
        <v>78</v>
      </c>
      <c r="J112" s="40"/>
    </row>
    <row r="113" spans="1:10" ht="15">
      <c r="A113" s="30" t="s">
        <v>58</v>
      </c>
      <c r="B113" s="38"/>
      <c r="E113" s="32" t="s">
        <v>1104</v>
      </c>
      <c r="J113" s="40"/>
    </row>
    <row r="114" spans="1:16" ht="15">
      <c r="A114" s="30" t="s">
        <v>50</v>
      </c>
      <c r="B114" s="30">
        <v>35</v>
      </c>
      <c r="C114" s="31" t="s">
        <v>699</v>
      </c>
      <c r="D114" s="30"/>
      <c r="E114" s="32" t="s">
        <v>1105</v>
      </c>
      <c r="F114" s="33" t="s">
        <v>1005</v>
      </c>
      <c r="G114" s="34">
        <v>39</v>
      </c>
      <c r="H114" s="35">
        <v>0</v>
      </c>
      <c r="I114" s="36">
        <f>ROUND(G114*H114,P4)</f>
        <v>0</v>
      </c>
      <c r="J114" s="30"/>
      <c r="O114" s="37">
        <f>I114*0.21</f>
        <v>0</v>
      </c>
      <c r="P114">
        <v>3</v>
      </c>
    </row>
    <row r="115" spans="1:10" ht="15">
      <c r="A115" s="30" t="s">
        <v>55</v>
      </c>
      <c r="B115" s="38"/>
      <c r="E115" s="39" t="s">
        <v>78</v>
      </c>
      <c r="J115" s="40"/>
    </row>
    <row r="116" spans="1:10" ht="15">
      <c r="A116" s="30" t="s">
        <v>58</v>
      </c>
      <c r="B116" s="38"/>
      <c r="E116" s="32" t="s">
        <v>1106</v>
      </c>
      <c r="J116" s="40"/>
    </row>
    <row r="117" spans="1:16" ht="15">
      <c r="A117" s="30" t="s">
        <v>50</v>
      </c>
      <c r="B117" s="30">
        <v>36</v>
      </c>
      <c r="C117" s="31" t="s">
        <v>431</v>
      </c>
      <c r="D117" s="30"/>
      <c r="E117" s="32" t="s">
        <v>1107</v>
      </c>
      <c r="F117" s="33" t="s">
        <v>1054</v>
      </c>
      <c r="G117" s="34">
        <v>3.12</v>
      </c>
      <c r="H117" s="35">
        <v>0</v>
      </c>
      <c r="I117" s="36">
        <f>ROUND(G117*H117,P4)</f>
        <v>0</v>
      </c>
      <c r="J117" s="30"/>
      <c r="O117" s="37">
        <f>I117*0.21</f>
        <v>0</v>
      </c>
      <c r="P117">
        <v>3</v>
      </c>
    </row>
    <row r="118" spans="1:10" ht="15">
      <c r="A118" s="30" t="s">
        <v>55</v>
      </c>
      <c r="B118" s="38"/>
      <c r="E118" s="39" t="s">
        <v>78</v>
      </c>
      <c r="J118" s="40"/>
    </row>
    <row r="119" spans="1:10" ht="15">
      <c r="A119" s="30" t="s">
        <v>58</v>
      </c>
      <c r="B119" s="38"/>
      <c r="E119" s="32" t="s">
        <v>1108</v>
      </c>
      <c r="J119" s="40"/>
    </row>
    <row r="120" spans="1:16" ht="15">
      <c r="A120" s="30" t="s">
        <v>50</v>
      </c>
      <c r="B120" s="30">
        <v>37</v>
      </c>
      <c r="C120" s="31" t="s">
        <v>1109</v>
      </c>
      <c r="D120" s="30"/>
      <c r="E120" s="32" t="s">
        <v>1110</v>
      </c>
      <c r="F120" s="33" t="s">
        <v>1054</v>
      </c>
      <c r="G120" s="34">
        <v>6.24</v>
      </c>
      <c r="H120" s="35">
        <v>0</v>
      </c>
      <c r="I120" s="36">
        <f>ROUND(G120*H120,P4)</f>
        <v>0</v>
      </c>
      <c r="J120" s="30"/>
      <c r="O120" s="37">
        <f>I120*0.21</f>
        <v>0</v>
      </c>
      <c r="P120">
        <v>3</v>
      </c>
    </row>
    <row r="121" spans="1:10" ht="15">
      <c r="A121" s="30" t="s">
        <v>55</v>
      </c>
      <c r="B121" s="38"/>
      <c r="E121" s="39" t="s">
        <v>78</v>
      </c>
      <c r="J121" s="40"/>
    </row>
    <row r="122" spans="1:10" ht="15">
      <c r="A122" s="30" t="s">
        <v>58</v>
      </c>
      <c r="B122" s="38"/>
      <c r="E122" s="32" t="s">
        <v>1111</v>
      </c>
      <c r="J122" s="40"/>
    </row>
    <row r="123" spans="1:10" ht="15">
      <c r="A123" s="24" t="s">
        <v>47</v>
      </c>
      <c r="B123" s="25"/>
      <c r="C123" s="26" t="s">
        <v>1112</v>
      </c>
      <c r="D123" s="27"/>
      <c r="E123" s="24" t="s">
        <v>1112</v>
      </c>
      <c r="F123" s="27"/>
      <c r="G123" s="27"/>
      <c r="H123" s="27"/>
      <c r="I123" s="28">
        <f>SUMIFS(I124:I168,A124:A168,"P")</f>
        <v>0</v>
      </c>
      <c r="J123" s="29"/>
    </row>
    <row r="124" spans="1:16" ht="15">
      <c r="A124" s="30" t="s">
        <v>50</v>
      </c>
      <c r="B124" s="30">
        <v>38</v>
      </c>
      <c r="C124" s="31" t="s">
        <v>1113</v>
      </c>
      <c r="D124" s="30"/>
      <c r="E124" s="32" t="s">
        <v>1114</v>
      </c>
      <c r="F124" s="33" t="s">
        <v>1005</v>
      </c>
      <c r="G124" s="34">
        <v>39</v>
      </c>
      <c r="H124" s="35">
        <v>0</v>
      </c>
      <c r="I124" s="36">
        <f>ROUND(G124*H124,P4)</f>
        <v>0</v>
      </c>
      <c r="J124" s="30"/>
      <c r="O124" s="37">
        <f>I124*0.21</f>
        <v>0</v>
      </c>
      <c r="P124">
        <v>3</v>
      </c>
    </row>
    <row r="125" spans="1:10" ht="15">
      <c r="A125" s="30" t="s">
        <v>55</v>
      </c>
      <c r="B125" s="38"/>
      <c r="E125" s="39" t="s">
        <v>78</v>
      </c>
      <c r="J125" s="40"/>
    </row>
    <row r="126" spans="1:10" ht="15">
      <c r="A126" s="30" t="s">
        <v>58</v>
      </c>
      <c r="B126" s="38"/>
      <c r="E126" s="32" t="s">
        <v>1043</v>
      </c>
      <c r="J126" s="40"/>
    </row>
    <row r="127" spans="1:16" ht="30">
      <c r="A127" s="30" t="s">
        <v>50</v>
      </c>
      <c r="B127" s="30">
        <v>39</v>
      </c>
      <c r="C127" s="31" t="s">
        <v>1115</v>
      </c>
      <c r="D127" s="30"/>
      <c r="E127" s="32" t="s">
        <v>1116</v>
      </c>
      <c r="F127" s="33" t="s">
        <v>1005</v>
      </c>
      <c r="G127" s="34">
        <v>39</v>
      </c>
      <c r="H127" s="35">
        <v>0</v>
      </c>
      <c r="I127" s="36">
        <f>ROUND(G127*H127,P4)</f>
        <v>0</v>
      </c>
      <c r="J127" s="30"/>
      <c r="O127" s="37">
        <f>I127*0.21</f>
        <v>0</v>
      </c>
      <c r="P127">
        <v>3</v>
      </c>
    </row>
    <row r="128" spans="1:10" ht="15">
      <c r="A128" s="30" t="s">
        <v>55</v>
      </c>
      <c r="B128" s="38"/>
      <c r="E128" s="39" t="s">
        <v>78</v>
      </c>
      <c r="J128" s="40"/>
    </row>
    <row r="129" spans="1:10" ht="15">
      <c r="A129" s="30" t="s">
        <v>58</v>
      </c>
      <c r="B129" s="38"/>
      <c r="E129" s="32" t="s">
        <v>1043</v>
      </c>
      <c r="J129" s="40"/>
    </row>
    <row r="130" spans="1:16" ht="30">
      <c r="A130" s="30" t="s">
        <v>50</v>
      </c>
      <c r="B130" s="30">
        <v>40</v>
      </c>
      <c r="C130" s="31" t="s">
        <v>1117</v>
      </c>
      <c r="D130" s="30"/>
      <c r="E130" s="32" t="s">
        <v>1118</v>
      </c>
      <c r="F130" s="33" t="s">
        <v>1005</v>
      </c>
      <c r="G130" s="34">
        <v>39</v>
      </c>
      <c r="H130" s="35">
        <v>0</v>
      </c>
      <c r="I130" s="36">
        <f>ROUND(G130*H130,P4)</f>
        <v>0</v>
      </c>
      <c r="J130" s="30"/>
      <c r="O130" s="37">
        <f>I130*0.21</f>
        <v>0</v>
      </c>
      <c r="P130">
        <v>3</v>
      </c>
    </row>
    <row r="131" spans="1:10" ht="15">
      <c r="A131" s="30" t="s">
        <v>55</v>
      </c>
      <c r="B131" s="38"/>
      <c r="E131" s="39" t="s">
        <v>78</v>
      </c>
      <c r="J131" s="40"/>
    </row>
    <row r="132" spans="1:10" ht="15">
      <c r="A132" s="30" t="s">
        <v>58</v>
      </c>
      <c r="B132" s="38"/>
      <c r="E132" s="32" t="s">
        <v>1043</v>
      </c>
      <c r="J132" s="40"/>
    </row>
    <row r="133" spans="1:16" ht="15">
      <c r="A133" s="30" t="s">
        <v>50</v>
      </c>
      <c r="B133" s="30">
        <v>41</v>
      </c>
      <c r="C133" s="31" t="s">
        <v>1119</v>
      </c>
      <c r="D133" s="30"/>
      <c r="E133" s="32" t="s">
        <v>1120</v>
      </c>
      <c r="F133" s="33" t="s">
        <v>1005</v>
      </c>
      <c r="G133" s="34">
        <v>39</v>
      </c>
      <c r="H133" s="35">
        <v>0</v>
      </c>
      <c r="I133" s="36">
        <f>ROUND(G133*H133,P4)</f>
        <v>0</v>
      </c>
      <c r="J133" s="30"/>
      <c r="O133" s="37">
        <f>I133*0.21</f>
        <v>0</v>
      </c>
      <c r="P133">
        <v>3</v>
      </c>
    </row>
    <row r="134" spans="1:10" ht="15">
      <c r="A134" s="30" t="s">
        <v>55</v>
      </c>
      <c r="B134" s="38"/>
      <c r="E134" s="39" t="s">
        <v>78</v>
      </c>
      <c r="J134" s="40"/>
    </row>
    <row r="135" spans="1:10" ht="15">
      <c r="A135" s="30" t="s">
        <v>58</v>
      </c>
      <c r="B135" s="38"/>
      <c r="E135" s="32" t="s">
        <v>1043</v>
      </c>
      <c r="J135" s="40"/>
    </row>
    <row r="136" spans="1:16" ht="30">
      <c r="A136" s="30" t="s">
        <v>50</v>
      </c>
      <c r="B136" s="30">
        <v>42</v>
      </c>
      <c r="C136" s="31" t="s">
        <v>1121</v>
      </c>
      <c r="D136" s="30"/>
      <c r="E136" s="32" t="s">
        <v>1122</v>
      </c>
      <c r="F136" s="33" t="s">
        <v>1005</v>
      </c>
      <c r="G136" s="34">
        <v>39</v>
      </c>
      <c r="H136" s="35">
        <v>0</v>
      </c>
      <c r="I136" s="36">
        <f>ROUND(G136*H136,P4)</f>
        <v>0</v>
      </c>
      <c r="J136" s="30"/>
      <c r="O136" s="37">
        <f>I136*0.21</f>
        <v>0</v>
      </c>
      <c r="P136">
        <v>3</v>
      </c>
    </row>
    <row r="137" spans="1:10" ht="15">
      <c r="A137" s="30" t="s">
        <v>55</v>
      </c>
      <c r="B137" s="38"/>
      <c r="E137" s="39" t="s">
        <v>78</v>
      </c>
      <c r="J137" s="40"/>
    </row>
    <row r="138" spans="1:10" ht="15">
      <c r="A138" s="30" t="s">
        <v>58</v>
      </c>
      <c r="B138" s="38"/>
      <c r="E138" s="32" t="s">
        <v>1043</v>
      </c>
      <c r="J138" s="40"/>
    </row>
    <row r="139" spans="1:16" ht="15">
      <c r="A139" s="30" t="s">
        <v>50</v>
      </c>
      <c r="B139" s="30">
        <v>43</v>
      </c>
      <c r="C139" s="31" t="s">
        <v>1123</v>
      </c>
      <c r="D139" s="30"/>
      <c r="E139" s="32" t="s">
        <v>1124</v>
      </c>
      <c r="F139" s="33" t="s">
        <v>1049</v>
      </c>
      <c r="G139" s="34">
        <v>40.95</v>
      </c>
      <c r="H139" s="35">
        <v>0</v>
      </c>
      <c r="I139" s="36">
        <f>ROUND(G139*H139,P4)</f>
        <v>0</v>
      </c>
      <c r="J139" s="30"/>
      <c r="O139" s="37">
        <f>I139*0.21</f>
        <v>0</v>
      </c>
      <c r="P139">
        <v>3</v>
      </c>
    </row>
    <row r="140" spans="1:10" ht="15">
      <c r="A140" s="30" t="s">
        <v>55</v>
      </c>
      <c r="B140" s="38"/>
      <c r="E140" s="39" t="s">
        <v>78</v>
      </c>
      <c r="J140" s="40"/>
    </row>
    <row r="141" spans="1:10" ht="15">
      <c r="A141" s="30" t="s">
        <v>58</v>
      </c>
      <c r="B141" s="38"/>
      <c r="E141" s="32" t="s">
        <v>1104</v>
      </c>
      <c r="J141" s="40"/>
    </row>
    <row r="142" spans="1:16" ht="15">
      <c r="A142" s="30" t="s">
        <v>50</v>
      </c>
      <c r="B142" s="30">
        <v>44</v>
      </c>
      <c r="C142" s="31" t="s">
        <v>1125</v>
      </c>
      <c r="D142" s="30"/>
      <c r="E142" s="32" t="s">
        <v>1126</v>
      </c>
      <c r="F142" s="33" t="s">
        <v>1049</v>
      </c>
      <c r="G142" s="34">
        <v>39</v>
      </c>
      <c r="H142" s="35">
        <v>0</v>
      </c>
      <c r="I142" s="36">
        <f>ROUND(G142*H142,P4)</f>
        <v>0</v>
      </c>
      <c r="J142" s="30"/>
      <c r="O142" s="37">
        <f>I142*0.21</f>
        <v>0</v>
      </c>
      <c r="P142">
        <v>3</v>
      </c>
    </row>
    <row r="143" spans="1:10" ht="15">
      <c r="A143" s="30" t="s">
        <v>55</v>
      </c>
      <c r="B143" s="38"/>
      <c r="E143" s="39" t="s">
        <v>78</v>
      </c>
      <c r="J143" s="40"/>
    </row>
    <row r="144" spans="1:10" ht="15">
      <c r="A144" s="30" t="s">
        <v>58</v>
      </c>
      <c r="B144" s="38"/>
      <c r="E144" s="32" t="s">
        <v>1050</v>
      </c>
      <c r="J144" s="40"/>
    </row>
    <row r="145" spans="1:16" ht="30">
      <c r="A145" s="30" t="s">
        <v>50</v>
      </c>
      <c r="B145" s="30">
        <v>45</v>
      </c>
      <c r="C145" s="31" t="s">
        <v>1127</v>
      </c>
      <c r="D145" s="30"/>
      <c r="E145" s="32" t="s">
        <v>1128</v>
      </c>
      <c r="F145" s="33" t="s">
        <v>1129</v>
      </c>
      <c r="G145" s="34">
        <v>0.002</v>
      </c>
      <c r="H145" s="35">
        <v>0</v>
      </c>
      <c r="I145" s="36">
        <f>ROUND(G145*H145,P4)</f>
        <v>0</v>
      </c>
      <c r="J145" s="30"/>
      <c r="O145" s="37">
        <f>I145*0.21</f>
        <v>0</v>
      </c>
      <c r="P145">
        <v>3</v>
      </c>
    </row>
    <row r="146" spans="1:10" ht="15">
      <c r="A146" s="30" t="s">
        <v>55</v>
      </c>
      <c r="B146" s="38"/>
      <c r="E146" s="39" t="s">
        <v>78</v>
      </c>
      <c r="J146" s="40"/>
    </row>
    <row r="147" spans="1:10" ht="15">
      <c r="A147" s="30" t="s">
        <v>58</v>
      </c>
      <c r="B147" s="38"/>
      <c r="E147" s="32" t="s">
        <v>1130</v>
      </c>
      <c r="J147" s="40"/>
    </row>
    <row r="148" spans="1:16" ht="30">
      <c r="A148" s="30" t="s">
        <v>50</v>
      </c>
      <c r="B148" s="30">
        <v>46</v>
      </c>
      <c r="C148" s="31" t="s">
        <v>1127</v>
      </c>
      <c r="D148" s="30" t="s">
        <v>1052</v>
      </c>
      <c r="E148" s="32" t="s">
        <v>1131</v>
      </c>
      <c r="F148" s="33" t="s">
        <v>1129</v>
      </c>
      <c r="G148" s="34">
        <v>0.012</v>
      </c>
      <c r="H148" s="35">
        <v>0</v>
      </c>
      <c r="I148" s="36">
        <f>ROUND(G148*H148,P4)</f>
        <v>0</v>
      </c>
      <c r="J148" s="30"/>
      <c r="O148" s="37">
        <f>I148*0.21</f>
        <v>0</v>
      </c>
      <c r="P148">
        <v>3</v>
      </c>
    </row>
    <row r="149" spans="1:10" ht="15">
      <c r="A149" s="30" t="s">
        <v>55</v>
      </c>
      <c r="B149" s="38"/>
      <c r="E149" s="39" t="s">
        <v>78</v>
      </c>
      <c r="J149" s="40"/>
    </row>
    <row r="150" spans="1:10" ht="15">
      <c r="A150" s="30" t="s">
        <v>58</v>
      </c>
      <c r="B150" s="38"/>
      <c r="E150" s="32" t="s">
        <v>1132</v>
      </c>
      <c r="J150" s="40"/>
    </row>
    <row r="151" spans="1:16" ht="15">
      <c r="A151" s="30" t="s">
        <v>50</v>
      </c>
      <c r="B151" s="30">
        <v>47</v>
      </c>
      <c r="C151" s="31" t="s">
        <v>1051</v>
      </c>
      <c r="D151" s="30"/>
      <c r="E151" s="32" t="s">
        <v>1133</v>
      </c>
      <c r="F151" s="33" t="s">
        <v>1005</v>
      </c>
      <c r="G151" s="34">
        <v>2.145</v>
      </c>
      <c r="H151" s="35">
        <v>0</v>
      </c>
      <c r="I151" s="36">
        <f>ROUND(G151*H151,P4)</f>
        <v>0</v>
      </c>
      <c r="J151" s="30"/>
      <c r="O151" s="37">
        <f>I151*0.21</f>
        <v>0</v>
      </c>
      <c r="P151">
        <v>3</v>
      </c>
    </row>
    <row r="152" spans="1:10" ht="15">
      <c r="A152" s="30" t="s">
        <v>55</v>
      </c>
      <c r="B152" s="38"/>
      <c r="E152" s="39" t="s">
        <v>78</v>
      </c>
      <c r="J152" s="40"/>
    </row>
    <row r="153" spans="1:10" ht="15">
      <c r="A153" s="30" t="s">
        <v>58</v>
      </c>
      <c r="B153" s="38"/>
      <c r="E153" s="32" t="s">
        <v>1134</v>
      </c>
      <c r="J153" s="40"/>
    </row>
    <row r="154" spans="1:16" ht="15">
      <c r="A154" s="30" t="s">
        <v>50</v>
      </c>
      <c r="B154" s="30">
        <v>48</v>
      </c>
      <c r="C154" s="31" t="s">
        <v>1051</v>
      </c>
      <c r="D154" s="30" t="s">
        <v>1135</v>
      </c>
      <c r="E154" s="32" t="s">
        <v>1136</v>
      </c>
      <c r="F154" s="33" t="s">
        <v>1054</v>
      </c>
      <c r="G154" s="34">
        <v>3.9</v>
      </c>
      <c r="H154" s="35">
        <v>0</v>
      </c>
      <c r="I154" s="36">
        <f>ROUND(G154*H154,P4)</f>
        <v>0</v>
      </c>
      <c r="J154" s="30"/>
      <c r="O154" s="37">
        <f>I154*0.21</f>
        <v>0</v>
      </c>
      <c r="P154">
        <v>3</v>
      </c>
    </row>
    <row r="155" spans="1:10" ht="15">
      <c r="A155" s="30" t="s">
        <v>55</v>
      </c>
      <c r="B155" s="38"/>
      <c r="E155" s="39" t="s">
        <v>78</v>
      </c>
      <c r="J155" s="40"/>
    </row>
    <row r="156" spans="1:10" ht="15">
      <c r="A156" s="30" t="s">
        <v>58</v>
      </c>
      <c r="B156" s="38"/>
      <c r="E156" s="32" t="s">
        <v>1137</v>
      </c>
      <c r="J156" s="40"/>
    </row>
    <row r="157" spans="1:16" ht="15">
      <c r="A157" s="30" t="s">
        <v>50</v>
      </c>
      <c r="B157" s="30">
        <v>49</v>
      </c>
      <c r="C157" s="31" t="s">
        <v>1056</v>
      </c>
      <c r="D157" s="30"/>
      <c r="E157" s="32" t="s">
        <v>1057</v>
      </c>
      <c r="F157" s="33" t="s">
        <v>1054</v>
      </c>
      <c r="G157" s="34">
        <v>3.9</v>
      </c>
      <c r="H157" s="35">
        <v>0</v>
      </c>
      <c r="I157" s="36">
        <f>ROUND(G157*H157,P4)</f>
        <v>0</v>
      </c>
      <c r="J157" s="30"/>
      <c r="O157" s="37">
        <f>I157*0.21</f>
        <v>0</v>
      </c>
      <c r="P157">
        <v>3</v>
      </c>
    </row>
    <row r="158" spans="1:10" ht="15">
      <c r="A158" s="30" t="s">
        <v>55</v>
      </c>
      <c r="B158" s="38"/>
      <c r="E158" s="39" t="s">
        <v>78</v>
      </c>
      <c r="J158" s="40"/>
    </row>
    <row r="159" spans="1:10" ht="15">
      <c r="A159" s="30" t="s">
        <v>58</v>
      </c>
      <c r="B159" s="38"/>
      <c r="E159" s="32" t="s">
        <v>1137</v>
      </c>
      <c r="J159" s="40"/>
    </row>
    <row r="160" spans="1:16" ht="15">
      <c r="A160" s="30" t="s">
        <v>50</v>
      </c>
      <c r="B160" s="30">
        <v>50</v>
      </c>
      <c r="C160" s="31" t="s">
        <v>1056</v>
      </c>
      <c r="D160" s="30" t="s">
        <v>1138</v>
      </c>
      <c r="E160" s="32" t="s">
        <v>1057</v>
      </c>
      <c r="F160" s="33" t="s">
        <v>1054</v>
      </c>
      <c r="G160" s="34">
        <v>2.145</v>
      </c>
      <c r="H160" s="35">
        <v>0</v>
      </c>
      <c r="I160" s="36">
        <f>ROUND(G160*H160,P4)</f>
        <v>0</v>
      </c>
      <c r="J160" s="30"/>
      <c r="O160" s="37">
        <f>I160*0.21</f>
        <v>0</v>
      </c>
      <c r="P160">
        <v>3</v>
      </c>
    </row>
    <row r="161" spans="1:10" ht="15">
      <c r="A161" s="30" t="s">
        <v>55</v>
      </c>
      <c r="B161" s="38"/>
      <c r="E161" s="39" t="s">
        <v>78</v>
      </c>
      <c r="J161" s="40"/>
    </row>
    <row r="162" spans="1:10" ht="15">
      <c r="A162" s="30" t="s">
        <v>58</v>
      </c>
      <c r="B162" s="38"/>
      <c r="E162" s="32" t="s">
        <v>1134</v>
      </c>
      <c r="J162" s="40"/>
    </row>
    <row r="163" spans="1:16" ht="15">
      <c r="A163" s="30" t="s">
        <v>50</v>
      </c>
      <c r="B163" s="30">
        <v>51</v>
      </c>
      <c r="C163" s="31" t="s">
        <v>1139</v>
      </c>
      <c r="D163" s="30"/>
      <c r="E163" s="32" t="s">
        <v>1140</v>
      </c>
      <c r="F163" s="33" t="s">
        <v>1005</v>
      </c>
      <c r="G163" s="34">
        <v>39</v>
      </c>
      <c r="H163" s="35">
        <v>0</v>
      </c>
      <c r="I163" s="36">
        <f>ROUND(G163*H163,P4)</f>
        <v>0</v>
      </c>
      <c r="J163" s="30"/>
      <c r="O163" s="37">
        <f>I163*0.21</f>
        <v>0</v>
      </c>
      <c r="P163">
        <v>3</v>
      </c>
    </row>
    <row r="164" spans="1:10" ht="15">
      <c r="A164" s="30" t="s">
        <v>55</v>
      </c>
      <c r="B164" s="38"/>
      <c r="E164" s="39" t="s">
        <v>78</v>
      </c>
      <c r="J164" s="40"/>
    </row>
    <row r="165" spans="1:10" ht="15">
      <c r="A165" s="30" t="s">
        <v>58</v>
      </c>
      <c r="B165" s="38"/>
      <c r="E165" s="32" t="s">
        <v>1043</v>
      </c>
      <c r="J165" s="40"/>
    </row>
    <row r="166" spans="1:16" ht="15">
      <c r="A166" s="30" t="s">
        <v>50</v>
      </c>
      <c r="B166" s="30">
        <v>52</v>
      </c>
      <c r="C166" s="31" t="s">
        <v>1141</v>
      </c>
      <c r="D166" s="30"/>
      <c r="E166" s="32" t="s">
        <v>1142</v>
      </c>
      <c r="F166" s="33" t="s">
        <v>1005</v>
      </c>
      <c r="G166" s="34">
        <v>39</v>
      </c>
      <c r="H166" s="35">
        <v>0</v>
      </c>
      <c r="I166" s="36">
        <f>ROUND(G166*H166,P4)</f>
        <v>0</v>
      </c>
      <c r="J166" s="30"/>
      <c r="O166" s="37">
        <f>I166*0.21</f>
        <v>0</v>
      </c>
      <c r="P166">
        <v>3</v>
      </c>
    </row>
    <row r="167" spans="1:10" ht="15">
      <c r="A167" s="30" t="s">
        <v>55</v>
      </c>
      <c r="B167" s="38"/>
      <c r="E167" s="39" t="s">
        <v>78</v>
      </c>
      <c r="J167" s="40"/>
    </row>
    <row r="168" spans="1:10" ht="15">
      <c r="A168" s="30" t="s">
        <v>58</v>
      </c>
      <c r="B168" s="45"/>
      <c r="C168" s="46"/>
      <c r="D168" s="46"/>
      <c r="E168" s="32" t="s">
        <v>1043</v>
      </c>
      <c r="F168" s="46"/>
      <c r="G168" s="46"/>
      <c r="H168" s="46"/>
      <c r="I168" s="46"/>
      <c r="J168" s="47"/>
    </row>
  </sheetData>
  <sheetProtection algorithmName="SHA-512" hashValue="ZPF/F5Ba/H17SbdwTeZVZ5yKL4beHSTO97MGLurx10CYj9KjS1J0udwwYvBpsCF+AIzPoZL8Pudtep0HiYXhhg==" saltValue="ZLCifX34jRuE1Q7Givplq1UusYTh6cNOp9FzMeCPyZc8HRdYIszwbmktgWBknA43iLnwjAF/nOFPMK5dhbrrcg==" spinCount="100000" sheet="1" objects="1" scenarios="1"/>
  <mergeCells count="11">
    <mergeCell ref="C3:D3"/>
    <mergeCell ref="C4:D4"/>
    <mergeCell ref="A5:A6"/>
    <mergeCell ref="B5:B6"/>
    <mergeCell ref="C5:C6"/>
    <mergeCell ref="D5:D6"/>
    <mergeCell ref="E5:E6"/>
    <mergeCell ref="F5:F6"/>
    <mergeCell ref="G5:G6"/>
    <mergeCell ref="H5:I5"/>
    <mergeCell ref="J5:J6"/>
  </mergeCells>
  <printOptions/>
  <pageMargins left="0.7" right="0.7" top="0.787401575" bottom="0.787401575" header="0.3" footer="0.3"/>
  <pageSetup fitToHeight="0"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DESKTOP-C57L0KR\Tomas</dc:creator>
  <cp:keywords/>
  <dc:description/>
  <cp:lastModifiedBy>Tomas</cp:lastModifiedBy>
  <cp:lastPrinted>2023-07-15T09:21:44Z</cp:lastPrinted>
  <dcterms:created xsi:type="dcterms:W3CDTF">2023-07-15T09:20:16Z</dcterms:created>
  <dcterms:modified xsi:type="dcterms:W3CDTF">2023-08-04T06:56:40Z</dcterms:modified>
  <cp:category/>
  <cp:version/>
  <cp:contentType/>
  <cp:contentStatus/>
</cp:coreProperties>
</file>