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1_0139_II_244_Mesice_Bysice 421109\03_Projekt\ROZPOČET\ROZPOČET DLE ZADÁNÍ\07 d39-44\"/>
    </mc:Choice>
  </mc:AlternateContent>
  <bookViews>
    <workbookView xWindow="0" yWindow="0" windowWidth="0" windowHeight="0"/>
  </bookViews>
  <sheets>
    <sheet name="Rekapitulace" sheetId="28" r:id="rId1"/>
    <sheet name="SO 000" sheetId="2" r:id="rId2"/>
    <sheet name="SO 001" sheetId="3" r:id="rId3"/>
    <sheet name="SO 101" sheetId="4" r:id="rId4"/>
    <sheet name="SO 102.1" sheetId="5" r:id="rId5"/>
    <sheet name="SO 102.2" sheetId="6" r:id="rId6"/>
    <sheet name="SO 103" sheetId="7" r:id="rId7"/>
    <sheet name="SO 104" sheetId="8" r:id="rId8"/>
    <sheet name="SO 105.1" sheetId="9" r:id="rId9"/>
    <sheet name="SO 124" sheetId="10" r:id="rId10"/>
    <sheet name="SO 180.1" sheetId="11" r:id="rId11"/>
    <sheet name="SO 180" sheetId="12" r:id="rId12"/>
    <sheet name="SO 191.1.1" sheetId="13" r:id="rId13"/>
    <sheet name="SO 191.1.3" sheetId="14" r:id="rId14"/>
    <sheet name="SO 191.1.4" sheetId="15" r:id="rId15"/>
    <sheet name="SO 191.2" sheetId="16" r:id="rId16"/>
    <sheet name="SO 192.1.21" sheetId="17" r:id="rId17"/>
    <sheet name="SO 192.1.22" sheetId="18" r:id="rId18"/>
    <sheet name="SO 192.1.51" sheetId="19" r:id="rId19"/>
    <sheet name="SO 301.1" sheetId="20" r:id="rId20"/>
    <sheet name="SO 302" sheetId="21" r:id="rId21"/>
    <sheet name="SO 303" sheetId="22" r:id="rId22"/>
    <sheet name="SO 304" sheetId="23" r:id="rId23"/>
    <sheet name="SO 310" sheetId="24" r:id="rId24"/>
    <sheet name="SO 801.3" sheetId="25" r:id="rId25"/>
    <sheet name="SO 802.4" sheetId="26" r:id="rId26"/>
    <sheet name="SO 802.51" sheetId="27" r:id="rId27"/>
  </sheets>
  <calcPr/>
</workbook>
</file>

<file path=xl/calcChain.xml><?xml version="1.0" encoding="utf-8"?>
<calcChain xmlns="http://schemas.openxmlformats.org/spreadsheetml/2006/main">
  <c i="28" l="1"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7" r="I3"/>
  <c r="I8"/>
  <c r="O21"/>
  <c r="I21"/>
  <c r="O17"/>
  <c r="I17"/>
  <c r="O13"/>
  <c r="I13"/>
  <c r="O9"/>
  <c r="I9"/>
  <c i="26" r="I3"/>
  <c r="I8"/>
  <c r="O21"/>
  <c r="I21"/>
  <c r="O17"/>
  <c r="I17"/>
  <c r="O13"/>
  <c r="I13"/>
  <c r="O9"/>
  <c r="I9"/>
  <c i="25" r="I3"/>
  <c r="I8"/>
  <c r="O21"/>
  <c r="I21"/>
  <c r="O17"/>
  <c r="I17"/>
  <c r="O13"/>
  <c r="I13"/>
  <c r="O9"/>
  <c r="I9"/>
  <c i="24" r="I3"/>
  <c r="I39"/>
  <c r="O60"/>
  <c r="I60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3" r="I3"/>
  <c r="I44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2" r="I3"/>
  <c r="I44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1" r="I3"/>
  <c r="I39"/>
  <c r="O56"/>
  <c r="I56"/>
  <c r="O52"/>
  <c r="I52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20" r="I3"/>
  <c r="I44"/>
  <c r="O73"/>
  <c r="I73"/>
  <c r="O69"/>
  <c r="I69"/>
  <c r="O65"/>
  <c r="I65"/>
  <c r="O61"/>
  <c r="I61"/>
  <c r="O57"/>
  <c r="I57"/>
  <c r="O53"/>
  <c r="I53"/>
  <c r="O49"/>
  <c r="I49"/>
  <c r="O45"/>
  <c r="I45"/>
  <c r="I39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19" r="I3"/>
  <c r="I8"/>
  <c r="O37"/>
  <c r="I37"/>
  <c r="O33"/>
  <c r="I33"/>
  <c r="O29"/>
  <c r="I29"/>
  <c r="O25"/>
  <c r="I25"/>
  <c r="O21"/>
  <c r="I21"/>
  <c r="O17"/>
  <c r="I17"/>
  <c r="O13"/>
  <c r="I13"/>
  <c r="O9"/>
  <c r="I9"/>
  <c i="18" r="I3"/>
  <c r="I8"/>
  <c r="O13"/>
  <c r="I13"/>
  <c r="O9"/>
  <c r="I9"/>
  <c i="17" r="I3"/>
  <c r="I8"/>
  <c r="O21"/>
  <c r="I21"/>
  <c r="O17"/>
  <c r="I17"/>
  <c r="O13"/>
  <c r="I13"/>
  <c r="O9"/>
  <c r="I9"/>
  <c i="16" r="I3"/>
  <c r="I8"/>
  <c r="O13"/>
  <c r="I13"/>
  <c r="O9"/>
  <c r="I9"/>
  <c i="15" r="I3"/>
  <c r="I8"/>
  <c r="O17"/>
  <c r="I17"/>
  <c r="O13"/>
  <c r="I13"/>
  <c r="O9"/>
  <c r="I9"/>
  <c i="14" r="I3"/>
  <c r="I8"/>
  <c r="O21"/>
  <c r="I21"/>
  <c r="O17"/>
  <c r="I17"/>
  <c r="O13"/>
  <c r="I13"/>
  <c r="O9"/>
  <c r="I9"/>
  <c i="13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2" r="I3"/>
  <c r="I8"/>
  <c r="O9"/>
  <c r="I9"/>
  <c i="11" r="I3"/>
  <c r="I95"/>
  <c r="O100"/>
  <c r="I100"/>
  <c r="O96"/>
  <c r="I96"/>
  <c r="I70"/>
  <c r="O91"/>
  <c r="I91"/>
  <c r="O87"/>
  <c r="I87"/>
  <c r="O83"/>
  <c r="I83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0" r="I3"/>
  <c r="I35"/>
  <c r="O36"/>
  <c r="I36"/>
  <c r="I26"/>
  <c r="O31"/>
  <c r="I31"/>
  <c r="O27"/>
  <c r="I27"/>
  <c r="I13"/>
  <c r="O22"/>
  <c r="I22"/>
  <c r="O18"/>
  <c r="I18"/>
  <c r="O14"/>
  <c r="I14"/>
  <c r="I8"/>
  <c r="O9"/>
  <c r="I9"/>
  <c i="9" r="I3"/>
  <c r="I157"/>
  <c r="O174"/>
  <c r="I174"/>
  <c r="O170"/>
  <c r="I170"/>
  <c r="O166"/>
  <c r="I166"/>
  <c r="O162"/>
  <c r="I162"/>
  <c r="O158"/>
  <c r="I158"/>
  <c r="I148"/>
  <c r="O153"/>
  <c r="I153"/>
  <c r="O149"/>
  <c r="I149"/>
  <c r="I99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I82"/>
  <c r="O95"/>
  <c r="I95"/>
  <c r="O91"/>
  <c r="I91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8" r="I3"/>
  <c r="I170"/>
  <c r="O179"/>
  <c r="I179"/>
  <c r="O175"/>
  <c r="I175"/>
  <c r="O171"/>
  <c r="I171"/>
  <c r="I161"/>
  <c r="O166"/>
  <c r="I166"/>
  <c r="O162"/>
  <c r="I162"/>
  <c r="I108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103"/>
  <c r="O104"/>
  <c r="I104"/>
  <c r="I98"/>
  <c r="O99"/>
  <c r="I99"/>
  <c r="I25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7" r="I3"/>
  <c r="I123"/>
  <c r="O124"/>
  <c r="I124"/>
  <c r="I78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21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6" r="I3"/>
  <c r="I132"/>
  <c r="O133"/>
  <c r="I133"/>
  <c r="I127"/>
  <c r="O128"/>
  <c r="I128"/>
  <c r="I86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5" r="I3"/>
  <c r="I140"/>
  <c r="O141"/>
  <c r="I141"/>
  <c r="I135"/>
  <c r="O136"/>
  <c r="I136"/>
  <c r="I86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4" r="I3"/>
  <c r="I139"/>
  <c r="O144"/>
  <c r="I144"/>
  <c r="O140"/>
  <c r="I140"/>
  <c r="I86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I2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3" r="I3"/>
  <c r="I8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<sst xmlns="http://schemas.openxmlformats.org/spreadsheetml/2006/main">
  <si>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</si>
  <si>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 AFRY - AFRY</t>
  </si>
  <si>
    <t>Rekapitulace ceny</t>
  </si>
  <si>
    <t>Stavba: 2021_0139 - Měšice_Byšice..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</si>
  <si>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</si>
  <si>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</si>
  <si>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</si>
  <si>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</si>
  <si>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</si>
  <si>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</si>
  <si>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</si>
  <si>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</si>
  <si>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</si>
  <si>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</si>
  <si>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Příprava staveniště</t>
  </si>
  <si>
    <t>SO 101</t>
  </si>
  <si>
    <t>km 0,045 – 0,853</t>
  </si>
  <si>
    <t>SO 102.1</t>
  </si>
  <si>
    <t>km 1,327 - 1,507</t>
  </si>
  <si>
    <t>SO 102.2</t>
  </si>
  <si>
    <t>km 1,507 - 1,588</t>
  </si>
  <si>
    <t>SO 103</t>
  </si>
  <si>
    <t xml:space="preserve">km 2,097  – 3,261</t>
  </si>
  <si>
    <t>SO 104</t>
  </si>
  <si>
    <t>Mratín (km 3,261 - 4,848)</t>
  </si>
  <si>
    <t>SO 105.1</t>
  </si>
  <si>
    <t>km 4,870 - 6,370</t>
  </si>
  <si>
    <t>SO 124</t>
  </si>
  <si>
    <t>Chodník Mratín</t>
  </si>
  <si>
    <t>SO 180.1</t>
  </si>
  <si>
    <t xml:space="preserve"> Oprava objízdné trasy III/2449 Polerady</t>
  </si>
  <si>
    <t>SO 180</t>
  </si>
  <si>
    <t>DIO</t>
  </si>
  <si>
    <t>SO 191.1.1</t>
  </si>
  <si>
    <t>DOPRAVNÍ ZNAČENÍ</t>
  </si>
  <si>
    <t>SO 191.1.3</t>
  </si>
  <si>
    <t>SO 191.1.4</t>
  </si>
  <si>
    <t>SO 191.2</t>
  </si>
  <si>
    <t>SO 192.1.21</t>
  </si>
  <si>
    <t>SO 192.1.22</t>
  </si>
  <si>
    <t>SO 192.1.51</t>
  </si>
  <si>
    <t>SO 301.1</t>
  </si>
  <si>
    <t>Stoka „A“ 1. část</t>
  </si>
  <si>
    <t>SO 302</t>
  </si>
  <si>
    <t>Stoka „B“</t>
  </si>
  <si>
    <t>SO 303</t>
  </si>
  <si>
    <t>Stoka „C“</t>
  </si>
  <si>
    <t>SO 304</t>
  </si>
  <si>
    <t>Stoka „D“</t>
  </si>
  <si>
    <t>SO 310</t>
  </si>
  <si>
    <t>Stoka „A“</t>
  </si>
  <si>
    <t>SO 801.3</t>
  </si>
  <si>
    <t>Vegetační úpravy km 2,097-3,261</t>
  </si>
  <si>
    <t>SO 802.4</t>
  </si>
  <si>
    <t>Vegetační úpravy km 3,261 – 4,848</t>
  </si>
  <si>
    <t>SO 802.51</t>
  </si>
  <si>
    <t>Vegetační úpravy km 4,870-6,370</t>
  </si>
  <si>
    <t>Soupis prací objektu</t>
  </si>
  <si>
    <t>S</t>
  </si>
  <si>
    <t>Stavba:</t>
  </si>
  <si>
    <t>2021_0139</t>
  </si>
  <si>
    <t>Měšice_Byšice..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</si>
  <si>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</si>
  <si>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</si>
  <si>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</si>
  <si>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</si>
  <si>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</si>
  <si>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</si>
  <si>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</si>
  <si>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</si>
  <si>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</si>
  <si>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</si>
  <si>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</si>
  <si>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</si>
  <si>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</si>
  <si>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</si>
  <si>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</si>
  <si>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</si>
  <si>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</si>
  <si>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</si>
  <si>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</si>
  <si>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</si>
  <si>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</si>
  <si>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 xml:space="preserve">2022_OTSKP </t>
  </si>
  <si>
    <t>PP</t>
  </si>
  <si>
    <t>provedení dle požadavku správců jednotilivých sítí</t>
  </si>
  <si>
    <t>VV</t>
  </si>
  <si>
    <t>1 = 1,000 [A]</t>
  </si>
  <si>
    <t>TS</t>
  </si>
  <si>
    <t>zahrnuje veškeré náklady spojené s objednatelem požadovanými zařízeními</t>
  </si>
  <si>
    <t>02911</t>
  </si>
  <si>
    <t>OSTATNÍ POŽADAVKY - GEODETICKÉ ZAMĚŘENÍ</t>
  </si>
  <si>
    <t>HM</t>
  </si>
  <si>
    <t>geodetická činnost stavebních prací</t>
  </si>
  <si>
    <t>47,74 = 47,740 [A]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</si>
  <si>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</si>
  <si>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</si>
  <si>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</si>
  <si>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</si>
  <si>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</t>
  </si>
  <si>
    <t>podmínky zpracování dle uzavřené SOD</t>
  </si>
  <si>
    <t>02945</t>
  </si>
  <si>
    <t>OSTAT POŽADAVKY - GEOMETRICKÝ PLÁN</t>
  </si>
  <si>
    <t>vypracování oddělovacího geometrického plánu po dokončení stavby pro vypořádání majetkoprávních vztahů se sousedními vlastníky
(včetně oprav objízdných tras)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</si>
  <si>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</si>
  <si>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</si>
  <si>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</si>
  <si>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 xml:space="preserve">Pasportizace stávajících/ objízdných  komunikací před zahájením  prací a po jejich dokončení
/fotografická dokumentace budov nebo objektů dotčených dopravou v souvislosti s prováděním díla/
případně videozáznam (videozáznam s minimálním požadavkem rozlišení 1920/1080 a min. počtem snímků 25/sec)
- je to pasport komunikace i okolních objektů</t>
  </si>
  <si>
    <t>02991</t>
  </si>
  <si>
    <t>OSTATNÍ POŽADAVKY - INFORMAČNÍ TABULE</t>
  </si>
  <si>
    <t>KUS</t>
  </si>
  <si>
    <t xml:space="preserve">Omluvná a informační tabule dle podmínek IROP   bude odsouhlasena se Správcem stavby (vzhled, obsah a umístění,  
Po dokončení stavby zajistí zhotovitel odstranění těchto tabulí).
Vztahuje se i na podobjekt SO 180.1</t>
  </si>
  <si>
    <t xml:space="preserve">Omluvná a nformační tabule dle podmínek IROP    2 = 2,000 [B]_x000d_
 pamětní tabule dle podmínek IROP 1 = 1,000 [A]_x000d_
 Celkem: B+A = 3,000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</si>
  <si>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</si>
  <si>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</si>
  <si>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</si>
  <si>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</si>
  <si>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</si>
  <si>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</si>
  <si>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 xml:space="preserve">!!!   PRELIMINÁŘ - PEVNÁ CENA 3 000 000,- Kč   !!!
Náklady na opravu poškozených komunikací na objízdných trasách a komunikacích dotčených stavbou
Čerpání v rozsahu a  s výslovným souhlasem TDS a investora 
Položka včetně DIO na opravu objízdných tras</t>
  </si>
  <si>
    <t>zahrnuje objednatelem povolené náklady na požadovaná zařízení zhotovitele ve zde uvedené předpokládané ceně PRELIMINÁŘ</t>
  </si>
  <si>
    <t>1</t>
  </si>
  <si>
    <t>Zemní práce</t>
  </si>
  <si>
    <t>11231</t>
  </si>
  <si>
    <t>ŠTĚPKOVÁNÍ PAŘEZŮ D DO 0,5M</t>
  </si>
  <si>
    <t>je vyžadováno štěpkování
povinný odkup štěpky na základě smlouvy</t>
  </si>
  <si>
    <t>do 0,3 m 17 + do 0,5 m 10 = 27,000 [A]</t>
  </si>
  <si>
    <t xml:space="preserve"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</si>
  <si>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014101</t>
  </si>
  <si>
    <t>POPLATKY ZA SKLÁDKU</t>
  </si>
  <si>
    <t>M3</t>
  </si>
  <si>
    <t>zemina 2,0 t/m3</t>
  </si>
  <si>
    <t xml:space="preserve">12373.5   180,705 = 180,705 [A]_x000d_
 12931   1350,3*0,205 = 276,812 [B]_x000d_
 12373.1 192,37 = 192,370 [D]_x000d_
 111301806,8*0,15 = 271,020 [E]_x000d_
Celkové množství = 920,907</t>
  </si>
  <si>
    <t>zahrnuje veškeré poplatky provozovateli skládky související s uložením odpadu na skládce.</t>
  </si>
  <si>
    <t>21</t>
  </si>
  <si>
    <t>2022_OTSKP</t>
  </si>
  <si>
    <t xml:space="preserve">suť z podkladních vrstev asfaltových vozovek  1,9  t/m3</t>
  </si>
  <si>
    <t xml:space="preserve">11333   241,397-zpět do stavby189,51 = 51,887 [A]</t>
  </si>
  <si>
    <t>3</t>
  </si>
  <si>
    <t>suť z asfaltových kontaminovaných vrstev PAU vozovek 2,3 t/m3
Nebezpečný odpad</t>
  </si>
  <si>
    <t xml:space="preserve">11372.1   606,886 = 606,886 [A]</t>
  </si>
  <si>
    <t>014211</t>
  </si>
  <si>
    <t>POPLATKY ZA ZEMNÍK - ORNICE</t>
  </si>
  <si>
    <t>271 = 271,000 [A]</t>
  </si>
  <si>
    <t>zahrnuje veškeré poplatky majiteli zemníku související s nákupem zeminy (nikoliv s otvírkou zemníku)</t>
  </si>
  <si>
    <t>22</t>
  </si>
  <si>
    <t xml:space="preserve">suť z podkladních vrstev asfaltových vozovek  1,9  t/m3_x000d_
pro pol 17110 - uložení do násypu</t>
  </si>
  <si>
    <t xml:space="preserve">11333   189,51 = 189,510 [A]</t>
  </si>
  <si>
    <t>11130</t>
  </si>
  <si>
    <t>SEJMUTÍ DRNU</t>
  </si>
  <si>
    <t>M2</t>
  </si>
  <si>
    <t>(plochy planimetrovány ze situace)</t>
  </si>
  <si>
    <t>1806,8 = 1806,800 [A]</t>
  </si>
  <si>
    <t xml:space="preserve">včetně vodorovné dopravy  a uložení na skládku</t>
  </si>
  <si>
    <t>11333</t>
  </si>
  <si>
    <t>ODSTRANĚNÍ PODKLADU ZPEVNĚNÝCH PLOCH S ASFALT POJIVEM</t>
  </si>
  <si>
    <t>bouráíní podkladních vrstev 
skládkovné 014101.2</t>
  </si>
  <si>
    <t xml:space="preserve">plnná konstrukce vozovky tl. min. 310 mm   778,7*0,31 = 241,397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</si>
  <si>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</si>
  <si>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</si>
  <si>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</si>
  <si>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plochy planimetrovány ze situace, tloušťky dle diagnostiky, ZAS -T4
skládkovné 014101.3</t>
  </si>
  <si>
    <t xml:space="preserve">tl. 70 mm   5163,2*0,07 = 361,424 [A]_x000d_
 oprava podkladní vrstvy tl. 40 mm   1096,10*0,04 = 43,844 [B]_x000d_
 lokální sanace tl. 90 mm (neúnosná místa)   876,9*0,09 = 78,921 [C]_x000d_
 lokální sanace tl. min. 60 mm 876,9*0,06 = 52,614 [D]_x000d_
 plná konstrukce vozovky tl. max 90 mm   778,7*0,09 = 70,083 [E]_x000d_
 Celkem: A+B+C+D+E = 606,886 [F]</t>
  </si>
  <si>
    <t>113763</t>
  </si>
  <si>
    <t>FRÉZOVÁNÍ DRÁŽKY PRŮŘEZU DO 300MM2 V ASFALTOVÉ VOZOVCE</t>
  </si>
  <si>
    <t>M</t>
  </si>
  <si>
    <t xml:space="preserve">příčná spára napojovací š 12mm  x hl  25mm
odměřeno ze situace</t>
  </si>
  <si>
    <t>39,1 = 39,100 [A]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</si>
  <si>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</si>
  <si>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</si>
  <si>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</si>
  <si>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dopravy na místo uložení
dle výkazu výměr
skládkovné 014101.1</t>
  </si>
  <si>
    <t>192,37 = 192,370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</si>
  <si>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</si>
  <si>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5</t>
  </si>
  <si>
    <t>včetně dopravy na místo uložení
skládkovné 014101.1</t>
  </si>
  <si>
    <t xml:space="preserve">seříznutí krajnic tl. 150 mm   1204,7*0,15 = 180,705 [A]</t>
  </si>
  <si>
    <t>12573</t>
  </si>
  <si>
    <t>VYKOPÁVKY ZE ZEMNÍKŮ A SKLÁDEK TŘ. I</t>
  </si>
  <si>
    <t>včetně dopravy na místo uložení</t>
  </si>
  <si>
    <t xml:space="preserve">ornice 271 = 271,000 [A]_x000d_
 17110   189,51 = 189,510 [B]_x000d_
 Celkem: A+B = 460,510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</si>
  <si>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</si>
  <si>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</si>
  <si>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</si>
  <si>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skládkovné 014101,1</t>
  </si>
  <si>
    <t>1350,3 = 1350,300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</si>
  <si>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</si>
  <si>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</si>
  <si>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</si>
  <si>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 xml:space="preserve">míra zhutnění podle TZ  a výkresové části
podle bilance zemin
Dosyp nenamrzavým materiálem (zpětné využití vybouraného materiálu k podkladních vrstev)</t>
  </si>
  <si>
    <t>189,51 = 189,510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</si>
  <si>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</si>
  <si>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</si>
  <si>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</si>
  <si>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12373.1   192,37 = 192,370 [A]_x000d_
 12373.5   180,705 = 180,705 [B]_x000d_
 Celkem: A+B = 373,075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</si>
  <si>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</si>
  <si>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</si>
  <si>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>ROZPROSTŘENÍ ORNICE V ROVINĚ</t>
  </si>
  <si>
    <t>tl. 150 mm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</si>
  <si>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</si>
  <si>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</si>
  <si>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</si>
  <si>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271/0,15 = 1806,667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</si>
  <si>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</si>
  <si>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</si>
  <si>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</si>
  <si>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</si>
  <si>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</si>
  <si>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</si>
  <si>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</si>
  <si>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Komunikace</t>
  </si>
  <si>
    <t>56330</t>
  </si>
  <si>
    <t>VOZOVKOVÉ VRSTVY ZE ŠTĚRKODRTI</t>
  </si>
  <si>
    <t xml:space="preserve">Štěrkodrť ŠDa  0/32</t>
  </si>
  <si>
    <t xml:space="preserve">konstrukce 3   Doplněné podkladní vrstvy min. 100mm  968,5*0,1 = 96,850 [A]_x000d_
 konstrukce 4tl. 200 mm   859,9*0,2+   tl. 150 mm   903,3*0,15 = 307,475 [B]_x000d_
 Celkem: A+B = 404,325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</si>
  <si>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</si>
  <si>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</si>
  <si>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</si>
  <si>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Nezpevněná krajnice tl. 0.15 m, R-mat</t>
  </si>
  <si>
    <t>1204,7 = 1204,700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</si>
  <si>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</si>
  <si>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</si>
  <si>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</si>
  <si>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Infiltrační postřik asfaltovou emulzí PI-C 0,40 kg/m2</t>
  </si>
  <si>
    <t xml:space="preserve">konstrukce 3   921,7 = 921,700 [A]_x000d_
 konstrukce 4   818,6 = 818,600 [B]_x000d_
 Celkem: A+B = 1740,300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</si>
  <si>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</si>
  <si>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</si>
  <si>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</si>
  <si>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 xml:space="preserve">Spojovací postřik  s asfaltovou emulzí PS-C 0.40 kg/m2</t>
  </si>
  <si>
    <t xml:space="preserve">konstrukce 1   2472,4 = 2472,400 [A]_x000d_
 konstrukce 2   1123,8+1152,2 = 2276,000 [B]_x000d_
 Celkem: A+B = 4748,400 [C]</t>
  </si>
  <si>
    <t>572214</t>
  </si>
  <si>
    <t>SPOJOVACÍ POSTŘIK Z MODIFIK EMULZE DO 0,5KG/M2</t>
  </si>
  <si>
    <t xml:space="preserve">Spojovací postřik  s polymerem modifik. kationaktivní asfaltovou emulzí PS-CP 0.35 kg/m2</t>
  </si>
  <si>
    <t xml:space="preserve">konstrukce 1  pod obrusnou vrstvu  2411,5 = 2411,500 [A]_x000d_
 konstrukce 2pod obrusnou vrstvu  1096,10 = 1096,100 [B]_x000d_
 konstrukce 3pod obrusnou vrstvu   876,9 + ložná vrstva 899 = 1775,900 [C]_x000d_
 konstrukce 4 pod obrusnou vrstvu   778,7+ložná vrstva  798,4 = 1577,100 [D]_x000d_
 Celkem: A+B+C+D = 6860,600 [E]</t>
  </si>
  <si>
    <t>574B44</t>
  </si>
  <si>
    <t>ASFALTOVÝ BETON PRO OBRUSNÉ VRSTVY MODIFIK ACO 11+, 11S TL. 50MM</t>
  </si>
  <si>
    <t xml:space="preserve">ACO 11+   PMB 45/80-55</t>
  </si>
  <si>
    <t xml:space="preserve">konstrukce 1   2411,5 = 2411,500 [A]_x000d_
 konstrukce 2   1096,10 = 1096,100 [B]_x000d_
 konstrukce 3     876,9 = 876,900 [C]_x000d_
 konstrukce 4     778,7 = 778,700 [D]_x000d_
 Celkem: A+B+C+D = 5163,200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</si>
  <si>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</si>
  <si>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</si>
  <si>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</si>
  <si>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Asfaltový beton pro podkladní vrstvy ACP 16S 50/70</t>
  </si>
  <si>
    <t xml:space="preserve">konstrukce 2   1152,2 = 1152,200 [A]</t>
  </si>
  <si>
    <t>574E88</t>
  </si>
  <si>
    <t>ASFALTOVÝ BETON PRO PODKLADNÍ VRSTVY ACP 22+, 22S TL. 90MM</t>
  </si>
  <si>
    <t xml:space="preserve"> ACP 22 S 50/70</t>
  </si>
  <si>
    <t>574E98</t>
  </si>
  <si>
    <t>ASFALTOVÝ BETON PRO PODKLADNÍ VRSTVY ACP 22+, 22S TL. 100MM</t>
  </si>
  <si>
    <t xml:space="preserve">Asfaltový beton pro podkladní vrstvy ACP 22 S   50/70</t>
  </si>
  <si>
    <t xml:space="preserve">konstrukce 1   2472,4 = 2472,400 [A]_x000d_
 konstrukce 21123,8 = 1123,800 [B]_x000d_
 Celkem: A+B = 3596,200 [C]</t>
  </si>
  <si>
    <t>577A1</t>
  </si>
  <si>
    <t>VÝSPRAVA TRHLIN ASFALTOVOU ZÁLIVKOU</t>
  </si>
  <si>
    <t>Oprava trhlin dle TP 115</t>
  </si>
  <si>
    <t>808,2 = 808,200 [A]</t>
  </si>
  <si>
    <t>- vyfrézování drážky šířky do 20mm hloubky do 40mm
- vyčištění
- nátěr
- výplň předepsanou zálivkovou hmotou</t>
  </si>
  <si>
    <t>57476</t>
  </si>
  <si>
    <t>VOZOVKOVÉ VÝZTUŽNÉ VRSTVY Z GEOMŘÍŽOVINY S TKANINOU</t>
  </si>
  <si>
    <t>OTSKP_ 2022</t>
  </si>
  <si>
    <t>geokompozit s min. pevností 100 kN/m dle TP 147 a předpisu jeho výrobce</t>
  </si>
  <si>
    <t>1078,8 = 1078,800 [A]</t>
  </si>
  <si>
    <t>- dodání geomříže v požadované kvalitě a v množství včetně přesahů (přesahy započteny v jednotkové ceně)
- očištění podkladu
- pokládka geomříže dle předepsaného technologického předpisu</t>
  </si>
  <si>
    <t>574D56</t>
  </si>
  <si>
    <t>ASFALTOVÝ BETON PRO LOŽNÍ VRSTVY MODIFIK ACL 16+, 16S TL. 60MM</t>
  </si>
  <si>
    <t xml:space="preserve"> ACL 16+   PMB 25/55-60</t>
  </si>
  <si>
    <t>konstrukce 3 899 = 899,000 [A]_x000d_
 konstrukce 4 798,4 = 798,400 [B]_x000d_
 Celkové množství 1697.400000 = 1697,400 [C]</t>
  </si>
  <si>
    <t>574E07</t>
  </si>
  <si>
    <t>ASFALTOVÝ BETON PRO PODKLADNÍ VRSTVY ACP 22+, 22S</t>
  </si>
  <si>
    <t>OTSKP ~ 2022</t>
  </si>
  <si>
    <t xml:space="preserve">asfaltový beton pro podkladní vrstvy ACP 22 S 50/70  tl. 60 mm</t>
  </si>
  <si>
    <t>"lokální sanace předpoklad 20% plochy" 583*0,06 = 34,980 [A]_x000d_
Celkové množství = 34,980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</si>
  <si>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</si>
  <si>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9</t>
  </si>
  <si>
    <t>Ostatní konstrukce a práce</t>
  </si>
  <si>
    <t>931313</t>
  </si>
  <si>
    <t>TĚSNĚNÍ DILATAČ SPAR ASF ZÁLIVKOU PRŮŘ DO 300MM2</t>
  </si>
  <si>
    <t xml:space="preserve">zálivka za horka typ N2  s posypem (příčná spára napojovací)
délka odměřena ze situace</t>
  </si>
  <si>
    <t>položka zahrnuje dodávku a osazení předepsaného materiálu, očištění ploch spáry před úpravou, očištění okolí spáry po úpravě
nezahrnuje těsnící profil</t>
  </si>
  <si>
    <t>9113B1</t>
  </si>
  <si>
    <t>SVODIDLO OCEL SILNIČ JEDNOSTR, ÚROVEŇ ZADRŽ H1 -DODÁVKA A MONTÁŽ</t>
  </si>
  <si>
    <t>Délka odečten z TZ</t>
  </si>
  <si>
    <t>2*56 = 112,000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</si>
  <si>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</si>
  <si>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 xml:space="preserve">12373,5   23,616 = 23,616 [A]_x000d_
 12931   307,56*0,25 = 76,890 [B]_x000d_
 12373.1 18,93 = 18,930 [C]_x000d_
 11130204,010*0,15 = 30,602 [D]_x000d_
Celkové množství = 150,038</t>
  </si>
  <si>
    <t xml:space="preserve">11333   91,35-18,93zpětné uložení = 72,420 [A]</t>
  </si>
  <si>
    <t xml:space="preserve">suť železobetonových konstrukcí  2,5 t/m3</t>
  </si>
  <si>
    <t xml:space="preserve">742Z11   3,14*7,0*0,2*0,2*4 = 3,517 [A]</t>
  </si>
  <si>
    <t>30,6 = 30,600 [A]</t>
  </si>
  <si>
    <t xml:space="preserve">suť z podkladních vrstev asfaltových vozovek  1,9  t/m3_x000d_
pro položku 17110 - uložení do  násypu</t>
  </si>
  <si>
    <t xml:space="preserve">11333   18,93 = 18,930 [A]</t>
  </si>
  <si>
    <t>(plochy planimetrovány ze situace)_x000d_
skládkovné 014101.1</t>
  </si>
  <si>
    <t>204,01 = 204,010 [A]</t>
  </si>
  <si>
    <t xml:space="preserve">lokální sanace tl. max. 350 mm   261*0,35 = 91,350 [A]</t>
  </si>
  <si>
    <t>plochy planimetrovány ze situace, tloušťky dle diagnostiky, ZAS -T1
povinný odkup vyfrézovaného materiálu ze strany zhotovitele na základě smlouvy</t>
  </si>
  <si>
    <t xml:space="preserve">Celoplošné frézování tl. 120 mm  1183,69*0,12 = 142,043 [A]_x000d_
 oprava podkladní vrstvy tl. 40 mm   326,25*0,04 = 13,050 [B]_x000d_
 lokální sanace tl. 50 mm   261*0,05 = 13,050 [C]_x000d_
 frézování sjezdů - tl. 100 mm   53,25*0,1 = 5,325 [D]_x000d_
 Celkem: A+B+C+D = 173,468 [E]</t>
  </si>
  <si>
    <t xml:space="preserve">profrézování drážky  š. 12 mm, hl. min. 25 mm
a zálivka za horka s posypem 
povinný odkup vyfrézovaného materiálu ze strany zhotovitele na základě smlouvy</t>
  </si>
  <si>
    <t>16,08+11,27+9,87+6,87+5,83+2,47 = 52,390 [A]</t>
  </si>
  <si>
    <t>18,93 = 18,930 [A]</t>
  </si>
  <si>
    <t xml:space="preserve">Seříznutí krajnic tl. 150 mm   157,44*0,15 = 23,616 [A]</t>
  </si>
  <si>
    <t xml:space="preserve">ornice 18230 30,6 = 30,600 [A]_x000d_
 17110   18,93 = 18,930 [B]_x000d_
 Celkem: A+B = 49,530 [C]</t>
  </si>
  <si>
    <t>307,56 = 307,560 [A]</t>
  </si>
  <si>
    <t xml:space="preserve">12373.1   18,93 = 18,930 [A]_x000d_
 12373.5    23,616 = 23,616 [B]_x000d_
 12931     307,56*0,25 = 76,890 [C]_x000d_
 Celkem: A+B+C = 119,436 [D]</t>
  </si>
  <si>
    <t>204,01*0,15 = 30,602 [A]</t>
  </si>
  <si>
    <t xml:space="preserve">"lokální sanace  předpoklad 20% plochy"_x000d_
 tl. 200 mm  261*0,2+   tl. 150 mm  261*0,15 = 91,350 [A]</t>
  </si>
  <si>
    <t>157,44 = 157,440 [A]</t>
  </si>
  <si>
    <t>lokální sanace 261 = 261,000 [A]</t>
  </si>
  <si>
    <t xml:space="preserve">podkladní vrstva 1183,69*1,05*1,05 = 1305,018 [A]_x000d_
 Lokální oprava podkladní vrstvy   326,25 = 326,250 [B]</t>
  </si>
  <si>
    <t xml:space="preserve">KONSTRUKCE   obrusná vrstva 1183,69+ ložná vrstva  1183,69*1,05 = 2426,565 [A]_x000d_
 NAPOJENÍ           obrusná vrstva 53,25+ ložná vrstva  53,25 = 106,500 [B]_x000d_
 Celkem: A+B = 2533,064 [C]</t>
  </si>
  <si>
    <t>574B34</t>
  </si>
  <si>
    <t>ASFALTOVÝ BETON PRO OBRUSNÉ VRSTVY MODIFIK ACO 11+, 11S TL. 40MM</t>
  </si>
  <si>
    <t xml:space="preserve">konstrukce   1183,69 = 1183,690 [A]_x000d_
 napojení       53,25 = 53,250 [B]_x000d_
 Celkem: A+B = 1236,940 [C]</t>
  </si>
  <si>
    <t xml:space="preserve">konstrukce  1183,69*1,05 = 1242,875 [A]_x000d_
 napojení   53,25 = 53,250 [B]_x000d_
 Celkem: A+B = 1296,125 [C]</t>
  </si>
  <si>
    <t>574E06</t>
  </si>
  <si>
    <t>ASFALTOVÝ BETON PRO PODKLADNÍ VRSTVY ACP 16+, 16S</t>
  </si>
  <si>
    <t>Asfaltový beton pro podkladní vrstvy ACP 16 S 50/70 tl. 40 mm</t>
  </si>
  <si>
    <t xml:space="preserve">předpoklad 25% plochy, tl. 40 mm     1305,02*0,25*0,04 = 13,050 [A]</t>
  </si>
  <si>
    <t xml:space="preserve">Asfaltový beton pro podkladní vrstvy ACP 22 S 50/70  tl. 100 mm</t>
  </si>
  <si>
    <t xml:space="preserve">lokální sanace  předpoklad 20% plochy   tl. 50 mm    1305,02*0,2*0,1 = 26,100 [A]_x000d_
Celkové množství = 26,100</t>
  </si>
  <si>
    <t>1183,69*1,05*1,05 = 1305,018 [A]</t>
  </si>
  <si>
    <t>180 = 180,000 [A]</t>
  </si>
  <si>
    <t>313,2 = 313,200 [A]</t>
  </si>
  <si>
    <t>7</t>
  </si>
  <si>
    <t>Přidružená stavební výroba</t>
  </si>
  <si>
    <t>742Z11</t>
  </si>
  <si>
    <t>DEMONTÁŽ SLOUPU/STOŽÁRU NN VČETNĚ VEŠKERÉ VÝSTROJE</t>
  </si>
  <si>
    <t>odstranění stávajících nepoužívaných sloupů elektrického vedení
ocenit včetně dopravy na skládku nebo na deponii správce
skládkovné 014101.5</t>
  </si>
  <si>
    <t>4 = 4,000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</si>
  <si>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</si>
  <si>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931323</t>
  </si>
  <si>
    <t>TĚSNĚNÍ DILATAČ SPAR ASF ZÁLIVKOU MODIFIK PRŮŘ DO 300MM2</t>
  </si>
  <si>
    <t>zálivka za horka s posypem</t>
  </si>
  <si>
    <t xml:space="preserve">12373.1  10,59 = 10,590 [A]_x000d_
 12373.5  10,493 = 10,493 [B]_x000d_
 12931139,52*0,25 = 34,880 [C]_x000d_
 1113084,4*0,15 = 12,660 [D]_x000d_
Celkové množství = 68,623</t>
  </si>
  <si>
    <t>11333 63,669-10,59 zpěně do násypu = 53,079 [A]</t>
  </si>
  <si>
    <t>suť železobeton 2,5 t/m3</t>
  </si>
  <si>
    <t xml:space="preserve">742Z11   3,14*0,2*0,2*7*1 = 0,879 [A]</t>
  </si>
  <si>
    <t xml:space="preserve">suť z podkladních vrstev asfaltových vozovek  1,9  t/m3_x000d_
pro 17110 - uložení do násypu</t>
  </si>
  <si>
    <t>11333 10,59 = 10,590 [A]</t>
  </si>
  <si>
    <t>pořízení ornice pro položku 18220</t>
  </si>
  <si>
    <t>1822012,66 = 12,660 [A]</t>
  </si>
  <si>
    <t>84,4 = 84,400 [A]</t>
  </si>
  <si>
    <t>"bouráíní podkladních vrstev - lokální sanace tl. max. 350 mm"_x000d_
 předpoklad 20% plochy 909,56*0,2*0,35 = 63,669 [A]</t>
  </si>
  <si>
    <t>plochy planimetrovány ze situace, tloušťky dle diagnostiky
povinný odkup vyfrézovaného materiálu ze strany zhotovitele na základě smlouvy</t>
  </si>
  <si>
    <t xml:space="preserve">Celoplošné frézování tl. 140 mm, ZAS-T1  825*0,14 = 115,500 [A]_x000d_
 "frézování - oprava podkladní vrstvy tl. 40 mm"_x000d_
 předpokald25% plochy  909,56*0,25*0,04 = 9,096 [B]_x000d_
 "frézování - lokální sanace tl. 50 mm  "_x000d_
 předpoklad 20% plochy  909,56*0,2*0,05 = 9,096 [C]_x000d_
 Celkem: A+B+C = 133,691 [D]</t>
  </si>
  <si>
    <t>41,64+29,05+6,6+17+9+7,8 = 111,090 [A]</t>
  </si>
  <si>
    <t>10,59 = 10,590 [A]</t>
  </si>
  <si>
    <t>Seříznutí krajnic tl. 150 mm 69,95*0,15 = 10,493 [A]</t>
  </si>
  <si>
    <t xml:space="preserve">17110  10,59 = 10,590 [A]_x000d_
 18220  12,66 = 12,660 [B]_x000d_
 Celkem: A+B = 23,250 [C]</t>
  </si>
  <si>
    <t>27,9+6,62+8,56+15,88+80,56 = 139,520 [A]</t>
  </si>
  <si>
    <t xml:space="preserve">12373.1  10,59 = 10,590 [A]_x000d_
 12373.5  10,493 = 10,493 [B]_x000d_
 Celkem: A+B = 21,083 [C]</t>
  </si>
  <si>
    <t>18220</t>
  </si>
  <si>
    <t>ROZPROSTŘENÍ ORNICE VE SVAHU</t>
  </si>
  <si>
    <t xml:space="preserve">
tl. 150 mm</t>
  </si>
  <si>
    <t>12,66 = 12,660 [A]</t>
  </si>
  <si>
    <t>položka zahrnuje:
nutné přemístění ornice z dočasných skládek vzdálených do 50m
rozprostření ornice v předepsané tloušťce ve svahu přes 1:5</t>
  </si>
  <si>
    <t>12,66/0,15 = 84,400 [A]</t>
  </si>
  <si>
    <t xml:space="preserve">Štěrkodrť ŠDA  0/32</t>
  </si>
  <si>
    <t xml:space="preserve">LOKÁLNÍ SANACE TL. 200 MM  181,91*0,2 = 36,382 [A]_x000d_
 Lokální sanace tl. 150 mm  181,91*0,15 = 27,287 [B]_x000d_
 "(předpoklad 20% plochy)"_x000d_
 Celkem: A+B = 63,669 [C]</t>
  </si>
  <si>
    <t>69,95 = 69,950 [A]</t>
  </si>
  <si>
    <t xml:space="preserve">Spojovací postřik  s polymerem modifik. kationaktivní asfaltovou emulzí PS-C 0.40 kg/m2</t>
  </si>
  <si>
    <t xml:space="preserve">podkladní vrstvy 866,25*1,05 = 909,563 [A]_x000d_
 Lokální oprava podkladní vrstvy  227,39 = 227,390 [B]_x000d_
 Celkem: A+B = 1136,953 [C]</t>
  </si>
  <si>
    <t xml:space="preserve">obrusná vrstva  825 = 825,000 [A]_x000d_
 ložná vrstva  825*1,05 = 866,250 [B]_x000d_
 Celkem: A+B = 1691,250 [C]</t>
  </si>
  <si>
    <t>825 = 825,000 [A]</t>
  </si>
  <si>
    <t>574D46</t>
  </si>
  <si>
    <t>ASFALTOVÝ BETON PRO LOŽNÍ VRSTVY MODIFIK ACL 16+, 16S TL. 50MM</t>
  </si>
  <si>
    <t>825*1,05 = 866,250 [A]</t>
  </si>
  <si>
    <t>Asfaltový beton pro podkladní vrstvy ACP 16 S 50/70 tl. 40 mm
předpoklad 25% plochy</t>
  </si>
  <si>
    <t xml:space="preserve">Lokální oprava podkladní vrstvy  tl. 40 mm  909,56*0,25*0,04 = 9,096 [A]</t>
  </si>
  <si>
    <t>Lokální sanace
"Asfaltový beton pro podkladní vrstvy ACP 22 S tl. 100 mm
předpoklad 20% plochy"</t>
  </si>
  <si>
    <t>909,56*0,2*0,10 = 18,191 [A]_x000d_
Celkové množství = 18,191</t>
  </si>
  <si>
    <t>Asfaltový beton pro podkladní vrstvy ACP 16S 50/70 
předpoklad 15% plochy, čerpáno se souhlasem TDI</t>
  </si>
  <si>
    <t>866,25*1,05 = 909,563 [A]</t>
  </si>
  <si>
    <t>(6,5+6,5)*122/10 = 158,600 [A]</t>
  </si>
  <si>
    <t xml:space="preserve">12373.1   139,91 = 139,910 [A]_x000d_
 12373.5   260,57 = 260,570 [B]_x000d_
 129311400*0,25 = 350,000 [C]_x000d_
 111301160,93*0,15 = 174,140 [D]_x000d_
Celkové množství = 924,620</t>
  </si>
  <si>
    <t>2</t>
  </si>
  <si>
    <t>991,273 = 991,273 [A]</t>
  </si>
  <si>
    <t>174,45 = 174,450 [A]</t>
  </si>
  <si>
    <t>1160,93 = 1160,930 [A]</t>
  </si>
  <si>
    <t xml:space="preserve">bourání podkladních vrstev - lokální sanace tl. max. 350 mm   1570,61*0,35 = 549,714 [A]_x000d_
 bourání podkladních vrstev - sanace u krajnic tl. 200 mm   1484,23*0,2 = 296,846 [B]_x000d_
 bourání podkladních vrstev - sanace u krajnic tl. 150 mm    964,75*0,15 = 144,713 [C]_x000d_
 Celkem: A+B+C = 991,272 [D]</t>
  </si>
  <si>
    <t xml:space="preserve">Celoplošné frézování tl. 100 mm   7122,97*0,1 = 712,297 [A]_x000d_
 frézování - oprava podkladní vrstvy tl. 40 mm   1963,27*0,04 = 78,531 [B]_x000d_
 frézování - lokální sanace tl. 50 - 77 mm   1570,61*(0,05+0,077)/2 = 99,734 [C]_x000d_
 frézování - sanace u krajnic tl. 50 - 77 mm   1649,15*(0,05+0,077)/2 = 104,721 [D]_x000d_
 Celkem: A+B+C+D = 995,283 [E]</t>
  </si>
  <si>
    <t>13,0 = 13,000 [A]</t>
  </si>
  <si>
    <t>139,91 = 139,910 [A]</t>
  </si>
  <si>
    <t xml:space="preserve">Seříznutí krajnic tl. 150 mm   1737,13*0,15 = 260,570 [A]</t>
  </si>
  <si>
    <t xml:space="preserve">ornice 1163*0,15 = 174,450 [A]_x000d_
 17310   384,48 = 384,480 [B]_x000d_
 Celkem: A+B = 558,930 [C]</t>
  </si>
  <si>
    <t>1400 = 1400,000 [A]</t>
  </si>
  <si>
    <t xml:space="preserve">12373.1   139,91 = 139,910 [A]_x000d_
 12373.5   260,57 = 260,570 [B]_x000d_
 Celkem: A+B = 400,480 [C]</t>
  </si>
  <si>
    <t>17310</t>
  </si>
  <si>
    <t>ZEMNÍ KRAJNICE A DOSYPÁVKY SE ZHUTNĚNÍM</t>
  </si>
  <si>
    <t>384,48 = 384,480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</si>
  <si>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</si>
  <si>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1163*0,15 = 174,450 [A]</t>
  </si>
  <si>
    <t>1163 = 1163,000 [A]</t>
  </si>
  <si>
    <t xml:space="preserve">Sanace u krajnice tl. 200 mm 1649,15*0,9*0,2+   tl. 150 mm   1649,15*0,9*0,15 = 519,482 [A]_x000d_
 Lokální sanacetl. 200 mm 7853,07*0,2*0,2+           tl.150 mm   7853,07*0,2*0,15 = 549,715 [B]_x000d_
 Celkem: A+B = 1069,197 [C]</t>
  </si>
  <si>
    <t>56333</t>
  </si>
  <si>
    <t>VOZOVKOVÉ VRSTVY ZE ŠTĚRKODRTI TL. DO 150MM</t>
  </si>
  <si>
    <t>ŠDa 0/32</t>
  </si>
  <si>
    <t xml:space="preserve">Vyrovnání sjezdu tl. 0,15m  41 = 41,000 [A]</t>
  </si>
  <si>
    <t>1737,13 = 1737,130 [A]</t>
  </si>
  <si>
    <t xml:space="preserve">podkladní vrstva   7853,07 = 7853,070 [A]_x000d_
 Lokální oprava podkladní vrstvy  předpoklad 25% plochy  7853,07*0,25 = 1963,268 [B]</t>
  </si>
  <si>
    <t xml:space="preserve">obrusná vrstva 7122,97  +  ložná vrstva 7479,12 = 14602,090 [A]</t>
  </si>
  <si>
    <t xml:space="preserve">ACO 11+  PMB 45/80-55</t>
  </si>
  <si>
    <t>7122,97 = 7122,970 [A]</t>
  </si>
  <si>
    <t>7479,12 = 7479,120 [A]</t>
  </si>
  <si>
    <t>7853,07 = 7853,070 [A]</t>
  </si>
  <si>
    <t>ACP 22 S 50/70</t>
  </si>
  <si>
    <t xml:space="preserve">Lokální oprava podkladní vrstvy  předpoklad 25% plochy  7853,07*0,25 = 1963,268 [A]_x000d_
 Sanace u krajnicepředpoklad 21% plochy   7853,07*0,21 = 1649,145 [B]_x000d_
 Lokální sanace předpoklad 20% plochy   7853,07*0,2 = 1570,614 [C]_x000d_
 Celkem: A+B+C = 5183,026 [D]</t>
  </si>
  <si>
    <t>1450 = 1450,000 [A]</t>
  </si>
  <si>
    <t>1885,2 = 1885,200 [A]</t>
  </si>
  <si>
    <t xml:space="preserve">12373.5   272,1 = 272,100 [A]_x000d_
 12931       925*0,25 = 231,250 [B]_x000d_
 13273      81,92-50,65 = 31,270 [C]_x000d_
 111303843*0,15 = 576,450 [D]_x000d_
Celkové množství = 1111,070</t>
  </si>
  <si>
    <t>4450,108, = 4450,108 [A]</t>
  </si>
  <si>
    <t>4</t>
  </si>
  <si>
    <t>suť z betonových konstrukcí 2,3 t/m3</t>
  </si>
  <si>
    <t xml:space="preserve">11352   968*0,15*0,25*1,5 (lože obruby) = 54,450 [A]_x000d_
 96687   18*0,45 = 8,100 [B]_x000d_
 Celkem: A+B = 62,550 [C]</t>
  </si>
  <si>
    <t>5564*0,15 = 834,600 [A]</t>
  </si>
  <si>
    <t xml:space="preserve">(plochy planimetrovány ze situace)_x000d_
skládkovné 014101.1_x000d_
</t>
  </si>
  <si>
    <t>3843 = 3843,000 [A]</t>
  </si>
  <si>
    <t>tl. 454 mm 9802*0,454 = 4450,108 [A]</t>
  </si>
  <si>
    <t>11352</t>
  </si>
  <si>
    <t>ODSTRANĚNÍ CHODNÍKOVÝCH A SILNIČNÍCH OBRUBNÍKŮ BETONOVÝCH</t>
  </si>
  <si>
    <t>včetně dopravy na skládku
skládkovné 014101.4</t>
  </si>
  <si>
    <t>968 = 968,000 [A]</t>
  </si>
  <si>
    <t>plochy planimetrovány ze situace, tloušťky dle diagnostiky, ZAS-T1
povinný odkup vyfrézovaného materiálu ze strany zhotovitele na základě smlouvy</t>
  </si>
  <si>
    <t xml:space="preserve">celoplošné frézování tl. 116 mm   9802*0,116 = 1137,032 [B]_x000d_
 oprava podkladní vrstvy tl. 100 mm  2833*0,1 = 283,300 [A]_x000d_
 Celkem: B+A = 1420,332 [C]</t>
  </si>
  <si>
    <t>329,4 = 329,400 [A]</t>
  </si>
  <si>
    <t xml:space="preserve">Seříznutí krajnic tl. 150 mm   1814*0,15 = 272,100 [A]</t>
  </si>
  <si>
    <t>zemina dle ČSN 736133 rpo zásyp rýh UV
včetně dopravy na místo uložení</t>
  </si>
  <si>
    <t>50,65 = 50,650 [A]</t>
  </si>
  <si>
    <t>41+884 = 925,000 [A]</t>
  </si>
  <si>
    <t>13273</t>
  </si>
  <si>
    <t>HLOUBENÍ RÝH ŠÍŘ DO 2M PAŽ I NEPAŽ TŘ. I</t>
  </si>
  <si>
    <t>přípojky UV
skládkovné 014101.1</t>
  </si>
  <si>
    <t>64*0,8*1,6 = 81,920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</si>
  <si>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</si>
  <si>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12373.5   272,1 = 272,100 [A]</t>
  </si>
  <si>
    <t>17411</t>
  </si>
  <si>
    <t>ZÁSYP JAM A RÝH ZEMINOU SE ZHUTNĚNÍM</t>
  </si>
  <si>
    <t>přípojky UV</t>
  </si>
  <si>
    <t>81,92-23,59-7,68 = 50,650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</si>
  <si>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</si>
  <si>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</si>
  <si>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</si>
  <si>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přípojky UV</t>
  </si>
  <si>
    <t>(0,8*0,5-3,14*0,1*0,1)*64 = 23,590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</si>
  <si>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</si>
  <si>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</si>
  <si>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</si>
  <si>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8946 = 8946,000 [A]</t>
  </si>
  <si>
    <t>položka zahrnuje úpravu pláně včetně vyrovnání výškových rozdílů. Míru zhutnění určuje projekt.</t>
  </si>
  <si>
    <t>5564 = 5564,000 [A]</t>
  </si>
  <si>
    <t>Základy</t>
  </si>
  <si>
    <t>21263</t>
  </si>
  <si>
    <t>TRATIVODY KOMPLET Z TRUB Z PLAST HMOT DN DO 150MM</t>
  </si>
  <si>
    <t>PE HD DN 150 s děrováním 2/3 ( SN8 )_x000d_
obsyp ŠD 8/16_x000d_
lože ŠP tl. 0,10 m_x000d_
Obalení drenážní rýhy filtrační a separační netkanou geotextilií (TP 97)</t>
  </si>
  <si>
    <t>1967 = 1967,000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</si>
  <si>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</si>
  <si>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</si>
  <si>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45157</t>
  </si>
  <si>
    <t>PODKLADNÍ A VÝPLŇOVÉ VRSTVY Z KAMENIVA TĚŽENÉHO</t>
  </si>
  <si>
    <t>ŠP tl. 150 mm přípojky UV</t>
  </si>
  <si>
    <t>0,8*0,15*64 = 7,680 [A]</t>
  </si>
  <si>
    <t>položka zahrnuje dodávku předepsaného kameniva, mimostaveništní a vnitrostaveništní dopravu a jeho uložení
není-li v zadávací dokumentaci uvedeno jinak, jedná se o nakupovaný materiál</t>
  </si>
  <si>
    <t>56314</t>
  </si>
  <si>
    <t>VOZOVKOVÉ VRSTVY Z MECHANICKY ZPEVNĚNÉHO KAMENIVA TL. DO 200MM</t>
  </si>
  <si>
    <t xml:space="preserve">MZK  0/32</t>
  </si>
  <si>
    <t xml:space="preserve">Horní podkladní vrstva  tl. 170 mm  10388 = 10388,000 [A]</t>
  </si>
  <si>
    <t xml:space="preserve">ŠDB  0/32</t>
  </si>
  <si>
    <t xml:space="preserve">"nezpevněné sjezdy"_x000d_
 tl. 250 mm    228,9*0,25 = 57,225 [A]_x000d_
 "chodník dlažba"_x000d_
 tl. 150 mm    94*0,15 = 14,100 [B]_x000d_
 "sjezdy dlažba"_x000d_
 tl. 200 mm 365*0,2 = 73,000 [C]_x000d_
 Celkem: A+B+C = 144,325 [D]</t>
  </si>
  <si>
    <t xml:space="preserve">Štěrkodrť ŠDa  0/45</t>
  </si>
  <si>
    <t xml:space="preserve">spodní podkladní vrstva  tl. 250 mm  (9802+1582)*0,25 = 2846,000 [A]</t>
  </si>
  <si>
    <t>56362</t>
  </si>
  <si>
    <t>VOZOVKOVÉ VRSTVY Z RECYKLOVANÉHO MATERIÁLU TL DO 100MM</t>
  </si>
  <si>
    <t xml:space="preserve">R mat  0/22</t>
  </si>
  <si>
    <t xml:space="preserve">nezpevněné sjezdy   218 = 218,000 [A]</t>
  </si>
  <si>
    <t>1270 = 1270,000 [A]</t>
  </si>
  <si>
    <t xml:space="preserve">Konstrukce 1 10388 podkladní vrstva  = 10388,000 [A]</t>
  </si>
  <si>
    <t xml:space="preserve">Spojovací postřik  s polymerem modifik. kationaktivní asfaltovou emulzí PS-CP 0.35 kg/m2 (0,40 kg/m2)</t>
  </si>
  <si>
    <t xml:space="preserve">Konstrukce 1   9802 obrusná  vrstva  + 9863 ložná vrstva  = 19665,000 [A]_x000d_
 Konstrukce 2   2833  obrusná  vrstva+2894  ložná vrstva = 5727,000 [B]_x000d_
 Celkem: A+B = 25392,000 [C]</t>
  </si>
  <si>
    <t xml:space="preserve">Konstrukce 1   9802 = 9802,000 [A]_x000d_
 Konstrukce 2   2833 = 2833,000 [B]_x000d_
 Celkem: A+B = 12635,000 [C]</t>
  </si>
  <si>
    <t xml:space="preserve">Konstrukce 1   9863 = 9863,000 [A]_x000d_
 Konstrukce 2   2894 = 2894,000 [B]_x000d_
 Celkem: A+B = 12757,000 [C]</t>
  </si>
  <si>
    <t xml:space="preserve">Konstrukce 1   9900 = 9900,000 [A]</t>
  </si>
  <si>
    <t>582611</t>
  </si>
  <si>
    <t>KRYTY Z BETON DLAŽDIC SE ZÁMKEM ŠEDÝCH TL 60MM DO LOŽE Z KAM</t>
  </si>
  <si>
    <t xml:space="preserve">chodník dlažba DL
ložní vrstva L 30 mm  frakce kameniva 2/5</t>
  </si>
  <si>
    <t>94 = 94,000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</si>
  <si>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</si>
  <si>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</si>
  <si>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</si>
  <si>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dlažba sjezdu 
lože tl. 40 mm  frakce kameniva 2/5</t>
  </si>
  <si>
    <t>365 = 365,000 [A]</t>
  </si>
  <si>
    <t>679,92+566,6 = 1246,520 [A]</t>
  </si>
  <si>
    <t>8</t>
  </si>
  <si>
    <t>Potrubí</t>
  </si>
  <si>
    <t>87434</t>
  </si>
  <si>
    <t>POTRUBÍ Z TRUB PLASTOVÝCH ODPADNÍCH DN DO 200MM</t>
  </si>
  <si>
    <t>64 = 64,000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</si>
  <si>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</si>
  <si>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</si>
  <si>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</si>
  <si>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19 = 19,000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</si>
  <si>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</si>
  <si>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917224</t>
  </si>
  <si>
    <t>SILNIČNÍ A CHODNÍKOVÉ OBRUBY Z BETONOVÝCH OBRUBNÍKŮ ŠÍŘ 150MM</t>
  </si>
  <si>
    <t xml:space="preserve">obruby 250/150    C 35/45 XF4    do lože    C 20/25XF3</t>
  </si>
  <si>
    <t>Položka zahrnuje:
dodání a pokládku betonových obrubníků o rozměrech předepsaných zadávací dokumentací
betonové lože i boční betonovou opěrku.</t>
  </si>
  <si>
    <t>96687</t>
  </si>
  <si>
    <t>VYBOURÁNÍ ULIČNÍCH VPUSTÍ KOMPLETNÍCH</t>
  </si>
  <si>
    <t>18 = 18,000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</si>
  <si>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</si>
  <si>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12373.5  137,246 = 137,246 [A]_x000d_
 12373.1  1458,82 = 1458,820 [B]_x000d_
 13273       48,126 = 48,126 [C]_x000d_
 111303216*0,15 = 482,400 [D]_x000d_
Celkové množství = 2126,592</t>
  </si>
  <si>
    <t xml:space="preserve">suť z asfaltových vrstev vozovek 2,3  t/m3</t>
  </si>
  <si>
    <t xml:space="preserve">11372.2  192,707 = 192,707 [A]</t>
  </si>
  <si>
    <t xml:space="preserve">suť z betonových konstrukcí   2,3 t/m3</t>
  </si>
  <si>
    <t xml:space="preserve">966358   14,6*0,3 m3/bm = 4,380 [A]</t>
  </si>
  <si>
    <t>3216 = 3216,000 [A]</t>
  </si>
  <si>
    <t>plochy planimetrovány ze situace, tloušťky dle diagnostiky
ZAS T1 a ZAS T2 bude využit na stavbě jako druhotný materiál 
povinný odkup přebytku vyfrézovaného materiálu ze strany zhotovitele na základě smlouvy</t>
  </si>
  <si>
    <t>"Celoplošné frézování tl. 50 mm ZAS-T1"_x000d_
 9635,33*0,05 = 481,767 [A]</t>
  </si>
  <si>
    <t>skládkovné 014101.3</t>
  </si>
  <si>
    <t>Celoplošné frézování tl. 20 mm ZAS-T3 9635,33*0,02 = 192,707 [A]</t>
  </si>
  <si>
    <t>včetně dopravy na místo uložení_x000d_
dle výkazu výměr
skládkovné 014101.1</t>
  </si>
  <si>
    <t>1458,82 = 1458,820 [A]</t>
  </si>
  <si>
    <t xml:space="preserve">Seříznutí krajnic tl. 100 mm   (51,8+120+97,26+18,4+34+269+560+22+200)*0,1 = 137,246 [A]</t>
  </si>
  <si>
    <t xml:space="preserve">17110   193 = 193,000 [B]_x000d_
 17310   210,61 = 210,610 [C]_x000d_
 18220  482,4 = 482,400 [A]_x000d_
 Celkem: B+C+A = 886,010 [D]</t>
  </si>
  <si>
    <t>skládkovné 014101.1</t>
  </si>
  <si>
    <t xml:space="preserve">Propustek  km 0,350 00   0,88*1,5*1,8+11,5*0,5 = 8,126 [A]_x000d_
 Propustek  km 0,060 00   40 = 40,000 [D]_x000d_
 Celkem: A+D = 48,126 [E]</t>
  </si>
  <si>
    <t xml:space="preserve">násyp ze sypanin vhodných do násypu dle ČSN 73 6133
míra zhutnění podle TZ  a výkresové části</t>
  </si>
  <si>
    <t>193 = 193,000 [A]</t>
  </si>
  <si>
    <t xml:space="preserve">12373.5  137,246 = 137,246 [A]_x000d_
 12373.1  1458,82 = 1458,820 [B]_x000d_
 13273          48,126 = 48,126 [E]_x000d_
 Celkem: A+B+E = 1644,192 [F]</t>
  </si>
  <si>
    <t>zhuteněná dosypávka nenamrzavým materiálem</t>
  </si>
  <si>
    <t>210,61 = 210,610 [A]</t>
  </si>
  <si>
    <t xml:space="preserve">obsyp  šterkopískem</t>
  </si>
  <si>
    <t xml:space="preserve">Propustek  km 0,060 00   7,5 = 7,500 [A]</t>
  </si>
  <si>
    <t>podle výpočtu výkazu výměr
tl. 150 mm</t>
  </si>
  <si>
    <t>3216*0,15 = 482,400 [A]</t>
  </si>
  <si>
    <t>2520 = 2520,000 [A]</t>
  </si>
  <si>
    <t>45131A</t>
  </si>
  <si>
    <t>PODKLADNÍ A VÝPLŇOVÉ VRSTVY Z PROSTÉHO BETONU C20/25</t>
  </si>
  <si>
    <t>C 20/25nXF3</t>
  </si>
  <si>
    <t xml:space="preserve">"Propustek  km 0,350 00   "_x000d_
 0,3*0,15*10,5 = 0,473 [A]_x000d_
 čelo 4,0*0,15 = 0,600 [B]_x000d_
 "propustek km 0,060"_x000d_
 22*0,15 = 3,300 [C]_x000d_
 Celkem: A+B+C = 4,373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</si>
  <si>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</si>
  <si>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</si>
  <si>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</si>
  <si>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 xml:space="preserve">ŠDA  0/32</t>
  </si>
  <si>
    <t xml:space="preserve">Propustek  km 0,350 00  0,35*0,1*10,5 = 0,368 [A]_x000d_
 Propustek  km 0,060 00  tl. 200 mm  18*0,2 = 3,600 [B]_x000d_
 Celkem: A+B = 3,968 [C]</t>
  </si>
  <si>
    <t>461114</t>
  </si>
  <si>
    <t>PATKY Z DÍLCŮ BETON DO C25/30</t>
  </si>
  <si>
    <t>C 25/30 XF3</t>
  </si>
  <si>
    <t xml:space="preserve">betonový práh dl. 1,0m   0,4*0,8*1,2*2ks = 0,768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</si>
  <si>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</si>
  <si>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465512</t>
  </si>
  <si>
    <t>DLAŽBY Z LOMOVÉHO KAMENE NA MC</t>
  </si>
  <si>
    <t xml:space="preserve">oblozeni cela propustku tl. 150 mm kamenem  do betonu C20/25nXF3, Vyspárování MC25-XF4</t>
  </si>
  <si>
    <t xml:space="preserve">Propustek  km 0,035 00 4,0*0,15 = 0,600 [A]_x000d_
 Propustek  km 0,060 00 22*0,15 = 3,300 [D]_x000d_
 Celkem: A+D = 3,900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</si>
  <si>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</si>
  <si>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56313</t>
  </si>
  <si>
    <t>VOZOVKOVÉ VRSTVY Z MECHANICKY ZPEVNĚNÉHO KAMENIVA TL. DO 150MM</t>
  </si>
  <si>
    <t>640,78 = 640,780 [A]</t>
  </si>
  <si>
    <t>ŠDA 0/32</t>
  </si>
  <si>
    <t xml:space="preserve">tl. 200 mm  640,78*0,2 = 128,156 [A]</t>
  </si>
  <si>
    <t>567544</t>
  </si>
  <si>
    <t>VRST PRO OBNOVU A OPR RECYK ZA STUD CEM A ASF EM TL DO 200MM</t>
  </si>
  <si>
    <t xml:space="preserve">RS  0/45  CA   dle TP 208</t>
  </si>
  <si>
    <t>9635,33 = 9635,330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</si>
  <si>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</si>
  <si>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1372.460000 = 1372,460 [A]</t>
  </si>
  <si>
    <t>572123</t>
  </si>
  <si>
    <t>INFILTRAČNÍ POSTŘIK Z EMULZE DO 1,0KG/M2</t>
  </si>
  <si>
    <t xml:space="preserve">PI-C 0,4  kg/m2</t>
  </si>
  <si>
    <t xml:space="preserve">Spojovací postřik  s polymerem modifik. kationaktivní asfaltovou emulzí PS-CP 0.35 kg/m2
skladba 1 dle VPR</t>
  </si>
  <si>
    <t xml:space="preserve">obrusná vrstva  9635,33 = 9635,330 [A]_x000d_
 ložná vrstva  9635,33 = 9635,330 [B]_x000d_
 Celkem: A+B = 19270,660 [C]</t>
  </si>
  <si>
    <t>Spojovací postřik s polymerem modifikovanou kationaktivní emulzí PS-CP 0,35 kg/m2
skladba 4 dle VPR</t>
  </si>
  <si>
    <t xml:space="preserve">obrusná vrstva  640,78 = 640,780 [A]_x000d_
 ložná vrstva  640,78 = 640,780 [B]_x000d_
 Celkem: A+B = 1281,560 [C]</t>
  </si>
  <si>
    <t xml:space="preserve">skladba 1 dle VPR  438+442,13+97,15+105,35+1220,9+1204,9+373,8+373,75+446,75+440,95+750,95+750,7+1495+1495 = 9635,330 [A]_x000d_
 skladba 4 dle VPR    291,22+349,56 = 640,780 [B]_x000d_
 Celkem: A+B = 10276,110 [C]</t>
  </si>
  <si>
    <t xml:space="preserve">skladba 1 dle VPR  9635,33 = 9635,330 [A]_x000d_
 skladba 4 dle VPR   640,78 = 640,780 [B]_x000d_
 Celkem: A+B = 10276,110 [C]</t>
  </si>
  <si>
    <t>OTSKP_ ~ 2022</t>
  </si>
  <si>
    <t xml:space="preserve">ACP 16 S 50/70_x000d_
</t>
  </si>
  <si>
    <t>9635,33 = 9635,330 [A]_x000d_
"skladba 4 dle VPR" 640,78 = 640,780 [B]_x000d_
Celkové množství = 10276,110</t>
  </si>
  <si>
    <t>58222</t>
  </si>
  <si>
    <t>DLÁŽDĚNÉ KRYTY Z DROBNÝCH KOSTEK DO LOŽE Z MC</t>
  </si>
  <si>
    <t>prídlažba z kamenných kocek do betonu C 20/25nXF3, Vyspárování MC25-XF4</t>
  </si>
  <si>
    <t xml:space="preserve">Úprava krajnice km 0,145 00 - 0,485 00 dle VPR  330*0,75 = 247,500 [A]</t>
  </si>
  <si>
    <t>2312,4 = 2312,400 [A]</t>
  </si>
  <si>
    <t>89721</t>
  </si>
  <si>
    <t>VPUSŤ KANALIZAČNÍ HORSKÁ KOMPLETNÍ MONOLITICKÁ BETONOVÁ</t>
  </si>
  <si>
    <t>horská vpust 880x1500mm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</si>
  <si>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</si>
  <si>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89952A</t>
  </si>
  <si>
    <t>OBETONOVÁNÍ POTRUBÍ Z PROSTÉHO BETONU DO C20/25</t>
  </si>
  <si>
    <t xml:space="preserve">Propustek  km 0,350 00  (0,7*0,5-3,14*0,15*0,15)*10,5 = 2,933 [A]</t>
  </si>
  <si>
    <t>Silniční obruba 150x250 do betónového lože C20/25n XF3 tl.min 100 mm</t>
  </si>
  <si>
    <t>Úprava krajnice km 0,145 00 - 0,485 00 dle VPR 335 = 335,000 [A]</t>
  </si>
  <si>
    <t>9181A</t>
  </si>
  <si>
    <t>ČELA PROPUSTU Z TRUB DN DO 300MM Z BETONU</t>
  </si>
  <si>
    <t xml:space="preserve">Propustek  km 0,350 00  1 = 1,000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</si>
  <si>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</si>
  <si>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918345</t>
  </si>
  <si>
    <t>PROPUSTY Z TRUB DN 300MM</t>
  </si>
  <si>
    <t xml:space="preserve">Propustek  km 0,350 00   10,5 = 10,500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</si>
  <si>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</si>
  <si>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</si>
  <si>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</t>
  </si>
  <si>
    <t>korugovaná roura PP DN 800</t>
  </si>
  <si>
    <t xml:space="preserve">Propustek  km 0,060 00   14,6 = 14,600 [A]</t>
  </si>
  <si>
    <t>966358</t>
  </si>
  <si>
    <t>BOURÁNÍ PROPUSTŮ Z TRUB DN DO 600MM</t>
  </si>
  <si>
    <t>demolice stávajivího propustku (délka 14,6m, ocel roura DN 600)
skládkovné 014101.4</t>
  </si>
  <si>
    <t xml:space="preserve">Propustek  km 0,060 00 14,6 = 14,600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</si>
  <si>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</si>
  <si>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 xml:space="preserve">12373   5,0 = 5,000 [A]</t>
  </si>
  <si>
    <t>odkop pro chodník
skládkovné 014101</t>
  </si>
  <si>
    <t>5 = 5,000 [A]</t>
  </si>
  <si>
    <t xml:space="preserve">pro položku 17110  12 = 12,000 [A]</t>
  </si>
  <si>
    <t>17180</t>
  </si>
  <si>
    <t>ULOŽENÍ SYPANINY DO NÁSYPŮ Z NAKUPOVANÝCH MATERIÁLŮ</t>
  </si>
  <si>
    <t>OTSKP ~ 2023</t>
  </si>
  <si>
    <t>nákupu sypaniny vhodné do násypů aktivní zóny</t>
  </si>
  <si>
    <t>12 = 12,000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</si>
  <si>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</si>
  <si>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ŠDB 0/32</t>
  </si>
  <si>
    <t>69*1,03*0,15 = 10,661 [A]</t>
  </si>
  <si>
    <t>69 = 69,000 [A]</t>
  </si>
  <si>
    <t>Silniční obruba 150x250 do betonového lože C25/30n XF3 tl.min 100 mm</t>
  </si>
  <si>
    <t>45 = 45,000 [A]</t>
  </si>
  <si>
    <t xml:space="preserve">zemina  2,0 t/m3</t>
  </si>
  <si>
    <t xml:space="preserve">12922   1315*0,1 = 131,500 [A]_x000d_
 12373   3875,14-3875,14varianta zlepšení = 0,000 [B]_x000d_
 Celkem: A+B = 131,500 [C]</t>
  </si>
  <si>
    <t xml:space="preserve">suť z podkladních vrstev vozovek   1,9 t/m3</t>
  </si>
  <si>
    <t xml:space="preserve">11332   1972,50 = 1972,500 [A]</t>
  </si>
  <si>
    <t xml:space="preserve">zemina  2,0 t/m3_x000d_
varianta výměna_x000d_
pouze na základ ěvýsledků zkoušek a dohodě s TDS</t>
  </si>
  <si>
    <t xml:space="preserve">12373   3875,14výměna = 3875,140 [B]</t>
  </si>
  <si>
    <t>11332</t>
  </si>
  <si>
    <t>ODSTRANĚNÍ PODKLADŮ ZPEVNĚNÝCH PLOCH Z KAMENIVA NESTMELENÉHO</t>
  </si>
  <si>
    <t>včetně dopravy na skládku
skládkovné 014101.2</t>
  </si>
  <si>
    <t>6575*0,3 = 1972,500 [A]</t>
  </si>
  <si>
    <t xml:space="preserve">ZAS 1 , ZAS 2   odkup ze strany zhotovitele na základfě smlouvy</t>
  </si>
  <si>
    <t>6575*0,15 = 986,250 [A]</t>
  </si>
  <si>
    <t>výměna zeminy v aktivní zóně tl. 500 mm
skládkovné 014101.3
položka bude čerpána na základě provedených zkoušek a na přímý pokyn TDI</t>
  </si>
  <si>
    <t>6739,375*1,15*0,5 = 3875,141 [A]</t>
  </si>
  <si>
    <t xml:space="preserve">17310   236,7 = 236,700 [A]_x000d_
 18220   473,4 = 473,400 [B]_x000d_
 Celkem: A+B = 710,100 [C]</t>
  </si>
  <si>
    <t>12922</t>
  </si>
  <si>
    <t>ČIŠTĚNÍ KRAJNIC OD NÁNOSU TL. DO 100MM</t>
  </si>
  <si>
    <t>stržení nezpevněné krajnice ve sklonu 8%
skládkovné 014101.1</t>
  </si>
  <si>
    <t>1315*2*0,5 = 1315,000 [A]</t>
  </si>
  <si>
    <t>17131</t>
  </si>
  <si>
    <t>ULOŽENÍ SYPANINY DO NÁSYPŮ V AKTIVNÍ ZÓNĚ SE ZHUT SE ZLEPŠENÍM ZEMINY</t>
  </si>
  <si>
    <t>varianta zlepšení _x000d_
zlepšení zeminy v aktivní zóně pomocí dávkovače a zemní frézy s přimísením 5% hydraulického pojiva_x000d_
položka bude čerpána na základě provedených zkoušek a na přímý pokyn TDI</t>
  </si>
  <si>
    <t>3875,141 = 3875,141 [A]</t>
  </si>
  <si>
    <t>0,5*2*1,2*0,15*1315 = 236,700 [A]</t>
  </si>
  <si>
    <t>1315*2*1,2*0,15 = 473,400 [A]</t>
  </si>
  <si>
    <t>1315*2*1,2 = 3156,000 [A]</t>
  </si>
  <si>
    <t>1315*2*1,2*4 = 12624,000 [A]</t>
  </si>
  <si>
    <t>1315*2*1,2*1,5 = 4734,000 [A]</t>
  </si>
  <si>
    <t>ULOŽENÍ SYPANINY DO NÁSYPU Z NAKUPOVANÝCH MATERIÁLU</t>
  </si>
  <si>
    <t>varianta výměna_x000d_
zřízení aktivní zóny s nákupem sypaniny_x000d_
položka na základě provedených zkoušek a po odsouhlasení ze strany projektanta a investora</t>
  </si>
  <si>
    <t>3875,14 = 3875,140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</si>
  <si>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</si>
  <si>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ŠDA 0/63</t>
  </si>
  <si>
    <t xml:space="preserve">tl. 150 mm   6739,375*1,1*0,15 = 1111,997 [A]_x000d_
 tl. 150 mm   6739,375*1,15*0,15 = 1162,542 [C]_x000d_
 Celkem: A+C = 2274,539 [D]</t>
  </si>
  <si>
    <t xml:space="preserve">PI-C  0,6 kg/m2</t>
  </si>
  <si>
    <t>1,025*6575 = 6739,375 [A]</t>
  </si>
  <si>
    <t xml:space="preserve">PS-CP  0,3  kg/m2</t>
  </si>
  <si>
    <t xml:space="preserve">pod obrus   6575 = 6575,000 [A]_x000d_
 pod ložní vrstvu   6680,2 = 6680,200 [B]_x000d_
 Celkem: A+B = 13255,200 [C]</t>
  </si>
  <si>
    <t>574A34</t>
  </si>
  <si>
    <t>ASFALTOVÝ BETON PRO OBRUSNÉ VRSTVY ACO 11+, 11S TL. 40MM</t>
  </si>
  <si>
    <t xml:space="preserve">ACO 11+  50/70</t>
  </si>
  <si>
    <t>6575 = 6575,000 [A]</t>
  </si>
  <si>
    <t>574C56</t>
  </si>
  <si>
    <t>ASFALTOVÝ BETON PRO LOŽNÍ VRSTVY ACL 16+, 16S TL. 60MM</t>
  </si>
  <si>
    <t xml:space="preserve">ACL 16+  50/70</t>
  </si>
  <si>
    <t>1,016*6575 = 6680,200 [A]</t>
  </si>
  <si>
    <t xml:space="preserve">ACP 16+  50/70</t>
  </si>
  <si>
    <t>915111</t>
  </si>
  <si>
    <t>VODOROVNÉ DOPRAVNÍ ZNAČENÍ BARVOU HLADKÉ - DODÁVKA A POKLÁDKA</t>
  </si>
  <si>
    <t xml:space="preserve">V4 0,125  1315*2*0,125 = 328,750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</si>
  <si>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</si>
  <si>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</si>
  <si>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</si>
  <si>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03720</t>
  </si>
  <si>
    <t>POMOC PRÁCE ZAJIŠŤ NEBO ZŘÍZ REGULACI A OCHRANU DOPRAVY</t>
  </si>
  <si>
    <t xml:space="preserve">Kompletní dopravně inženýrské opatření dle schémat vedení dopravy a RDS.včetně zpracování  projektu DIO, projednání a stanovení objízdných tras
Přechodné svislé a vodorovné dopravní značení, dopravní zařízení, jejich dodávka, montáž, demontáž, kontrola údržba, servis, přeznačování 
a manipulace s nimi
Zajištění veškerých rozhodnutí o uzavírkách a stanovení přechodné úpravy provozu na pozemní komunikaci.</t>
  </si>
  <si>
    <t>zahrnuje objednatelem povolené náklady na požadovaná zařízení zhotovitele</t>
  </si>
  <si>
    <t>91228</t>
  </si>
  <si>
    <t>SMĚROVÉ SLOUPKY Z PLAST HMOT VČETNĚ ODRAZNÉHO PÁSKU</t>
  </si>
  <si>
    <t>Z 11 c/d
( červené)</t>
  </si>
  <si>
    <t>2 = 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</si>
  <si>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</si>
  <si>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</si>
  <si>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</si>
  <si>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</si>
  <si>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</si>
  <si>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</si>
  <si>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 xml:space="preserve">1+4  = 5,000 [A]</t>
  </si>
  <si>
    <t>Položka zahrnuje odstranění, demontáž a odklizení materiálu s odvozem na předepsané místo</t>
  </si>
  <si>
    <t>914141</t>
  </si>
  <si>
    <t>DOPRAV ZNAČ ZÁKL VEL OCEL FÓLIE TŘ 3 - DODÁVKA A MONT</t>
  </si>
  <si>
    <t>2x P1, 2xE2b</t>
  </si>
  <si>
    <t>914523</t>
  </si>
  <si>
    <t>DOPRAV ZNAČ VELKOPLOŠ OCEL LAMELY FÓLIE TŘ 2 - DEMONTÁŽ</t>
  </si>
  <si>
    <t>4,0*3,0 = 12,000 [A]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</si>
  <si>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</si>
  <si>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</si>
  <si>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</si>
  <si>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</si>
  <si>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</si>
  <si>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 xml:space="preserve">V1a (0,125) dl. (54,1+145,7+138,7+26,4+45,7+58,6+30+84,6)*0,125 = 72,975 [G]_x000d_
 V2b (1,5/1,5/0,125)  47 = 47,000 [M]_x000d_
 V2b (3,0/1,5/0,125)  112,3 = 112,300 [N]_x000d_
 V4 (0,125) dl.(572,9+11+43,9+175,2+802,4+5)*0,125 = 201,300 [O]_x000d_
 V18   3,3 = 3,300 [P]_x000d_
 V13  6,0 = 6,000 [Q]_x000d_
 Celkem: G+M+N+O+P+Q = 442,875 [R]</t>
  </si>
  <si>
    <t>3 = 3,000 [A]</t>
  </si>
  <si>
    <t xml:space="preserve">V2a (3,0/6,0/0,125)   (268,16+312)*0,125 = 72,520 [A]_x000d_
 V2b (3,0/1,5/0,125)   50*0,125 = 6,250 [B]_x000d_
 V3 (3,0/6,0/0,125)   (514)*0,125*2 = 128,500 [C]_x000d_
 V4 (0,125)   (444+721+714+6+270+171)*0,125 = 290,750 [D]_x000d_
 V18   3,3 = 3,300 [E]_x000d_
 V15   4,0 = 4,000 [G]_x000d_
 Celkem: A+B+C+D+E+G = 502,020 [H]</t>
  </si>
  <si>
    <t xml:space="preserve">V1a (0,125)  (1366+112)*0,125 = 184,750 [A]_x000d_
 V2b (1,5/1,5/0,25)  (7+11+24+18+15+15+10+18+11+12+18+20+23+17+7+8+26+10+31+7+9+19+17+28+41)*0,5*0,25 = 52,750 [B]_x000d_
 V4 (0,125)   1056*2*0,125 = 264,000 [C]_x000d_
 V7 0,5   (7+6+12+6+7+7+7+15)*0,5*4 = 134,000 [D]_x000d_
 V13   133*0,5+73*0,5= = 103,000 [E]_x000d_
 V9a   1,2*2+1,1*3+0,8*1 = 6,500 [F]_x000d_
 V 11   2*52*0,125 = 13,000 [G]_x000d_
 Celkem: A+B+C+D+E+F+G = 655,000 [H]</t>
  </si>
  <si>
    <t>91552</t>
  </si>
  <si>
    <t>VODOR DOPRAV ZNAČ - PÍSMENA</t>
  </si>
  <si>
    <t xml:space="preserve">BUS  2*6 = 12,000 [A]</t>
  </si>
  <si>
    <t>položka zahrnuje:
- dodání a pokládku nátěrového materiálu
- předznačení a reflexní úpravu</t>
  </si>
  <si>
    <t>914132</t>
  </si>
  <si>
    <t>DOPRAVNÍ ZNAČKY ZÁKLADNÍ VELIKOSTI OCELOVÉ FÓLIE TŘ 2 - MONTÁŽ S PŘEMÍSTĚNÍM</t>
  </si>
  <si>
    <t xml:space="preserve">P4   2+1+1+1 = 5,000 [A]_x000d_
 P6   2+1 = 3,000 [B]_x000d_
 B2   1 = 1,000 [C]_x000d_
 IP 10a   1 = 1,000 [D]_x000d_
 IZ 8a   2 = 2,000 [E]_x000d_
 Celkem: A+B+C+D+E = 12,000 [F]</t>
  </si>
  <si>
    <t>položka zahrnuje:
- dopravu demontované značky z dočasné skládky
- osazení a montáž značky na místě určeném projektem
- nutnou opravu poškozených částí
nezahrnuje dodávku značky</t>
  </si>
  <si>
    <t xml:space="preserve">V1a (0,125)   (47,05+19,06+25,73+19,69+29,67+1,57*2+3,4)*0,125 = 18,468 [A]_x000d_
 V2b (1,5/1,5/0,125)   12*0,125 = 1,500 [B]_x000d_
 V2b (3/1,5/0,125)   18*0,125 = 2,250 [C]_x000d_
 V4 (0,125)   (179,57+48,56+47,56+51,17+2*0,84+2*2,23)*0,125 = 41,625 [D]_x000d_
 V7 (4/0,5)9 = 9,000 [E]_x000d_
 Celkem: A+B+C+D+E = 72,843 [F]</t>
  </si>
  <si>
    <t xml:space="preserve">`V1a (0.125))   (49+35+7)*0,125 = 11,375 [F]_x000d_
 `V2b (1,5/1.5/0.125)   (32+20)*0,125/2 = 3,250 [G]_x000d_
 V2b (3/1,5/0,125)  27*0,125*2/3 = 2,250 [H]_x000d_
 V4 (0,25)  (80+91+7+7)*0,125 = 23,125 [I]_x000d_
 V6b (0,5)   (7,3+7,5)*0,5 = 7,400 [J]_x000d_
 V7a  4*0,5*6 = 12,000 [K]_x000d_
 V18   2,5*0,5*5+2,5*0,25*6 = 10,000 [L]_x000d_
 Celkem: F+G+H+I+J+K+L = 69,400 [M]</t>
  </si>
  <si>
    <t>Sloupky Z11a+Z11b</t>
  </si>
  <si>
    <t>4+24+4+10+14+20+28 = 104,000 [A]</t>
  </si>
  <si>
    <t>22 = 22,000 [A]</t>
  </si>
  <si>
    <t>B20a, B20b</t>
  </si>
  <si>
    <t>914741</t>
  </si>
  <si>
    <t>STÁLÁ DOPRAV ZAŘÍZ Z3 OCEL S FÓLIÍ TŘ 3 DODÁVKA A MONTÁŽ</t>
  </si>
  <si>
    <t>oboustranné provedení</t>
  </si>
  <si>
    <t>14 = 14,000 [A]</t>
  </si>
  <si>
    <t xml:space="preserve">V1a (0,125) dl. 454,5+173   (454,5+173)*0,125 = 78,438 [A]_x000d_
 V2b (1,5/1,5/0,125) dl. 4,65+10+21+48   (4,65+10+21+48*0,5)*0,125 = 7,456 [B]_x000d_
 V2b (3/1,5/0,125) dl. 235+1100   ((235+1100)*0,125)*2/3 = 111,250 [C]_x000d_
 V4 (0,125) dl. 42,75+315+1131+8,6+957,5+479   (42,75+315+1131+8,6+957,5+479)*0,125 = 366,731 [D]_x000d_
 Celkem: A+B+C+D = 563,875 [E]</t>
  </si>
  <si>
    <t>zemina 2,0 t/m3
K fakturaci budou doloženy vážní lístky ze skládky a doklad o úhradě poplatku za skládku</t>
  </si>
  <si>
    <t xml:space="preserve">13273  233,985- zpětný zásyp 153,775 = 80,210 [A]</t>
  </si>
  <si>
    <t>včetně doprfavy na místo uložení
zem ina vhodná dle ČSN 736133</t>
  </si>
  <si>
    <t>153,775 = 153,775 [A]</t>
  </si>
  <si>
    <t>včetně dopravy na mezideponii/skládku
skládkovné 014102,1
zemina vhodná dle ČSN 736133 ke zpětnému zásypu</t>
  </si>
  <si>
    <t xml:space="preserve">STOKA A 1.část  ( (1,21+1,36)*13,6/2+(1,36+1,87)*39,4/2+(1,87+2,46)*40,19/2+(2,46+2,5)*10,51/2)*1,1 = 213,601 [F]_x000d_
 přípojky UV 18,2*0,8*1,4 = 20,384 [G]_x000d_
 Celkem: F+G = 233,985 [H]</t>
  </si>
  <si>
    <t xml:space="preserve">13273  233,985 = 233,985 [A]</t>
  </si>
  <si>
    <t>233,985-obsyp 67,347-podsyp 12,863 = 153,775 [A]</t>
  </si>
  <si>
    <t>stoka 103,7*(1,1*0,6-3,14*0,15*0,15) = 61,116 [A]_x000d_
 přípojky UV 18,2*(0,8*0,45-3,14*0,075*0,075) = 6,231 [B]_x000d_
 Celkem: A+B = 67,346 [C]</t>
  </si>
  <si>
    <t>26144R</t>
  </si>
  <si>
    <t>NAVRTÁVKA</t>
  </si>
  <si>
    <t>navrtávky přípojky UV</t>
  </si>
  <si>
    <t>2*0,15 = 0,300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</si>
  <si>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</si>
  <si>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ŚP 0/4</t>
  </si>
  <si>
    <t xml:space="preserve">stoka  1,1*103,7*0,1 = 11,407 [A]_x000d_
 přípojky UV 18,2*0,8*0,1 = 1,456 [B]_x000d_
 Celkem: A+B = 12,863 [C]</t>
  </si>
  <si>
    <t>87433</t>
  </si>
  <si>
    <t>POTRUBÍ Z TRUB PLASTOVÝCH ODPADNÍCH DN DO 150MM</t>
  </si>
  <si>
    <t xml:space="preserve">PŘÍPOJ UV DN 150  SN12</t>
  </si>
  <si>
    <t>3,1+4,65+2,95+7,5 = 18,200 [A]</t>
  </si>
  <si>
    <t>87445</t>
  </si>
  <si>
    <t>POTRUBÍ Z TRUB PLASTOVÝCH ODPADNÍCH DN DO 300MM</t>
  </si>
  <si>
    <t xml:space="preserve"> DN 300 SN12</t>
  </si>
  <si>
    <t>103,7 = 103,700 [A]</t>
  </si>
  <si>
    <t>894145</t>
  </si>
  <si>
    <t>ŠACHTY KANALIZAČNÍ Z BETON DÍLCŮ NA POTRUBÍ DN DO 300MM</t>
  </si>
  <si>
    <t>Š0 - Š4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</si>
  <si>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</si>
  <si>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UV1 - UV4</t>
  </si>
  <si>
    <t>899309</t>
  </si>
  <si>
    <t>DOPLŇKY NA POTRUBÍ - VÝSTRAŽNÁ FÓLIE</t>
  </si>
  <si>
    <t>103,7+18,2 = 121,900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</si>
  <si>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</si>
  <si>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</si>
  <si>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</t>
  </si>
  <si>
    <t>18,2 = 18,200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</si>
  <si>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</si>
  <si>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</si>
  <si>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</si>
  <si>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89980</t>
  </si>
  <si>
    <t>TELEVIZNÍ PROHLÍDKA POTRUBÍ</t>
  </si>
  <si>
    <t>STOKA A1</t>
  </si>
  <si>
    <t>položka zahrnuje prohlídku potrubí televizní kamerou, záznam prohlídky na nosičích DVD a vyhotovení závěrečného písemného protokolu</t>
  </si>
  <si>
    <t>217,823-zpětný zásyp 143,866 = 73,957 [A]</t>
  </si>
  <si>
    <t>143,866 = 143,866 [A]</t>
  </si>
  <si>
    <t xml:space="preserve">STOKA B   ( (1,69+2,04)*16,61/2+(2,04+1,99)*25,74/2+(1,99+2,07)*30,07/2+(2,07+1,88)*27,41/2)*1,1 = 217,823 [A]</t>
  </si>
  <si>
    <t xml:space="preserve">13273  217,823 = 217,823 [A]</t>
  </si>
  <si>
    <t xml:space="preserve">217,823-obsyp62,206   --podsyp11,751 = 143,866 [A]</t>
  </si>
  <si>
    <t>1,1*106,83*(0,6-3,14*0,15*0,15) = 62,206 [A]</t>
  </si>
  <si>
    <t>1,1*106,83*0,1 = 11,751 [A]</t>
  </si>
  <si>
    <t>106,83 = 106,830 [A]</t>
  </si>
  <si>
    <t>894858</t>
  </si>
  <si>
    <t>ŠACHTY KANALIZAČNÍ PLASTOVÉ D 600MM</t>
  </si>
  <si>
    <t>Š2 - Š5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</si>
  <si>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</si>
  <si>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STOKA B</t>
  </si>
  <si>
    <t>35,225-zpětný zásyp 23,51 = 11,715 [A]</t>
  </si>
  <si>
    <t>23,51 = 23,510 [A]</t>
  </si>
  <si>
    <t>((1,89+2,0)*15,0/2)*1,1 = 32,093 [A]_x000d_
 2,9*0,8*1,35 = 3,132 [B]_x000d_
 Celkem: A+B = 35,225 [C]</t>
  </si>
  <si>
    <t>35,225 = 35,225 [A]</t>
  </si>
  <si>
    <t xml:space="preserve">35,225-obsyp9,833  --podsyp1,882 = 23,510 [A]</t>
  </si>
  <si>
    <t>15,0*(1,1*0,6-3,14*0,15*0,15) = 8,840 [A]_x000d_
 2,9*(0,8*0,45-3,14*0,075*0,075) = 0,993 [B]_x000d_
 Celkem: A+B = 9,833 [C]</t>
  </si>
  <si>
    <t>0,15 = 0,150 [A]</t>
  </si>
  <si>
    <t>15*1,1*0,1 = 1,650 [A]_x000d_
 2,9*0,8*0,1 = 0,232 [B]_x000d_
 Celkem: A+B = 1,882 [C]</t>
  </si>
  <si>
    <t>2,9 = 2,900 [A]</t>
  </si>
  <si>
    <t>15 = 15,000 [A]</t>
  </si>
  <si>
    <t>Š1 - Š2</t>
  </si>
  <si>
    <t>15+2,9 = 17,900 [A]</t>
  </si>
  <si>
    <t>STOKA C</t>
  </si>
  <si>
    <t xml:space="preserve">15+2,9 UV  = 17,900 [A]</t>
  </si>
  <si>
    <t xml:space="preserve">13273  33,428-17,567 = 15,861 [A]</t>
  </si>
  <si>
    <t>17,567 = 17,567 [A]</t>
  </si>
  <si>
    <t>((1,54+1,1)*21,2/2)*1,1 = 30,782 [A]_x000d_
 2,45*0,8*1,35 = 2,646 [B]_x000d_
 Celkem: A+B = 33,428 [C]</t>
  </si>
  <si>
    <t>33,428 = 33,428 [A]</t>
  </si>
  <si>
    <t>33,428-13,333-2,528 = 17,567 [A]</t>
  </si>
  <si>
    <t>(1,1*0,6-3,14*0,15*0,15)*21,2 = 12,494 [A]_x000d_
 2,45*(0,8*0,45-3,144*0,075*0,075) = 0,839 [B]_x000d_
 Celkem: A+B = 13,333 [C]</t>
  </si>
  <si>
    <t>21,2*1,1*0,1 = 2,332 [A]_x000d_
 2,45*0,8*0,1 = 0,196 [B]_x000d_
 Celkem: A+B = 2,528 [C]</t>
  </si>
  <si>
    <t>PŘÍPOJ UV DN 150</t>
  </si>
  <si>
    <t>2,45 = 2,450 [A]</t>
  </si>
  <si>
    <t>21,2 = 21,200 [A]</t>
  </si>
  <si>
    <t>21,2+2,45 = 23,650 [A]</t>
  </si>
  <si>
    <t>STOKA D</t>
  </si>
  <si>
    <t xml:space="preserve">13273  35,336-zpětný zásyp 25,244 = 10,092 [A]</t>
  </si>
  <si>
    <t>25,244 = 25,244 [A]</t>
  </si>
  <si>
    <t>((2,65+2,15)*13,0/2+(3,42-2,65)*1,2)*1,1 = 35,336 [A]</t>
  </si>
  <si>
    <t>35,336 = 35,336 [A]</t>
  </si>
  <si>
    <t>35,336-obsyp 7,662-podsyp 1,43 = 26,244 [A]</t>
  </si>
  <si>
    <t>(1,1*0,6-3,14*0,15*0,15)*13,0 = 7,662 [A]</t>
  </si>
  <si>
    <t>ŚP 0/8</t>
  </si>
  <si>
    <t>1,1*13,0*0,1 = 1,430 [A]</t>
  </si>
  <si>
    <t>Š2
včetně dna opatřeného čedičovou výstelkou</t>
  </si>
  <si>
    <t>896145</t>
  </si>
  <si>
    <t>SPADIŠTĚ KANALIZAČ Z BETON DÍLCŮ NA POTRUBÍ DN DO 300MM</t>
  </si>
  <si>
    <t>Š1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</si>
  <si>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</si>
  <si>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STOKA A</t>
  </si>
  <si>
    <t>183312</t>
  </si>
  <si>
    <t>SADOVNICKÉ OBDĚLÁNÍ PŮDY RUČNĚ</t>
  </si>
  <si>
    <t>závlahová mísa</t>
  </si>
  <si>
    <t>3*1 = 3,000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</si>
  <si>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</si>
  <si>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18351</t>
  </si>
  <si>
    <t>CHEMICKÉ ODPLEVELENÍ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</si>
  <si>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</si>
  <si>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</si>
  <si>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</si>
  <si>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</si>
  <si>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</t>
  </si>
  <si>
    <t>na pozemcích parc. č. 443 nebo 444
v k.ú. Měšice u Prahy.</t>
  </si>
  <si>
    <t>jeřáb obecný (Sorbus aucuparia Fastigiata)3 = 3,000 [A]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</si>
  <si>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</si>
  <si>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8*1 = 8,000 [A]</t>
  </si>
  <si>
    <t xml:space="preserve">TL. 15 CM  8*1 = 8,000 [A]</t>
  </si>
  <si>
    <t>obec Mratín
pozemky p.č. 45/1 a 45/3
pozemek p.č. 49/1
pozemek p.č. 45/4</t>
  </si>
  <si>
    <t>javor babyka (Acer campestre) – 4 = 4,000 [A]_x000d_
 javor mléč (Acer platanoides) – 4 = 4,000 [B]_x000d_
 Celkem: A+B = 8,000 [C]</t>
  </si>
  <si>
    <t>7*1 = 7,000 [A]</t>
  </si>
  <si>
    <t>7 = 7,000 [A]</t>
  </si>
  <si>
    <t xml:space="preserve">TL. 15 CM  7 = 7,000 [A]</t>
  </si>
  <si>
    <t>západně od Kostelce nad Labem (pozemek p.č. 1470/1)</t>
  </si>
  <si>
    <t>javor babyka (Acer campestre) – 4 = 4,000 [A]_x000d_
 javor mléč (Acer platanoides) – 3 = 3,000 [B]_x000d_
 Celkem: A+B = 7,000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</si>
</sst>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theme" Target="theme/theme1.xml" /><Relationship Id="rId30" Type="http://schemas.openxmlformats.org/officeDocument/2006/relationships/calcChain" Target="calcChain.xml" /><Relationship Id="rId3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SUM(C10:C35)</f>
        <v>0</v>
      </c>
      <c r="D6" s="3"/>
      <c r="E6" s="3"/>
    </row>
    <row r="7">
      <c r="A7" s="3"/>
      <c r="B7" s="5" t="s">
        <v>5</v>
      </c>
      <c r="C7" s="6">
        <f>SUM(E10:E35)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102.1'!I3</f>
        <v>0</v>
      </c>
      <c r="D13" s="9">
        <f>SUMIFS('SO 102.1'!O:O,'SO 102.1'!A:A,"P")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102.2'!I3</f>
        <v>0</v>
      </c>
      <c r="D14" s="9">
        <f>SUMIFS('SO 102.2'!O:O,'SO 102.2'!A:A,"P")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103'!I3</f>
        <v>0</v>
      </c>
      <c r="D15" s="9">
        <f>SUMIFS('SO 103'!O:O,'SO 103'!A:A,"P")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104'!I3</f>
        <v>0</v>
      </c>
      <c r="D16" s="9">
        <f>SUMIFS('SO 104'!O:O,'SO 104'!A:A,"P")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105.1'!I3</f>
        <v>0</v>
      </c>
      <c r="D17" s="9">
        <f>SUMIFS('SO 105.1'!O:O,'SO 105.1'!A:A,"P")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124'!I3</f>
        <v>0</v>
      </c>
      <c r="D18" s="9">
        <f>SUMIFS('SO 124'!O:O,'SO 124'!A:A,"P")</f>
        <v>0</v>
      </c>
      <c r="E18" s="9">
        <f>C18+D18</f>
        <v>0</v>
      </c>
    </row>
    <row r="19" ht="25.5">
      <c r="A19" s="8" t="s">
        <v>29</v>
      </c>
      <c r="B19" s="8" t="s">
        <v>30</v>
      </c>
      <c r="C19" s="9">
        <f>'SO 180.1'!I3</f>
        <v>0</v>
      </c>
      <c r="D19" s="9">
        <f>SUMIFS('SO 180.1'!O:O,'SO 180.1'!A:A,"P")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180'!I3</f>
        <v>0</v>
      </c>
      <c r="D20" s="9">
        <f>SUMIFS('SO 180'!O:O,'SO 180'!A:A,"P")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191.1.1'!I3</f>
        <v>0</v>
      </c>
      <c r="D21" s="9">
        <f>SUMIFS('SO 191.1.1'!O:O,'SO 191.1.1'!A:A,"P")</f>
        <v>0</v>
      </c>
      <c r="E21" s="9">
        <f>C21+D21</f>
        <v>0</v>
      </c>
    </row>
    <row r="22">
      <c r="A22" s="8" t="s">
        <v>35</v>
      </c>
      <c r="B22" s="8" t="s">
        <v>34</v>
      </c>
      <c r="C22" s="9">
        <f>'SO 191.1.3'!I3</f>
        <v>0</v>
      </c>
      <c r="D22" s="9">
        <f>SUMIFS('SO 191.1.3'!O:O,'SO 191.1.3'!A:A,"P")</f>
        <v>0</v>
      </c>
      <c r="E22" s="9">
        <f>C22+D22</f>
        <v>0</v>
      </c>
    </row>
    <row r="23">
      <c r="A23" s="8" t="s">
        <v>36</v>
      </c>
      <c r="B23" s="8" t="s">
        <v>34</v>
      </c>
      <c r="C23" s="9">
        <f>'SO 191.1.4'!I3</f>
        <v>0</v>
      </c>
      <c r="D23" s="9">
        <f>SUMIFS('SO 191.1.4'!O:O,'SO 191.1.4'!A:A,"P")</f>
        <v>0</v>
      </c>
      <c r="E23" s="9">
        <f>C23+D23</f>
        <v>0</v>
      </c>
    </row>
    <row r="24">
      <c r="A24" s="8" t="s">
        <v>37</v>
      </c>
      <c r="B24" s="8" t="s">
        <v>34</v>
      </c>
      <c r="C24" s="9">
        <f>'SO 191.2'!I3</f>
        <v>0</v>
      </c>
      <c r="D24" s="9">
        <f>SUMIFS('SO 191.2'!O:O,'SO 191.2'!A:A,"P")</f>
        <v>0</v>
      </c>
      <c r="E24" s="9">
        <f>C24+D24</f>
        <v>0</v>
      </c>
    </row>
    <row r="25">
      <c r="A25" s="8" t="s">
        <v>38</v>
      </c>
      <c r="B25" s="8" t="s">
        <v>34</v>
      </c>
      <c r="C25" s="9">
        <f>'SO 192.1.21'!I3</f>
        <v>0</v>
      </c>
      <c r="D25" s="9">
        <f>SUMIFS('SO 192.1.21'!O:O,'SO 192.1.21'!A:A,"P")</f>
        <v>0</v>
      </c>
      <c r="E25" s="9">
        <f>C25+D25</f>
        <v>0</v>
      </c>
    </row>
    <row r="26">
      <c r="A26" s="8" t="s">
        <v>39</v>
      </c>
      <c r="B26" s="8" t="s">
        <v>34</v>
      </c>
      <c r="C26" s="9">
        <f>'SO 192.1.22'!I3</f>
        <v>0</v>
      </c>
      <c r="D26" s="9">
        <f>SUMIFS('SO 192.1.22'!O:O,'SO 192.1.22'!A:A,"P")</f>
        <v>0</v>
      </c>
      <c r="E26" s="9">
        <f>C26+D26</f>
        <v>0</v>
      </c>
    </row>
    <row r="27">
      <c r="A27" s="8" t="s">
        <v>40</v>
      </c>
      <c r="B27" s="8" t="s">
        <v>34</v>
      </c>
      <c r="C27" s="9">
        <f>'SO 192.1.51'!I3</f>
        <v>0</v>
      </c>
      <c r="D27" s="9">
        <f>SUMIFS('SO 192.1.51'!O:O,'SO 192.1.51'!A:A,"P")</f>
        <v>0</v>
      </c>
      <c r="E27" s="9">
        <f>C27+D27</f>
        <v>0</v>
      </c>
    </row>
    <row r="28">
      <c r="A28" s="8" t="s">
        <v>41</v>
      </c>
      <c r="B28" s="8" t="s">
        <v>42</v>
      </c>
      <c r="C28" s="9">
        <f>'SO 301.1'!I3</f>
        <v>0</v>
      </c>
      <c r="D28" s="9">
        <f>SUMIFS('SO 301.1'!O:O,'SO 301.1'!A:A,"P")</f>
        <v>0</v>
      </c>
      <c r="E28" s="9">
        <f>C28+D28</f>
        <v>0</v>
      </c>
    </row>
    <row r="29">
      <c r="A29" s="8" t="s">
        <v>43</v>
      </c>
      <c r="B29" s="8" t="s">
        <v>44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45</v>
      </c>
      <c r="B30" s="8" t="s">
        <v>46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47</v>
      </c>
      <c r="B31" s="8" t="s">
        <v>48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49</v>
      </c>
      <c r="B32" s="8" t="s">
        <v>50</v>
      </c>
      <c r="C32" s="9">
        <f>'SO 310'!I3</f>
        <v>0</v>
      </c>
      <c r="D32" s="9">
        <f>SUMIFS('SO 310'!O:O,'SO 310'!A:A,"P")</f>
        <v>0</v>
      </c>
      <c r="E32" s="9">
        <f>C32+D32</f>
        <v>0</v>
      </c>
    </row>
    <row r="33">
      <c r="A33" s="8" t="s">
        <v>51</v>
      </c>
      <c r="B33" s="8" t="s">
        <v>52</v>
      </c>
      <c r="C33" s="9">
        <f>'SO 801.3'!I3</f>
        <v>0</v>
      </c>
      <c r="D33" s="9">
        <f>SUMIFS('SO 801.3'!O:O,'SO 801.3'!A:A,"P")</f>
        <v>0</v>
      </c>
      <c r="E33" s="9">
        <f>C33+D33</f>
        <v>0</v>
      </c>
    </row>
    <row r="34">
      <c r="A34" s="8" t="s">
        <v>53</v>
      </c>
      <c r="B34" s="8" t="s">
        <v>54</v>
      </c>
      <c r="C34" s="9">
        <f>'SO 802.4'!I3</f>
        <v>0</v>
      </c>
      <c r="D34" s="9">
        <f>SUMIFS('SO 802.4'!O:O,'SO 802.4'!A:A,"P")</f>
        <v>0</v>
      </c>
      <c r="E34" s="9">
        <f>C34+D34</f>
        <v>0</v>
      </c>
    </row>
    <row r="35">
      <c r="A35" s="8" t="s">
        <v>55</v>
      </c>
      <c r="B35" s="8" t="s">
        <v>56</v>
      </c>
      <c r="C35" s="9">
        <f>'SO 802.51'!I3</f>
        <v>0</v>
      </c>
      <c r="D35" s="9">
        <f>SUMIFS('SO 802.51'!O:O,'SO 802.51'!A:A,"P")</f>
        <v>0</v>
      </c>
      <c r="E35" s="9">
        <f>C35+D35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27</v>
      </c>
      <c r="I3" s="23">
        <f>SUMIFS(I8:I39,A8:A39,"SD")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5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605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SUMIFS(I14:I25,A14:A25,"P")</f>
        <v>0</v>
      </c>
      <c r="J13" s="34"/>
    </row>
    <row r="14">
      <c r="A14" s="35" t="s">
        <v>78</v>
      </c>
      <c r="B14" s="35">
        <v>2</v>
      </c>
      <c r="C14" s="36" t="s">
        <v>169</v>
      </c>
      <c r="D14" s="35" t="s">
        <v>80</v>
      </c>
      <c r="E14" s="37" t="s">
        <v>170</v>
      </c>
      <c r="F14" s="38" t="s">
        <v>130</v>
      </c>
      <c r="G14" s="39">
        <v>5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606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607</v>
      </c>
      <c r="F16" s="43"/>
      <c r="G16" s="43"/>
      <c r="H16" s="43"/>
      <c r="I16" s="43"/>
      <c r="J16" s="44"/>
    </row>
    <row r="17" ht="409.5">
      <c r="A17" s="35" t="s">
        <v>88</v>
      </c>
      <c r="B17" s="42"/>
      <c r="C17" s="43"/>
      <c r="D17" s="43"/>
      <c r="E17" s="37" t="s">
        <v>173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177</v>
      </c>
      <c r="D18" s="35" t="s">
        <v>80</v>
      </c>
      <c r="E18" s="37" t="s">
        <v>178</v>
      </c>
      <c r="F18" s="38" t="s">
        <v>130</v>
      </c>
      <c r="G18" s="39">
        <v>12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>
      <c r="A19" s="35" t="s">
        <v>84</v>
      </c>
      <c r="B19" s="42"/>
      <c r="C19" s="43"/>
      <c r="D19" s="43"/>
      <c r="E19" s="37" t="s">
        <v>179</v>
      </c>
      <c r="F19" s="43"/>
      <c r="G19" s="43"/>
      <c r="H19" s="43"/>
      <c r="I19" s="43"/>
      <c r="J19" s="44"/>
    </row>
    <row r="20">
      <c r="A20" s="35" t="s">
        <v>86</v>
      </c>
      <c r="B20" s="42"/>
      <c r="C20" s="43"/>
      <c r="D20" s="43"/>
      <c r="E20" s="45" t="s">
        <v>608</v>
      </c>
      <c r="F20" s="43"/>
      <c r="G20" s="43"/>
      <c r="H20" s="43"/>
      <c r="I20" s="43"/>
      <c r="J20" s="44"/>
    </row>
    <row r="21" ht="390">
      <c r="A21" s="35" t="s">
        <v>88</v>
      </c>
      <c r="B21" s="42"/>
      <c r="C21" s="43"/>
      <c r="D21" s="43"/>
      <c r="E21" s="37" t="s">
        <v>181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609</v>
      </c>
      <c r="D22" s="35" t="s">
        <v>80</v>
      </c>
      <c r="E22" s="37" t="s">
        <v>610</v>
      </c>
      <c r="F22" s="38" t="s">
        <v>130</v>
      </c>
      <c r="G22" s="39">
        <v>12</v>
      </c>
      <c r="H22" s="40">
        <v>0</v>
      </c>
      <c r="I22" s="40">
        <f>ROUND(G22*H22,P4)</f>
        <v>0</v>
      </c>
      <c r="J22" s="38" t="s">
        <v>611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37" t="s">
        <v>612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613</v>
      </c>
      <c r="F24" s="43"/>
      <c r="G24" s="43"/>
      <c r="H24" s="43"/>
      <c r="I24" s="43"/>
      <c r="J24" s="44"/>
    </row>
    <row r="25" ht="375">
      <c r="A25" s="35" t="s">
        <v>88</v>
      </c>
      <c r="B25" s="42"/>
      <c r="C25" s="43"/>
      <c r="D25" s="43"/>
      <c r="E25" s="37" t="s">
        <v>614</v>
      </c>
      <c r="F25" s="43"/>
      <c r="G25" s="43"/>
      <c r="H25" s="43"/>
      <c r="I25" s="43"/>
      <c r="J25" s="44"/>
    </row>
    <row r="26">
      <c r="A26" s="29" t="s">
        <v>75</v>
      </c>
      <c r="B26" s="30"/>
      <c r="C26" s="31" t="s">
        <v>174</v>
      </c>
      <c r="D26" s="32"/>
      <c r="E26" s="29" t="s">
        <v>210</v>
      </c>
      <c r="F26" s="32"/>
      <c r="G26" s="32"/>
      <c r="H26" s="32"/>
      <c r="I26" s="33">
        <f>SUMIFS(I27:I34,A27:A34,"P")</f>
        <v>0</v>
      </c>
      <c r="J26" s="34"/>
    </row>
    <row r="27">
      <c r="A27" s="35" t="s">
        <v>78</v>
      </c>
      <c r="B27" s="35">
        <v>5</v>
      </c>
      <c r="C27" s="36" t="s">
        <v>211</v>
      </c>
      <c r="D27" s="35" t="s">
        <v>80</v>
      </c>
      <c r="E27" s="37" t="s">
        <v>212</v>
      </c>
      <c r="F27" s="38" t="s">
        <v>130</v>
      </c>
      <c r="G27" s="39">
        <v>10.661</v>
      </c>
      <c r="H27" s="40">
        <v>0</v>
      </c>
      <c r="I27" s="40">
        <f>ROUND(G27*H27,P4)</f>
        <v>0</v>
      </c>
      <c r="J27" s="38" t="s">
        <v>83</v>
      </c>
      <c r="O27" s="41">
        <f>I27*0.21</f>
        <v>0</v>
      </c>
      <c r="P27">
        <v>3</v>
      </c>
    </row>
    <row r="28">
      <c r="A28" s="35" t="s">
        <v>84</v>
      </c>
      <c r="B28" s="42"/>
      <c r="C28" s="43"/>
      <c r="D28" s="43"/>
      <c r="E28" s="37" t="s">
        <v>615</v>
      </c>
      <c r="F28" s="43"/>
      <c r="G28" s="43"/>
      <c r="H28" s="43"/>
      <c r="I28" s="43"/>
      <c r="J28" s="44"/>
    </row>
    <row r="29">
      <c r="A29" s="35" t="s">
        <v>86</v>
      </c>
      <c r="B29" s="42"/>
      <c r="C29" s="43"/>
      <c r="D29" s="43"/>
      <c r="E29" s="45" t="s">
        <v>616</v>
      </c>
      <c r="F29" s="43"/>
      <c r="G29" s="43"/>
      <c r="H29" s="43"/>
      <c r="I29" s="43"/>
      <c r="J29" s="44"/>
    </row>
    <row r="30" ht="60">
      <c r="A30" s="35" t="s">
        <v>88</v>
      </c>
      <c r="B30" s="42"/>
      <c r="C30" s="43"/>
      <c r="D30" s="43"/>
      <c r="E30" s="37" t="s">
        <v>215</v>
      </c>
      <c r="F30" s="43"/>
      <c r="G30" s="43"/>
      <c r="H30" s="43"/>
      <c r="I30" s="43"/>
      <c r="J30" s="44"/>
    </row>
    <row r="31">
      <c r="A31" s="35" t="s">
        <v>78</v>
      </c>
      <c r="B31" s="35">
        <v>6</v>
      </c>
      <c r="C31" s="36" t="s">
        <v>478</v>
      </c>
      <c r="D31" s="35" t="s">
        <v>80</v>
      </c>
      <c r="E31" s="37" t="s">
        <v>479</v>
      </c>
      <c r="F31" s="38" t="s">
        <v>150</v>
      </c>
      <c r="G31" s="39">
        <v>69</v>
      </c>
      <c r="H31" s="40">
        <v>0</v>
      </c>
      <c r="I31" s="40">
        <f>ROUND(G31*H31,P4)</f>
        <v>0</v>
      </c>
      <c r="J31" s="38" t="s">
        <v>83</v>
      </c>
      <c r="O31" s="41">
        <f>I31*0.21</f>
        <v>0</v>
      </c>
      <c r="P31">
        <v>3</v>
      </c>
    </row>
    <row r="32">
      <c r="A32" s="35" t="s">
        <v>84</v>
      </c>
      <c r="B32" s="42"/>
      <c r="C32" s="43"/>
      <c r="D32" s="43"/>
      <c r="E32" s="46" t="s">
        <v>80</v>
      </c>
      <c r="F32" s="43"/>
      <c r="G32" s="43"/>
      <c r="H32" s="43"/>
      <c r="I32" s="43"/>
      <c r="J32" s="44"/>
    </row>
    <row r="33">
      <c r="A33" s="35" t="s">
        <v>86</v>
      </c>
      <c r="B33" s="42"/>
      <c r="C33" s="43"/>
      <c r="D33" s="43"/>
      <c r="E33" s="45" t="s">
        <v>617</v>
      </c>
      <c r="F33" s="43"/>
      <c r="G33" s="43"/>
      <c r="H33" s="43"/>
      <c r="I33" s="43"/>
      <c r="J33" s="44"/>
    </row>
    <row r="34" ht="195">
      <c r="A34" s="35" t="s">
        <v>88</v>
      </c>
      <c r="B34" s="42"/>
      <c r="C34" s="43"/>
      <c r="D34" s="43"/>
      <c r="E34" s="37" t="s">
        <v>482</v>
      </c>
      <c r="F34" s="43"/>
      <c r="G34" s="43"/>
      <c r="H34" s="43"/>
      <c r="I34" s="43"/>
      <c r="J34" s="44"/>
    </row>
    <row r="35">
      <c r="A35" s="29" t="s">
        <v>75</v>
      </c>
      <c r="B35" s="30"/>
      <c r="C35" s="31" t="s">
        <v>271</v>
      </c>
      <c r="D35" s="32"/>
      <c r="E35" s="29" t="s">
        <v>272</v>
      </c>
      <c r="F35" s="32"/>
      <c r="G35" s="32"/>
      <c r="H35" s="32"/>
      <c r="I35" s="33">
        <f>SUMIFS(I36:I39,A36:A39,"P")</f>
        <v>0</v>
      </c>
      <c r="J35" s="34"/>
    </row>
    <row r="36" ht="30">
      <c r="A36" s="35" t="s">
        <v>78</v>
      </c>
      <c r="B36" s="35">
        <v>7</v>
      </c>
      <c r="C36" s="36" t="s">
        <v>498</v>
      </c>
      <c r="D36" s="35" t="s">
        <v>80</v>
      </c>
      <c r="E36" s="37" t="s">
        <v>499</v>
      </c>
      <c r="F36" s="38" t="s">
        <v>165</v>
      </c>
      <c r="G36" s="39">
        <v>45</v>
      </c>
      <c r="H36" s="40">
        <v>0</v>
      </c>
      <c r="I36" s="40">
        <f>ROUND(G36*H36,P4)</f>
        <v>0</v>
      </c>
      <c r="J36" s="38" t="s">
        <v>83</v>
      </c>
      <c r="O36" s="41">
        <f>I36*0.21</f>
        <v>0</v>
      </c>
      <c r="P36">
        <v>3</v>
      </c>
    </row>
    <row r="37">
      <c r="A37" s="35" t="s">
        <v>84</v>
      </c>
      <c r="B37" s="42"/>
      <c r="C37" s="43"/>
      <c r="D37" s="43"/>
      <c r="E37" s="37" t="s">
        <v>618</v>
      </c>
      <c r="F37" s="43"/>
      <c r="G37" s="43"/>
      <c r="H37" s="43"/>
      <c r="I37" s="43"/>
      <c r="J37" s="44"/>
    </row>
    <row r="38">
      <c r="A38" s="35" t="s">
        <v>86</v>
      </c>
      <c r="B38" s="42"/>
      <c r="C38" s="43"/>
      <c r="D38" s="43"/>
      <c r="E38" s="45" t="s">
        <v>619</v>
      </c>
      <c r="F38" s="43"/>
      <c r="G38" s="43"/>
      <c r="H38" s="43"/>
      <c r="I38" s="43"/>
      <c r="J38" s="44"/>
    </row>
    <row r="39" ht="60">
      <c r="A39" s="35" t="s">
        <v>88</v>
      </c>
      <c r="B39" s="47"/>
      <c r="C39" s="48"/>
      <c r="D39" s="48"/>
      <c r="E39" s="37" t="s">
        <v>501</v>
      </c>
      <c r="F39" s="48"/>
      <c r="G39" s="48"/>
      <c r="H39" s="48"/>
      <c r="I39" s="48"/>
      <c r="J3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29</v>
      </c>
      <c r="I3" s="23">
        <f>SUMIFS(I8:I103,A8:A103,"SD")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SUMIFS(I9:I20,A9:A20,"P")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131.5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620</v>
      </c>
      <c r="F10" s="43"/>
      <c r="G10" s="43"/>
      <c r="H10" s="43"/>
      <c r="I10" s="43"/>
      <c r="J10" s="44"/>
    </row>
    <row r="11" ht="45">
      <c r="A11" s="35" t="s">
        <v>86</v>
      </c>
      <c r="B11" s="42"/>
      <c r="C11" s="43"/>
      <c r="D11" s="43"/>
      <c r="E11" s="45" t="s">
        <v>621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372</v>
      </c>
      <c r="E13" s="37" t="s">
        <v>129</v>
      </c>
      <c r="F13" s="38" t="s">
        <v>130</v>
      </c>
      <c r="G13" s="39">
        <v>1972.5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622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623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22</v>
      </c>
      <c r="C17" s="36" t="s">
        <v>128</v>
      </c>
      <c r="D17" s="35" t="s">
        <v>138</v>
      </c>
      <c r="E17" s="37" t="s">
        <v>129</v>
      </c>
      <c r="F17" s="38" t="s">
        <v>130</v>
      </c>
      <c r="G17" s="39">
        <v>3875.1399999999999</v>
      </c>
      <c r="H17" s="40">
        <v>0</v>
      </c>
      <c r="I17" s="40">
        <f>ROUND(G17*H17,P4)</f>
        <v>0</v>
      </c>
      <c r="J17" s="38" t="s">
        <v>135</v>
      </c>
      <c r="O17" s="41">
        <f>I17*0.21</f>
        <v>0</v>
      </c>
      <c r="P17">
        <v>3</v>
      </c>
    </row>
    <row r="18" ht="45">
      <c r="A18" s="35" t="s">
        <v>84</v>
      </c>
      <c r="B18" s="42"/>
      <c r="C18" s="43"/>
      <c r="D18" s="43"/>
      <c r="E18" s="37" t="s">
        <v>624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625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29" t="s">
        <v>75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SUMIFS(I22:I69,A22:A69,"P")</f>
        <v>0</v>
      </c>
      <c r="J21" s="34"/>
    </row>
    <row r="22" ht="30">
      <c r="A22" s="35" t="s">
        <v>78</v>
      </c>
      <c r="B22" s="35">
        <v>3</v>
      </c>
      <c r="C22" s="36" t="s">
        <v>626</v>
      </c>
      <c r="D22" s="35" t="s">
        <v>80</v>
      </c>
      <c r="E22" s="37" t="s">
        <v>627</v>
      </c>
      <c r="F22" s="38" t="s">
        <v>130</v>
      </c>
      <c r="G22" s="39">
        <v>1972.5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 ht="30">
      <c r="A23" s="35" t="s">
        <v>84</v>
      </c>
      <c r="B23" s="42"/>
      <c r="C23" s="43"/>
      <c r="D23" s="43"/>
      <c r="E23" s="37" t="s">
        <v>628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629</v>
      </c>
      <c r="F24" s="43"/>
      <c r="G24" s="43"/>
      <c r="H24" s="43"/>
      <c r="I24" s="43"/>
      <c r="J24" s="44"/>
    </row>
    <row r="25" ht="90">
      <c r="A25" s="35" t="s">
        <v>88</v>
      </c>
      <c r="B25" s="42"/>
      <c r="C25" s="43"/>
      <c r="D25" s="43"/>
      <c r="E25" s="37" t="s">
        <v>158</v>
      </c>
      <c r="F25" s="43"/>
      <c r="G25" s="43"/>
      <c r="H25" s="43"/>
      <c r="I25" s="43"/>
      <c r="J25" s="44"/>
    </row>
    <row r="26">
      <c r="A26" s="35" t="s">
        <v>78</v>
      </c>
      <c r="B26" s="35">
        <v>4</v>
      </c>
      <c r="C26" s="36" t="s">
        <v>159</v>
      </c>
      <c r="D26" s="35" t="s">
        <v>80</v>
      </c>
      <c r="E26" s="37" t="s">
        <v>160</v>
      </c>
      <c r="F26" s="38" t="s">
        <v>130</v>
      </c>
      <c r="G26" s="39">
        <v>986.25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37" t="s">
        <v>630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631</v>
      </c>
      <c r="F28" s="43"/>
      <c r="G28" s="43"/>
      <c r="H28" s="43"/>
      <c r="I28" s="43"/>
      <c r="J28" s="44"/>
    </row>
    <row r="29" ht="90">
      <c r="A29" s="35" t="s">
        <v>88</v>
      </c>
      <c r="B29" s="42"/>
      <c r="C29" s="43"/>
      <c r="D29" s="43"/>
      <c r="E29" s="37" t="s">
        <v>158</v>
      </c>
      <c r="F29" s="43"/>
      <c r="G29" s="43"/>
      <c r="H29" s="43"/>
      <c r="I29" s="43"/>
      <c r="J29" s="44"/>
    </row>
    <row r="30">
      <c r="A30" s="35" t="s">
        <v>78</v>
      </c>
      <c r="B30" s="35">
        <v>5</v>
      </c>
      <c r="C30" s="36" t="s">
        <v>169</v>
      </c>
      <c r="D30" s="35" t="s">
        <v>80</v>
      </c>
      <c r="E30" s="37" t="s">
        <v>170</v>
      </c>
      <c r="F30" s="38" t="s">
        <v>130</v>
      </c>
      <c r="G30" s="39">
        <v>3875.1410000000001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 ht="60">
      <c r="A31" s="35" t="s">
        <v>84</v>
      </c>
      <c r="B31" s="42"/>
      <c r="C31" s="43"/>
      <c r="D31" s="43"/>
      <c r="E31" s="37" t="s">
        <v>632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633</v>
      </c>
      <c r="F32" s="43"/>
      <c r="G32" s="43"/>
      <c r="H32" s="43"/>
      <c r="I32" s="43"/>
      <c r="J32" s="44"/>
    </row>
    <row r="33" ht="409.5">
      <c r="A33" s="35" t="s">
        <v>88</v>
      </c>
      <c r="B33" s="42"/>
      <c r="C33" s="43"/>
      <c r="D33" s="43"/>
      <c r="E33" s="37" t="s">
        <v>173</v>
      </c>
      <c r="F33" s="43"/>
      <c r="G33" s="43"/>
      <c r="H33" s="43"/>
      <c r="I33" s="43"/>
      <c r="J33" s="44"/>
    </row>
    <row r="34">
      <c r="A34" s="35" t="s">
        <v>78</v>
      </c>
      <c r="B34" s="35">
        <v>6</v>
      </c>
      <c r="C34" s="36" t="s">
        <v>177</v>
      </c>
      <c r="D34" s="35" t="s">
        <v>80</v>
      </c>
      <c r="E34" s="37" t="s">
        <v>178</v>
      </c>
      <c r="F34" s="38" t="s">
        <v>130</v>
      </c>
      <c r="G34" s="39">
        <v>710.10000000000002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>
      <c r="A35" s="35" t="s">
        <v>84</v>
      </c>
      <c r="B35" s="42"/>
      <c r="C35" s="43"/>
      <c r="D35" s="43"/>
      <c r="E35" s="46" t="s">
        <v>80</v>
      </c>
      <c r="F35" s="43"/>
      <c r="G35" s="43"/>
      <c r="H35" s="43"/>
      <c r="I35" s="43"/>
      <c r="J35" s="44"/>
    </row>
    <row r="36" ht="45">
      <c r="A36" s="35" t="s">
        <v>86</v>
      </c>
      <c r="B36" s="42"/>
      <c r="C36" s="43"/>
      <c r="D36" s="43"/>
      <c r="E36" s="45" t="s">
        <v>634</v>
      </c>
      <c r="F36" s="43"/>
      <c r="G36" s="43"/>
      <c r="H36" s="43"/>
      <c r="I36" s="43"/>
      <c r="J36" s="44"/>
    </row>
    <row r="37" ht="390">
      <c r="A37" s="35" t="s">
        <v>88</v>
      </c>
      <c r="B37" s="42"/>
      <c r="C37" s="43"/>
      <c r="D37" s="43"/>
      <c r="E37" s="37" t="s">
        <v>181</v>
      </c>
      <c r="F37" s="43"/>
      <c r="G37" s="43"/>
      <c r="H37" s="43"/>
      <c r="I37" s="43"/>
      <c r="J37" s="44"/>
    </row>
    <row r="38">
      <c r="A38" s="35" t="s">
        <v>78</v>
      </c>
      <c r="B38" s="35">
        <v>7</v>
      </c>
      <c r="C38" s="36" t="s">
        <v>635</v>
      </c>
      <c r="D38" s="35" t="s">
        <v>80</v>
      </c>
      <c r="E38" s="37" t="s">
        <v>636</v>
      </c>
      <c r="F38" s="38" t="s">
        <v>150</v>
      </c>
      <c r="G38" s="39">
        <v>1315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30">
      <c r="A39" s="35" t="s">
        <v>84</v>
      </c>
      <c r="B39" s="42"/>
      <c r="C39" s="43"/>
      <c r="D39" s="43"/>
      <c r="E39" s="37" t="s">
        <v>637</v>
      </c>
      <c r="F39" s="43"/>
      <c r="G39" s="43"/>
      <c r="H39" s="43"/>
      <c r="I39" s="43"/>
      <c r="J39" s="44"/>
    </row>
    <row r="40">
      <c r="A40" s="35" t="s">
        <v>86</v>
      </c>
      <c r="B40" s="42"/>
      <c r="C40" s="43"/>
      <c r="D40" s="43"/>
      <c r="E40" s="45" t="s">
        <v>638</v>
      </c>
      <c r="F40" s="43"/>
      <c r="G40" s="43"/>
      <c r="H40" s="43"/>
      <c r="I40" s="43"/>
      <c r="J40" s="44"/>
    </row>
    <row r="41" ht="90">
      <c r="A41" s="35" t="s">
        <v>88</v>
      </c>
      <c r="B41" s="42"/>
      <c r="C41" s="43"/>
      <c r="D41" s="43"/>
      <c r="E41" s="37" t="s">
        <v>186</v>
      </c>
      <c r="F41" s="43"/>
      <c r="G41" s="43"/>
      <c r="H41" s="43"/>
      <c r="I41" s="43"/>
      <c r="J41" s="44"/>
    </row>
    <row r="42" ht="30">
      <c r="A42" s="35" t="s">
        <v>78</v>
      </c>
      <c r="B42" s="35">
        <v>8</v>
      </c>
      <c r="C42" s="36" t="s">
        <v>639</v>
      </c>
      <c r="D42" s="35" t="s">
        <v>80</v>
      </c>
      <c r="E42" s="37" t="s">
        <v>640</v>
      </c>
      <c r="F42" s="38" t="s">
        <v>130</v>
      </c>
      <c r="G42" s="39">
        <v>3875.1410000000001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75">
      <c r="A43" s="35" t="s">
        <v>84</v>
      </c>
      <c r="B43" s="42"/>
      <c r="C43" s="43"/>
      <c r="D43" s="43"/>
      <c r="E43" s="37" t="s">
        <v>641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642</v>
      </c>
      <c r="F44" s="43"/>
      <c r="G44" s="43"/>
      <c r="H44" s="43"/>
      <c r="I44" s="43"/>
      <c r="J44" s="44"/>
    </row>
    <row r="45" ht="345">
      <c r="A45" s="35" t="s">
        <v>88</v>
      </c>
      <c r="B45" s="42"/>
      <c r="C45" s="43"/>
      <c r="D45" s="43"/>
      <c r="E45" s="37" t="s">
        <v>191</v>
      </c>
      <c r="F45" s="43"/>
      <c r="G45" s="43"/>
      <c r="H45" s="43"/>
      <c r="I45" s="43"/>
      <c r="J45" s="44"/>
    </row>
    <row r="46">
      <c r="A46" s="35" t="s">
        <v>78</v>
      </c>
      <c r="B46" s="35">
        <v>9</v>
      </c>
      <c r="C46" s="36" t="s">
        <v>384</v>
      </c>
      <c r="D46" s="35" t="s">
        <v>80</v>
      </c>
      <c r="E46" s="37" t="s">
        <v>385</v>
      </c>
      <c r="F46" s="38" t="s">
        <v>130</v>
      </c>
      <c r="G46" s="39">
        <v>236.69999999999999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>
      <c r="A47" s="35" t="s">
        <v>84</v>
      </c>
      <c r="B47" s="42"/>
      <c r="C47" s="43"/>
      <c r="D47" s="43"/>
      <c r="E47" s="46" t="s">
        <v>80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643</v>
      </c>
      <c r="F48" s="43"/>
      <c r="G48" s="43"/>
      <c r="H48" s="43"/>
      <c r="I48" s="43"/>
      <c r="J48" s="44"/>
    </row>
    <row r="49" ht="315">
      <c r="A49" s="35" t="s">
        <v>88</v>
      </c>
      <c r="B49" s="42"/>
      <c r="C49" s="43"/>
      <c r="D49" s="43"/>
      <c r="E49" s="37" t="s">
        <v>387</v>
      </c>
      <c r="F49" s="43"/>
      <c r="G49" s="43"/>
      <c r="H49" s="43"/>
      <c r="I49" s="43"/>
      <c r="J49" s="44"/>
    </row>
    <row r="50">
      <c r="A50" s="35" t="s">
        <v>78</v>
      </c>
      <c r="B50" s="35">
        <v>10</v>
      </c>
      <c r="C50" s="36" t="s">
        <v>348</v>
      </c>
      <c r="D50" s="35" t="s">
        <v>80</v>
      </c>
      <c r="E50" s="37" t="s">
        <v>349</v>
      </c>
      <c r="F50" s="38" t="s">
        <v>130</v>
      </c>
      <c r="G50" s="39">
        <v>473.39999999999998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>
      <c r="A51" s="35" t="s">
        <v>84</v>
      </c>
      <c r="B51" s="42"/>
      <c r="C51" s="43"/>
      <c r="D51" s="43"/>
      <c r="E51" s="46" t="s">
        <v>80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644</v>
      </c>
      <c r="F52" s="43"/>
      <c r="G52" s="43"/>
      <c r="H52" s="43"/>
      <c r="I52" s="43"/>
      <c r="J52" s="44"/>
    </row>
    <row r="53" ht="45">
      <c r="A53" s="35" t="s">
        <v>88</v>
      </c>
      <c r="B53" s="42"/>
      <c r="C53" s="43"/>
      <c r="D53" s="43"/>
      <c r="E53" s="37" t="s">
        <v>352</v>
      </c>
      <c r="F53" s="43"/>
      <c r="G53" s="43"/>
      <c r="H53" s="43"/>
      <c r="I53" s="43"/>
      <c r="J53" s="44"/>
    </row>
    <row r="54">
      <c r="A54" s="35" t="s">
        <v>78</v>
      </c>
      <c r="B54" s="35">
        <v>11</v>
      </c>
      <c r="C54" s="36" t="s">
        <v>200</v>
      </c>
      <c r="D54" s="35" t="s">
        <v>80</v>
      </c>
      <c r="E54" s="37" t="s">
        <v>201</v>
      </c>
      <c r="F54" s="38" t="s">
        <v>150</v>
      </c>
      <c r="G54" s="39">
        <v>3156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46" t="s">
        <v>80</v>
      </c>
      <c r="F55" s="43"/>
      <c r="G55" s="43"/>
      <c r="H55" s="43"/>
      <c r="I55" s="43"/>
      <c r="J55" s="44"/>
    </row>
    <row r="56">
      <c r="A56" s="35" t="s">
        <v>86</v>
      </c>
      <c r="B56" s="42"/>
      <c r="C56" s="43"/>
      <c r="D56" s="43"/>
      <c r="E56" s="45" t="s">
        <v>645</v>
      </c>
      <c r="F56" s="43"/>
      <c r="G56" s="43"/>
      <c r="H56" s="43"/>
      <c r="I56" s="43"/>
      <c r="J56" s="44"/>
    </row>
    <row r="57" ht="30">
      <c r="A57" s="35" t="s">
        <v>88</v>
      </c>
      <c r="B57" s="42"/>
      <c r="C57" s="43"/>
      <c r="D57" s="43"/>
      <c r="E57" s="37" t="s">
        <v>203</v>
      </c>
      <c r="F57" s="43"/>
      <c r="G57" s="43"/>
      <c r="H57" s="43"/>
      <c r="I57" s="43"/>
      <c r="J57" s="44"/>
    </row>
    <row r="58">
      <c r="A58" s="35" t="s">
        <v>78</v>
      </c>
      <c r="B58" s="35">
        <v>12</v>
      </c>
      <c r="C58" s="36" t="s">
        <v>204</v>
      </c>
      <c r="D58" s="35" t="s">
        <v>80</v>
      </c>
      <c r="E58" s="37" t="s">
        <v>205</v>
      </c>
      <c r="F58" s="38" t="s">
        <v>150</v>
      </c>
      <c r="G58" s="39">
        <v>12624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46" t="s">
        <v>80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646</v>
      </c>
      <c r="F60" s="43"/>
      <c r="G60" s="43"/>
      <c r="H60" s="43"/>
      <c r="I60" s="43"/>
      <c r="J60" s="44"/>
    </row>
    <row r="61" ht="45">
      <c r="A61" s="35" t="s">
        <v>88</v>
      </c>
      <c r="B61" s="42"/>
      <c r="C61" s="43"/>
      <c r="D61" s="43"/>
      <c r="E61" s="37" t="s">
        <v>206</v>
      </c>
      <c r="F61" s="43"/>
      <c r="G61" s="43"/>
      <c r="H61" s="43"/>
      <c r="I61" s="43"/>
      <c r="J61" s="44"/>
    </row>
    <row r="62">
      <c r="A62" s="35" t="s">
        <v>78</v>
      </c>
      <c r="B62" s="35">
        <v>13</v>
      </c>
      <c r="C62" s="36" t="s">
        <v>207</v>
      </c>
      <c r="D62" s="35" t="s">
        <v>80</v>
      </c>
      <c r="E62" s="37" t="s">
        <v>208</v>
      </c>
      <c r="F62" s="38" t="s">
        <v>150</v>
      </c>
      <c r="G62" s="39">
        <v>4734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>
      <c r="A63" s="35" t="s">
        <v>84</v>
      </c>
      <c r="B63" s="42"/>
      <c r="C63" s="43"/>
      <c r="D63" s="43"/>
      <c r="E63" s="46" t="s">
        <v>80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647</v>
      </c>
      <c r="F64" s="43"/>
      <c r="G64" s="43"/>
      <c r="H64" s="43"/>
      <c r="I64" s="43"/>
      <c r="J64" s="44"/>
    </row>
    <row r="65" ht="45">
      <c r="A65" s="35" t="s">
        <v>88</v>
      </c>
      <c r="B65" s="42"/>
      <c r="C65" s="43"/>
      <c r="D65" s="43"/>
      <c r="E65" s="37" t="s">
        <v>209</v>
      </c>
      <c r="F65" s="43"/>
      <c r="G65" s="43"/>
      <c r="H65" s="43"/>
      <c r="I65" s="43"/>
      <c r="J65" s="44"/>
    </row>
    <row r="66">
      <c r="A66" s="35" t="s">
        <v>78</v>
      </c>
      <c r="B66" s="35">
        <v>23</v>
      </c>
      <c r="C66" s="36" t="s">
        <v>609</v>
      </c>
      <c r="D66" s="35" t="s">
        <v>80</v>
      </c>
      <c r="E66" s="37" t="s">
        <v>648</v>
      </c>
      <c r="F66" s="38" t="s">
        <v>130</v>
      </c>
      <c r="G66" s="39">
        <v>3875.1399999999999</v>
      </c>
      <c r="H66" s="40">
        <v>0</v>
      </c>
      <c r="I66" s="40">
        <f>ROUND(G66*H66,P4)</f>
        <v>0</v>
      </c>
      <c r="J66" s="38" t="s">
        <v>267</v>
      </c>
      <c r="O66" s="41">
        <f>I66*0.21</f>
        <v>0</v>
      </c>
      <c r="P66">
        <v>3</v>
      </c>
    </row>
    <row r="67" ht="60">
      <c r="A67" s="35" t="s">
        <v>84</v>
      </c>
      <c r="B67" s="42"/>
      <c r="C67" s="43"/>
      <c r="D67" s="43"/>
      <c r="E67" s="37" t="s">
        <v>649</v>
      </c>
      <c r="F67" s="43"/>
      <c r="G67" s="43"/>
      <c r="H67" s="43"/>
      <c r="I67" s="43"/>
      <c r="J67" s="44"/>
    </row>
    <row r="68">
      <c r="A68" s="35" t="s">
        <v>86</v>
      </c>
      <c r="B68" s="42"/>
      <c r="C68" s="43"/>
      <c r="D68" s="43"/>
      <c r="E68" s="45" t="s">
        <v>650</v>
      </c>
      <c r="F68" s="43"/>
      <c r="G68" s="43"/>
      <c r="H68" s="43"/>
      <c r="I68" s="43"/>
      <c r="J68" s="44"/>
    </row>
    <row r="69" ht="375">
      <c r="A69" s="35" t="s">
        <v>88</v>
      </c>
      <c r="B69" s="42"/>
      <c r="C69" s="43"/>
      <c r="D69" s="43"/>
      <c r="E69" s="37" t="s">
        <v>651</v>
      </c>
      <c r="F69" s="43"/>
      <c r="G69" s="43"/>
      <c r="H69" s="43"/>
      <c r="I69" s="43"/>
      <c r="J69" s="44"/>
    </row>
    <row r="70">
      <c r="A70" s="29" t="s">
        <v>75</v>
      </c>
      <c r="B70" s="30"/>
      <c r="C70" s="31" t="s">
        <v>174</v>
      </c>
      <c r="D70" s="32"/>
      <c r="E70" s="29" t="s">
        <v>210</v>
      </c>
      <c r="F70" s="32"/>
      <c r="G70" s="32"/>
      <c r="H70" s="32"/>
      <c r="I70" s="33">
        <f>SUMIFS(I71:I94,A71:A94,"P")</f>
        <v>0</v>
      </c>
      <c r="J70" s="34"/>
    </row>
    <row r="71">
      <c r="A71" s="35" t="s">
        <v>78</v>
      </c>
      <c r="B71" s="35">
        <v>14</v>
      </c>
      <c r="C71" s="36" t="s">
        <v>211</v>
      </c>
      <c r="D71" s="35" t="s">
        <v>80</v>
      </c>
      <c r="E71" s="37" t="s">
        <v>212</v>
      </c>
      <c r="F71" s="38" t="s">
        <v>130</v>
      </c>
      <c r="G71" s="39">
        <v>2274.5390000000002</v>
      </c>
      <c r="H71" s="40">
        <v>0</v>
      </c>
      <c r="I71" s="40">
        <f>ROUND(G71*H71,P4)</f>
        <v>0</v>
      </c>
      <c r="J71" s="38" t="s">
        <v>83</v>
      </c>
      <c r="O71" s="41">
        <f>I71*0.21</f>
        <v>0</v>
      </c>
      <c r="P71">
        <v>3</v>
      </c>
    </row>
    <row r="72">
      <c r="A72" s="35" t="s">
        <v>84</v>
      </c>
      <c r="B72" s="42"/>
      <c r="C72" s="43"/>
      <c r="D72" s="43"/>
      <c r="E72" s="37" t="s">
        <v>652</v>
      </c>
      <c r="F72" s="43"/>
      <c r="G72" s="43"/>
      <c r="H72" s="43"/>
      <c r="I72" s="43"/>
      <c r="J72" s="44"/>
    </row>
    <row r="73" ht="45">
      <c r="A73" s="35" t="s">
        <v>86</v>
      </c>
      <c r="B73" s="42"/>
      <c r="C73" s="43"/>
      <c r="D73" s="43"/>
      <c r="E73" s="45" t="s">
        <v>653</v>
      </c>
      <c r="F73" s="43"/>
      <c r="G73" s="43"/>
      <c r="H73" s="43"/>
      <c r="I73" s="43"/>
      <c r="J73" s="44"/>
    </row>
    <row r="74" ht="60">
      <c r="A74" s="35" t="s">
        <v>88</v>
      </c>
      <c r="B74" s="42"/>
      <c r="C74" s="43"/>
      <c r="D74" s="43"/>
      <c r="E74" s="37" t="s">
        <v>215</v>
      </c>
      <c r="F74" s="43"/>
      <c r="G74" s="43"/>
      <c r="H74" s="43"/>
      <c r="I74" s="43"/>
      <c r="J74" s="44"/>
    </row>
    <row r="75">
      <c r="A75" s="35" t="s">
        <v>78</v>
      </c>
      <c r="B75" s="35">
        <v>15</v>
      </c>
      <c r="C75" s="36" t="s">
        <v>562</v>
      </c>
      <c r="D75" s="35" t="s">
        <v>80</v>
      </c>
      <c r="E75" s="37" t="s">
        <v>563</v>
      </c>
      <c r="F75" s="38" t="s">
        <v>150</v>
      </c>
      <c r="G75" s="39">
        <v>6739.375</v>
      </c>
      <c r="H75" s="40">
        <v>0</v>
      </c>
      <c r="I75" s="40">
        <f>ROUND(G75*H75,P4)</f>
        <v>0</v>
      </c>
      <c r="J75" s="38" t="s">
        <v>83</v>
      </c>
      <c r="O75" s="41">
        <f>I75*0.21</f>
        <v>0</v>
      </c>
      <c r="P75">
        <v>3</v>
      </c>
    </row>
    <row r="76">
      <c r="A76" s="35" t="s">
        <v>84</v>
      </c>
      <c r="B76" s="42"/>
      <c r="C76" s="43"/>
      <c r="D76" s="43"/>
      <c r="E76" s="37" t="s">
        <v>654</v>
      </c>
      <c r="F76" s="43"/>
      <c r="G76" s="43"/>
      <c r="H76" s="43"/>
      <c r="I76" s="43"/>
      <c r="J76" s="44"/>
    </row>
    <row r="77">
      <c r="A77" s="35" t="s">
        <v>86</v>
      </c>
      <c r="B77" s="42"/>
      <c r="C77" s="43"/>
      <c r="D77" s="43"/>
      <c r="E77" s="45" t="s">
        <v>655</v>
      </c>
      <c r="F77" s="43"/>
      <c r="G77" s="43"/>
      <c r="H77" s="43"/>
      <c r="I77" s="43"/>
      <c r="J77" s="44"/>
    </row>
    <row r="78" ht="75">
      <c r="A78" s="35" t="s">
        <v>88</v>
      </c>
      <c r="B78" s="42"/>
      <c r="C78" s="43"/>
      <c r="D78" s="43"/>
      <c r="E78" s="37" t="s">
        <v>225</v>
      </c>
      <c r="F78" s="43"/>
      <c r="G78" s="43"/>
      <c r="H78" s="43"/>
      <c r="I78" s="43"/>
      <c r="J78" s="44"/>
    </row>
    <row r="79">
      <c r="A79" s="35" t="s">
        <v>78</v>
      </c>
      <c r="B79" s="35">
        <v>16</v>
      </c>
      <c r="C79" s="36" t="s">
        <v>226</v>
      </c>
      <c r="D79" s="35" t="s">
        <v>80</v>
      </c>
      <c r="E79" s="37" t="s">
        <v>227</v>
      </c>
      <c r="F79" s="38" t="s">
        <v>150</v>
      </c>
      <c r="G79" s="39">
        <v>13255.200000000001</v>
      </c>
      <c r="H79" s="40">
        <v>0</v>
      </c>
      <c r="I79" s="40">
        <f>ROUND(G79*H79,P4)</f>
        <v>0</v>
      </c>
      <c r="J79" s="38" t="s">
        <v>83</v>
      </c>
      <c r="O79" s="41">
        <f>I79*0.21</f>
        <v>0</v>
      </c>
      <c r="P79">
        <v>3</v>
      </c>
    </row>
    <row r="80">
      <c r="A80" s="35" t="s">
        <v>84</v>
      </c>
      <c r="B80" s="42"/>
      <c r="C80" s="43"/>
      <c r="D80" s="43"/>
      <c r="E80" s="37" t="s">
        <v>656</v>
      </c>
      <c r="F80" s="43"/>
      <c r="G80" s="43"/>
      <c r="H80" s="43"/>
      <c r="I80" s="43"/>
      <c r="J80" s="44"/>
    </row>
    <row r="81" ht="45">
      <c r="A81" s="35" t="s">
        <v>86</v>
      </c>
      <c r="B81" s="42"/>
      <c r="C81" s="43"/>
      <c r="D81" s="43"/>
      <c r="E81" s="45" t="s">
        <v>657</v>
      </c>
      <c r="F81" s="43"/>
      <c r="G81" s="43"/>
      <c r="H81" s="43"/>
      <c r="I81" s="43"/>
      <c r="J81" s="44"/>
    </row>
    <row r="82" ht="75">
      <c r="A82" s="35" t="s">
        <v>88</v>
      </c>
      <c r="B82" s="42"/>
      <c r="C82" s="43"/>
      <c r="D82" s="43"/>
      <c r="E82" s="37" t="s">
        <v>225</v>
      </c>
      <c r="F82" s="43"/>
      <c r="G82" s="43"/>
      <c r="H82" s="43"/>
      <c r="I82" s="43"/>
      <c r="J82" s="44"/>
    </row>
    <row r="83">
      <c r="A83" s="35" t="s">
        <v>78</v>
      </c>
      <c r="B83" s="35">
        <v>17</v>
      </c>
      <c r="C83" s="36" t="s">
        <v>658</v>
      </c>
      <c r="D83" s="35" t="s">
        <v>80</v>
      </c>
      <c r="E83" s="37" t="s">
        <v>659</v>
      </c>
      <c r="F83" s="38" t="s">
        <v>150</v>
      </c>
      <c r="G83" s="39">
        <v>6575</v>
      </c>
      <c r="H83" s="40">
        <v>0</v>
      </c>
      <c r="I83" s="40">
        <f>ROUND(G83*H83,P4)</f>
        <v>0</v>
      </c>
      <c r="J83" s="38" t="s">
        <v>83</v>
      </c>
      <c r="O83" s="41">
        <f>I83*0.21</f>
        <v>0</v>
      </c>
      <c r="P83">
        <v>3</v>
      </c>
    </row>
    <row r="84">
      <c r="A84" s="35" t="s">
        <v>84</v>
      </c>
      <c r="B84" s="42"/>
      <c r="C84" s="43"/>
      <c r="D84" s="43"/>
      <c r="E84" s="37" t="s">
        <v>660</v>
      </c>
      <c r="F84" s="43"/>
      <c r="G84" s="43"/>
      <c r="H84" s="43"/>
      <c r="I84" s="43"/>
      <c r="J84" s="44"/>
    </row>
    <row r="85">
      <c r="A85" s="35" t="s">
        <v>86</v>
      </c>
      <c r="B85" s="42"/>
      <c r="C85" s="43"/>
      <c r="D85" s="43"/>
      <c r="E85" s="45" t="s">
        <v>661</v>
      </c>
      <c r="F85" s="43"/>
      <c r="G85" s="43"/>
      <c r="H85" s="43"/>
      <c r="I85" s="43"/>
      <c r="J85" s="44"/>
    </row>
    <row r="86" ht="165">
      <c r="A86" s="35" t="s">
        <v>88</v>
      </c>
      <c r="B86" s="42"/>
      <c r="C86" s="43"/>
      <c r="D86" s="43"/>
      <c r="E86" s="37" t="s">
        <v>238</v>
      </c>
      <c r="F86" s="43"/>
      <c r="G86" s="43"/>
      <c r="H86" s="43"/>
      <c r="I86" s="43"/>
      <c r="J86" s="44"/>
    </row>
    <row r="87">
      <c r="A87" s="35" t="s">
        <v>78</v>
      </c>
      <c r="B87" s="35">
        <v>18</v>
      </c>
      <c r="C87" s="36" t="s">
        <v>662</v>
      </c>
      <c r="D87" s="35" t="s">
        <v>80</v>
      </c>
      <c r="E87" s="37" t="s">
        <v>663</v>
      </c>
      <c r="F87" s="38" t="s">
        <v>150</v>
      </c>
      <c r="G87" s="39">
        <v>6680.1999999999998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664</v>
      </c>
      <c r="F88" s="43"/>
      <c r="G88" s="43"/>
      <c r="H88" s="43"/>
      <c r="I88" s="43"/>
      <c r="J88" s="44"/>
    </row>
    <row r="89">
      <c r="A89" s="35" t="s">
        <v>86</v>
      </c>
      <c r="B89" s="42"/>
      <c r="C89" s="43"/>
      <c r="D89" s="43"/>
      <c r="E89" s="45" t="s">
        <v>665</v>
      </c>
      <c r="F89" s="43"/>
      <c r="G89" s="43"/>
      <c r="H89" s="43"/>
      <c r="I89" s="43"/>
      <c r="J89" s="44"/>
    </row>
    <row r="90" ht="165">
      <c r="A90" s="35" t="s">
        <v>88</v>
      </c>
      <c r="B90" s="42"/>
      <c r="C90" s="43"/>
      <c r="D90" s="43"/>
      <c r="E90" s="37" t="s">
        <v>238</v>
      </c>
      <c r="F90" s="43"/>
      <c r="G90" s="43"/>
      <c r="H90" s="43"/>
      <c r="I90" s="43"/>
      <c r="J90" s="44"/>
    </row>
    <row r="91">
      <c r="A91" s="35" t="s">
        <v>78</v>
      </c>
      <c r="B91" s="35">
        <v>19</v>
      </c>
      <c r="C91" s="36" t="s">
        <v>239</v>
      </c>
      <c r="D91" s="35" t="s">
        <v>80</v>
      </c>
      <c r="E91" s="37" t="s">
        <v>240</v>
      </c>
      <c r="F91" s="38" t="s">
        <v>150</v>
      </c>
      <c r="G91" s="39">
        <v>6739.375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666</v>
      </c>
      <c r="F92" s="43"/>
      <c r="G92" s="43"/>
      <c r="H92" s="43"/>
      <c r="I92" s="43"/>
      <c r="J92" s="44"/>
    </row>
    <row r="93">
      <c r="A93" s="35" t="s">
        <v>86</v>
      </c>
      <c r="B93" s="42"/>
      <c r="C93" s="43"/>
      <c r="D93" s="43"/>
      <c r="E93" s="45" t="s">
        <v>655</v>
      </c>
      <c r="F93" s="43"/>
      <c r="G93" s="43"/>
      <c r="H93" s="43"/>
      <c r="I93" s="43"/>
      <c r="J93" s="44"/>
    </row>
    <row r="94" ht="165">
      <c r="A94" s="35" t="s">
        <v>88</v>
      </c>
      <c r="B94" s="42"/>
      <c r="C94" s="43"/>
      <c r="D94" s="43"/>
      <c r="E94" s="37" t="s">
        <v>238</v>
      </c>
      <c r="F94" s="43"/>
      <c r="G94" s="43"/>
      <c r="H94" s="43"/>
      <c r="I94" s="43"/>
      <c r="J94" s="44"/>
    </row>
    <row r="95">
      <c r="A95" s="29" t="s">
        <v>75</v>
      </c>
      <c r="B95" s="30"/>
      <c r="C95" s="31" t="s">
        <v>271</v>
      </c>
      <c r="D95" s="32"/>
      <c r="E95" s="29" t="s">
        <v>272</v>
      </c>
      <c r="F95" s="32"/>
      <c r="G95" s="32"/>
      <c r="H95" s="32"/>
      <c r="I95" s="33">
        <f>SUMIFS(I96:I103,A96:A103,"P")</f>
        <v>0</v>
      </c>
      <c r="J95" s="34"/>
    </row>
    <row r="96" ht="30">
      <c r="A96" s="35" t="s">
        <v>78</v>
      </c>
      <c r="B96" s="35">
        <v>20</v>
      </c>
      <c r="C96" s="36" t="s">
        <v>667</v>
      </c>
      <c r="D96" s="35" t="s">
        <v>80</v>
      </c>
      <c r="E96" s="37" t="s">
        <v>668</v>
      </c>
      <c r="F96" s="38" t="s">
        <v>150</v>
      </c>
      <c r="G96" s="39">
        <v>328.75</v>
      </c>
      <c r="H96" s="40">
        <v>0</v>
      </c>
      <c r="I96" s="40">
        <f>ROUND(G96*H96,P4)</f>
        <v>0</v>
      </c>
      <c r="J96" s="38" t="s">
        <v>83</v>
      </c>
      <c r="O96" s="41">
        <f>I96*0.21</f>
        <v>0</v>
      </c>
      <c r="P96">
        <v>3</v>
      </c>
    </row>
    <row r="97">
      <c r="A97" s="35" t="s">
        <v>84</v>
      </c>
      <c r="B97" s="42"/>
      <c r="C97" s="43"/>
      <c r="D97" s="43"/>
      <c r="E97" s="46" t="s">
        <v>80</v>
      </c>
      <c r="F97" s="43"/>
      <c r="G97" s="43"/>
      <c r="H97" s="43"/>
      <c r="I97" s="43"/>
      <c r="J97" s="44"/>
    </row>
    <row r="98">
      <c r="A98" s="35" t="s">
        <v>86</v>
      </c>
      <c r="B98" s="42"/>
      <c r="C98" s="43"/>
      <c r="D98" s="43"/>
      <c r="E98" s="45" t="s">
        <v>669</v>
      </c>
      <c r="F98" s="43"/>
      <c r="G98" s="43"/>
      <c r="H98" s="43"/>
      <c r="I98" s="43"/>
      <c r="J98" s="44"/>
    </row>
    <row r="99" ht="60">
      <c r="A99" s="35" t="s">
        <v>88</v>
      </c>
      <c r="B99" s="42"/>
      <c r="C99" s="43"/>
      <c r="D99" s="43"/>
      <c r="E99" s="37" t="s">
        <v>670</v>
      </c>
      <c r="F99" s="43"/>
      <c r="G99" s="43"/>
      <c r="H99" s="43"/>
      <c r="I99" s="43"/>
      <c r="J99" s="44"/>
    </row>
    <row r="100" ht="30">
      <c r="A100" s="35" t="s">
        <v>78</v>
      </c>
      <c r="B100" s="35">
        <v>21</v>
      </c>
      <c r="C100" s="36" t="s">
        <v>671</v>
      </c>
      <c r="D100" s="35" t="s">
        <v>80</v>
      </c>
      <c r="E100" s="37" t="s">
        <v>672</v>
      </c>
      <c r="F100" s="38" t="s">
        <v>150</v>
      </c>
      <c r="G100" s="39">
        <v>328.75</v>
      </c>
      <c r="H100" s="40">
        <v>0</v>
      </c>
      <c r="I100" s="40">
        <f>ROUND(G100*H100,P4)</f>
        <v>0</v>
      </c>
      <c r="J100" s="38" t="s">
        <v>83</v>
      </c>
      <c r="O100" s="41">
        <f>I100*0.21</f>
        <v>0</v>
      </c>
      <c r="P100">
        <v>3</v>
      </c>
    </row>
    <row r="101">
      <c r="A101" s="35" t="s">
        <v>84</v>
      </c>
      <c r="B101" s="42"/>
      <c r="C101" s="43"/>
      <c r="D101" s="43"/>
      <c r="E101" s="46" t="s">
        <v>80</v>
      </c>
      <c r="F101" s="43"/>
      <c r="G101" s="43"/>
      <c r="H101" s="43"/>
      <c r="I101" s="43"/>
      <c r="J101" s="44"/>
    </row>
    <row r="102">
      <c r="A102" s="35" t="s">
        <v>86</v>
      </c>
      <c r="B102" s="42"/>
      <c r="C102" s="43"/>
      <c r="D102" s="43"/>
      <c r="E102" s="45" t="s">
        <v>669</v>
      </c>
      <c r="F102" s="43"/>
      <c r="G102" s="43"/>
      <c r="H102" s="43"/>
      <c r="I102" s="43"/>
      <c r="J102" s="44"/>
    </row>
    <row r="103" ht="60">
      <c r="A103" s="35" t="s">
        <v>88</v>
      </c>
      <c r="B103" s="47"/>
      <c r="C103" s="48"/>
      <c r="D103" s="48"/>
      <c r="E103" s="37" t="s">
        <v>670</v>
      </c>
      <c r="F103" s="48"/>
      <c r="G103" s="48"/>
      <c r="H103" s="48"/>
      <c r="I103" s="48"/>
      <c r="J10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31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673</v>
      </c>
      <c r="D9" s="35" t="s">
        <v>80</v>
      </c>
      <c r="E9" s="37" t="s">
        <v>674</v>
      </c>
      <c r="F9" s="38" t="s">
        <v>82</v>
      </c>
      <c r="G9" s="39">
        <v>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120">
      <c r="A10" s="35" t="s">
        <v>84</v>
      </c>
      <c r="B10" s="42"/>
      <c r="C10" s="43"/>
      <c r="D10" s="43"/>
      <c r="E10" s="37" t="s">
        <v>675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87</v>
      </c>
      <c r="F11" s="43"/>
      <c r="G11" s="43"/>
      <c r="H11" s="43"/>
      <c r="I11" s="43"/>
      <c r="J11" s="44"/>
    </row>
    <row r="12" ht="30">
      <c r="A12" s="35" t="s">
        <v>88</v>
      </c>
      <c r="B12" s="47"/>
      <c r="C12" s="48"/>
      <c r="D12" s="48"/>
      <c r="E12" s="37" t="s">
        <v>676</v>
      </c>
      <c r="F12" s="48"/>
      <c r="G12" s="48"/>
      <c r="H12" s="48"/>
      <c r="I12" s="48"/>
      <c r="J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33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SUMIFS(I9:I44,A9:A44,"P")</f>
        <v>0</v>
      </c>
      <c r="J8" s="34"/>
    </row>
    <row r="9">
      <c r="A9" s="35" t="s">
        <v>78</v>
      </c>
      <c r="B9" s="35">
        <v>1</v>
      </c>
      <c r="C9" s="36" t="s">
        <v>677</v>
      </c>
      <c r="D9" s="35" t="s">
        <v>80</v>
      </c>
      <c r="E9" s="37" t="s">
        <v>678</v>
      </c>
      <c r="F9" s="38" t="s">
        <v>110</v>
      </c>
      <c r="G9" s="39">
        <v>2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30">
      <c r="A10" s="35" t="s">
        <v>84</v>
      </c>
      <c r="B10" s="42"/>
      <c r="C10" s="43"/>
      <c r="D10" s="43"/>
      <c r="E10" s="37" t="s">
        <v>679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680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681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682</v>
      </c>
      <c r="D13" s="35" t="s">
        <v>80</v>
      </c>
      <c r="E13" s="37" t="s">
        <v>683</v>
      </c>
      <c r="F13" s="38" t="s">
        <v>110</v>
      </c>
      <c r="G13" s="39">
        <v>1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87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684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685</v>
      </c>
      <c r="D17" s="35" t="s">
        <v>80</v>
      </c>
      <c r="E17" s="37" t="s">
        <v>686</v>
      </c>
      <c r="F17" s="38" t="s">
        <v>110</v>
      </c>
      <c r="G17" s="39">
        <v>5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687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688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689</v>
      </c>
      <c r="D21" s="35" t="s">
        <v>80</v>
      </c>
      <c r="E21" s="37" t="s">
        <v>690</v>
      </c>
      <c r="F21" s="38" t="s">
        <v>110</v>
      </c>
      <c r="G21" s="39">
        <v>4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37" t="s">
        <v>691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325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684</v>
      </c>
      <c r="F24" s="43"/>
      <c r="G24" s="43"/>
      <c r="H24" s="43"/>
      <c r="I24" s="43"/>
      <c r="J24" s="44"/>
    </row>
    <row r="25">
      <c r="A25" s="35" t="s">
        <v>78</v>
      </c>
      <c r="B25" s="35">
        <v>5</v>
      </c>
      <c r="C25" s="36" t="s">
        <v>692</v>
      </c>
      <c r="D25" s="35" t="s">
        <v>80</v>
      </c>
      <c r="E25" s="37" t="s">
        <v>693</v>
      </c>
      <c r="F25" s="38" t="s">
        <v>150</v>
      </c>
      <c r="G25" s="39">
        <v>12</v>
      </c>
      <c r="H25" s="40">
        <v>0</v>
      </c>
      <c r="I25" s="40">
        <f>ROUND(G25*H25,P4)</f>
        <v>0</v>
      </c>
      <c r="J25" s="38" t="s">
        <v>83</v>
      </c>
      <c r="O25" s="41">
        <f>I25*0.21</f>
        <v>0</v>
      </c>
      <c r="P25">
        <v>3</v>
      </c>
    </row>
    <row r="26">
      <c r="A26" s="35" t="s">
        <v>84</v>
      </c>
      <c r="B26" s="42"/>
      <c r="C26" s="43"/>
      <c r="D26" s="43"/>
      <c r="E26" s="46" t="s">
        <v>80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694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688</v>
      </c>
      <c r="F28" s="43"/>
      <c r="G28" s="43"/>
      <c r="H28" s="43"/>
      <c r="I28" s="43"/>
      <c r="J28" s="44"/>
    </row>
    <row r="29">
      <c r="A29" s="35" t="s">
        <v>78</v>
      </c>
      <c r="B29" s="35">
        <v>6</v>
      </c>
      <c r="C29" s="36" t="s">
        <v>695</v>
      </c>
      <c r="D29" s="35" t="s">
        <v>80</v>
      </c>
      <c r="E29" s="37" t="s">
        <v>696</v>
      </c>
      <c r="F29" s="38" t="s">
        <v>110</v>
      </c>
      <c r="G29" s="39">
        <v>2</v>
      </c>
      <c r="H29" s="40">
        <v>0</v>
      </c>
      <c r="I29" s="40">
        <f>ROUND(G29*H29,P4)</f>
        <v>0</v>
      </c>
      <c r="J29" s="38" t="s">
        <v>83</v>
      </c>
      <c r="O29" s="41">
        <f>I29*0.21</f>
        <v>0</v>
      </c>
      <c r="P29">
        <v>3</v>
      </c>
    </row>
    <row r="30">
      <c r="A30" s="35" t="s">
        <v>84</v>
      </c>
      <c r="B30" s="42"/>
      <c r="C30" s="43"/>
      <c r="D30" s="43"/>
      <c r="E30" s="46" t="s">
        <v>80</v>
      </c>
      <c r="F30" s="43"/>
      <c r="G30" s="43"/>
      <c r="H30" s="43"/>
      <c r="I30" s="43"/>
      <c r="J30" s="44"/>
    </row>
    <row r="31">
      <c r="A31" s="35" t="s">
        <v>86</v>
      </c>
      <c r="B31" s="42"/>
      <c r="C31" s="43"/>
      <c r="D31" s="43"/>
      <c r="E31" s="45" t="s">
        <v>680</v>
      </c>
      <c r="F31" s="43"/>
      <c r="G31" s="43"/>
      <c r="H31" s="43"/>
      <c r="I31" s="43"/>
      <c r="J31" s="44"/>
    </row>
    <row r="32" ht="30">
      <c r="A32" s="35" t="s">
        <v>88</v>
      </c>
      <c r="B32" s="42"/>
      <c r="C32" s="43"/>
      <c r="D32" s="43"/>
      <c r="E32" s="37" t="s">
        <v>688</v>
      </c>
      <c r="F32" s="43"/>
      <c r="G32" s="43"/>
      <c r="H32" s="43"/>
      <c r="I32" s="43"/>
      <c r="J32" s="44"/>
    </row>
    <row r="33" ht="30">
      <c r="A33" s="35" t="s">
        <v>78</v>
      </c>
      <c r="B33" s="35">
        <v>7</v>
      </c>
      <c r="C33" s="36" t="s">
        <v>697</v>
      </c>
      <c r="D33" s="35" t="s">
        <v>80</v>
      </c>
      <c r="E33" s="37" t="s">
        <v>698</v>
      </c>
      <c r="F33" s="38" t="s">
        <v>110</v>
      </c>
      <c r="G33" s="39">
        <v>2</v>
      </c>
      <c r="H33" s="40">
        <v>0</v>
      </c>
      <c r="I33" s="40">
        <f>ROUND(G33*H33,P4)</f>
        <v>0</v>
      </c>
      <c r="J33" s="38" t="s">
        <v>83</v>
      </c>
      <c r="O33" s="41">
        <f>I33*0.21</f>
        <v>0</v>
      </c>
      <c r="P33">
        <v>3</v>
      </c>
    </row>
    <row r="34">
      <c r="A34" s="35" t="s">
        <v>84</v>
      </c>
      <c r="B34" s="42"/>
      <c r="C34" s="43"/>
      <c r="D34" s="43"/>
      <c r="E34" s="46" t="s">
        <v>80</v>
      </c>
      <c r="F34" s="43"/>
      <c r="G34" s="43"/>
      <c r="H34" s="43"/>
      <c r="I34" s="43"/>
      <c r="J34" s="44"/>
    </row>
    <row r="35">
      <c r="A35" s="35" t="s">
        <v>86</v>
      </c>
      <c r="B35" s="42"/>
      <c r="C35" s="43"/>
      <c r="D35" s="43"/>
      <c r="E35" s="45" t="s">
        <v>680</v>
      </c>
      <c r="F35" s="43"/>
      <c r="G35" s="43"/>
      <c r="H35" s="43"/>
      <c r="I35" s="43"/>
      <c r="J35" s="44"/>
    </row>
    <row r="36" ht="45">
      <c r="A36" s="35" t="s">
        <v>88</v>
      </c>
      <c r="B36" s="42"/>
      <c r="C36" s="43"/>
      <c r="D36" s="43"/>
      <c r="E36" s="37" t="s">
        <v>699</v>
      </c>
      <c r="F36" s="43"/>
      <c r="G36" s="43"/>
      <c r="H36" s="43"/>
      <c r="I36" s="43"/>
      <c r="J36" s="44"/>
    </row>
    <row r="37" ht="30">
      <c r="A37" s="35" t="s">
        <v>78</v>
      </c>
      <c r="B37" s="35">
        <v>8</v>
      </c>
      <c r="C37" s="36" t="s">
        <v>667</v>
      </c>
      <c r="D37" s="35" t="s">
        <v>80</v>
      </c>
      <c r="E37" s="37" t="s">
        <v>668</v>
      </c>
      <c r="F37" s="38" t="s">
        <v>150</v>
      </c>
      <c r="G37" s="39">
        <v>442.875</v>
      </c>
      <c r="H37" s="40">
        <v>0</v>
      </c>
      <c r="I37" s="40">
        <f>ROUND(G37*H37,P4)</f>
        <v>0</v>
      </c>
      <c r="J37" s="38" t="s">
        <v>83</v>
      </c>
      <c r="O37" s="41">
        <f>I37*0.21</f>
        <v>0</v>
      </c>
      <c r="P37">
        <v>3</v>
      </c>
    </row>
    <row r="38">
      <c r="A38" s="35" t="s">
        <v>84</v>
      </c>
      <c r="B38" s="42"/>
      <c r="C38" s="43"/>
      <c r="D38" s="43"/>
      <c r="E38" s="46" t="s">
        <v>80</v>
      </c>
      <c r="F38" s="43"/>
      <c r="G38" s="43"/>
      <c r="H38" s="43"/>
      <c r="I38" s="43"/>
      <c r="J38" s="44"/>
    </row>
    <row r="39" ht="120">
      <c r="A39" s="35" t="s">
        <v>86</v>
      </c>
      <c r="B39" s="42"/>
      <c r="C39" s="43"/>
      <c r="D39" s="43"/>
      <c r="E39" s="45" t="s">
        <v>700</v>
      </c>
      <c r="F39" s="43"/>
      <c r="G39" s="43"/>
      <c r="H39" s="43"/>
      <c r="I39" s="43"/>
      <c r="J39" s="44"/>
    </row>
    <row r="40" ht="60">
      <c r="A40" s="35" t="s">
        <v>88</v>
      </c>
      <c r="B40" s="42"/>
      <c r="C40" s="43"/>
      <c r="D40" s="43"/>
      <c r="E40" s="37" t="s">
        <v>670</v>
      </c>
      <c r="F40" s="43"/>
      <c r="G40" s="43"/>
      <c r="H40" s="43"/>
      <c r="I40" s="43"/>
      <c r="J40" s="44"/>
    </row>
    <row r="41" ht="30">
      <c r="A41" s="35" t="s">
        <v>78</v>
      </c>
      <c r="B41" s="35">
        <v>9</v>
      </c>
      <c r="C41" s="36" t="s">
        <v>671</v>
      </c>
      <c r="D41" s="35" t="s">
        <v>80</v>
      </c>
      <c r="E41" s="37" t="s">
        <v>672</v>
      </c>
      <c r="F41" s="38" t="s">
        <v>150</v>
      </c>
      <c r="G41" s="39">
        <v>442.875</v>
      </c>
      <c r="H41" s="40">
        <v>0</v>
      </c>
      <c r="I41" s="40">
        <f>ROUND(G41*H41,P4)</f>
        <v>0</v>
      </c>
      <c r="J41" s="38" t="s">
        <v>83</v>
      </c>
      <c r="O41" s="41">
        <f>I41*0.21</f>
        <v>0</v>
      </c>
      <c r="P41">
        <v>3</v>
      </c>
    </row>
    <row r="42">
      <c r="A42" s="35" t="s">
        <v>84</v>
      </c>
      <c r="B42" s="42"/>
      <c r="C42" s="43"/>
      <c r="D42" s="43"/>
      <c r="E42" s="46" t="s">
        <v>80</v>
      </c>
      <c r="F42" s="43"/>
      <c r="G42" s="43"/>
      <c r="H42" s="43"/>
      <c r="I42" s="43"/>
      <c r="J42" s="44"/>
    </row>
    <row r="43" ht="120">
      <c r="A43" s="35" t="s">
        <v>86</v>
      </c>
      <c r="B43" s="42"/>
      <c r="C43" s="43"/>
      <c r="D43" s="43"/>
      <c r="E43" s="45" t="s">
        <v>700</v>
      </c>
      <c r="F43" s="43"/>
      <c r="G43" s="43"/>
      <c r="H43" s="43"/>
      <c r="I43" s="43"/>
      <c r="J43" s="44"/>
    </row>
    <row r="44" ht="60">
      <c r="A44" s="35" t="s">
        <v>88</v>
      </c>
      <c r="B44" s="47"/>
      <c r="C44" s="48"/>
      <c r="D44" s="48"/>
      <c r="E44" s="37" t="s">
        <v>670</v>
      </c>
      <c r="F44" s="48"/>
      <c r="G44" s="48"/>
      <c r="H44" s="48"/>
      <c r="I44" s="48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35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35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SUMIFS(I9:I24,A9:A24,"P")</f>
        <v>0</v>
      </c>
      <c r="J8" s="34"/>
    </row>
    <row r="9" ht="30">
      <c r="A9" s="35" t="s">
        <v>78</v>
      </c>
      <c r="B9" s="35">
        <v>1</v>
      </c>
      <c r="C9" s="36" t="s">
        <v>682</v>
      </c>
      <c r="D9" s="35" t="s">
        <v>80</v>
      </c>
      <c r="E9" s="37" t="s">
        <v>683</v>
      </c>
      <c r="F9" s="38" t="s">
        <v>110</v>
      </c>
      <c r="G9" s="39">
        <v>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87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684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685</v>
      </c>
      <c r="D13" s="35" t="s">
        <v>80</v>
      </c>
      <c r="E13" s="37" t="s">
        <v>686</v>
      </c>
      <c r="F13" s="38" t="s">
        <v>110</v>
      </c>
      <c r="G13" s="39">
        <v>3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701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688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667</v>
      </c>
      <c r="D17" s="35" t="s">
        <v>80</v>
      </c>
      <c r="E17" s="37" t="s">
        <v>668</v>
      </c>
      <c r="F17" s="38" t="s">
        <v>150</v>
      </c>
      <c r="G17" s="39">
        <v>505.31999999999999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 ht="105">
      <c r="A19" s="35" t="s">
        <v>86</v>
      </c>
      <c r="B19" s="42"/>
      <c r="C19" s="43"/>
      <c r="D19" s="43"/>
      <c r="E19" s="45" t="s">
        <v>702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670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671</v>
      </c>
      <c r="D21" s="35" t="s">
        <v>80</v>
      </c>
      <c r="E21" s="37" t="s">
        <v>672</v>
      </c>
      <c r="F21" s="38" t="s">
        <v>150</v>
      </c>
      <c r="G21" s="39">
        <v>505.31999999999999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 ht="105">
      <c r="A23" s="35" t="s">
        <v>86</v>
      </c>
      <c r="B23" s="42"/>
      <c r="C23" s="43"/>
      <c r="D23" s="43"/>
      <c r="E23" s="45" t="s">
        <v>702</v>
      </c>
      <c r="F23" s="43"/>
      <c r="G23" s="43"/>
      <c r="H23" s="43"/>
      <c r="I23" s="43"/>
      <c r="J23" s="44"/>
    </row>
    <row r="24" ht="60">
      <c r="A24" s="35" t="s">
        <v>88</v>
      </c>
      <c r="B24" s="47"/>
      <c r="C24" s="48"/>
      <c r="D24" s="48"/>
      <c r="E24" s="37" t="s">
        <v>670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36</v>
      </c>
      <c r="I3" s="23">
        <f>SUMIFS(I8:I20,A8:A20,"SD")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36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78</v>
      </c>
      <c r="B9" s="35">
        <v>1</v>
      </c>
      <c r="C9" s="36" t="s">
        <v>667</v>
      </c>
      <c r="D9" s="35" t="s">
        <v>80</v>
      </c>
      <c r="E9" s="37" t="s">
        <v>668</v>
      </c>
      <c r="F9" s="38" t="s">
        <v>150</v>
      </c>
      <c r="G9" s="39">
        <v>758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 ht="150">
      <c r="A11" s="35" t="s">
        <v>86</v>
      </c>
      <c r="B11" s="42"/>
      <c r="C11" s="43"/>
      <c r="D11" s="43"/>
      <c r="E11" s="45" t="s">
        <v>703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670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671</v>
      </c>
      <c r="D13" s="35" t="s">
        <v>80</v>
      </c>
      <c r="E13" s="37" t="s">
        <v>672</v>
      </c>
      <c r="F13" s="38" t="s">
        <v>150</v>
      </c>
      <c r="G13" s="39">
        <v>758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 ht="150">
      <c r="A15" s="35" t="s">
        <v>86</v>
      </c>
      <c r="B15" s="42"/>
      <c r="C15" s="43"/>
      <c r="D15" s="43"/>
      <c r="E15" s="45" t="s">
        <v>703</v>
      </c>
      <c r="F15" s="43"/>
      <c r="G15" s="43"/>
      <c r="H15" s="43"/>
      <c r="I15" s="43"/>
      <c r="J15" s="44"/>
    </row>
    <row r="16" ht="60">
      <c r="A16" s="35" t="s">
        <v>88</v>
      </c>
      <c r="B16" s="42"/>
      <c r="C16" s="43"/>
      <c r="D16" s="43"/>
      <c r="E16" s="37" t="s">
        <v>670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704</v>
      </c>
      <c r="D17" s="35" t="s">
        <v>80</v>
      </c>
      <c r="E17" s="37" t="s">
        <v>705</v>
      </c>
      <c r="F17" s="38" t="s">
        <v>110</v>
      </c>
      <c r="G17" s="39">
        <v>12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706</v>
      </c>
      <c r="F19" s="43"/>
      <c r="G19" s="43"/>
      <c r="H19" s="43"/>
      <c r="I19" s="43"/>
      <c r="J19" s="44"/>
    </row>
    <row r="20" ht="45">
      <c r="A20" s="35" t="s">
        <v>88</v>
      </c>
      <c r="B20" s="47"/>
      <c r="C20" s="48"/>
      <c r="D20" s="48"/>
      <c r="E20" s="37" t="s">
        <v>707</v>
      </c>
      <c r="F20" s="48"/>
      <c r="G20" s="48"/>
      <c r="H20" s="48"/>
      <c r="I20" s="48"/>
      <c r="J2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37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37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78</v>
      </c>
      <c r="B9" s="35">
        <v>1</v>
      </c>
      <c r="C9" s="36" t="s">
        <v>708</v>
      </c>
      <c r="D9" s="35" t="s">
        <v>80</v>
      </c>
      <c r="E9" s="37" t="s">
        <v>709</v>
      </c>
      <c r="F9" s="38" t="s">
        <v>110</v>
      </c>
      <c r="G9" s="39">
        <v>12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 ht="90">
      <c r="A11" s="35" t="s">
        <v>86</v>
      </c>
      <c r="B11" s="42"/>
      <c r="C11" s="43"/>
      <c r="D11" s="43"/>
      <c r="E11" s="45" t="s">
        <v>710</v>
      </c>
      <c r="F11" s="43"/>
      <c r="G11" s="43"/>
      <c r="H11" s="43"/>
      <c r="I11" s="43"/>
      <c r="J11" s="44"/>
    </row>
    <row r="12" ht="75">
      <c r="A12" s="35" t="s">
        <v>88</v>
      </c>
      <c r="B12" s="42"/>
      <c r="C12" s="43"/>
      <c r="D12" s="43"/>
      <c r="E12" s="37" t="s">
        <v>711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685</v>
      </c>
      <c r="D13" s="35" t="s">
        <v>80</v>
      </c>
      <c r="E13" s="37" t="s">
        <v>686</v>
      </c>
      <c r="F13" s="38" t="s">
        <v>110</v>
      </c>
      <c r="G13" s="39">
        <v>12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 ht="90">
      <c r="A15" s="35" t="s">
        <v>86</v>
      </c>
      <c r="B15" s="42"/>
      <c r="C15" s="43"/>
      <c r="D15" s="43"/>
      <c r="E15" s="45" t="s">
        <v>710</v>
      </c>
      <c r="F15" s="43"/>
      <c r="G15" s="43"/>
      <c r="H15" s="43"/>
      <c r="I15" s="43"/>
      <c r="J15" s="44"/>
    </row>
    <row r="16" ht="30">
      <c r="A16" s="35" t="s">
        <v>88</v>
      </c>
      <c r="B16" s="47"/>
      <c r="C16" s="48"/>
      <c r="D16" s="48"/>
      <c r="E16" s="37" t="s">
        <v>688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38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38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SUMIFS(I9:I24,A9:A24,"P")</f>
        <v>0</v>
      </c>
      <c r="J8" s="34"/>
    </row>
    <row r="9" ht="30">
      <c r="A9" s="35" t="s">
        <v>78</v>
      </c>
      <c r="B9" s="35">
        <v>1</v>
      </c>
      <c r="C9" s="36" t="s">
        <v>708</v>
      </c>
      <c r="D9" s="35" t="s">
        <v>80</v>
      </c>
      <c r="E9" s="37" t="s">
        <v>709</v>
      </c>
      <c r="F9" s="38" t="s">
        <v>110</v>
      </c>
      <c r="G9" s="39">
        <v>5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607</v>
      </c>
      <c r="F11" s="43"/>
      <c r="G11" s="43"/>
      <c r="H11" s="43"/>
      <c r="I11" s="43"/>
      <c r="J11" s="44"/>
    </row>
    <row r="12" ht="75">
      <c r="A12" s="35" t="s">
        <v>88</v>
      </c>
      <c r="B12" s="42"/>
      <c r="C12" s="43"/>
      <c r="D12" s="43"/>
      <c r="E12" s="37" t="s">
        <v>711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685</v>
      </c>
      <c r="D13" s="35" t="s">
        <v>80</v>
      </c>
      <c r="E13" s="37" t="s">
        <v>686</v>
      </c>
      <c r="F13" s="38" t="s">
        <v>110</v>
      </c>
      <c r="G13" s="39">
        <v>5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607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688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667</v>
      </c>
      <c r="D17" s="35" t="s">
        <v>80</v>
      </c>
      <c r="E17" s="37" t="s">
        <v>668</v>
      </c>
      <c r="F17" s="38" t="s">
        <v>150</v>
      </c>
      <c r="G17" s="39">
        <v>72.843000000000004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 ht="105">
      <c r="A19" s="35" t="s">
        <v>86</v>
      </c>
      <c r="B19" s="42"/>
      <c r="C19" s="43"/>
      <c r="D19" s="43"/>
      <c r="E19" s="45" t="s">
        <v>712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670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671</v>
      </c>
      <c r="D21" s="35" t="s">
        <v>80</v>
      </c>
      <c r="E21" s="37" t="s">
        <v>672</v>
      </c>
      <c r="F21" s="38" t="s">
        <v>150</v>
      </c>
      <c r="G21" s="39">
        <v>72.843000000000004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 ht="105">
      <c r="A23" s="35" t="s">
        <v>86</v>
      </c>
      <c r="B23" s="42"/>
      <c r="C23" s="43"/>
      <c r="D23" s="43"/>
      <c r="E23" s="45" t="s">
        <v>712</v>
      </c>
      <c r="F23" s="43"/>
      <c r="G23" s="43"/>
      <c r="H23" s="43"/>
      <c r="I23" s="43"/>
      <c r="J23" s="44"/>
    </row>
    <row r="24" ht="60">
      <c r="A24" s="35" t="s">
        <v>88</v>
      </c>
      <c r="B24" s="47"/>
      <c r="C24" s="48"/>
      <c r="D24" s="48"/>
      <c r="E24" s="37" t="s">
        <v>670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39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39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78</v>
      </c>
      <c r="B9" s="35">
        <v>1</v>
      </c>
      <c r="C9" s="36" t="s">
        <v>667</v>
      </c>
      <c r="D9" s="35" t="s">
        <v>80</v>
      </c>
      <c r="E9" s="37" t="s">
        <v>668</v>
      </c>
      <c r="F9" s="38" t="s">
        <v>150</v>
      </c>
      <c r="G9" s="39">
        <v>69.400000000000006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46" t="s">
        <v>80</v>
      </c>
      <c r="F10" s="43"/>
      <c r="G10" s="43"/>
      <c r="H10" s="43"/>
      <c r="I10" s="43"/>
      <c r="J10" s="44"/>
    </row>
    <row r="11" ht="120">
      <c r="A11" s="35" t="s">
        <v>86</v>
      </c>
      <c r="B11" s="42"/>
      <c r="C11" s="43"/>
      <c r="D11" s="43"/>
      <c r="E11" s="45" t="s">
        <v>713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670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671</v>
      </c>
      <c r="D13" s="35" t="s">
        <v>80</v>
      </c>
      <c r="E13" s="37" t="s">
        <v>672</v>
      </c>
      <c r="F13" s="38" t="s">
        <v>150</v>
      </c>
      <c r="G13" s="39">
        <v>69.400000000000006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 ht="120">
      <c r="A15" s="35" t="s">
        <v>86</v>
      </c>
      <c r="B15" s="42"/>
      <c r="C15" s="43"/>
      <c r="D15" s="43"/>
      <c r="E15" s="45" t="s">
        <v>713</v>
      </c>
      <c r="F15" s="43"/>
      <c r="G15" s="43"/>
      <c r="H15" s="43"/>
      <c r="I15" s="43"/>
      <c r="J15" s="44"/>
    </row>
    <row r="16" ht="60">
      <c r="A16" s="35" t="s">
        <v>88</v>
      </c>
      <c r="B16" s="47"/>
      <c r="C16" s="48"/>
      <c r="D16" s="48"/>
      <c r="E16" s="37" t="s">
        <v>670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40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40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271</v>
      </c>
      <c r="D8" s="32"/>
      <c r="E8" s="29" t="s">
        <v>272</v>
      </c>
      <c r="F8" s="32"/>
      <c r="G8" s="32"/>
      <c r="H8" s="32"/>
      <c r="I8" s="33">
        <f>SUMIFS(I9:I40,A9:A40,"P")</f>
        <v>0</v>
      </c>
      <c r="J8" s="34"/>
    </row>
    <row r="9">
      <c r="A9" s="35" t="s">
        <v>78</v>
      </c>
      <c r="B9" s="35">
        <v>1</v>
      </c>
      <c r="C9" s="36" t="s">
        <v>677</v>
      </c>
      <c r="D9" s="35" t="s">
        <v>121</v>
      </c>
      <c r="E9" s="37" t="s">
        <v>678</v>
      </c>
      <c r="F9" s="38" t="s">
        <v>110</v>
      </c>
      <c r="G9" s="39">
        <v>104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714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715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681</v>
      </c>
      <c r="F12" s="43"/>
      <c r="G12" s="43"/>
      <c r="H12" s="43"/>
      <c r="I12" s="43"/>
      <c r="J12" s="44"/>
    </row>
    <row r="13" ht="30">
      <c r="A13" s="35" t="s">
        <v>78</v>
      </c>
      <c r="B13" s="35">
        <v>2</v>
      </c>
      <c r="C13" s="36" t="s">
        <v>708</v>
      </c>
      <c r="D13" s="35" t="s">
        <v>80</v>
      </c>
      <c r="E13" s="37" t="s">
        <v>709</v>
      </c>
      <c r="F13" s="38" t="s">
        <v>110</v>
      </c>
      <c r="G13" s="39">
        <v>18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504</v>
      </c>
      <c r="F15" s="43"/>
      <c r="G15" s="43"/>
      <c r="H15" s="43"/>
      <c r="I15" s="43"/>
      <c r="J15" s="44"/>
    </row>
    <row r="16" ht="75">
      <c r="A16" s="35" t="s">
        <v>88</v>
      </c>
      <c r="B16" s="42"/>
      <c r="C16" s="43"/>
      <c r="D16" s="43"/>
      <c r="E16" s="37" t="s">
        <v>711</v>
      </c>
      <c r="F16" s="43"/>
      <c r="G16" s="43"/>
      <c r="H16" s="43"/>
      <c r="I16" s="43"/>
      <c r="J16" s="44"/>
    </row>
    <row r="17" ht="30">
      <c r="A17" s="35" t="s">
        <v>78</v>
      </c>
      <c r="B17" s="35">
        <v>3</v>
      </c>
      <c r="C17" s="36" t="s">
        <v>685</v>
      </c>
      <c r="D17" s="35" t="s">
        <v>80</v>
      </c>
      <c r="E17" s="37" t="s">
        <v>686</v>
      </c>
      <c r="F17" s="38" t="s">
        <v>110</v>
      </c>
      <c r="G17" s="39">
        <v>22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716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688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689</v>
      </c>
      <c r="D21" s="35" t="s">
        <v>80</v>
      </c>
      <c r="E21" s="37" t="s">
        <v>690</v>
      </c>
      <c r="F21" s="38" t="s">
        <v>110</v>
      </c>
      <c r="G21" s="39">
        <v>4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37" t="s">
        <v>717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325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684</v>
      </c>
      <c r="F24" s="43"/>
      <c r="G24" s="43"/>
      <c r="H24" s="43"/>
      <c r="I24" s="43"/>
      <c r="J24" s="44"/>
    </row>
    <row r="25">
      <c r="A25" s="35" t="s">
        <v>78</v>
      </c>
      <c r="B25" s="35">
        <v>5</v>
      </c>
      <c r="C25" s="36" t="s">
        <v>718</v>
      </c>
      <c r="D25" s="35" t="s">
        <v>80</v>
      </c>
      <c r="E25" s="37" t="s">
        <v>719</v>
      </c>
      <c r="F25" s="38" t="s">
        <v>110</v>
      </c>
      <c r="G25" s="39">
        <v>14</v>
      </c>
      <c r="H25" s="40">
        <v>0</v>
      </c>
      <c r="I25" s="40">
        <f>ROUND(G25*H25,P4)</f>
        <v>0</v>
      </c>
      <c r="J25" s="38" t="s">
        <v>83</v>
      </c>
      <c r="O25" s="41">
        <f>I25*0.21</f>
        <v>0</v>
      </c>
      <c r="P25">
        <v>3</v>
      </c>
    </row>
    <row r="26">
      <c r="A26" s="35" t="s">
        <v>84</v>
      </c>
      <c r="B26" s="42"/>
      <c r="C26" s="43"/>
      <c r="D26" s="43"/>
      <c r="E26" s="37" t="s">
        <v>720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721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684</v>
      </c>
      <c r="F28" s="43"/>
      <c r="G28" s="43"/>
      <c r="H28" s="43"/>
      <c r="I28" s="43"/>
      <c r="J28" s="44"/>
    </row>
    <row r="29" ht="30">
      <c r="A29" s="35" t="s">
        <v>78</v>
      </c>
      <c r="B29" s="35">
        <v>6</v>
      </c>
      <c r="C29" s="36" t="s">
        <v>697</v>
      </c>
      <c r="D29" s="35" t="s">
        <v>80</v>
      </c>
      <c r="E29" s="37" t="s">
        <v>698</v>
      </c>
      <c r="F29" s="38" t="s">
        <v>110</v>
      </c>
      <c r="G29" s="39">
        <v>4</v>
      </c>
      <c r="H29" s="40">
        <v>0</v>
      </c>
      <c r="I29" s="40">
        <f>ROUND(G29*H29,P4)</f>
        <v>0</v>
      </c>
      <c r="J29" s="38" t="s">
        <v>83</v>
      </c>
      <c r="O29" s="41">
        <f>I29*0.21</f>
        <v>0</v>
      </c>
      <c r="P29">
        <v>3</v>
      </c>
    </row>
    <row r="30">
      <c r="A30" s="35" t="s">
        <v>84</v>
      </c>
      <c r="B30" s="42"/>
      <c r="C30" s="43"/>
      <c r="D30" s="43"/>
      <c r="E30" s="46" t="s">
        <v>80</v>
      </c>
      <c r="F30" s="43"/>
      <c r="G30" s="43"/>
      <c r="H30" s="43"/>
      <c r="I30" s="43"/>
      <c r="J30" s="44"/>
    </row>
    <row r="31">
      <c r="A31" s="35" t="s">
        <v>86</v>
      </c>
      <c r="B31" s="42"/>
      <c r="C31" s="43"/>
      <c r="D31" s="43"/>
      <c r="E31" s="45" t="s">
        <v>325</v>
      </c>
      <c r="F31" s="43"/>
      <c r="G31" s="43"/>
      <c r="H31" s="43"/>
      <c r="I31" s="43"/>
      <c r="J31" s="44"/>
    </row>
    <row r="32" ht="45">
      <c r="A32" s="35" t="s">
        <v>88</v>
      </c>
      <c r="B32" s="42"/>
      <c r="C32" s="43"/>
      <c r="D32" s="43"/>
      <c r="E32" s="37" t="s">
        <v>699</v>
      </c>
      <c r="F32" s="43"/>
      <c r="G32" s="43"/>
      <c r="H32" s="43"/>
      <c r="I32" s="43"/>
      <c r="J32" s="44"/>
    </row>
    <row r="33" ht="30">
      <c r="A33" s="35" t="s">
        <v>78</v>
      </c>
      <c r="B33" s="35">
        <v>7</v>
      </c>
      <c r="C33" s="36" t="s">
        <v>667</v>
      </c>
      <c r="D33" s="35" t="s">
        <v>80</v>
      </c>
      <c r="E33" s="37" t="s">
        <v>668</v>
      </c>
      <c r="F33" s="38" t="s">
        <v>150</v>
      </c>
      <c r="G33" s="39">
        <v>563.875</v>
      </c>
      <c r="H33" s="40">
        <v>0</v>
      </c>
      <c r="I33" s="40">
        <f>ROUND(G33*H33,P4)</f>
        <v>0</v>
      </c>
      <c r="J33" s="38" t="s">
        <v>83</v>
      </c>
      <c r="O33" s="41">
        <f>I33*0.21</f>
        <v>0</v>
      </c>
      <c r="P33">
        <v>3</v>
      </c>
    </row>
    <row r="34">
      <c r="A34" s="35" t="s">
        <v>84</v>
      </c>
      <c r="B34" s="42"/>
      <c r="C34" s="43"/>
      <c r="D34" s="43"/>
      <c r="E34" s="46" t="s">
        <v>80</v>
      </c>
      <c r="F34" s="43"/>
      <c r="G34" s="43"/>
      <c r="H34" s="43"/>
      <c r="I34" s="43"/>
      <c r="J34" s="44"/>
    </row>
    <row r="35" ht="105">
      <c r="A35" s="35" t="s">
        <v>86</v>
      </c>
      <c r="B35" s="42"/>
      <c r="C35" s="43"/>
      <c r="D35" s="43"/>
      <c r="E35" s="45" t="s">
        <v>722</v>
      </c>
      <c r="F35" s="43"/>
      <c r="G35" s="43"/>
      <c r="H35" s="43"/>
      <c r="I35" s="43"/>
      <c r="J35" s="44"/>
    </row>
    <row r="36" ht="60">
      <c r="A36" s="35" t="s">
        <v>88</v>
      </c>
      <c r="B36" s="42"/>
      <c r="C36" s="43"/>
      <c r="D36" s="43"/>
      <c r="E36" s="37" t="s">
        <v>670</v>
      </c>
      <c r="F36" s="43"/>
      <c r="G36" s="43"/>
      <c r="H36" s="43"/>
      <c r="I36" s="43"/>
      <c r="J36" s="44"/>
    </row>
    <row r="37" ht="30">
      <c r="A37" s="35" t="s">
        <v>78</v>
      </c>
      <c r="B37" s="35">
        <v>8</v>
      </c>
      <c r="C37" s="36" t="s">
        <v>671</v>
      </c>
      <c r="D37" s="35" t="s">
        <v>80</v>
      </c>
      <c r="E37" s="37" t="s">
        <v>672</v>
      </c>
      <c r="F37" s="38" t="s">
        <v>150</v>
      </c>
      <c r="G37" s="39">
        <v>563.875</v>
      </c>
      <c r="H37" s="40">
        <v>0</v>
      </c>
      <c r="I37" s="40">
        <f>ROUND(G37*H37,P4)</f>
        <v>0</v>
      </c>
      <c r="J37" s="38" t="s">
        <v>83</v>
      </c>
      <c r="O37" s="41">
        <f>I37*0.21</f>
        <v>0</v>
      </c>
      <c r="P37">
        <v>3</v>
      </c>
    </row>
    <row r="38">
      <c r="A38" s="35" t="s">
        <v>84</v>
      </c>
      <c r="B38" s="42"/>
      <c r="C38" s="43"/>
      <c r="D38" s="43"/>
      <c r="E38" s="46" t="s">
        <v>80</v>
      </c>
      <c r="F38" s="43"/>
      <c r="G38" s="43"/>
      <c r="H38" s="43"/>
      <c r="I38" s="43"/>
      <c r="J38" s="44"/>
    </row>
    <row r="39" ht="105">
      <c r="A39" s="35" t="s">
        <v>86</v>
      </c>
      <c r="B39" s="42"/>
      <c r="C39" s="43"/>
      <c r="D39" s="43"/>
      <c r="E39" s="45" t="s">
        <v>722</v>
      </c>
      <c r="F39" s="43"/>
      <c r="G39" s="43"/>
      <c r="H39" s="43"/>
      <c r="I39" s="43"/>
      <c r="J39" s="44"/>
    </row>
    <row r="40" ht="60">
      <c r="A40" s="35" t="s">
        <v>88</v>
      </c>
      <c r="B40" s="47"/>
      <c r="C40" s="48"/>
      <c r="D40" s="48"/>
      <c r="E40" s="37" t="s">
        <v>670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SUMIFS(I9:I44,A9:A44,"P")</f>
        <v>0</v>
      </c>
      <c r="J8" s="34"/>
    </row>
    <row r="9">
      <c r="A9" s="35" t="s">
        <v>78</v>
      </c>
      <c r="B9" s="35">
        <v>1</v>
      </c>
      <c r="C9" s="36" t="s">
        <v>79</v>
      </c>
      <c r="D9" s="35" t="s">
        <v>80</v>
      </c>
      <c r="E9" s="37" t="s">
        <v>81</v>
      </c>
      <c r="F9" s="38" t="s">
        <v>82</v>
      </c>
      <c r="G9" s="39">
        <v>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87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89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90</v>
      </c>
      <c r="D13" s="35" t="s">
        <v>80</v>
      </c>
      <c r="E13" s="37" t="s">
        <v>91</v>
      </c>
      <c r="F13" s="38" t="s">
        <v>92</v>
      </c>
      <c r="G13" s="39">
        <v>47.740000000000002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93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94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95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96</v>
      </c>
      <c r="D17" s="35" t="s">
        <v>80</v>
      </c>
      <c r="E17" s="37" t="s">
        <v>97</v>
      </c>
      <c r="F17" s="38" t="s">
        <v>82</v>
      </c>
      <c r="G17" s="39">
        <v>1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87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95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98</v>
      </c>
      <c r="D21" s="35" t="s">
        <v>80</v>
      </c>
      <c r="E21" s="37" t="s">
        <v>99</v>
      </c>
      <c r="F21" s="38" t="s">
        <v>82</v>
      </c>
      <c r="G21" s="39">
        <v>1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37" t="s">
        <v>100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87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95</v>
      </c>
      <c r="F24" s="43"/>
      <c r="G24" s="43"/>
      <c r="H24" s="43"/>
      <c r="I24" s="43"/>
      <c r="J24" s="44"/>
    </row>
    <row r="25">
      <c r="A25" s="35" t="s">
        <v>78</v>
      </c>
      <c r="B25" s="35">
        <v>5</v>
      </c>
      <c r="C25" s="36" t="s">
        <v>101</v>
      </c>
      <c r="D25" s="35" t="s">
        <v>80</v>
      </c>
      <c r="E25" s="37" t="s">
        <v>102</v>
      </c>
      <c r="F25" s="38" t="s">
        <v>92</v>
      </c>
      <c r="G25" s="39">
        <v>47.740000000000002</v>
      </c>
      <c r="H25" s="40">
        <v>0</v>
      </c>
      <c r="I25" s="40">
        <f>ROUND(G25*H25,P4)</f>
        <v>0</v>
      </c>
      <c r="J25" s="38" t="s">
        <v>83</v>
      </c>
      <c r="O25" s="41">
        <f>I25*0.21</f>
        <v>0</v>
      </c>
      <c r="P25">
        <v>3</v>
      </c>
    </row>
    <row r="26" ht="45">
      <c r="A26" s="35" t="s">
        <v>84</v>
      </c>
      <c r="B26" s="42"/>
      <c r="C26" s="43"/>
      <c r="D26" s="43"/>
      <c r="E26" s="37" t="s">
        <v>103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94</v>
      </c>
      <c r="F27" s="43"/>
      <c r="G27" s="43"/>
      <c r="H27" s="43"/>
      <c r="I27" s="43"/>
      <c r="J27" s="44"/>
    </row>
    <row r="28" ht="105">
      <c r="A28" s="35" t="s">
        <v>88</v>
      </c>
      <c r="B28" s="42"/>
      <c r="C28" s="43"/>
      <c r="D28" s="43"/>
      <c r="E28" s="37" t="s">
        <v>104</v>
      </c>
      <c r="F28" s="43"/>
      <c r="G28" s="43"/>
      <c r="H28" s="43"/>
      <c r="I28" s="43"/>
      <c r="J28" s="44"/>
    </row>
    <row r="29">
      <c r="A29" s="35" t="s">
        <v>78</v>
      </c>
      <c r="B29" s="35">
        <v>6</v>
      </c>
      <c r="C29" s="36" t="s">
        <v>105</v>
      </c>
      <c r="D29" s="35" t="s">
        <v>80</v>
      </c>
      <c r="E29" s="37" t="s">
        <v>106</v>
      </c>
      <c r="F29" s="38" t="s">
        <v>82</v>
      </c>
      <c r="G29" s="39">
        <v>1</v>
      </c>
      <c r="H29" s="40">
        <v>0</v>
      </c>
      <c r="I29" s="40">
        <f>ROUND(G29*H29,P4)</f>
        <v>0</v>
      </c>
      <c r="J29" s="38" t="s">
        <v>83</v>
      </c>
      <c r="O29" s="41">
        <f>I29*0.21</f>
        <v>0</v>
      </c>
      <c r="P29">
        <v>3</v>
      </c>
    </row>
    <row r="30" ht="105">
      <c r="A30" s="35" t="s">
        <v>84</v>
      </c>
      <c r="B30" s="42"/>
      <c r="C30" s="43"/>
      <c r="D30" s="43"/>
      <c r="E30" s="37" t="s">
        <v>107</v>
      </c>
      <c r="F30" s="43"/>
      <c r="G30" s="43"/>
      <c r="H30" s="43"/>
      <c r="I30" s="43"/>
      <c r="J30" s="44"/>
    </row>
    <row r="31">
      <c r="A31" s="35" t="s">
        <v>86</v>
      </c>
      <c r="B31" s="42"/>
      <c r="C31" s="43"/>
      <c r="D31" s="43"/>
      <c r="E31" s="45" t="s">
        <v>87</v>
      </c>
      <c r="F31" s="43"/>
      <c r="G31" s="43"/>
      <c r="H31" s="43"/>
      <c r="I31" s="43"/>
      <c r="J31" s="44"/>
    </row>
    <row r="32" ht="30">
      <c r="A32" s="35" t="s">
        <v>88</v>
      </c>
      <c r="B32" s="42"/>
      <c r="C32" s="43"/>
      <c r="D32" s="43"/>
      <c r="E32" s="37" t="s">
        <v>95</v>
      </c>
      <c r="F32" s="43"/>
      <c r="G32" s="43"/>
      <c r="H32" s="43"/>
      <c r="I32" s="43"/>
      <c r="J32" s="44"/>
    </row>
    <row r="33">
      <c r="A33" s="35" t="s">
        <v>78</v>
      </c>
      <c r="B33" s="35">
        <v>7</v>
      </c>
      <c r="C33" s="36" t="s">
        <v>108</v>
      </c>
      <c r="D33" s="35" t="s">
        <v>80</v>
      </c>
      <c r="E33" s="37" t="s">
        <v>109</v>
      </c>
      <c r="F33" s="38" t="s">
        <v>110</v>
      </c>
      <c r="G33" s="39">
        <v>3</v>
      </c>
      <c r="H33" s="40">
        <v>0</v>
      </c>
      <c r="I33" s="40">
        <f>ROUND(G33*H33,P4)</f>
        <v>0</v>
      </c>
      <c r="J33" s="38" t="s">
        <v>83</v>
      </c>
      <c r="O33" s="41">
        <f>I33*0.21</f>
        <v>0</v>
      </c>
      <c r="P33">
        <v>3</v>
      </c>
    </row>
    <row r="34" ht="60">
      <c r="A34" s="35" t="s">
        <v>84</v>
      </c>
      <c r="B34" s="42"/>
      <c r="C34" s="43"/>
      <c r="D34" s="43"/>
      <c r="E34" s="37" t="s">
        <v>111</v>
      </c>
      <c r="F34" s="43"/>
      <c r="G34" s="43"/>
      <c r="H34" s="43"/>
      <c r="I34" s="43"/>
      <c r="J34" s="44"/>
    </row>
    <row r="35" ht="45">
      <c r="A35" s="35" t="s">
        <v>86</v>
      </c>
      <c r="B35" s="42"/>
      <c r="C35" s="43"/>
      <c r="D35" s="43"/>
      <c r="E35" s="45" t="s">
        <v>112</v>
      </c>
      <c r="F35" s="43"/>
      <c r="G35" s="43"/>
      <c r="H35" s="43"/>
      <c r="I35" s="43"/>
      <c r="J35" s="44"/>
    </row>
    <row r="36" ht="105">
      <c r="A36" s="35" t="s">
        <v>88</v>
      </c>
      <c r="B36" s="42"/>
      <c r="C36" s="43"/>
      <c r="D36" s="43"/>
      <c r="E36" s="37" t="s">
        <v>113</v>
      </c>
      <c r="F36" s="43"/>
      <c r="G36" s="43"/>
      <c r="H36" s="43"/>
      <c r="I36" s="43"/>
      <c r="J36" s="44"/>
    </row>
    <row r="37">
      <c r="A37" s="35" t="s">
        <v>78</v>
      </c>
      <c r="B37" s="35">
        <v>8</v>
      </c>
      <c r="C37" s="36" t="s">
        <v>114</v>
      </c>
      <c r="D37" s="35" t="s">
        <v>80</v>
      </c>
      <c r="E37" s="37" t="s">
        <v>115</v>
      </c>
      <c r="F37" s="38" t="s">
        <v>82</v>
      </c>
      <c r="G37" s="39">
        <v>1</v>
      </c>
      <c r="H37" s="40">
        <v>0</v>
      </c>
      <c r="I37" s="40">
        <f>ROUND(G37*H37,P4)</f>
        <v>0</v>
      </c>
      <c r="J37" s="38" t="s">
        <v>83</v>
      </c>
      <c r="O37" s="41">
        <f>I37*0.21</f>
        <v>0</v>
      </c>
      <c r="P37">
        <v>3</v>
      </c>
    </row>
    <row r="38">
      <c r="A38" s="35" t="s">
        <v>84</v>
      </c>
      <c r="B38" s="42"/>
      <c r="C38" s="43"/>
      <c r="D38" s="43"/>
      <c r="E38" s="46" t="s">
        <v>80</v>
      </c>
      <c r="F38" s="43"/>
      <c r="G38" s="43"/>
      <c r="H38" s="43"/>
      <c r="I38" s="43"/>
      <c r="J38" s="44"/>
    </row>
    <row r="39">
      <c r="A39" s="35" t="s">
        <v>86</v>
      </c>
      <c r="B39" s="42"/>
      <c r="C39" s="43"/>
      <c r="D39" s="43"/>
      <c r="E39" s="45" t="s">
        <v>87</v>
      </c>
      <c r="F39" s="43"/>
      <c r="G39" s="43"/>
      <c r="H39" s="43"/>
      <c r="I39" s="43"/>
      <c r="J39" s="44"/>
    </row>
    <row r="40" ht="30">
      <c r="A40" s="35" t="s">
        <v>88</v>
      </c>
      <c r="B40" s="42"/>
      <c r="C40" s="43"/>
      <c r="D40" s="43"/>
      <c r="E40" s="37" t="s">
        <v>116</v>
      </c>
      <c r="F40" s="43"/>
      <c r="G40" s="43"/>
      <c r="H40" s="43"/>
      <c r="I40" s="43"/>
      <c r="J40" s="44"/>
    </row>
    <row r="41">
      <c r="A41" s="35" t="s">
        <v>78</v>
      </c>
      <c r="B41" s="35">
        <v>9</v>
      </c>
      <c r="C41" s="36" t="s">
        <v>117</v>
      </c>
      <c r="D41" s="35" t="s">
        <v>80</v>
      </c>
      <c r="E41" s="37" t="s">
        <v>118</v>
      </c>
      <c r="F41" s="38" t="s">
        <v>82</v>
      </c>
      <c r="G41" s="39">
        <v>1</v>
      </c>
      <c r="H41" s="40">
        <v>0</v>
      </c>
      <c r="I41" s="40">
        <f>ROUND(G41*H41,P4)</f>
        <v>0</v>
      </c>
      <c r="J41" s="38" t="s">
        <v>83</v>
      </c>
      <c r="O41" s="41">
        <f>I41*0.21</f>
        <v>0</v>
      </c>
      <c r="P41">
        <v>3</v>
      </c>
    </row>
    <row r="42" ht="75">
      <c r="A42" s="35" t="s">
        <v>84</v>
      </c>
      <c r="B42" s="42"/>
      <c r="C42" s="43"/>
      <c r="D42" s="43"/>
      <c r="E42" s="37" t="s">
        <v>119</v>
      </c>
      <c r="F42" s="43"/>
      <c r="G42" s="43"/>
      <c r="H42" s="43"/>
      <c r="I42" s="43"/>
      <c r="J42" s="44"/>
    </row>
    <row r="43">
      <c r="A43" s="35" t="s">
        <v>86</v>
      </c>
      <c r="B43" s="42"/>
      <c r="C43" s="43"/>
      <c r="D43" s="43"/>
      <c r="E43" s="45" t="s">
        <v>87</v>
      </c>
      <c r="F43" s="43"/>
      <c r="G43" s="43"/>
      <c r="H43" s="43"/>
      <c r="I43" s="43"/>
      <c r="J43" s="44"/>
    </row>
    <row r="44" ht="30">
      <c r="A44" s="35" t="s">
        <v>88</v>
      </c>
      <c r="B44" s="47"/>
      <c r="C44" s="48"/>
      <c r="D44" s="48"/>
      <c r="E44" s="37" t="s">
        <v>120</v>
      </c>
      <c r="F44" s="48"/>
      <c r="G44" s="48"/>
      <c r="H44" s="48"/>
      <c r="I44" s="48"/>
      <c r="J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41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41</v>
      </c>
      <c r="D4" s="20"/>
      <c r="E4" s="21" t="s">
        <v>42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80.209999999999994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723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724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153.77500000000001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725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726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233.98500000000001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727</v>
      </c>
      <c r="F19" s="43"/>
      <c r="G19" s="43"/>
      <c r="H19" s="43"/>
      <c r="I19" s="43"/>
      <c r="J19" s="44"/>
    </row>
    <row r="20" ht="75">
      <c r="A20" s="35" t="s">
        <v>86</v>
      </c>
      <c r="B20" s="42"/>
      <c r="C20" s="43"/>
      <c r="D20" s="43"/>
      <c r="E20" s="45" t="s">
        <v>728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233.98500000000001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729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153.77500000000001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730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67.346999999999994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86</v>
      </c>
      <c r="B32" s="42"/>
      <c r="C32" s="43"/>
      <c r="D32" s="43"/>
      <c r="E32" s="45" t="s">
        <v>731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372</v>
      </c>
      <c r="D34" s="32"/>
      <c r="E34" s="29" t="s">
        <v>447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732</v>
      </c>
      <c r="D35" s="35" t="s">
        <v>80</v>
      </c>
      <c r="E35" s="37" t="s">
        <v>733</v>
      </c>
      <c r="F35" s="38" t="s">
        <v>165</v>
      </c>
      <c r="G35" s="39">
        <v>0.29999999999999999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734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735</v>
      </c>
      <c r="F37" s="43"/>
      <c r="G37" s="43"/>
      <c r="H37" s="43"/>
      <c r="I37" s="43"/>
      <c r="J37" s="44"/>
    </row>
    <row r="38" ht="75">
      <c r="A38" s="35" t="s">
        <v>88</v>
      </c>
      <c r="B38" s="42"/>
      <c r="C38" s="43"/>
      <c r="D38" s="43"/>
      <c r="E38" s="37" t="s">
        <v>736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408</v>
      </c>
      <c r="D39" s="32"/>
      <c r="E39" s="29" t="s">
        <v>453</v>
      </c>
      <c r="F39" s="32"/>
      <c r="G39" s="32"/>
      <c r="H39" s="32"/>
      <c r="I39" s="33">
        <f>SUMIFS(I40:I43,A40:A43,"P")</f>
        <v>0</v>
      </c>
      <c r="J39" s="34"/>
    </row>
    <row r="40">
      <c r="A40" s="35" t="s">
        <v>78</v>
      </c>
      <c r="B40" s="35">
        <v>8</v>
      </c>
      <c r="C40" s="36" t="s">
        <v>454</v>
      </c>
      <c r="D40" s="35" t="s">
        <v>80</v>
      </c>
      <c r="E40" s="37" t="s">
        <v>455</v>
      </c>
      <c r="F40" s="38" t="s">
        <v>130</v>
      </c>
      <c r="G40" s="39">
        <v>12.863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737</v>
      </c>
      <c r="F41" s="43"/>
      <c r="G41" s="43"/>
      <c r="H41" s="43"/>
      <c r="I41" s="43"/>
      <c r="J41" s="44"/>
    </row>
    <row r="42" ht="45">
      <c r="A42" s="35" t="s">
        <v>86</v>
      </c>
      <c r="B42" s="42"/>
      <c r="C42" s="43"/>
      <c r="D42" s="43"/>
      <c r="E42" s="45" t="s">
        <v>738</v>
      </c>
      <c r="F42" s="43"/>
      <c r="G42" s="43"/>
      <c r="H42" s="43"/>
      <c r="I42" s="43"/>
      <c r="J42" s="44"/>
    </row>
    <row r="43" ht="60">
      <c r="A43" s="35" t="s">
        <v>88</v>
      </c>
      <c r="B43" s="42"/>
      <c r="C43" s="43"/>
      <c r="D43" s="43"/>
      <c r="E43" s="37" t="s">
        <v>458</v>
      </c>
      <c r="F43" s="43"/>
      <c r="G43" s="43"/>
      <c r="H43" s="43"/>
      <c r="I43" s="43"/>
      <c r="J43" s="44"/>
    </row>
    <row r="44">
      <c r="A44" s="29" t="s">
        <v>75</v>
      </c>
      <c r="B44" s="30"/>
      <c r="C44" s="31" t="s">
        <v>488</v>
      </c>
      <c r="D44" s="32"/>
      <c r="E44" s="29" t="s">
        <v>489</v>
      </c>
      <c r="F44" s="32"/>
      <c r="G44" s="32"/>
      <c r="H44" s="32"/>
      <c r="I44" s="33">
        <f>SUMIFS(I45:I76,A45:A76,"P")</f>
        <v>0</v>
      </c>
      <c r="J44" s="34"/>
    </row>
    <row r="45">
      <c r="A45" s="35" t="s">
        <v>78</v>
      </c>
      <c r="B45" s="35">
        <v>9</v>
      </c>
      <c r="C45" s="36" t="s">
        <v>739</v>
      </c>
      <c r="D45" s="35" t="s">
        <v>80</v>
      </c>
      <c r="E45" s="37" t="s">
        <v>740</v>
      </c>
      <c r="F45" s="38" t="s">
        <v>165</v>
      </c>
      <c r="G45" s="39">
        <v>18.199999999999999</v>
      </c>
      <c r="H45" s="40">
        <v>0</v>
      </c>
      <c r="I45" s="40">
        <f>ROUND(G45*H45,P4)</f>
        <v>0</v>
      </c>
      <c r="J45" s="38" t="s">
        <v>83</v>
      </c>
      <c r="O45" s="41">
        <f>I45*0.21</f>
        <v>0</v>
      </c>
      <c r="P45">
        <v>3</v>
      </c>
    </row>
    <row r="46">
      <c r="A46" s="35" t="s">
        <v>84</v>
      </c>
      <c r="B46" s="42"/>
      <c r="C46" s="43"/>
      <c r="D46" s="43"/>
      <c r="E46" s="37" t="s">
        <v>741</v>
      </c>
      <c r="F46" s="43"/>
      <c r="G46" s="43"/>
      <c r="H46" s="43"/>
      <c r="I46" s="43"/>
      <c r="J46" s="44"/>
    </row>
    <row r="47">
      <c r="A47" s="35" t="s">
        <v>86</v>
      </c>
      <c r="B47" s="42"/>
      <c r="C47" s="43"/>
      <c r="D47" s="43"/>
      <c r="E47" s="45" t="s">
        <v>742</v>
      </c>
      <c r="F47" s="43"/>
      <c r="G47" s="43"/>
      <c r="H47" s="43"/>
      <c r="I47" s="43"/>
      <c r="J47" s="44"/>
    </row>
    <row r="48" ht="330">
      <c r="A48" s="35" t="s">
        <v>88</v>
      </c>
      <c r="B48" s="42"/>
      <c r="C48" s="43"/>
      <c r="D48" s="43"/>
      <c r="E48" s="37" t="s">
        <v>493</v>
      </c>
      <c r="F48" s="43"/>
      <c r="G48" s="43"/>
      <c r="H48" s="43"/>
      <c r="I48" s="43"/>
      <c r="J48" s="44"/>
    </row>
    <row r="49">
      <c r="A49" s="35" t="s">
        <v>78</v>
      </c>
      <c r="B49" s="35">
        <v>10</v>
      </c>
      <c r="C49" s="36" t="s">
        <v>743</v>
      </c>
      <c r="D49" s="35" t="s">
        <v>80</v>
      </c>
      <c r="E49" s="37" t="s">
        <v>744</v>
      </c>
      <c r="F49" s="38" t="s">
        <v>165</v>
      </c>
      <c r="G49" s="39">
        <v>103.7</v>
      </c>
      <c r="H49" s="40">
        <v>0</v>
      </c>
      <c r="I49" s="40">
        <f>ROUND(G49*H49,P4)</f>
        <v>0</v>
      </c>
      <c r="J49" s="38" t="s">
        <v>83</v>
      </c>
      <c r="O49" s="41">
        <f>I49*0.21</f>
        <v>0</v>
      </c>
      <c r="P49">
        <v>3</v>
      </c>
    </row>
    <row r="50">
      <c r="A50" s="35" t="s">
        <v>84</v>
      </c>
      <c r="B50" s="42"/>
      <c r="C50" s="43"/>
      <c r="D50" s="43"/>
      <c r="E50" s="37" t="s">
        <v>745</v>
      </c>
      <c r="F50" s="43"/>
      <c r="G50" s="43"/>
      <c r="H50" s="43"/>
      <c r="I50" s="43"/>
      <c r="J50" s="44"/>
    </row>
    <row r="51">
      <c r="A51" s="35" t="s">
        <v>86</v>
      </c>
      <c r="B51" s="42"/>
      <c r="C51" s="43"/>
      <c r="D51" s="43"/>
      <c r="E51" s="45" t="s">
        <v>746</v>
      </c>
      <c r="F51" s="43"/>
      <c r="G51" s="43"/>
      <c r="H51" s="43"/>
      <c r="I51" s="43"/>
      <c r="J51" s="44"/>
    </row>
    <row r="52" ht="330">
      <c r="A52" s="35" t="s">
        <v>88</v>
      </c>
      <c r="B52" s="42"/>
      <c r="C52" s="43"/>
      <c r="D52" s="43"/>
      <c r="E52" s="37" t="s">
        <v>493</v>
      </c>
      <c r="F52" s="43"/>
      <c r="G52" s="43"/>
      <c r="H52" s="43"/>
      <c r="I52" s="43"/>
      <c r="J52" s="44"/>
    </row>
    <row r="53">
      <c r="A53" s="35" t="s">
        <v>78</v>
      </c>
      <c r="B53" s="35">
        <v>11</v>
      </c>
      <c r="C53" s="36" t="s">
        <v>747</v>
      </c>
      <c r="D53" s="35" t="s">
        <v>80</v>
      </c>
      <c r="E53" s="37" t="s">
        <v>748</v>
      </c>
      <c r="F53" s="38" t="s">
        <v>110</v>
      </c>
      <c r="G53" s="39">
        <v>5</v>
      </c>
      <c r="H53" s="40">
        <v>0</v>
      </c>
      <c r="I53" s="40">
        <f>ROUND(G53*H53,P4)</f>
        <v>0</v>
      </c>
      <c r="J53" s="38" t="s">
        <v>83</v>
      </c>
      <c r="O53" s="41">
        <f>I53*0.21</f>
        <v>0</v>
      </c>
      <c r="P53">
        <v>3</v>
      </c>
    </row>
    <row r="54">
      <c r="A54" s="35" t="s">
        <v>84</v>
      </c>
      <c r="B54" s="42"/>
      <c r="C54" s="43"/>
      <c r="D54" s="43"/>
      <c r="E54" s="37" t="s">
        <v>749</v>
      </c>
      <c r="F54" s="43"/>
      <c r="G54" s="43"/>
      <c r="H54" s="43"/>
      <c r="I54" s="43"/>
      <c r="J54" s="44"/>
    </row>
    <row r="55">
      <c r="A55" s="35" t="s">
        <v>86</v>
      </c>
      <c r="B55" s="42"/>
      <c r="C55" s="43"/>
      <c r="D55" s="43"/>
      <c r="E55" s="45" t="s">
        <v>607</v>
      </c>
      <c r="F55" s="43"/>
      <c r="G55" s="43"/>
      <c r="H55" s="43"/>
      <c r="I55" s="43"/>
      <c r="J55" s="44"/>
    </row>
    <row r="56" ht="345">
      <c r="A56" s="35" t="s">
        <v>88</v>
      </c>
      <c r="B56" s="42"/>
      <c r="C56" s="43"/>
      <c r="D56" s="43"/>
      <c r="E56" s="37" t="s">
        <v>750</v>
      </c>
      <c r="F56" s="43"/>
      <c r="G56" s="43"/>
      <c r="H56" s="43"/>
      <c r="I56" s="43"/>
      <c r="J56" s="44"/>
    </row>
    <row r="57">
      <c r="A57" s="35" t="s">
        <v>78</v>
      </c>
      <c r="B57" s="35">
        <v>12</v>
      </c>
      <c r="C57" s="36" t="s">
        <v>494</v>
      </c>
      <c r="D57" s="35" t="s">
        <v>80</v>
      </c>
      <c r="E57" s="37" t="s">
        <v>495</v>
      </c>
      <c r="F57" s="38" t="s">
        <v>110</v>
      </c>
      <c r="G57" s="39">
        <v>4</v>
      </c>
      <c r="H57" s="40">
        <v>0</v>
      </c>
      <c r="I57" s="40">
        <f>ROUND(G57*H57,P4)</f>
        <v>0</v>
      </c>
      <c r="J57" s="38" t="s">
        <v>83</v>
      </c>
      <c r="O57" s="41">
        <f>I57*0.21</f>
        <v>0</v>
      </c>
      <c r="P57">
        <v>3</v>
      </c>
    </row>
    <row r="58">
      <c r="A58" s="35" t="s">
        <v>84</v>
      </c>
      <c r="B58" s="42"/>
      <c r="C58" s="43"/>
      <c r="D58" s="43"/>
      <c r="E58" s="37" t="s">
        <v>751</v>
      </c>
      <c r="F58" s="43"/>
      <c r="G58" s="43"/>
      <c r="H58" s="43"/>
      <c r="I58" s="43"/>
      <c r="J58" s="44"/>
    </row>
    <row r="59">
      <c r="A59" s="35" t="s">
        <v>86</v>
      </c>
      <c r="B59" s="42"/>
      <c r="C59" s="43"/>
      <c r="D59" s="43"/>
      <c r="E59" s="45" t="s">
        <v>325</v>
      </c>
      <c r="F59" s="43"/>
      <c r="G59" s="43"/>
      <c r="H59" s="43"/>
      <c r="I59" s="43"/>
      <c r="J59" s="44"/>
    </row>
    <row r="60" ht="90">
      <c r="A60" s="35" t="s">
        <v>88</v>
      </c>
      <c r="B60" s="42"/>
      <c r="C60" s="43"/>
      <c r="D60" s="43"/>
      <c r="E60" s="37" t="s">
        <v>497</v>
      </c>
      <c r="F60" s="43"/>
      <c r="G60" s="43"/>
      <c r="H60" s="43"/>
      <c r="I60" s="43"/>
      <c r="J60" s="44"/>
    </row>
    <row r="61">
      <c r="A61" s="35" t="s">
        <v>78</v>
      </c>
      <c r="B61" s="35">
        <v>13</v>
      </c>
      <c r="C61" s="36" t="s">
        <v>752</v>
      </c>
      <c r="D61" s="35" t="s">
        <v>80</v>
      </c>
      <c r="E61" s="37" t="s">
        <v>753</v>
      </c>
      <c r="F61" s="38" t="s">
        <v>165</v>
      </c>
      <c r="G61" s="39">
        <v>121.90000000000001</v>
      </c>
      <c r="H61" s="40">
        <v>0</v>
      </c>
      <c r="I61" s="40">
        <f>ROUND(G61*H61,P4)</f>
        <v>0</v>
      </c>
      <c r="J61" s="38" t="s">
        <v>83</v>
      </c>
      <c r="O61" s="41">
        <f>I61*0.21</f>
        <v>0</v>
      </c>
      <c r="P61">
        <v>3</v>
      </c>
    </row>
    <row r="62">
      <c r="A62" s="35" t="s">
        <v>84</v>
      </c>
      <c r="B62" s="42"/>
      <c r="C62" s="43"/>
      <c r="D62" s="43"/>
      <c r="E62" s="46" t="s">
        <v>80</v>
      </c>
      <c r="F62" s="43"/>
      <c r="G62" s="43"/>
      <c r="H62" s="43"/>
      <c r="I62" s="43"/>
      <c r="J62" s="44"/>
    </row>
    <row r="63">
      <c r="A63" s="35" t="s">
        <v>86</v>
      </c>
      <c r="B63" s="42"/>
      <c r="C63" s="43"/>
      <c r="D63" s="43"/>
      <c r="E63" s="45" t="s">
        <v>754</v>
      </c>
      <c r="F63" s="43"/>
      <c r="G63" s="43"/>
      <c r="H63" s="43"/>
      <c r="I63" s="43"/>
      <c r="J63" s="44"/>
    </row>
    <row r="64" ht="45">
      <c r="A64" s="35" t="s">
        <v>88</v>
      </c>
      <c r="B64" s="42"/>
      <c r="C64" s="43"/>
      <c r="D64" s="43"/>
      <c r="E64" s="37" t="s">
        <v>755</v>
      </c>
      <c r="F64" s="43"/>
      <c r="G64" s="43"/>
      <c r="H64" s="43"/>
      <c r="I64" s="43"/>
      <c r="J64" s="44"/>
    </row>
    <row r="65">
      <c r="A65" s="35" t="s">
        <v>78</v>
      </c>
      <c r="B65" s="35">
        <v>14</v>
      </c>
      <c r="C65" s="36" t="s">
        <v>756</v>
      </c>
      <c r="D65" s="35" t="s">
        <v>80</v>
      </c>
      <c r="E65" s="37" t="s">
        <v>757</v>
      </c>
      <c r="F65" s="38" t="s">
        <v>165</v>
      </c>
      <c r="G65" s="39">
        <v>18.199999999999999</v>
      </c>
      <c r="H65" s="40">
        <v>0</v>
      </c>
      <c r="I65" s="40">
        <f>ROUND(G65*H65,P4)</f>
        <v>0</v>
      </c>
      <c r="J65" s="38" t="s">
        <v>83</v>
      </c>
      <c r="O65" s="41">
        <f>I65*0.21</f>
        <v>0</v>
      </c>
      <c r="P65">
        <v>3</v>
      </c>
    </row>
    <row r="66">
      <c r="A66" s="35" t="s">
        <v>84</v>
      </c>
      <c r="B66" s="42"/>
      <c r="C66" s="43"/>
      <c r="D66" s="43"/>
      <c r="E66" s="37" t="s">
        <v>741</v>
      </c>
      <c r="F66" s="43"/>
      <c r="G66" s="43"/>
      <c r="H66" s="43"/>
      <c r="I66" s="43"/>
      <c r="J66" s="44"/>
    </row>
    <row r="67">
      <c r="A67" s="35" t="s">
        <v>86</v>
      </c>
      <c r="B67" s="42"/>
      <c r="C67" s="43"/>
      <c r="D67" s="43"/>
      <c r="E67" s="45" t="s">
        <v>758</v>
      </c>
      <c r="F67" s="43"/>
      <c r="G67" s="43"/>
      <c r="H67" s="43"/>
      <c r="I67" s="43"/>
      <c r="J67" s="44"/>
    </row>
    <row r="68" ht="75">
      <c r="A68" s="35" t="s">
        <v>88</v>
      </c>
      <c r="B68" s="42"/>
      <c r="C68" s="43"/>
      <c r="D68" s="43"/>
      <c r="E68" s="37" t="s">
        <v>759</v>
      </c>
      <c r="F68" s="43"/>
      <c r="G68" s="43"/>
      <c r="H68" s="43"/>
      <c r="I68" s="43"/>
      <c r="J68" s="44"/>
    </row>
    <row r="69">
      <c r="A69" s="35" t="s">
        <v>78</v>
      </c>
      <c r="B69" s="35">
        <v>15</v>
      </c>
      <c r="C69" s="36" t="s">
        <v>760</v>
      </c>
      <c r="D69" s="35" t="s">
        <v>80</v>
      </c>
      <c r="E69" s="37" t="s">
        <v>761</v>
      </c>
      <c r="F69" s="38" t="s">
        <v>165</v>
      </c>
      <c r="G69" s="39">
        <v>103.7</v>
      </c>
      <c r="H69" s="40">
        <v>0</v>
      </c>
      <c r="I69" s="40">
        <f>ROUND(G69*H69,P4)</f>
        <v>0</v>
      </c>
      <c r="J69" s="38" t="s">
        <v>83</v>
      </c>
      <c r="O69" s="41">
        <f>I69*0.21</f>
        <v>0</v>
      </c>
      <c r="P69">
        <v>3</v>
      </c>
    </row>
    <row r="70">
      <c r="A70" s="35" t="s">
        <v>84</v>
      </c>
      <c r="B70" s="42"/>
      <c r="C70" s="43"/>
      <c r="D70" s="43"/>
      <c r="E70" s="46" t="s">
        <v>80</v>
      </c>
      <c r="F70" s="43"/>
      <c r="G70" s="43"/>
      <c r="H70" s="43"/>
      <c r="I70" s="43"/>
      <c r="J70" s="44"/>
    </row>
    <row r="71">
      <c r="A71" s="35" t="s">
        <v>86</v>
      </c>
      <c r="B71" s="42"/>
      <c r="C71" s="43"/>
      <c r="D71" s="43"/>
      <c r="E71" s="45" t="s">
        <v>746</v>
      </c>
      <c r="F71" s="43"/>
      <c r="G71" s="43"/>
      <c r="H71" s="43"/>
      <c r="I71" s="43"/>
      <c r="J71" s="44"/>
    </row>
    <row r="72" ht="75">
      <c r="A72" s="35" t="s">
        <v>88</v>
      </c>
      <c r="B72" s="42"/>
      <c r="C72" s="43"/>
      <c r="D72" s="43"/>
      <c r="E72" s="37" t="s">
        <v>759</v>
      </c>
      <c r="F72" s="43"/>
      <c r="G72" s="43"/>
      <c r="H72" s="43"/>
      <c r="I72" s="43"/>
      <c r="J72" s="44"/>
    </row>
    <row r="73">
      <c r="A73" s="35" t="s">
        <v>78</v>
      </c>
      <c r="B73" s="35">
        <v>16</v>
      </c>
      <c r="C73" s="36" t="s">
        <v>762</v>
      </c>
      <c r="D73" s="35" t="s">
        <v>80</v>
      </c>
      <c r="E73" s="37" t="s">
        <v>763</v>
      </c>
      <c r="F73" s="38" t="s">
        <v>165</v>
      </c>
      <c r="G73" s="39">
        <v>121.90000000000001</v>
      </c>
      <c r="H73" s="40">
        <v>0</v>
      </c>
      <c r="I73" s="40">
        <f>ROUND(G73*H73,P4)</f>
        <v>0</v>
      </c>
      <c r="J73" s="38" t="s">
        <v>83</v>
      </c>
      <c r="O73" s="41">
        <f>I73*0.21</f>
        <v>0</v>
      </c>
      <c r="P73">
        <v>3</v>
      </c>
    </row>
    <row r="74">
      <c r="A74" s="35" t="s">
        <v>84</v>
      </c>
      <c r="B74" s="42"/>
      <c r="C74" s="43"/>
      <c r="D74" s="43"/>
      <c r="E74" s="37" t="s">
        <v>764</v>
      </c>
      <c r="F74" s="43"/>
      <c r="G74" s="43"/>
      <c r="H74" s="43"/>
      <c r="I74" s="43"/>
      <c r="J74" s="44"/>
    </row>
    <row r="75">
      <c r="A75" s="35" t="s">
        <v>86</v>
      </c>
      <c r="B75" s="42"/>
      <c r="C75" s="43"/>
      <c r="D75" s="43"/>
      <c r="E75" s="45" t="s">
        <v>754</v>
      </c>
      <c r="F75" s="43"/>
      <c r="G75" s="43"/>
      <c r="H75" s="43"/>
      <c r="I75" s="43"/>
      <c r="J75" s="44"/>
    </row>
    <row r="76" ht="30">
      <c r="A76" s="35" t="s">
        <v>88</v>
      </c>
      <c r="B76" s="47"/>
      <c r="C76" s="48"/>
      <c r="D76" s="48"/>
      <c r="E76" s="37" t="s">
        <v>765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43</v>
      </c>
      <c r="I3" s="23">
        <f>SUMIFS(I8:I59,A8:A59,"SD")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43</v>
      </c>
      <c r="D4" s="20"/>
      <c r="E4" s="21" t="s">
        <v>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73.956999999999994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723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766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143.86600000000001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725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767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217.82300000000001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727</v>
      </c>
      <c r="F19" s="43"/>
      <c r="G19" s="43"/>
      <c r="H19" s="43"/>
      <c r="I19" s="43"/>
      <c r="J19" s="44"/>
    </row>
    <row r="20" ht="45">
      <c r="A20" s="35" t="s">
        <v>86</v>
      </c>
      <c r="B20" s="42"/>
      <c r="C20" s="43"/>
      <c r="D20" s="43"/>
      <c r="E20" s="45" t="s">
        <v>768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217.82300000000001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769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143.86600000000001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770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62.206000000000003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771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408</v>
      </c>
      <c r="D34" s="32"/>
      <c r="E34" s="29" t="s">
        <v>453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454</v>
      </c>
      <c r="D35" s="35" t="s">
        <v>80</v>
      </c>
      <c r="E35" s="37" t="s">
        <v>455</v>
      </c>
      <c r="F35" s="38" t="s">
        <v>130</v>
      </c>
      <c r="G35" s="39">
        <v>11.750999999999999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737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772</v>
      </c>
      <c r="F37" s="43"/>
      <c r="G37" s="43"/>
      <c r="H37" s="43"/>
      <c r="I37" s="43"/>
      <c r="J37" s="44"/>
    </row>
    <row r="38" ht="60">
      <c r="A38" s="35" t="s">
        <v>88</v>
      </c>
      <c r="B38" s="42"/>
      <c r="C38" s="43"/>
      <c r="D38" s="43"/>
      <c r="E38" s="37" t="s">
        <v>458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488</v>
      </c>
      <c r="D39" s="32"/>
      <c r="E39" s="29" t="s">
        <v>489</v>
      </c>
      <c r="F39" s="32"/>
      <c r="G39" s="32"/>
      <c r="H39" s="32"/>
      <c r="I39" s="33">
        <f>SUMIFS(I40:I59,A40:A59,"P")</f>
        <v>0</v>
      </c>
      <c r="J39" s="34"/>
    </row>
    <row r="40">
      <c r="A40" s="35" t="s">
        <v>78</v>
      </c>
      <c r="B40" s="35">
        <v>8</v>
      </c>
      <c r="C40" s="36" t="s">
        <v>743</v>
      </c>
      <c r="D40" s="35" t="s">
        <v>80</v>
      </c>
      <c r="E40" s="37" t="s">
        <v>744</v>
      </c>
      <c r="F40" s="38" t="s">
        <v>165</v>
      </c>
      <c r="G40" s="39">
        <v>106.83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745</v>
      </c>
      <c r="F41" s="43"/>
      <c r="G41" s="43"/>
      <c r="H41" s="43"/>
      <c r="I41" s="43"/>
      <c r="J41" s="44"/>
    </row>
    <row r="42">
      <c r="A42" s="35" t="s">
        <v>86</v>
      </c>
      <c r="B42" s="42"/>
      <c r="C42" s="43"/>
      <c r="D42" s="43"/>
      <c r="E42" s="45" t="s">
        <v>773</v>
      </c>
      <c r="F42" s="43"/>
      <c r="G42" s="43"/>
      <c r="H42" s="43"/>
      <c r="I42" s="43"/>
      <c r="J42" s="44"/>
    </row>
    <row r="43" ht="330">
      <c r="A43" s="35" t="s">
        <v>88</v>
      </c>
      <c r="B43" s="42"/>
      <c r="C43" s="43"/>
      <c r="D43" s="43"/>
      <c r="E43" s="37" t="s">
        <v>493</v>
      </c>
      <c r="F43" s="43"/>
      <c r="G43" s="43"/>
      <c r="H43" s="43"/>
      <c r="I43" s="43"/>
      <c r="J43" s="44"/>
    </row>
    <row r="44">
      <c r="A44" s="35" t="s">
        <v>78</v>
      </c>
      <c r="B44" s="35">
        <v>9</v>
      </c>
      <c r="C44" s="36" t="s">
        <v>774</v>
      </c>
      <c r="D44" s="35" t="s">
        <v>80</v>
      </c>
      <c r="E44" s="37" t="s">
        <v>775</v>
      </c>
      <c r="F44" s="38" t="s">
        <v>110</v>
      </c>
      <c r="G44" s="39">
        <v>4</v>
      </c>
      <c r="H44" s="40">
        <v>0</v>
      </c>
      <c r="I44" s="40">
        <f>ROUND(G44*H44,P4)</f>
        <v>0</v>
      </c>
      <c r="J44" s="38" t="s">
        <v>83</v>
      </c>
      <c r="O44" s="41">
        <f>I44*0.21</f>
        <v>0</v>
      </c>
      <c r="P44">
        <v>3</v>
      </c>
    </row>
    <row r="45">
      <c r="A45" s="35" t="s">
        <v>84</v>
      </c>
      <c r="B45" s="42"/>
      <c r="C45" s="43"/>
      <c r="D45" s="43"/>
      <c r="E45" s="37" t="s">
        <v>776</v>
      </c>
      <c r="F45" s="43"/>
      <c r="G45" s="43"/>
      <c r="H45" s="43"/>
      <c r="I45" s="43"/>
      <c r="J45" s="44"/>
    </row>
    <row r="46">
      <c r="A46" s="35" t="s">
        <v>86</v>
      </c>
      <c r="B46" s="42"/>
      <c r="C46" s="43"/>
      <c r="D46" s="43"/>
      <c r="E46" s="45" t="s">
        <v>325</v>
      </c>
      <c r="F46" s="43"/>
      <c r="G46" s="43"/>
      <c r="H46" s="43"/>
      <c r="I46" s="43"/>
      <c r="J46" s="44"/>
    </row>
    <row r="47" ht="105">
      <c r="A47" s="35" t="s">
        <v>88</v>
      </c>
      <c r="B47" s="42"/>
      <c r="C47" s="43"/>
      <c r="D47" s="43"/>
      <c r="E47" s="37" t="s">
        <v>777</v>
      </c>
      <c r="F47" s="43"/>
      <c r="G47" s="43"/>
      <c r="H47" s="43"/>
      <c r="I47" s="43"/>
      <c r="J47" s="44"/>
    </row>
    <row r="48">
      <c r="A48" s="35" t="s">
        <v>78</v>
      </c>
      <c r="B48" s="35">
        <v>10</v>
      </c>
      <c r="C48" s="36" t="s">
        <v>752</v>
      </c>
      <c r="D48" s="35" t="s">
        <v>80</v>
      </c>
      <c r="E48" s="37" t="s">
        <v>753</v>
      </c>
      <c r="F48" s="38" t="s">
        <v>165</v>
      </c>
      <c r="G48" s="39">
        <v>106.83</v>
      </c>
      <c r="H48" s="40">
        <v>0</v>
      </c>
      <c r="I48" s="40">
        <f>ROUND(G48*H48,P4)</f>
        <v>0</v>
      </c>
      <c r="J48" s="38" t="s">
        <v>83</v>
      </c>
      <c r="O48" s="41">
        <f>I48*0.21</f>
        <v>0</v>
      </c>
      <c r="P48">
        <v>3</v>
      </c>
    </row>
    <row r="49">
      <c r="A49" s="35" t="s">
        <v>84</v>
      </c>
      <c r="B49" s="42"/>
      <c r="C49" s="43"/>
      <c r="D49" s="43"/>
      <c r="E49" s="46" t="s">
        <v>80</v>
      </c>
      <c r="F49" s="43"/>
      <c r="G49" s="43"/>
      <c r="H49" s="43"/>
      <c r="I49" s="43"/>
      <c r="J49" s="44"/>
    </row>
    <row r="50">
      <c r="A50" s="35" t="s">
        <v>86</v>
      </c>
      <c r="B50" s="42"/>
      <c r="C50" s="43"/>
      <c r="D50" s="43"/>
      <c r="E50" s="45" t="s">
        <v>773</v>
      </c>
      <c r="F50" s="43"/>
      <c r="G50" s="43"/>
      <c r="H50" s="43"/>
      <c r="I50" s="43"/>
      <c r="J50" s="44"/>
    </row>
    <row r="51" ht="45">
      <c r="A51" s="35" t="s">
        <v>88</v>
      </c>
      <c r="B51" s="42"/>
      <c r="C51" s="43"/>
      <c r="D51" s="43"/>
      <c r="E51" s="37" t="s">
        <v>755</v>
      </c>
      <c r="F51" s="43"/>
      <c r="G51" s="43"/>
      <c r="H51" s="43"/>
      <c r="I51" s="43"/>
      <c r="J51" s="44"/>
    </row>
    <row r="52">
      <c r="A52" s="35" t="s">
        <v>78</v>
      </c>
      <c r="B52" s="35">
        <v>11</v>
      </c>
      <c r="C52" s="36" t="s">
        <v>760</v>
      </c>
      <c r="D52" s="35" t="s">
        <v>80</v>
      </c>
      <c r="E52" s="37" t="s">
        <v>761</v>
      </c>
      <c r="F52" s="38" t="s">
        <v>165</v>
      </c>
      <c r="G52" s="39">
        <v>106.83</v>
      </c>
      <c r="H52" s="40">
        <v>0</v>
      </c>
      <c r="I52" s="40">
        <f>ROUND(G52*H52,P4)</f>
        <v>0</v>
      </c>
      <c r="J52" s="38" t="s">
        <v>83</v>
      </c>
      <c r="O52" s="41">
        <f>I52*0.21</f>
        <v>0</v>
      </c>
      <c r="P52">
        <v>3</v>
      </c>
    </row>
    <row r="53">
      <c r="A53" s="35" t="s">
        <v>84</v>
      </c>
      <c r="B53" s="42"/>
      <c r="C53" s="43"/>
      <c r="D53" s="43"/>
      <c r="E53" s="46" t="s">
        <v>80</v>
      </c>
      <c r="F53" s="43"/>
      <c r="G53" s="43"/>
      <c r="H53" s="43"/>
      <c r="I53" s="43"/>
      <c r="J53" s="44"/>
    </row>
    <row r="54">
      <c r="A54" s="35" t="s">
        <v>86</v>
      </c>
      <c r="B54" s="42"/>
      <c r="C54" s="43"/>
      <c r="D54" s="43"/>
      <c r="E54" s="45" t="s">
        <v>773</v>
      </c>
      <c r="F54" s="43"/>
      <c r="G54" s="43"/>
      <c r="H54" s="43"/>
      <c r="I54" s="43"/>
      <c r="J54" s="44"/>
    </row>
    <row r="55" ht="75">
      <c r="A55" s="35" t="s">
        <v>88</v>
      </c>
      <c r="B55" s="42"/>
      <c r="C55" s="43"/>
      <c r="D55" s="43"/>
      <c r="E55" s="37" t="s">
        <v>759</v>
      </c>
      <c r="F55" s="43"/>
      <c r="G55" s="43"/>
      <c r="H55" s="43"/>
      <c r="I55" s="43"/>
      <c r="J55" s="44"/>
    </row>
    <row r="56">
      <c r="A56" s="35" t="s">
        <v>78</v>
      </c>
      <c r="B56" s="35">
        <v>12</v>
      </c>
      <c r="C56" s="36" t="s">
        <v>762</v>
      </c>
      <c r="D56" s="35" t="s">
        <v>80</v>
      </c>
      <c r="E56" s="37" t="s">
        <v>763</v>
      </c>
      <c r="F56" s="38" t="s">
        <v>165</v>
      </c>
      <c r="G56" s="39">
        <v>106.83</v>
      </c>
      <c r="H56" s="40">
        <v>0</v>
      </c>
      <c r="I56" s="40">
        <f>ROUND(G56*H56,P4)</f>
        <v>0</v>
      </c>
      <c r="J56" s="38" t="s">
        <v>83</v>
      </c>
      <c r="O56" s="41">
        <f>I56*0.21</f>
        <v>0</v>
      </c>
      <c r="P56">
        <v>3</v>
      </c>
    </row>
    <row r="57">
      <c r="A57" s="35" t="s">
        <v>84</v>
      </c>
      <c r="B57" s="42"/>
      <c r="C57" s="43"/>
      <c r="D57" s="43"/>
      <c r="E57" s="37" t="s">
        <v>778</v>
      </c>
      <c r="F57" s="43"/>
      <c r="G57" s="43"/>
      <c r="H57" s="43"/>
      <c r="I57" s="43"/>
      <c r="J57" s="44"/>
    </row>
    <row r="58">
      <c r="A58" s="35" t="s">
        <v>86</v>
      </c>
      <c r="B58" s="42"/>
      <c r="C58" s="43"/>
      <c r="D58" s="43"/>
      <c r="E58" s="45" t="s">
        <v>773</v>
      </c>
      <c r="F58" s="43"/>
      <c r="G58" s="43"/>
      <c r="H58" s="43"/>
      <c r="I58" s="43"/>
      <c r="J58" s="44"/>
    </row>
    <row r="59" ht="30">
      <c r="A59" s="35" t="s">
        <v>88</v>
      </c>
      <c r="B59" s="47"/>
      <c r="C59" s="48"/>
      <c r="D59" s="48"/>
      <c r="E59" s="37" t="s">
        <v>765</v>
      </c>
      <c r="F59" s="48"/>
      <c r="G59" s="48"/>
      <c r="H59" s="48"/>
      <c r="I59" s="48"/>
      <c r="J5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45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45</v>
      </c>
      <c r="D4" s="20"/>
      <c r="E4" s="21" t="s">
        <v>46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11.715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723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779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23.510000000000002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725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780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35.225000000000001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727</v>
      </c>
      <c r="F19" s="43"/>
      <c r="G19" s="43"/>
      <c r="H19" s="43"/>
      <c r="I19" s="43"/>
      <c r="J19" s="44"/>
    </row>
    <row r="20" ht="45">
      <c r="A20" s="35" t="s">
        <v>86</v>
      </c>
      <c r="B20" s="42"/>
      <c r="C20" s="43"/>
      <c r="D20" s="43"/>
      <c r="E20" s="45" t="s">
        <v>781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35.225000000000001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782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23.510000000000002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783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9.8330000000000002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86</v>
      </c>
      <c r="B32" s="42"/>
      <c r="C32" s="43"/>
      <c r="D32" s="43"/>
      <c r="E32" s="45" t="s">
        <v>784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372</v>
      </c>
      <c r="D34" s="32"/>
      <c r="E34" s="29" t="s">
        <v>447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732</v>
      </c>
      <c r="D35" s="35" t="s">
        <v>80</v>
      </c>
      <c r="E35" s="37" t="s">
        <v>733</v>
      </c>
      <c r="F35" s="38" t="s">
        <v>165</v>
      </c>
      <c r="G35" s="39">
        <v>0.14999999999999999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734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785</v>
      </c>
      <c r="F37" s="43"/>
      <c r="G37" s="43"/>
      <c r="H37" s="43"/>
      <c r="I37" s="43"/>
      <c r="J37" s="44"/>
    </row>
    <row r="38" ht="75">
      <c r="A38" s="35" t="s">
        <v>88</v>
      </c>
      <c r="B38" s="42"/>
      <c r="C38" s="43"/>
      <c r="D38" s="43"/>
      <c r="E38" s="37" t="s">
        <v>736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408</v>
      </c>
      <c r="D39" s="32"/>
      <c r="E39" s="29" t="s">
        <v>453</v>
      </c>
      <c r="F39" s="32"/>
      <c r="G39" s="32"/>
      <c r="H39" s="32"/>
      <c r="I39" s="33">
        <f>SUMIFS(I40:I43,A40:A43,"P")</f>
        <v>0</v>
      </c>
      <c r="J39" s="34"/>
    </row>
    <row r="40">
      <c r="A40" s="35" t="s">
        <v>78</v>
      </c>
      <c r="B40" s="35">
        <v>8</v>
      </c>
      <c r="C40" s="36" t="s">
        <v>454</v>
      </c>
      <c r="D40" s="35" t="s">
        <v>80</v>
      </c>
      <c r="E40" s="37" t="s">
        <v>455</v>
      </c>
      <c r="F40" s="38" t="s">
        <v>130</v>
      </c>
      <c r="G40" s="39">
        <v>1.8819999999999999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737</v>
      </c>
      <c r="F41" s="43"/>
      <c r="G41" s="43"/>
      <c r="H41" s="43"/>
      <c r="I41" s="43"/>
      <c r="J41" s="44"/>
    </row>
    <row r="42" ht="45">
      <c r="A42" s="35" t="s">
        <v>86</v>
      </c>
      <c r="B42" s="42"/>
      <c r="C42" s="43"/>
      <c r="D42" s="43"/>
      <c r="E42" s="45" t="s">
        <v>786</v>
      </c>
      <c r="F42" s="43"/>
      <c r="G42" s="43"/>
      <c r="H42" s="43"/>
      <c r="I42" s="43"/>
      <c r="J42" s="44"/>
    </row>
    <row r="43" ht="60">
      <c r="A43" s="35" t="s">
        <v>88</v>
      </c>
      <c r="B43" s="42"/>
      <c r="C43" s="43"/>
      <c r="D43" s="43"/>
      <c r="E43" s="37" t="s">
        <v>458</v>
      </c>
      <c r="F43" s="43"/>
      <c r="G43" s="43"/>
      <c r="H43" s="43"/>
      <c r="I43" s="43"/>
      <c r="J43" s="44"/>
    </row>
    <row r="44">
      <c r="A44" s="29" t="s">
        <v>75</v>
      </c>
      <c r="B44" s="30"/>
      <c r="C44" s="31" t="s">
        <v>488</v>
      </c>
      <c r="D44" s="32"/>
      <c r="E44" s="29" t="s">
        <v>489</v>
      </c>
      <c r="F44" s="32"/>
      <c r="G44" s="32"/>
      <c r="H44" s="32"/>
      <c r="I44" s="33">
        <f>SUMIFS(I45:I76,A45:A76,"P")</f>
        <v>0</v>
      </c>
      <c r="J44" s="34"/>
    </row>
    <row r="45">
      <c r="A45" s="35" t="s">
        <v>78</v>
      </c>
      <c r="B45" s="35">
        <v>9</v>
      </c>
      <c r="C45" s="36" t="s">
        <v>490</v>
      </c>
      <c r="D45" s="35" t="s">
        <v>80</v>
      </c>
      <c r="E45" s="37" t="s">
        <v>491</v>
      </c>
      <c r="F45" s="38" t="s">
        <v>165</v>
      </c>
      <c r="G45" s="39">
        <v>2.8999999999999999</v>
      </c>
      <c r="H45" s="40">
        <v>0</v>
      </c>
      <c r="I45" s="40">
        <f>ROUND(G45*H45,P4)</f>
        <v>0</v>
      </c>
      <c r="J45" s="38" t="s">
        <v>83</v>
      </c>
      <c r="O45" s="41">
        <f>I45*0.21</f>
        <v>0</v>
      </c>
      <c r="P45">
        <v>3</v>
      </c>
    </row>
    <row r="46">
      <c r="A46" s="35" t="s">
        <v>84</v>
      </c>
      <c r="B46" s="42"/>
      <c r="C46" s="43"/>
      <c r="D46" s="43"/>
      <c r="E46" s="37" t="s">
        <v>741</v>
      </c>
      <c r="F46" s="43"/>
      <c r="G46" s="43"/>
      <c r="H46" s="43"/>
      <c r="I46" s="43"/>
      <c r="J46" s="44"/>
    </row>
    <row r="47">
      <c r="A47" s="35" t="s">
        <v>86</v>
      </c>
      <c r="B47" s="42"/>
      <c r="C47" s="43"/>
      <c r="D47" s="43"/>
      <c r="E47" s="45" t="s">
        <v>787</v>
      </c>
      <c r="F47" s="43"/>
      <c r="G47" s="43"/>
      <c r="H47" s="43"/>
      <c r="I47" s="43"/>
      <c r="J47" s="44"/>
    </row>
    <row r="48" ht="330">
      <c r="A48" s="35" t="s">
        <v>88</v>
      </c>
      <c r="B48" s="42"/>
      <c r="C48" s="43"/>
      <c r="D48" s="43"/>
      <c r="E48" s="37" t="s">
        <v>493</v>
      </c>
      <c r="F48" s="43"/>
      <c r="G48" s="43"/>
      <c r="H48" s="43"/>
      <c r="I48" s="43"/>
      <c r="J48" s="44"/>
    </row>
    <row r="49">
      <c r="A49" s="35" t="s">
        <v>78</v>
      </c>
      <c r="B49" s="35">
        <v>10</v>
      </c>
      <c r="C49" s="36" t="s">
        <v>743</v>
      </c>
      <c r="D49" s="35" t="s">
        <v>80</v>
      </c>
      <c r="E49" s="37" t="s">
        <v>744</v>
      </c>
      <c r="F49" s="38" t="s">
        <v>165</v>
      </c>
      <c r="G49" s="39">
        <v>15</v>
      </c>
      <c r="H49" s="40">
        <v>0</v>
      </c>
      <c r="I49" s="40">
        <f>ROUND(G49*H49,P4)</f>
        <v>0</v>
      </c>
      <c r="J49" s="38" t="s">
        <v>83</v>
      </c>
      <c r="O49" s="41">
        <f>I49*0.21</f>
        <v>0</v>
      </c>
      <c r="P49">
        <v>3</v>
      </c>
    </row>
    <row r="50">
      <c r="A50" s="35" t="s">
        <v>84</v>
      </c>
      <c r="B50" s="42"/>
      <c r="C50" s="43"/>
      <c r="D50" s="43"/>
      <c r="E50" s="37" t="s">
        <v>745</v>
      </c>
      <c r="F50" s="43"/>
      <c r="G50" s="43"/>
      <c r="H50" s="43"/>
      <c r="I50" s="43"/>
      <c r="J50" s="44"/>
    </row>
    <row r="51">
      <c r="A51" s="35" t="s">
        <v>86</v>
      </c>
      <c r="B51" s="42"/>
      <c r="C51" s="43"/>
      <c r="D51" s="43"/>
      <c r="E51" s="45" t="s">
        <v>788</v>
      </c>
      <c r="F51" s="43"/>
      <c r="G51" s="43"/>
      <c r="H51" s="43"/>
      <c r="I51" s="43"/>
      <c r="J51" s="44"/>
    </row>
    <row r="52" ht="330">
      <c r="A52" s="35" t="s">
        <v>88</v>
      </c>
      <c r="B52" s="42"/>
      <c r="C52" s="43"/>
      <c r="D52" s="43"/>
      <c r="E52" s="37" t="s">
        <v>493</v>
      </c>
      <c r="F52" s="43"/>
      <c r="G52" s="43"/>
      <c r="H52" s="43"/>
      <c r="I52" s="43"/>
      <c r="J52" s="44"/>
    </row>
    <row r="53">
      <c r="A53" s="35" t="s">
        <v>78</v>
      </c>
      <c r="B53" s="35">
        <v>11</v>
      </c>
      <c r="C53" s="36" t="s">
        <v>747</v>
      </c>
      <c r="D53" s="35" t="s">
        <v>80</v>
      </c>
      <c r="E53" s="37" t="s">
        <v>748</v>
      </c>
      <c r="F53" s="38" t="s">
        <v>110</v>
      </c>
      <c r="G53" s="39">
        <v>2</v>
      </c>
      <c r="H53" s="40">
        <v>0</v>
      </c>
      <c r="I53" s="40">
        <f>ROUND(G53*H53,P4)</f>
        <v>0</v>
      </c>
      <c r="J53" s="38" t="s">
        <v>83</v>
      </c>
      <c r="O53" s="41">
        <f>I53*0.21</f>
        <v>0</v>
      </c>
      <c r="P53">
        <v>3</v>
      </c>
    </row>
    <row r="54">
      <c r="A54" s="35" t="s">
        <v>84</v>
      </c>
      <c r="B54" s="42"/>
      <c r="C54" s="43"/>
      <c r="D54" s="43"/>
      <c r="E54" s="37" t="s">
        <v>789</v>
      </c>
      <c r="F54" s="43"/>
      <c r="G54" s="43"/>
      <c r="H54" s="43"/>
      <c r="I54" s="43"/>
      <c r="J54" s="44"/>
    </row>
    <row r="55">
      <c r="A55" s="35" t="s">
        <v>86</v>
      </c>
      <c r="B55" s="42"/>
      <c r="C55" s="43"/>
      <c r="D55" s="43"/>
      <c r="E55" s="45" t="s">
        <v>680</v>
      </c>
      <c r="F55" s="43"/>
      <c r="G55" s="43"/>
      <c r="H55" s="43"/>
      <c r="I55" s="43"/>
      <c r="J55" s="44"/>
    </row>
    <row r="56" ht="345">
      <c r="A56" s="35" t="s">
        <v>88</v>
      </c>
      <c r="B56" s="42"/>
      <c r="C56" s="43"/>
      <c r="D56" s="43"/>
      <c r="E56" s="37" t="s">
        <v>750</v>
      </c>
      <c r="F56" s="43"/>
      <c r="G56" s="43"/>
      <c r="H56" s="43"/>
      <c r="I56" s="43"/>
      <c r="J56" s="44"/>
    </row>
    <row r="57">
      <c r="A57" s="35" t="s">
        <v>78</v>
      </c>
      <c r="B57" s="35">
        <v>12</v>
      </c>
      <c r="C57" s="36" t="s">
        <v>494</v>
      </c>
      <c r="D57" s="35" t="s">
        <v>80</v>
      </c>
      <c r="E57" s="37" t="s">
        <v>495</v>
      </c>
      <c r="F57" s="38" t="s">
        <v>110</v>
      </c>
      <c r="G57" s="39">
        <v>1</v>
      </c>
      <c r="H57" s="40">
        <v>0</v>
      </c>
      <c r="I57" s="40">
        <f>ROUND(G57*H57,P4)</f>
        <v>0</v>
      </c>
      <c r="J57" s="38" t="s">
        <v>83</v>
      </c>
      <c r="O57" s="41">
        <f>I57*0.21</f>
        <v>0</v>
      </c>
      <c r="P57">
        <v>3</v>
      </c>
    </row>
    <row r="58">
      <c r="A58" s="35" t="s">
        <v>84</v>
      </c>
      <c r="B58" s="42"/>
      <c r="C58" s="43"/>
      <c r="D58" s="43"/>
      <c r="E58" s="46" t="s">
        <v>80</v>
      </c>
      <c r="F58" s="43"/>
      <c r="G58" s="43"/>
      <c r="H58" s="43"/>
      <c r="I58" s="43"/>
      <c r="J58" s="44"/>
    </row>
    <row r="59">
      <c r="A59" s="35" t="s">
        <v>86</v>
      </c>
      <c r="B59" s="42"/>
      <c r="C59" s="43"/>
      <c r="D59" s="43"/>
      <c r="E59" s="45" t="s">
        <v>87</v>
      </c>
      <c r="F59" s="43"/>
      <c r="G59" s="43"/>
      <c r="H59" s="43"/>
      <c r="I59" s="43"/>
      <c r="J59" s="44"/>
    </row>
    <row r="60" ht="90">
      <c r="A60" s="35" t="s">
        <v>88</v>
      </c>
      <c r="B60" s="42"/>
      <c r="C60" s="43"/>
      <c r="D60" s="43"/>
      <c r="E60" s="37" t="s">
        <v>497</v>
      </c>
      <c r="F60" s="43"/>
      <c r="G60" s="43"/>
      <c r="H60" s="43"/>
      <c r="I60" s="43"/>
      <c r="J60" s="44"/>
    </row>
    <row r="61">
      <c r="A61" s="35" t="s">
        <v>78</v>
      </c>
      <c r="B61" s="35">
        <v>13</v>
      </c>
      <c r="C61" s="36" t="s">
        <v>752</v>
      </c>
      <c r="D61" s="35" t="s">
        <v>80</v>
      </c>
      <c r="E61" s="37" t="s">
        <v>753</v>
      </c>
      <c r="F61" s="38" t="s">
        <v>165</v>
      </c>
      <c r="G61" s="39">
        <v>17.899999999999999</v>
      </c>
      <c r="H61" s="40">
        <v>0</v>
      </c>
      <c r="I61" s="40">
        <f>ROUND(G61*H61,P4)</f>
        <v>0</v>
      </c>
      <c r="J61" s="38" t="s">
        <v>83</v>
      </c>
      <c r="O61" s="41">
        <f>I61*0.21</f>
        <v>0</v>
      </c>
      <c r="P61">
        <v>3</v>
      </c>
    </row>
    <row r="62">
      <c r="A62" s="35" t="s">
        <v>84</v>
      </c>
      <c r="B62" s="42"/>
      <c r="C62" s="43"/>
      <c r="D62" s="43"/>
      <c r="E62" s="46" t="s">
        <v>80</v>
      </c>
      <c r="F62" s="43"/>
      <c r="G62" s="43"/>
      <c r="H62" s="43"/>
      <c r="I62" s="43"/>
      <c r="J62" s="44"/>
    </row>
    <row r="63">
      <c r="A63" s="35" t="s">
        <v>86</v>
      </c>
      <c r="B63" s="42"/>
      <c r="C63" s="43"/>
      <c r="D63" s="43"/>
      <c r="E63" s="45" t="s">
        <v>790</v>
      </c>
      <c r="F63" s="43"/>
      <c r="G63" s="43"/>
      <c r="H63" s="43"/>
      <c r="I63" s="43"/>
      <c r="J63" s="44"/>
    </row>
    <row r="64" ht="45">
      <c r="A64" s="35" t="s">
        <v>88</v>
      </c>
      <c r="B64" s="42"/>
      <c r="C64" s="43"/>
      <c r="D64" s="43"/>
      <c r="E64" s="37" t="s">
        <v>755</v>
      </c>
      <c r="F64" s="43"/>
      <c r="G64" s="43"/>
      <c r="H64" s="43"/>
      <c r="I64" s="43"/>
      <c r="J64" s="44"/>
    </row>
    <row r="65">
      <c r="A65" s="35" t="s">
        <v>78</v>
      </c>
      <c r="B65" s="35">
        <v>14</v>
      </c>
      <c r="C65" s="36" t="s">
        <v>756</v>
      </c>
      <c r="D65" s="35" t="s">
        <v>80</v>
      </c>
      <c r="E65" s="37" t="s">
        <v>757</v>
      </c>
      <c r="F65" s="38" t="s">
        <v>165</v>
      </c>
      <c r="G65" s="39">
        <v>2.8999999999999999</v>
      </c>
      <c r="H65" s="40">
        <v>0</v>
      </c>
      <c r="I65" s="40">
        <f>ROUND(G65*H65,P4)</f>
        <v>0</v>
      </c>
      <c r="J65" s="38" t="s">
        <v>83</v>
      </c>
      <c r="O65" s="41">
        <f>I65*0.21</f>
        <v>0</v>
      </c>
      <c r="P65">
        <v>3</v>
      </c>
    </row>
    <row r="66">
      <c r="A66" s="35" t="s">
        <v>84</v>
      </c>
      <c r="B66" s="42"/>
      <c r="C66" s="43"/>
      <c r="D66" s="43"/>
      <c r="E66" s="46" t="s">
        <v>80</v>
      </c>
      <c r="F66" s="43"/>
      <c r="G66" s="43"/>
      <c r="H66" s="43"/>
      <c r="I66" s="43"/>
      <c r="J66" s="44"/>
    </row>
    <row r="67">
      <c r="A67" s="35" t="s">
        <v>86</v>
      </c>
      <c r="B67" s="42"/>
      <c r="C67" s="43"/>
      <c r="D67" s="43"/>
      <c r="E67" s="45" t="s">
        <v>787</v>
      </c>
      <c r="F67" s="43"/>
      <c r="G67" s="43"/>
      <c r="H67" s="43"/>
      <c r="I67" s="43"/>
      <c r="J67" s="44"/>
    </row>
    <row r="68" ht="75">
      <c r="A68" s="35" t="s">
        <v>88</v>
      </c>
      <c r="B68" s="42"/>
      <c r="C68" s="43"/>
      <c r="D68" s="43"/>
      <c r="E68" s="37" t="s">
        <v>759</v>
      </c>
      <c r="F68" s="43"/>
      <c r="G68" s="43"/>
      <c r="H68" s="43"/>
      <c r="I68" s="43"/>
      <c r="J68" s="44"/>
    </row>
    <row r="69">
      <c r="A69" s="35" t="s">
        <v>78</v>
      </c>
      <c r="B69" s="35">
        <v>15</v>
      </c>
      <c r="C69" s="36" t="s">
        <v>760</v>
      </c>
      <c r="D69" s="35" t="s">
        <v>80</v>
      </c>
      <c r="E69" s="37" t="s">
        <v>761</v>
      </c>
      <c r="F69" s="38" t="s">
        <v>165</v>
      </c>
      <c r="G69" s="39">
        <v>15</v>
      </c>
      <c r="H69" s="40">
        <v>0</v>
      </c>
      <c r="I69" s="40">
        <f>ROUND(G69*H69,P4)</f>
        <v>0</v>
      </c>
      <c r="J69" s="38" t="s">
        <v>83</v>
      </c>
      <c r="O69" s="41">
        <f>I69*0.21</f>
        <v>0</v>
      </c>
      <c r="P69">
        <v>3</v>
      </c>
    </row>
    <row r="70">
      <c r="A70" s="35" t="s">
        <v>84</v>
      </c>
      <c r="B70" s="42"/>
      <c r="C70" s="43"/>
      <c r="D70" s="43"/>
      <c r="E70" s="46" t="s">
        <v>80</v>
      </c>
      <c r="F70" s="43"/>
      <c r="G70" s="43"/>
      <c r="H70" s="43"/>
      <c r="I70" s="43"/>
      <c r="J70" s="44"/>
    </row>
    <row r="71">
      <c r="A71" s="35" t="s">
        <v>86</v>
      </c>
      <c r="B71" s="42"/>
      <c r="C71" s="43"/>
      <c r="D71" s="43"/>
      <c r="E71" s="45" t="s">
        <v>788</v>
      </c>
      <c r="F71" s="43"/>
      <c r="G71" s="43"/>
      <c r="H71" s="43"/>
      <c r="I71" s="43"/>
      <c r="J71" s="44"/>
    </row>
    <row r="72" ht="75">
      <c r="A72" s="35" t="s">
        <v>88</v>
      </c>
      <c r="B72" s="42"/>
      <c r="C72" s="43"/>
      <c r="D72" s="43"/>
      <c r="E72" s="37" t="s">
        <v>759</v>
      </c>
      <c r="F72" s="43"/>
      <c r="G72" s="43"/>
      <c r="H72" s="43"/>
      <c r="I72" s="43"/>
      <c r="J72" s="44"/>
    </row>
    <row r="73">
      <c r="A73" s="35" t="s">
        <v>78</v>
      </c>
      <c r="B73" s="35">
        <v>16</v>
      </c>
      <c r="C73" s="36" t="s">
        <v>762</v>
      </c>
      <c r="D73" s="35" t="s">
        <v>80</v>
      </c>
      <c r="E73" s="37" t="s">
        <v>763</v>
      </c>
      <c r="F73" s="38" t="s">
        <v>165</v>
      </c>
      <c r="G73" s="39">
        <v>17.899999999999999</v>
      </c>
      <c r="H73" s="40">
        <v>0</v>
      </c>
      <c r="I73" s="40">
        <f>ROUND(G73*H73,P4)</f>
        <v>0</v>
      </c>
      <c r="J73" s="38" t="s">
        <v>83</v>
      </c>
      <c r="O73" s="41">
        <f>I73*0.21</f>
        <v>0</v>
      </c>
      <c r="P73">
        <v>3</v>
      </c>
    </row>
    <row r="74">
      <c r="A74" s="35" t="s">
        <v>84</v>
      </c>
      <c r="B74" s="42"/>
      <c r="C74" s="43"/>
      <c r="D74" s="43"/>
      <c r="E74" s="37" t="s">
        <v>791</v>
      </c>
      <c r="F74" s="43"/>
      <c r="G74" s="43"/>
      <c r="H74" s="43"/>
      <c r="I74" s="43"/>
      <c r="J74" s="44"/>
    </row>
    <row r="75">
      <c r="A75" s="35" t="s">
        <v>86</v>
      </c>
      <c r="B75" s="42"/>
      <c r="C75" s="43"/>
      <c r="D75" s="43"/>
      <c r="E75" s="45" t="s">
        <v>792</v>
      </c>
      <c r="F75" s="43"/>
      <c r="G75" s="43"/>
      <c r="H75" s="43"/>
      <c r="I75" s="43"/>
      <c r="J75" s="44"/>
    </row>
    <row r="76" ht="30">
      <c r="A76" s="35" t="s">
        <v>88</v>
      </c>
      <c r="B76" s="47"/>
      <c r="C76" s="48"/>
      <c r="D76" s="48"/>
      <c r="E76" s="37" t="s">
        <v>765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47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47</v>
      </c>
      <c r="D4" s="20"/>
      <c r="E4" s="21" t="s">
        <v>48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15.861000000000001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723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793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17.567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725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794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33.427999999999997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727</v>
      </c>
      <c r="F19" s="43"/>
      <c r="G19" s="43"/>
      <c r="H19" s="43"/>
      <c r="I19" s="43"/>
      <c r="J19" s="44"/>
    </row>
    <row r="20" ht="45">
      <c r="A20" s="35" t="s">
        <v>86</v>
      </c>
      <c r="B20" s="42"/>
      <c r="C20" s="43"/>
      <c r="D20" s="43"/>
      <c r="E20" s="45" t="s">
        <v>795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33.427999999999997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796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17.567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797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13.333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 ht="45">
      <c r="A32" s="35" t="s">
        <v>86</v>
      </c>
      <c r="B32" s="42"/>
      <c r="C32" s="43"/>
      <c r="D32" s="43"/>
      <c r="E32" s="45" t="s">
        <v>798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372</v>
      </c>
      <c r="D34" s="32"/>
      <c r="E34" s="29" t="s">
        <v>447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732</v>
      </c>
      <c r="D35" s="35" t="s">
        <v>80</v>
      </c>
      <c r="E35" s="37" t="s">
        <v>733</v>
      </c>
      <c r="F35" s="38" t="s">
        <v>165</v>
      </c>
      <c r="G35" s="39">
        <v>0.14999999999999999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734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785</v>
      </c>
      <c r="F37" s="43"/>
      <c r="G37" s="43"/>
      <c r="H37" s="43"/>
      <c r="I37" s="43"/>
      <c r="J37" s="44"/>
    </row>
    <row r="38" ht="75">
      <c r="A38" s="35" t="s">
        <v>88</v>
      </c>
      <c r="B38" s="42"/>
      <c r="C38" s="43"/>
      <c r="D38" s="43"/>
      <c r="E38" s="37" t="s">
        <v>736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408</v>
      </c>
      <c r="D39" s="32"/>
      <c r="E39" s="29" t="s">
        <v>453</v>
      </c>
      <c r="F39" s="32"/>
      <c r="G39" s="32"/>
      <c r="H39" s="32"/>
      <c r="I39" s="33">
        <f>SUMIFS(I40:I43,A40:A43,"P")</f>
        <v>0</v>
      </c>
      <c r="J39" s="34"/>
    </row>
    <row r="40">
      <c r="A40" s="35" t="s">
        <v>78</v>
      </c>
      <c r="B40" s="35">
        <v>8</v>
      </c>
      <c r="C40" s="36" t="s">
        <v>454</v>
      </c>
      <c r="D40" s="35" t="s">
        <v>80</v>
      </c>
      <c r="E40" s="37" t="s">
        <v>455</v>
      </c>
      <c r="F40" s="38" t="s">
        <v>130</v>
      </c>
      <c r="G40" s="39">
        <v>2.528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737</v>
      </c>
      <c r="F41" s="43"/>
      <c r="G41" s="43"/>
      <c r="H41" s="43"/>
      <c r="I41" s="43"/>
      <c r="J41" s="44"/>
    </row>
    <row r="42" ht="45">
      <c r="A42" s="35" t="s">
        <v>86</v>
      </c>
      <c r="B42" s="42"/>
      <c r="C42" s="43"/>
      <c r="D42" s="43"/>
      <c r="E42" s="45" t="s">
        <v>799</v>
      </c>
      <c r="F42" s="43"/>
      <c r="G42" s="43"/>
      <c r="H42" s="43"/>
      <c r="I42" s="43"/>
      <c r="J42" s="44"/>
    </row>
    <row r="43" ht="60">
      <c r="A43" s="35" t="s">
        <v>88</v>
      </c>
      <c r="B43" s="42"/>
      <c r="C43" s="43"/>
      <c r="D43" s="43"/>
      <c r="E43" s="37" t="s">
        <v>458</v>
      </c>
      <c r="F43" s="43"/>
      <c r="G43" s="43"/>
      <c r="H43" s="43"/>
      <c r="I43" s="43"/>
      <c r="J43" s="44"/>
    </row>
    <row r="44">
      <c r="A44" s="29" t="s">
        <v>75</v>
      </c>
      <c r="B44" s="30"/>
      <c r="C44" s="31" t="s">
        <v>488</v>
      </c>
      <c r="D44" s="32"/>
      <c r="E44" s="29" t="s">
        <v>489</v>
      </c>
      <c r="F44" s="32"/>
      <c r="G44" s="32"/>
      <c r="H44" s="32"/>
      <c r="I44" s="33">
        <f>SUMIFS(I45:I76,A45:A76,"P")</f>
        <v>0</v>
      </c>
      <c r="J44" s="34"/>
    </row>
    <row r="45">
      <c r="A45" s="35" t="s">
        <v>78</v>
      </c>
      <c r="B45" s="35">
        <v>9</v>
      </c>
      <c r="C45" s="36" t="s">
        <v>739</v>
      </c>
      <c r="D45" s="35" t="s">
        <v>80</v>
      </c>
      <c r="E45" s="37" t="s">
        <v>740</v>
      </c>
      <c r="F45" s="38" t="s">
        <v>165</v>
      </c>
      <c r="G45" s="39">
        <v>2.4500000000000002</v>
      </c>
      <c r="H45" s="40">
        <v>0</v>
      </c>
      <c r="I45" s="40">
        <f>ROUND(G45*H45,P4)</f>
        <v>0</v>
      </c>
      <c r="J45" s="38" t="s">
        <v>83</v>
      </c>
      <c r="O45" s="41">
        <f>I45*0.21</f>
        <v>0</v>
      </c>
      <c r="P45">
        <v>3</v>
      </c>
    </row>
    <row r="46">
      <c r="A46" s="35" t="s">
        <v>84</v>
      </c>
      <c r="B46" s="42"/>
      <c r="C46" s="43"/>
      <c r="D46" s="43"/>
      <c r="E46" s="37" t="s">
        <v>800</v>
      </c>
      <c r="F46" s="43"/>
      <c r="G46" s="43"/>
      <c r="H46" s="43"/>
      <c r="I46" s="43"/>
      <c r="J46" s="44"/>
    </row>
    <row r="47">
      <c r="A47" s="35" t="s">
        <v>86</v>
      </c>
      <c r="B47" s="42"/>
      <c r="C47" s="43"/>
      <c r="D47" s="43"/>
      <c r="E47" s="45" t="s">
        <v>801</v>
      </c>
      <c r="F47" s="43"/>
      <c r="G47" s="43"/>
      <c r="H47" s="43"/>
      <c r="I47" s="43"/>
      <c r="J47" s="44"/>
    </row>
    <row r="48" ht="330">
      <c r="A48" s="35" t="s">
        <v>88</v>
      </c>
      <c r="B48" s="42"/>
      <c r="C48" s="43"/>
      <c r="D48" s="43"/>
      <c r="E48" s="37" t="s">
        <v>493</v>
      </c>
      <c r="F48" s="43"/>
      <c r="G48" s="43"/>
      <c r="H48" s="43"/>
      <c r="I48" s="43"/>
      <c r="J48" s="44"/>
    </row>
    <row r="49">
      <c r="A49" s="35" t="s">
        <v>78</v>
      </c>
      <c r="B49" s="35">
        <v>10</v>
      </c>
      <c r="C49" s="36" t="s">
        <v>743</v>
      </c>
      <c r="D49" s="35" t="s">
        <v>80</v>
      </c>
      <c r="E49" s="37" t="s">
        <v>744</v>
      </c>
      <c r="F49" s="38" t="s">
        <v>165</v>
      </c>
      <c r="G49" s="39">
        <v>21.199999999999999</v>
      </c>
      <c r="H49" s="40">
        <v>0</v>
      </c>
      <c r="I49" s="40">
        <f>ROUND(G49*H49,P4)</f>
        <v>0</v>
      </c>
      <c r="J49" s="38" t="s">
        <v>83</v>
      </c>
      <c r="O49" s="41">
        <f>I49*0.21</f>
        <v>0</v>
      </c>
      <c r="P49">
        <v>3</v>
      </c>
    </row>
    <row r="50">
      <c r="A50" s="35" t="s">
        <v>84</v>
      </c>
      <c r="B50" s="42"/>
      <c r="C50" s="43"/>
      <c r="D50" s="43"/>
      <c r="E50" s="37" t="s">
        <v>745</v>
      </c>
      <c r="F50" s="43"/>
      <c r="G50" s="43"/>
      <c r="H50" s="43"/>
      <c r="I50" s="43"/>
      <c r="J50" s="44"/>
    </row>
    <row r="51">
      <c r="A51" s="35" t="s">
        <v>86</v>
      </c>
      <c r="B51" s="42"/>
      <c r="C51" s="43"/>
      <c r="D51" s="43"/>
      <c r="E51" s="45" t="s">
        <v>802</v>
      </c>
      <c r="F51" s="43"/>
      <c r="G51" s="43"/>
      <c r="H51" s="43"/>
      <c r="I51" s="43"/>
      <c r="J51" s="44"/>
    </row>
    <row r="52" ht="330">
      <c r="A52" s="35" t="s">
        <v>88</v>
      </c>
      <c r="B52" s="42"/>
      <c r="C52" s="43"/>
      <c r="D52" s="43"/>
      <c r="E52" s="37" t="s">
        <v>493</v>
      </c>
      <c r="F52" s="43"/>
      <c r="G52" s="43"/>
      <c r="H52" s="43"/>
      <c r="I52" s="43"/>
      <c r="J52" s="44"/>
    </row>
    <row r="53">
      <c r="A53" s="35" t="s">
        <v>78</v>
      </c>
      <c r="B53" s="35">
        <v>11</v>
      </c>
      <c r="C53" s="36" t="s">
        <v>747</v>
      </c>
      <c r="D53" s="35" t="s">
        <v>80</v>
      </c>
      <c r="E53" s="37" t="s">
        <v>748</v>
      </c>
      <c r="F53" s="38" t="s">
        <v>110</v>
      </c>
      <c r="G53" s="39">
        <v>2</v>
      </c>
      <c r="H53" s="40">
        <v>0</v>
      </c>
      <c r="I53" s="40">
        <f>ROUND(G53*H53,P4)</f>
        <v>0</v>
      </c>
      <c r="J53" s="38" t="s">
        <v>83</v>
      </c>
      <c r="O53" s="41">
        <f>I53*0.21</f>
        <v>0</v>
      </c>
      <c r="P53">
        <v>3</v>
      </c>
    </row>
    <row r="54">
      <c r="A54" s="35" t="s">
        <v>84</v>
      </c>
      <c r="B54" s="42"/>
      <c r="C54" s="43"/>
      <c r="D54" s="43"/>
      <c r="E54" s="46" t="s">
        <v>80</v>
      </c>
      <c r="F54" s="43"/>
      <c r="G54" s="43"/>
      <c r="H54" s="43"/>
      <c r="I54" s="43"/>
      <c r="J54" s="44"/>
    </row>
    <row r="55">
      <c r="A55" s="35" t="s">
        <v>86</v>
      </c>
      <c r="B55" s="42"/>
      <c r="C55" s="43"/>
      <c r="D55" s="43"/>
      <c r="E55" s="45" t="s">
        <v>680</v>
      </c>
      <c r="F55" s="43"/>
      <c r="G55" s="43"/>
      <c r="H55" s="43"/>
      <c r="I55" s="43"/>
      <c r="J55" s="44"/>
    </row>
    <row r="56" ht="345">
      <c r="A56" s="35" t="s">
        <v>88</v>
      </c>
      <c r="B56" s="42"/>
      <c r="C56" s="43"/>
      <c r="D56" s="43"/>
      <c r="E56" s="37" t="s">
        <v>750</v>
      </c>
      <c r="F56" s="43"/>
      <c r="G56" s="43"/>
      <c r="H56" s="43"/>
      <c r="I56" s="43"/>
      <c r="J56" s="44"/>
    </row>
    <row r="57">
      <c r="A57" s="35" t="s">
        <v>78</v>
      </c>
      <c r="B57" s="35">
        <v>12</v>
      </c>
      <c r="C57" s="36" t="s">
        <v>494</v>
      </c>
      <c r="D57" s="35" t="s">
        <v>80</v>
      </c>
      <c r="E57" s="37" t="s">
        <v>495</v>
      </c>
      <c r="F57" s="38" t="s">
        <v>110</v>
      </c>
      <c r="G57" s="39">
        <v>1</v>
      </c>
      <c r="H57" s="40">
        <v>0</v>
      </c>
      <c r="I57" s="40">
        <f>ROUND(G57*H57,P4)</f>
        <v>0</v>
      </c>
      <c r="J57" s="38" t="s">
        <v>83</v>
      </c>
      <c r="O57" s="41">
        <f>I57*0.21</f>
        <v>0</v>
      </c>
      <c r="P57">
        <v>3</v>
      </c>
    </row>
    <row r="58">
      <c r="A58" s="35" t="s">
        <v>84</v>
      </c>
      <c r="B58" s="42"/>
      <c r="C58" s="43"/>
      <c r="D58" s="43"/>
      <c r="E58" s="46" t="s">
        <v>80</v>
      </c>
      <c r="F58" s="43"/>
      <c r="G58" s="43"/>
      <c r="H58" s="43"/>
      <c r="I58" s="43"/>
      <c r="J58" s="44"/>
    </row>
    <row r="59">
      <c r="A59" s="35" t="s">
        <v>86</v>
      </c>
      <c r="B59" s="42"/>
      <c r="C59" s="43"/>
      <c r="D59" s="43"/>
      <c r="E59" s="45" t="s">
        <v>87</v>
      </c>
      <c r="F59" s="43"/>
      <c r="G59" s="43"/>
      <c r="H59" s="43"/>
      <c r="I59" s="43"/>
      <c r="J59" s="44"/>
    </row>
    <row r="60" ht="90">
      <c r="A60" s="35" t="s">
        <v>88</v>
      </c>
      <c r="B60" s="42"/>
      <c r="C60" s="43"/>
      <c r="D60" s="43"/>
      <c r="E60" s="37" t="s">
        <v>497</v>
      </c>
      <c r="F60" s="43"/>
      <c r="G60" s="43"/>
      <c r="H60" s="43"/>
      <c r="I60" s="43"/>
      <c r="J60" s="44"/>
    </row>
    <row r="61">
      <c r="A61" s="35" t="s">
        <v>78</v>
      </c>
      <c r="B61" s="35">
        <v>13</v>
      </c>
      <c r="C61" s="36" t="s">
        <v>752</v>
      </c>
      <c r="D61" s="35" t="s">
        <v>80</v>
      </c>
      <c r="E61" s="37" t="s">
        <v>753</v>
      </c>
      <c r="F61" s="38" t="s">
        <v>165</v>
      </c>
      <c r="G61" s="39">
        <v>23.649999999999999</v>
      </c>
      <c r="H61" s="40">
        <v>0</v>
      </c>
      <c r="I61" s="40">
        <f>ROUND(G61*H61,P4)</f>
        <v>0</v>
      </c>
      <c r="J61" s="38" t="s">
        <v>83</v>
      </c>
      <c r="O61" s="41">
        <f>I61*0.21</f>
        <v>0</v>
      </c>
      <c r="P61">
        <v>3</v>
      </c>
    </row>
    <row r="62">
      <c r="A62" s="35" t="s">
        <v>84</v>
      </c>
      <c r="B62" s="42"/>
      <c r="C62" s="43"/>
      <c r="D62" s="43"/>
      <c r="E62" s="46" t="s">
        <v>80</v>
      </c>
      <c r="F62" s="43"/>
      <c r="G62" s="43"/>
      <c r="H62" s="43"/>
      <c r="I62" s="43"/>
      <c r="J62" s="44"/>
    </row>
    <row r="63">
      <c r="A63" s="35" t="s">
        <v>86</v>
      </c>
      <c r="B63" s="42"/>
      <c r="C63" s="43"/>
      <c r="D63" s="43"/>
      <c r="E63" s="45" t="s">
        <v>803</v>
      </c>
      <c r="F63" s="43"/>
      <c r="G63" s="43"/>
      <c r="H63" s="43"/>
      <c r="I63" s="43"/>
      <c r="J63" s="44"/>
    </row>
    <row r="64" ht="45">
      <c r="A64" s="35" t="s">
        <v>88</v>
      </c>
      <c r="B64" s="42"/>
      <c r="C64" s="43"/>
      <c r="D64" s="43"/>
      <c r="E64" s="37" t="s">
        <v>755</v>
      </c>
      <c r="F64" s="43"/>
      <c r="G64" s="43"/>
      <c r="H64" s="43"/>
      <c r="I64" s="43"/>
      <c r="J64" s="44"/>
    </row>
    <row r="65">
      <c r="A65" s="35" t="s">
        <v>78</v>
      </c>
      <c r="B65" s="35">
        <v>14</v>
      </c>
      <c r="C65" s="36" t="s">
        <v>756</v>
      </c>
      <c r="D65" s="35" t="s">
        <v>80</v>
      </c>
      <c r="E65" s="37" t="s">
        <v>757</v>
      </c>
      <c r="F65" s="38" t="s">
        <v>165</v>
      </c>
      <c r="G65" s="39">
        <v>2.4500000000000002</v>
      </c>
      <c r="H65" s="40">
        <v>0</v>
      </c>
      <c r="I65" s="40">
        <f>ROUND(G65*H65,P4)</f>
        <v>0</v>
      </c>
      <c r="J65" s="38" t="s">
        <v>83</v>
      </c>
      <c r="O65" s="41">
        <f>I65*0.21</f>
        <v>0</v>
      </c>
      <c r="P65">
        <v>3</v>
      </c>
    </row>
    <row r="66">
      <c r="A66" s="35" t="s">
        <v>84</v>
      </c>
      <c r="B66" s="42"/>
      <c r="C66" s="43"/>
      <c r="D66" s="43"/>
      <c r="E66" s="37" t="s">
        <v>800</v>
      </c>
      <c r="F66" s="43"/>
      <c r="G66" s="43"/>
      <c r="H66" s="43"/>
      <c r="I66" s="43"/>
      <c r="J66" s="44"/>
    </row>
    <row r="67">
      <c r="A67" s="35" t="s">
        <v>86</v>
      </c>
      <c r="B67" s="42"/>
      <c r="C67" s="43"/>
      <c r="D67" s="43"/>
      <c r="E67" s="45" t="s">
        <v>801</v>
      </c>
      <c r="F67" s="43"/>
      <c r="G67" s="43"/>
      <c r="H67" s="43"/>
      <c r="I67" s="43"/>
      <c r="J67" s="44"/>
    </row>
    <row r="68" ht="75">
      <c r="A68" s="35" t="s">
        <v>88</v>
      </c>
      <c r="B68" s="42"/>
      <c r="C68" s="43"/>
      <c r="D68" s="43"/>
      <c r="E68" s="37" t="s">
        <v>759</v>
      </c>
      <c r="F68" s="43"/>
      <c r="G68" s="43"/>
      <c r="H68" s="43"/>
      <c r="I68" s="43"/>
      <c r="J68" s="44"/>
    </row>
    <row r="69">
      <c r="A69" s="35" t="s">
        <v>78</v>
      </c>
      <c r="B69" s="35">
        <v>15</v>
      </c>
      <c r="C69" s="36" t="s">
        <v>760</v>
      </c>
      <c r="D69" s="35" t="s">
        <v>80</v>
      </c>
      <c r="E69" s="37" t="s">
        <v>761</v>
      </c>
      <c r="F69" s="38" t="s">
        <v>165</v>
      </c>
      <c r="G69" s="39">
        <v>21.199999999999999</v>
      </c>
      <c r="H69" s="40">
        <v>0</v>
      </c>
      <c r="I69" s="40">
        <f>ROUND(G69*H69,P4)</f>
        <v>0</v>
      </c>
      <c r="J69" s="38" t="s">
        <v>83</v>
      </c>
      <c r="O69" s="41">
        <f>I69*0.21</f>
        <v>0</v>
      </c>
      <c r="P69">
        <v>3</v>
      </c>
    </row>
    <row r="70">
      <c r="A70" s="35" t="s">
        <v>84</v>
      </c>
      <c r="B70" s="42"/>
      <c r="C70" s="43"/>
      <c r="D70" s="43"/>
      <c r="E70" s="37" t="s">
        <v>804</v>
      </c>
      <c r="F70" s="43"/>
      <c r="G70" s="43"/>
      <c r="H70" s="43"/>
      <c r="I70" s="43"/>
      <c r="J70" s="44"/>
    </row>
    <row r="71">
      <c r="A71" s="35" t="s">
        <v>86</v>
      </c>
      <c r="B71" s="42"/>
      <c r="C71" s="43"/>
      <c r="D71" s="43"/>
      <c r="E71" s="45" t="s">
        <v>802</v>
      </c>
      <c r="F71" s="43"/>
      <c r="G71" s="43"/>
      <c r="H71" s="43"/>
      <c r="I71" s="43"/>
      <c r="J71" s="44"/>
    </row>
    <row r="72" ht="75">
      <c r="A72" s="35" t="s">
        <v>88</v>
      </c>
      <c r="B72" s="42"/>
      <c r="C72" s="43"/>
      <c r="D72" s="43"/>
      <c r="E72" s="37" t="s">
        <v>759</v>
      </c>
      <c r="F72" s="43"/>
      <c r="G72" s="43"/>
      <c r="H72" s="43"/>
      <c r="I72" s="43"/>
      <c r="J72" s="44"/>
    </row>
    <row r="73">
      <c r="A73" s="35" t="s">
        <v>78</v>
      </c>
      <c r="B73" s="35">
        <v>16</v>
      </c>
      <c r="C73" s="36" t="s">
        <v>762</v>
      </c>
      <c r="D73" s="35" t="s">
        <v>80</v>
      </c>
      <c r="E73" s="37" t="s">
        <v>763</v>
      </c>
      <c r="F73" s="38" t="s">
        <v>165</v>
      </c>
      <c r="G73" s="39">
        <v>23.649999999999999</v>
      </c>
      <c r="H73" s="40">
        <v>0</v>
      </c>
      <c r="I73" s="40">
        <f>ROUND(G73*H73,P4)</f>
        <v>0</v>
      </c>
      <c r="J73" s="38" t="s">
        <v>83</v>
      </c>
      <c r="O73" s="41">
        <f>I73*0.21</f>
        <v>0</v>
      </c>
      <c r="P73">
        <v>3</v>
      </c>
    </row>
    <row r="74">
      <c r="A74" s="35" t="s">
        <v>84</v>
      </c>
      <c r="B74" s="42"/>
      <c r="C74" s="43"/>
      <c r="D74" s="43"/>
      <c r="E74" s="37" t="s">
        <v>804</v>
      </c>
      <c r="F74" s="43"/>
      <c r="G74" s="43"/>
      <c r="H74" s="43"/>
      <c r="I74" s="43"/>
      <c r="J74" s="44"/>
    </row>
    <row r="75">
      <c r="A75" s="35" t="s">
        <v>86</v>
      </c>
      <c r="B75" s="42"/>
      <c r="C75" s="43"/>
      <c r="D75" s="43"/>
      <c r="E75" s="45" t="s">
        <v>803</v>
      </c>
      <c r="F75" s="43"/>
      <c r="G75" s="43"/>
      <c r="H75" s="43"/>
      <c r="I75" s="43"/>
      <c r="J75" s="44"/>
    </row>
    <row r="76" ht="30">
      <c r="A76" s="35" t="s">
        <v>88</v>
      </c>
      <c r="B76" s="47"/>
      <c r="C76" s="48"/>
      <c r="D76" s="48"/>
      <c r="E76" s="37" t="s">
        <v>765</v>
      </c>
      <c r="F76" s="48"/>
      <c r="G76" s="48"/>
      <c r="H76" s="48"/>
      <c r="I76" s="48"/>
      <c r="J7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49</v>
      </c>
      <c r="I3" s="23">
        <f>SUMIFS(I8:I63,A8:A63,"SD")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49</v>
      </c>
      <c r="D4" s="20"/>
      <c r="E4" s="21" t="s">
        <v>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80</v>
      </c>
      <c r="E9" s="37" t="s">
        <v>129</v>
      </c>
      <c r="F9" s="38" t="s">
        <v>130</v>
      </c>
      <c r="G9" s="39">
        <v>10.092000000000001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45">
      <c r="A10" s="35" t="s">
        <v>84</v>
      </c>
      <c r="B10" s="42"/>
      <c r="C10" s="43"/>
      <c r="D10" s="43"/>
      <c r="E10" s="37" t="s">
        <v>723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805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29" t="s">
        <v>75</v>
      </c>
      <c r="B13" s="30"/>
      <c r="C13" s="31" t="s">
        <v>121</v>
      </c>
      <c r="D13" s="32"/>
      <c r="E13" s="29" t="s">
        <v>122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78</v>
      </c>
      <c r="B14" s="35">
        <v>2</v>
      </c>
      <c r="C14" s="36" t="s">
        <v>177</v>
      </c>
      <c r="D14" s="35" t="s">
        <v>80</v>
      </c>
      <c r="E14" s="37" t="s">
        <v>178</v>
      </c>
      <c r="F14" s="38" t="s">
        <v>130</v>
      </c>
      <c r="G14" s="39">
        <v>25.244</v>
      </c>
      <c r="H14" s="40">
        <v>0</v>
      </c>
      <c r="I14" s="40">
        <f>ROUND(G14*H14,P4)</f>
        <v>0</v>
      </c>
      <c r="J14" s="38" t="s">
        <v>83</v>
      </c>
      <c r="O14" s="41">
        <f>I14*0.21</f>
        <v>0</v>
      </c>
      <c r="P14">
        <v>3</v>
      </c>
    </row>
    <row r="15" ht="30">
      <c r="A15" s="35" t="s">
        <v>84</v>
      </c>
      <c r="B15" s="42"/>
      <c r="C15" s="43"/>
      <c r="D15" s="43"/>
      <c r="E15" s="37" t="s">
        <v>725</v>
      </c>
      <c r="F15" s="43"/>
      <c r="G15" s="43"/>
      <c r="H15" s="43"/>
      <c r="I15" s="43"/>
      <c r="J15" s="44"/>
    </row>
    <row r="16">
      <c r="A16" s="35" t="s">
        <v>86</v>
      </c>
      <c r="B16" s="42"/>
      <c r="C16" s="43"/>
      <c r="D16" s="43"/>
      <c r="E16" s="45" t="s">
        <v>806</v>
      </c>
      <c r="F16" s="43"/>
      <c r="G16" s="43"/>
      <c r="H16" s="43"/>
      <c r="I16" s="43"/>
      <c r="J16" s="44"/>
    </row>
    <row r="17" ht="390">
      <c r="A17" s="35" t="s">
        <v>88</v>
      </c>
      <c r="B17" s="42"/>
      <c r="C17" s="43"/>
      <c r="D17" s="43"/>
      <c r="E17" s="37" t="s">
        <v>181</v>
      </c>
      <c r="F17" s="43"/>
      <c r="G17" s="43"/>
      <c r="H17" s="43"/>
      <c r="I17" s="43"/>
      <c r="J17" s="44"/>
    </row>
    <row r="18">
      <c r="A18" s="35" t="s">
        <v>78</v>
      </c>
      <c r="B18" s="35">
        <v>3</v>
      </c>
      <c r="C18" s="36" t="s">
        <v>426</v>
      </c>
      <c r="D18" s="35" t="s">
        <v>80</v>
      </c>
      <c r="E18" s="37" t="s">
        <v>427</v>
      </c>
      <c r="F18" s="38" t="s">
        <v>130</v>
      </c>
      <c r="G18" s="39">
        <v>35.335999999999999</v>
      </c>
      <c r="H18" s="40">
        <v>0</v>
      </c>
      <c r="I18" s="40">
        <f>ROUND(G18*H18,P4)</f>
        <v>0</v>
      </c>
      <c r="J18" s="38" t="s">
        <v>83</v>
      </c>
      <c r="O18" s="41">
        <f>I18*0.21</f>
        <v>0</v>
      </c>
      <c r="P18">
        <v>3</v>
      </c>
    </row>
    <row r="19" ht="45">
      <c r="A19" s="35" t="s">
        <v>84</v>
      </c>
      <c r="B19" s="42"/>
      <c r="C19" s="43"/>
      <c r="D19" s="43"/>
      <c r="E19" s="37" t="s">
        <v>727</v>
      </c>
      <c r="F19" s="43"/>
      <c r="G19" s="43"/>
      <c r="H19" s="43"/>
      <c r="I19" s="43"/>
      <c r="J19" s="44"/>
    </row>
    <row r="20">
      <c r="A20" s="35" t="s">
        <v>86</v>
      </c>
      <c r="B20" s="42"/>
      <c r="C20" s="43"/>
      <c r="D20" s="43"/>
      <c r="E20" s="45" t="s">
        <v>807</v>
      </c>
      <c r="F20" s="43"/>
      <c r="G20" s="43"/>
      <c r="H20" s="43"/>
      <c r="I20" s="43"/>
      <c r="J20" s="44"/>
    </row>
    <row r="21" ht="405">
      <c r="A21" s="35" t="s">
        <v>88</v>
      </c>
      <c r="B21" s="42"/>
      <c r="C21" s="43"/>
      <c r="D21" s="43"/>
      <c r="E21" s="37" t="s">
        <v>430</v>
      </c>
      <c r="F21" s="43"/>
      <c r="G21" s="43"/>
      <c r="H21" s="43"/>
      <c r="I21" s="43"/>
      <c r="J21" s="44"/>
    </row>
    <row r="22">
      <c r="A22" s="35" t="s">
        <v>78</v>
      </c>
      <c r="B22" s="35">
        <v>4</v>
      </c>
      <c r="C22" s="36" t="s">
        <v>192</v>
      </c>
      <c r="D22" s="35" t="s">
        <v>80</v>
      </c>
      <c r="E22" s="37" t="s">
        <v>193</v>
      </c>
      <c r="F22" s="38" t="s">
        <v>130</v>
      </c>
      <c r="G22" s="39">
        <v>35.335999999999999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>
      <c r="A23" s="35" t="s">
        <v>84</v>
      </c>
      <c r="B23" s="42"/>
      <c r="C23" s="43"/>
      <c r="D23" s="43"/>
      <c r="E23" s="46" t="s">
        <v>80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808</v>
      </c>
      <c r="F24" s="43"/>
      <c r="G24" s="43"/>
      <c r="H24" s="43"/>
      <c r="I24" s="43"/>
      <c r="J24" s="44"/>
    </row>
    <row r="25" ht="240">
      <c r="A25" s="35" t="s">
        <v>88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432</v>
      </c>
      <c r="D26" s="35" t="s">
        <v>80</v>
      </c>
      <c r="E26" s="37" t="s">
        <v>433</v>
      </c>
      <c r="F26" s="38" t="s">
        <v>130</v>
      </c>
      <c r="G26" s="39">
        <v>26.244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>
      <c r="A27" s="35" t="s">
        <v>84</v>
      </c>
      <c r="B27" s="42"/>
      <c r="C27" s="43"/>
      <c r="D27" s="43"/>
      <c r="E27" s="46" t="s">
        <v>80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809</v>
      </c>
      <c r="F28" s="43"/>
      <c r="G28" s="43"/>
      <c r="H28" s="43"/>
      <c r="I28" s="43"/>
      <c r="J28" s="44"/>
    </row>
    <row r="29" ht="300">
      <c r="A29" s="35" t="s">
        <v>88</v>
      </c>
      <c r="B29" s="42"/>
      <c r="C29" s="43"/>
      <c r="D29" s="43"/>
      <c r="E29" s="37" t="s">
        <v>436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437</v>
      </c>
      <c r="D30" s="35" t="s">
        <v>80</v>
      </c>
      <c r="E30" s="37" t="s">
        <v>438</v>
      </c>
      <c r="F30" s="38" t="s">
        <v>130</v>
      </c>
      <c r="G30" s="39">
        <v>7.6619999999999999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46" t="s">
        <v>80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810</v>
      </c>
      <c r="F32" s="43"/>
      <c r="G32" s="43"/>
      <c r="H32" s="43"/>
      <c r="I32" s="43"/>
      <c r="J32" s="44"/>
    </row>
    <row r="33" ht="390">
      <c r="A33" s="35" t="s">
        <v>88</v>
      </c>
      <c r="B33" s="42"/>
      <c r="C33" s="43"/>
      <c r="D33" s="43"/>
      <c r="E33" s="37" t="s">
        <v>441</v>
      </c>
      <c r="F33" s="43"/>
      <c r="G33" s="43"/>
      <c r="H33" s="43"/>
      <c r="I33" s="43"/>
      <c r="J33" s="44"/>
    </row>
    <row r="34">
      <c r="A34" s="29" t="s">
        <v>75</v>
      </c>
      <c r="B34" s="30"/>
      <c r="C34" s="31" t="s">
        <v>408</v>
      </c>
      <c r="D34" s="32"/>
      <c r="E34" s="29" t="s">
        <v>453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78</v>
      </c>
      <c r="B35" s="35">
        <v>7</v>
      </c>
      <c r="C35" s="36" t="s">
        <v>454</v>
      </c>
      <c r="D35" s="35" t="s">
        <v>80</v>
      </c>
      <c r="E35" s="37" t="s">
        <v>455</v>
      </c>
      <c r="F35" s="38" t="s">
        <v>130</v>
      </c>
      <c r="G35" s="39">
        <v>1.4299999999999999</v>
      </c>
      <c r="H35" s="40">
        <v>0</v>
      </c>
      <c r="I35" s="40">
        <f>ROUND(G35*H35,P4)</f>
        <v>0</v>
      </c>
      <c r="J35" s="38" t="s">
        <v>83</v>
      </c>
      <c r="O35" s="41">
        <f>I35*0.21</f>
        <v>0</v>
      </c>
      <c r="P35">
        <v>3</v>
      </c>
    </row>
    <row r="36">
      <c r="A36" s="35" t="s">
        <v>84</v>
      </c>
      <c r="B36" s="42"/>
      <c r="C36" s="43"/>
      <c r="D36" s="43"/>
      <c r="E36" s="37" t="s">
        <v>811</v>
      </c>
      <c r="F36" s="43"/>
      <c r="G36" s="43"/>
      <c r="H36" s="43"/>
      <c r="I36" s="43"/>
      <c r="J36" s="44"/>
    </row>
    <row r="37">
      <c r="A37" s="35" t="s">
        <v>86</v>
      </c>
      <c r="B37" s="42"/>
      <c r="C37" s="43"/>
      <c r="D37" s="43"/>
      <c r="E37" s="45" t="s">
        <v>812</v>
      </c>
      <c r="F37" s="43"/>
      <c r="G37" s="43"/>
      <c r="H37" s="43"/>
      <c r="I37" s="43"/>
      <c r="J37" s="44"/>
    </row>
    <row r="38" ht="60">
      <c r="A38" s="35" t="s">
        <v>88</v>
      </c>
      <c r="B38" s="42"/>
      <c r="C38" s="43"/>
      <c r="D38" s="43"/>
      <c r="E38" s="37" t="s">
        <v>458</v>
      </c>
      <c r="F38" s="43"/>
      <c r="G38" s="43"/>
      <c r="H38" s="43"/>
      <c r="I38" s="43"/>
      <c r="J38" s="44"/>
    </row>
    <row r="39">
      <c r="A39" s="29" t="s">
        <v>75</v>
      </c>
      <c r="B39" s="30"/>
      <c r="C39" s="31" t="s">
        <v>488</v>
      </c>
      <c r="D39" s="32"/>
      <c r="E39" s="29" t="s">
        <v>489</v>
      </c>
      <c r="F39" s="32"/>
      <c r="G39" s="32"/>
      <c r="H39" s="32"/>
      <c r="I39" s="33">
        <f>SUMIFS(I40:I63,A40:A63,"P")</f>
        <v>0</v>
      </c>
      <c r="J39" s="34"/>
    </row>
    <row r="40">
      <c r="A40" s="35" t="s">
        <v>78</v>
      </c>
      <c r="B40" s="35">
        <v>8</v>
      </c>
      <c r="C40" s="36" t="s">
        <v>743</v>
      </c>
      <c r="D40" s="35" t="s">
        <v>80</v>
      </c>
      <c r="E40" s="37" t="s">
        <v>744</v>
      </c>
      <c r="F40" s="38" t="s">
        <v>165</v>
      </c>
      <c r="G40" s="39">
        <v>13</v>
      </c>
      <c r="H40" s="40">
        <v>0</v>
      </c>
      <c r="I40" s="40">
        <f>ROUND(G40*H40,P4)</f>
        <v>0</v>
      </c>
      <c r="J40" s="38" t="s">
        <v>83</v>
      </c>
      <c r="O40" s="41">
        <f>I40*0.21</f>
        <v>0</v>
      </c>
      <c r="P40">
        <v>3</v>
      </c>
    </row>
    <row r="41">
      <c r="A41" s="35" t="s">
        <v>84</v>
      </c>
      <c r="B41" s="42"/>
      <c r="C41" s="43"/>
      <c r="D41" s="43"/>
      <c r="E41" s="37" t="s">
        <v>745</v>
      </c>
      <c r="F41" s="43"/>
      <c r="G41" s="43"/>
      <c r="H41" s="43"/>
      <c r="I41" s="43"/>
      <c r="J41" s="44"/>
    </row>
    <row r="42">
      <c r="A42" s="35" t="s">
        <v>86</v>
      </c>
      <c r="B42" s="42"/>
      <c r="C42" s="43"/>
      <c r="D42" s="43"/>
      <c r="E42" s="45" t="s">
        <v>378</v>
      </c>
      <c r="F42" s="43"/>
      <c r="G42" s="43"/>
      <c r="H42" s="43"/>
      <c r="I42" s="43"/>
      <c r="J42" s="44"/>
    </row>
    <row r="43" ht="330">
      <c r="A43" s="35" t="s">
        <v>88</v>
      </c>
      <c r="B43" s="42"/>
      <c r="C43" s="43"/>
      <c r="D43" s="43"/>
      <c r="E43" s="37" t="s">
        <v>493</v>
      </c>
      <c r="F43" s="43"/>
      <c r="G43" s="43"/>
      <c r="H43" s="43"/>
      <c r="I43" s="43"/>
      <c r="J43" s="44"/>
    </row>
    <row r="44">
      <c r="A44" s="35" t="s">
        <v>78</v>
      </c>
      <c r="B44" s="35">
        <v>9</v>
      </c>
      <c r="C44" s="36" t="s">
        <v>747</v>
      </c>
      <c r="D44" s="35" t="s">
        <v>80</v>
      </c>
      <c r="E44" s="37" t="s">
        <v>748</v>
      </c>
      <c r="F44" s="38" t="s">
        <v>110</v>
      </c>
      <c r="G44" s="39">
        <v>1</v>
      </c>
      <c r="H44" s="40">
        <v>0</v>
      </c>
      <c r="I44" s="40">
        <f>ROUND(G44*H44,P4)</f>
        <v>0</v>
      </c>
      <c r="J44" s="38" t="s">
        <v>83</v>
      </c>
      <c r="O44" s="41">
        <f>I44*0.21</f>
        <v>0</v>
      </c>
      <c r="P44">
        <v>3</v>
      </c>
    </row>
    <row r="45" ht="30">
      <c r="A45" s="35" t="s">
        <v>84</v>
      </c>
      <c r="B45" s="42"/>
      <c r="C45" s="43"/>
      <c r="D45" s="43"/>
      <c r="E45" s="37" t="s">
        <v>813</v>
      </c>
      <c r="F45" s="43"/>
      <c r="G45" s="43"/>
      <c r="H45" s="43"/>
      <c r="I45" s="43"/>
      <c r="J45" s="44"/>
    </row>
    <row r="46">
      <c r="A46" s="35" t="s">
        <v>86</v>
      </c>
      <c r="B46" s="42"/>
      <c r="C46" s="43"/>
      <c r="D46" s="43"/>
      <c r="E46" s="45" t="s">
        <v>87</v>
      </c>
      <c r="F46" s="43"/>
      <c r="G46" s="43"/>
      <c r="H46" s="43"/>
      <c r="I46" s="43"/>
      <c r="J46" s="44"/>
    </row>
    <row r="47" ht="345">
      <c r="A47" s="35" t="s">
        <v>88</v>
      </c>
      <c r="B47" s="42"/>
      <c r="C47" s="43"/>
      <c r="D47" s="43"/>
      <c r="E47" s="37" t="s">
        <v>750</v>
      </c>
      <c r="F47" s="43"/>
      <c r="G47" s="43"/>
      <c r="H47" s="43"/>
      <c r="I47" s="43"/>
      <c r="J47" s="44"/>
    </row>
    <row r="48">
      <c r="A48" s="35" t="s">
        <v>78</v>
      </c>
      <c r="B48" s="35">
        <v>10</v>
      </c>
      <c r="C48" s="36" t="s">
        <v>814</v>
      </c>
      <c r="D48" s="35" t="s">
        <v>80</v>
      </c>
      <c r="E48" s="37" t="s">
        <v>815</v>
      </c>
      <c r="F48" s="38" t="s">
        <v>110</v>
      </c>
      <c r="G48" s="39">
        <v>1</v>
      </c>
      <c r="H48" s="40">
        <v>0</v>
      </c>
      <c r="I48" s="40">
        <f>ROUND(G48*H48,P4)</f>
        <v>0</v>
      </c>
      <c r="J48" s="38" t="s">
        <v>83</v>
      </c>
      <c r="O48" s="41">
        <f>I48*0.21</f>
        <v>0</v>
      </c>
      <c r="P48">
        <v>3</v>
      </c>
    </row>
    <row r="49">
      <c r="A49" s="35" t="s">
        <v>84</v>
      </c>
      <c r="B49" s="42"/>
      <c r="C49" s="43"/>
      <c r="D49" s="43"/>
      <c r="E49" s="37" t="s">
        <v>816</v>
      </c>
      <c r="F49" s="43"/>
      <c r="G49" s="43"/>
      <c r="H49" s="43"/>
      <c r="I49" s="43"/>
      <c r="J49" s="44"/>
    </row>
    <row r="50">
      <c r="A50" s="35" t="s">
        <v>86</v>
      </c>
      <c r="B50" s="42"/>
      <c r="C50" s="43"/>
      <c r="D50" s="43"/>
      <c r="E50" s="45" t="s">
        <v>87</v>
      </c>
      <c r="F50" s="43"/>
      <c r="G50" s="43"/>
      <c r="H50" s="43"/>
      <c r="I50" s="43"/>
      <c r="J50" s="44"/>
    </row>
    <row r="51" ht="360">
      <c r="A51" s="35" t="s">
        <v>88</v>
      </c>
      <c r="B51" s="42"/>
      <c r="C51" s="43"/>
      <c r="D51" s="43"/>
      <c r="E51" s="37" t="s">
        <v>817</v>
      </c>
      <c r="F51" s="43"/>
      <c r="G51" s="43"/>
      <c r="H51" s="43"/>
      <c r="I51" s="43"/>
      <c r="J51" s="44"/>
    </row>
    <row r="52">
      <c r="A52" s="35" t="s">
        <v>78</v>
      </c>
      <c r="B52" s="35">
        <v>11</v>
      </c>
      <c r="C52" s="36" t="s">
        <v>752</v>
      </c>
      <c r="D52" s="35" t="s">
        <v>80</v>
      </c>
      <c r="E52" s="37" t="s">
        <v>753</v>
      </c>
      <c r="F52" s="38" t="s">
        <v>165</v>
      </c>
      <c r="G52" s="39">
        <v>13</v>
      </c>
      <c r="H52" s="40">
        <v>0</v>
      </c>
      <c r="I52" s="40">
        <f>ROUND(G52*H52,P4)</f>
        <v>0</v>
      </c>
      <c r="J52" s="38" t="s">
        <v>83</v>
      </c>
      <c r="O52" s="41">
        <f>I52*0.21</f>
        <v>0</v>
      </c>
      <c r="P52">
        <v>3</v>
      </c>
    </row>
    <row r="53">
      <c r="A53" s="35" t="s">
        <v>84</v>
      </c>
      <c r="B53" s="42"/>
      <c r="C53" s="43"/>
      <c r="D53" s="43"/>
      <c r="E53" s="46" t="s">
        <v>80</v>
      </c>
      <c r="F53" s="43"/>
      <c r="G53" s="43"/>
      <c r="H53" s="43"/>
      <c r="I53" s="43"/>
      <c r="J53" s="44"/>
    </row>
    <row r="54">
      <c r="A54" s="35" t="s">
        <v>86</v>
      </c>
      <c r="B54" s="42"/>
      <c r="C54" s="43"/>
      <c r="D54" s="43"/>
      <c r="E54" s="45" t="s">
        <v>378</v>
      </c>
      <c r="F54" s="43"/>
      <c r="G54" s="43"/>
      <c r="H54" s="43"/>
      <c r="I54" s="43"/>
      <c r="J54" s="44"/>
    </row>
    <row r="55" ht="45">
      <c r="A55" s="35" t="s">
        <v>88</v>
      </c>
      <c r="B55" s="42"/>
      <c r="C55" s="43"/>
      <c r="D55" s="43"/>
      <c r="E55" s="37" t="s">
        <v>755</v>
      </c>
      <c r="F55" s="43"/>
      <c r="G55" s="43"/>
      <c r="H55" s="43"/>
      <c r="I55" s="43"/>
      <c r="J55" s="44"/>
    </row>
    <row r="56">
      <c r="A56" s="35" t="s">
        <v>78</v>
      </c>
      <c r="B56" s="35">
        <v>12</v>
      </c>
      <c r="C56" s="36" t="s">
        <v>760</v>
      </c>
      <c r="D56" s="35" t="s">
        <v>80</v>
      </c>
      <c r="E56" s="37" t="s">
        <v>761</v>
      </c>
      <c r="F56" s="38" t="s">
        <v>165</v>
      </c>
      <c r="G56" s="39">
        <v>13</v>
      </c>
      <c r="H56" s="40">
        <v>0</v>
      </c>
      <c r="I56" s="40">
        <f>ROUND(G56*H56,P4)</f>
        <v>0</v>
      </c>
      <c r="J56" s="38" t="s">
        <v>83</v>
      </c>
      <c r="O56" s="41">
        <f>I56*0.21</f>
        <v>0</v>
      </c>
      <c r="P56">
        <v>3</v>
      </c>
    </row>
    <row r="57">
      <c r="A57" s="35" t="s">
        <v>84</v>
      </c>
      <c r="B57" s="42"/>
      <c r="C57" s="43"/>
      <c r="D57" s="43"/>
      <c r="E57" s="46" t="s">
        <v>80</v>
      </c>
      <c r="F57" s="43"/>
      <c r="G57" s="43"/>
      <c r="H57" s="43"/>
      <c r="I57" s="43"/>
      <c r="J57" s="44"/>
    </row>
    <row r="58">
      <c r="A58" s="35" t="s">
        <v>86</v>
      </c>
      <c r="B58" s="42"/>
      <c r="C58" s="43"/>
      <c r="D58" s="43"/>
      <c r="E58" s="45" t="s">
        <v>378</v>
      </c>
      <c r="F58" s="43"/>
      <c r="G58" s="43"/>
      <c r="H58" s="43"/>
      <c r="I58" s="43"/>
      <c r="J58" s="44"/>
    </row>
    <row r="59" ht="75">
      <c r="A59" s="35" t="s">
        <v>88</v>
      </c>
      <c r="B59" s="42"/>
      <c r="C59" s="43"/>
      <c r="D59" s="43"/>
      <c r="E59" s="37" t="s">
        <v>759</v>
      </c>
      <c r="F59" s="43"/>
      <c r="G59" s="43"/>
      <c r="H59" s="43"/>
      <c r="I59" s="43"/>
      <c r="J59" s="44"/>
    </row>
    <row r="60">
      <c r="A60" s="35" t="s">
        <v>78</v>
      </c>
      <c r="B60" s="35">
        <v>13</v>
      </c>
      <c r="C60" s="36" t="s">
        <v>762</v>
      </c>
      <c r="D60" s="35" t="s">
        <v>80</v>
      </c>
      <c r="E60" s="37" t="s">
        <v>763</v>
      </c>
      <c r="F60" s="38" t="s">
        <v>165</v>
      </c>
      <c r="G60" s="39">
        <v>13</v>
      </c>
      <c r="H60" s="40">
        <v>0</v>
      </c>
      <c r="I60" s="40">
        <f>ROUND(G60*H60,P4)</f>
        <v>0</v>
      </c>
      <c r="J60" s="38" t="s">
        <v>83</v>
      </c>
      <c r="O60" s="41">
        <f>I60*0.21</f>
        <v>0</v>
      </c>
      <c r="P60">
        <v>3</v>
      </c>
    </row>
    <row r="61">
      <c r="A61" s="35" t="s">
        <v>84</v>
      </c>
      <c r="B61" s="42"/>
      <c r="C61" s="43"/>
      <c r="D61" s="43"/>
      <c r="E61" s="37" t="s">
        <v>818</v>
      </c>
      <c r="F61" s="43"/>
      <c r="G61" s="43"/>
      <c r="H61" s="43"/>
      <c r="I61" s="43"/>
      <c r="J61" s="44"/>
    </row>
    <row r="62">
      <c r="A62" s="35" t="s">
        <v>86</v>
      </c>
      <c r="B62" s="42"/>
      <c r="C62" s="43"/>
      <c r="D62" s="43"/>
      <c r="E62" s="45" t="s">
        <v>378</v>
      </c>
      <c r="F62" s="43"/>
      <c r="G62" s="43"/>
      <c r="H62" s="43"/>
      <c r="I62" s="43"/>
      <c r="J62" s="44"/>
    </row>
    <row r="63" ht="30">
      <c r="A63" s="35" t="s">
        <v>88</v>
      </c>
      <c r="B63" s="47"/>
      <c r="C63" s="48"/>
      <c r="D63" s="48"/>
      <c r="E63" s="37" t="s">
        <v>765</v>
      </c>
      <c r="F63" s="48"/>
      <c r="G63" s="48"/>
      <c r="H63" s="48"/>
      <c r="I63" s="48"/>
      <c r="J6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51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51</v>
      </c>
      <c r="D4" s="20"/>
      <c r="E4" s="21" t="s">
        <v>52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819</v>
      </c>
      <c r="D9" s="35" t="s">
        <v>80</v>
      </c>
      <c r="E9" s="37" t="s">
        <v>820</v>
      </c>
      <c r="F9" s="38" t="s">
        <v>150</v>
      </c>
      <c r="G9" s="39">
        <v>3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821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822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823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824</v>
      </c>
      <c r="D13" s="35" t="s">
        <v>80</v>
      </c>
      <c r="E13" s="37" t="s">
        <v>825</v>
      </c>
      <c r="F13" s="38" t="s">
        <v>150</v>
      </c>
      <c r="G13" s="39">
        <v>3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822</v>
      </c>
      <c r="F15" s="43"/>
      <c r="G15" s="43"/>
      <c r="H15" s="43"/>
      <c r="I15" s="43"/>
      <c r="J15" s="44"/>
    </row>
    <row r="16" ht="45">
      <c r="A16" s="35" t="s">
        <v>88</v>
      </c>
      <c r="B16" s="42"/>
      <c r="C16" s="43"/>
      <c r="D16" s="43"/>
      <c r="E16" s="37" t="s">
        <v>209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826</v>
      </c>
      <c r="D17" s="35" t="s">
        <v>80</v>
      </c>
      <c r="E17" s="37" t="s">
        <v>827</v>
      </c>
      <c r="F17" s="38" t="s">
        <v>150</v>
      </c>
      <c r="G17" s="39">
        <v>3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822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828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829</v>
      </c>
      <c r="D21" s="35" t="s">
        <v>80</v>
      </c>
      <c r="E21" s="37" t="s">
        <v>830</v>
      </c>
      <c r="F21" s="38" t="s">
        <v>110</v>
      </c>
      <c r="G21" s="39">
        <v>3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 ht="30">
      <c r="A22" s="35" t="s">
        <v>84</v>
      </c>
      <c r="B22" s="42"/>
      <c r="C22" s="43"/>
      <c r="D22" s="43"/>
      <c r="E22" s="37" t="s">
        <v>831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832</v>
      </c>
      <c r="F23" s="43"/>
      <c r="G23" s="43"/>
      <c r="H23" s="43"/>
      <c r="I23" s="43"/>
      <c r="J23" s="44"/>
    </row>
    <row r="24" ht="135">
      <c r="A24" s="35" t="s">
        <v>88</v>
      </c>
      <c r="B24" s="47"/>
      <c r="C24" s="48"/>
      <c r="D24" s="48"/>
      <c r="E24" s="37" t="s">
        <v>833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53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53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819</v>
      </c>
      <c r="D9" s="35" t="s">
        <v>80</v>
      </c>
      <c r="E9" s="37" t="s">
        <v>820</v>
      </c>
      <c r="F9" s="38" t="s">
        <v>150</v>
      </c>
      <c r="G9" s="39">
        <v>8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821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834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823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824</v>
      </c>
      <c r="D13" s="35" t="s">
        <v>80</v>
      </c>
      <c r="E13" s="37" t="s">
        <v>825</v>
      </c>
      <c r="F13" s="38" t="s">
        <v>150</v>
      </c>
      <c r="G13" s="39">
        <v>8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834</v>
      </c>
      <c r="F15" s="43"/>
      <c r="G15" s="43"/>
      <c r="H15" s="43"/>
      <c r="I15" s="43"/>
      <c r="J15" s="44"/>
    </row>
    <row r="16" ht="45">
      <c r="A16" s="35" t="s">
        <v>88</v>
      </c>
      <c r="B16" s="42"/>
      <c r="C16" s="43"/>
      <c r="D16" s="43"/>
      <c r="E16" s="37" t="s">
        <v>209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826</v>
      </c>
      <c r="D17" s="35" t="s">
        <v>80</v>
      </c>
      <c r="E17" s="37" t="s">
        <v>827</v>
      </c>
      <c r="F17" s="38" t="s">
        <v>150</v>
      </c>
      <c r="G17" s="39">
        <v>8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835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828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829</v>
      </c>
      <c r="D21" s="35" t="s">
        <v>80</v>
      </c>
      <c r="E21" s="37" t="s">
        <v>830</v>
      </c>
      <c r="F21" s="38" t="s">
        <v>110</v>
      </c>
      <c r="G21" s="39">
        <v>8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 ht="60">
      <c r="A22" s="35" t="s">
        <v>84</v>
      </c>
      <c r="B22" s="42"/>
      <c r="C22" s="43"/>
      <c r="D22" s="43"/>
      <c r="E22" s="37" t="s">
        <v>836</v>
      </c>
      <c r="F22" s="43"/>
      <c r="G22" s="43"/>
      <c r="H22" s="43"/>
      <c r="I22" s="43"/>
      <c r="J22" s="44"/>
    </row>
    <row r="23" ht="45">
      <c r="A23" s="35" t="s">
        <v>86</v>
      </c>
      <c r="B23" s="42"/>
      <c r="C23" s="43"/>
      <c r="D23" s="43"/>
      <c r="E23" s="45" t="s">
        <v>837</v>
      </c>
      <c r="F23" s="43"/>
      <c r="G23" s="43"/>
      <c r="H23" s="43"/>
      <c r="I23" s="43"/>
      <c r="J23" s="44"/>
    </row>
    <row r="24" ht="135">
      <c r="A24" s="35" t="s">
        <v>88</v>
      </c>
      <c r="B24" s="47"/>
      <c r="C24" s="48"/>
      <c r="D24" s="48"/>
      <c r="E24" s="37" t="s">
        <v>833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55</v>
      </c>
      <c r="I3" s="23">
        <f>SUMIFS(I8:I24,A8:A24,"SD")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55</v>
      </c>
      <c r="D4" s="20"/>
      <c r="E4" s="21" t="s">
        <v>56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819</v>
      </c>
      <c r="D9" s="35" t="s">
        <v>80</v>
      </c>
      <c r="E9" s="37" t="s">
        <v>820</v>
      </c>
      <c r="F9" s="38" t="s">
        <v>150</v>
      </c>
      <c r="G9" s="39">
        <v>7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821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838</v>
      </c>
      <c r="F11" s="43"/>
      <c r="G11" s="43"/>
      <c r="H11" s="43"/>
      <c r="I11" s="43"/>
      <c r="J11" s="44"/>
    </row>
    <row r="12" ht="60">
      <c r="A12" s="35" t="s">
        <v>88</v>
      </c>
      <c r="B12" s="42"/>
      <c r="C12" s="43"/>
      <c r="D12" s="43"/>
      <c r="E12" s="37" t="s">
        <v>823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824</v>
      </c>
      <c r="D13" s="35" t="s">
        <v>80</v>
      </c>
      <c r="E13" s="37" t="s">
        <v>825</v>
      </c>
      <c r="F13" s="38" t="s">
        <v>150</v>
      </c>
      <c r="G13" s="39">
        <v>7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46" t="s">
        <v>80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839</v>
      </c>
      <c r="F15" s="43"/>
      <c r="G15" s="43"/>
      <c r="H15" s="43"/>
      <c r="I15" s="43"/>
      <c r="J15" s="44"/>
    </row>
    <row r="16" ht="45">
      <c r="A16" s="35" t="s">
        <v>88</v>
      </c>
      <c r="B16" s="42"/>
      <c r="C16" s="43"/>
      <c r="D16" s="43"/>
      <c r="E16" s="37" t="s">
        <v>209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826</v>
      </c>
      <c r="D17" s="35" t="s">
        <v>80</v>
      </c>
      <c r="E17" s="37" t="s">
        <v>827</v>
      </c>
      <c r="F17" s="38" t="s">
        <v>150</v>
      </c>
      <c r="G17" s="39">
        <v>7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840</v>
      </c>
      <c r="F19" s="43"/>
      <c r="G19" s="43"/>
      <c r="H19" s="43"/>
      <c r="I19" s="43"/>
      <c r="J19" s="44"/>
    </row>
    <row r="20" ht="60">
      <c r="A20" s="35" t="s">
        <v>88</v>
      </c>
      <c r="B20" s="42"/>
      <c r="C20" s="43"/>
      <c r="D20" s="43"/>
      <c r="E20" s="37" t="s">
        <v>828</v>
      </c>
      <c r="F20" s="43"/>
      <c r="G20" s="43"/>
      <c r="H20" s="43"/>
      <c r="I20" s="43"/>
      <c r="J20" s="44"/>
    </row>
    <row r="21" ht="30">
      <c r="A21" s="35" t="s">
        <v>78</v>
      </c>
      <c r="B21" s="35">
        <v>4</v>
      </c>
      <c r="C21" s="36" t="s">
        <v>829</v>
      </c>
      <c r="D21" s="35" t="s">
        <v>80</v>
      </c>
      <c r="E21" s="37" t="s">
        <v>830</v>
      </c>
      <c r="F21" s="38" t="s">
        <v>110</v>
      </c>
      <c r="G21" s="39">
        <v>7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37" t="s">
        <v>841</v>
      </c>
      <c r="F22" s="43"/>
      <c r="G22" s="43"/>
      <c r="H22" s="43"/>
      <c r="I22" s="43"/>
      <c r="J22" s="44"/>
    </row>
    <row r="23" ht="45">
      <c r="A23" s="35" t="s">
        <v>86</v>
      </c>
      <c r="B23" s="42"/>
      <c r="C23" s="43"/>
      <c r="D23" s="43"/>
      <c r="E23" s="45" t="s">
        <v>842</v>
      </c>
      <c r="F23" s="43"/>
      <c r="G23" s="43"/>
      <c r="H23" s="43"/>
      <c r="I23" s="43"/>
      <c r="J23" s="44"/>
    </row>
    <row r="24" ht="135">
      <c r="A24" s="35" t="s">
        <v>88</v>
      </c>
      <c r="B24" s="47"/>
      <c r="C24" s="48"/>
      <c r="D24" s="48"/>
      <c r="E24" s="37" t="s">
        <v>833</v>
      </c>
      <c r="F24" s="48"/>
      <c r="G24" s="48"/>
      <c r="H24" s="48"/>
      <c r="I24" s="48"/>
      <c r="J2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13</v>
      </c>
      <c r="I3" s="23">
        <f>SUMIFS(I8:I12,A8:A12,"SD")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121</v>
      </c>
      <c r="D8" s="32"/>
      <c r="E8" s="29" t="s">
        <v>122</v>
      </c>
      <c r="F8" s="32"/>
      <c r="G8" s="32"/>
      <c r="H8" s="32"/>
      <c r="I8" s="33">
        <f>SUMIFS(I9:I12,A9:A12,"P")</f>
        <v>0</v>
      </c>
      <c r="J8" s="34"/>
    </row>
    <row r="9">
      <c r="A9" s="35" t="s">
        <v>78</v>
      </c>
      <c r="B9" s="35">
        <v>1</v>
      </c>
      <c r="C9" s="36" t="s">
        <v>123</v>
      </c>
      <c r="D9" s="35" t="s">
        <v>80</v>
      </c>
      <c r="E9" s="37" t="s">
        <v>124</v>
      </c>
      <c r="F9" s="38" t="s">
        <v>110</v>
      </c>
      <c r="G9" s="39">
        <v>27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 ht="30">
      <c r="A10" s="35" t="s">
        <v>84</v>
      </c>
      <c r="B10" s="42"/>
      <c r="C10" s="43"/>
      <c r="D10" s="43"/>
      <c r="E10" s="37" t="s">
        <v>125</v>
      </c>
      <c r="F10" s="43"/>
      <c r="G10" s="43"/>
      <c r="H10" s="43"/>
      <c r="I10" s="43"/>
      <c r="J10" s="44"/>
    </row>
    <row r="11">
      <c r="A11" s="35" t="s">
        <v>86</v>
      </c>
      <c r="B11" s="42"/>
      <c r="C11" s="43"/>
      <c r="D11" s="43"/>
      <c r="E11" s="45" t="s">
        <v>126</v>
      </c>
      <c r="F11" s="43"/>
      <c r="G11" s="43"/>
      <c r="H11" s="43"/>
      <c r="I11" s="43"/>
      <c r="J11" s="44"/>
    </row>
    <row r="12" ht="105">
      <c r="A12" s="35" t="s">
        <v>88</v>
      </c>
      <c r="B12" s="47"/>
      <c r="C12" s="48"/>
      <c r="D12" s="48"/>
      <c r="E12" s="37" t="s">
        <v>127</v>
      </c>
      <c r="F12" s="48"/>
      <c r="G12" s="48"/>
      <c r="H12" s="48"/>
      <c r="I12" s="48"/>
      <c r="J1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15</v>
      </c>
      <c r="I3" s="23">
        <f>SUMIFS(I8:I147,A8:A147,"SD")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SUMIFS(I9:I28,A9:A28,"P")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920.90700000000004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132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134</v>
      </c>
      <c r="E13" s="37" t="s">
        <v>129</v>
      </c>
      <c r="F13" s="38" t="s">
        <v>130</v>
      </c>
      <c r="G13" s="39">
        <v>51.887</v>
      </c>
      <c r="H13" s="40">
        <v>0</v>
      </c>
      <c r="I13" s="40">
        <f>ROUND(G13*H13,P4)</f>
        <v>0</v>
      </c>
      <c r="J13" s="38" t="s">
        <v>135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137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138</v>
      </c>
      <c r="E17" s="37" t="s">
        <v>129</v>
      </c>
      <c r="F17" s="38" t="s">
        <v>130</v>
      </c>
      <c r="G17" s="39">
        <v>606.88599999999997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 ht="30">
      <c r="A18" s="35" t="s">
        <v>84</v>
      </c>
      <c r="B18" s="42"/>
      <c r="C18" s="43"/>
      <c r="D18" s="43"/>
      <c r="E18" s="37" t="s">
        <v>139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140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141</v>
      </c>
      <c r="D21" s="35" t="s">
        <v>80</v>
      </c>
      <c r="E21" s="37" t="s">
        <v>142</v>
      </c>
      <c r="F21" s="38" t="s">
        <v>130</v>
      </c>
      <c r="G21" s="39">
        <v>271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143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144</v>
      </c>
      <c r="F24" s="43"/>
      <c r="G24" s="43"/>
      <c r="H24" s="43"/>
      <c r="I24" s="43"/>
      <c r="J24" s="44"/>
    </row>
    <row r="25">
      <c r="A25" s="35" t="s">
        <v>78</v>
      </c>
      <c r="B25" s="35">
        <v>34</v>
      </c>
      <c r="C25" s="36" t="s">
        <v>128</v>
      </c>
      <c r="D25" s="35" t="s">
        <v>145</v>
      </c>
      <c r="E25" s="37" t="s">
        <v>129</v>
      </c>
      <c r="F25" s="38" t="s">
        <v>130</v>
      </c>
      <c r="G25" s="39">
        <v>189.50999999999999</v>
      </c>
      <c r="H25" s="40">
        <v>0</v>
      </c>
      <c r="I25" s="40">
        <f>ROUND(G25*H25,P4)</f>
        <v>0</v>
      </c>
      <c r="J25" s="38" t="s">
        <v>135</v>
      </c>
      <c r="O25" s="41">
        <f>I25*0.21</f>
        <v>0</v>
      </c>
      <c r="P25">
        <v>3</v>
      </c>
    </row>
    <row r="26" ht="30">
      <c r="A26" s="35" t="s">
        <v>84</v>
      </c>
      <c r="B26" s="42"/>
      <c r="C26" s="43"/>
      <c r="D26" s="43"/>
      <c r="E26" s="37" t="s">
        <v>146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147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133</v>
      </c>
      <c r="F28" s="43"/>
      <c r="G28" s="43"/>
      <c r="H28" s="43"/>
      <c r="I28" s="43"/>
      <c r="J28" s="44"/>
    </row>
    <row r="29">
      <c r="A29" s="29" t="s">
        <v>75</v>
      </c>
      <c r="B29" s="30"/>
      <c r="C29" s="31" t="s">
        <v>121</v>
      </c>
      <c r="D29" s="32"/>
      <c r="E29" s="29" t="s">
        <v>122</v>
      </c>
      <c r="F29" s="32"/>
      <c r="G29" s="32"/>
      <c r="H29" s="32"/>
      <c r="I29" s="33">
        <f>SUMIFS(I30:I85,A30:A85,"P")</f>
        <v>0</v>
      </c>
      <c r="J29" s="34"/>
    </row>
    <row r="30">
      <c r="A30" s="35" t="s">
        <v>78</v>
      </c>
      <c r="B30" s="35">
        <v>5</v>
      </c>
      <c r="C30" s="36" t="s">
        <v>148</v>
      </c>
      <c r="D30" s="35" t="s">
        <v>80</v>
      </c>
      <c r="E30" s="37" t="s">
        <v>149</v>
      </c>
      <c r="F30" s="38" t="s">
        <v>150</v>
      </c>
      <c r="G30" s="39">
        <v>1806.8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37" t="s">
        <v>151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152</v>
      </c>
      <c r="F32" s="43"/>
      <c r="G32" s="43"/>
      <c r="H32" s="43"/>
      <c r="I32" s="43"/>
      <c r="J32" s="44"/>
    </row>
    <row r="33">
      <c r="A33" s="35" t="s">
        <v>88</v>
      </c>
      <c r="B33" s="42"/>
      <c r="C33" s="43"/>
      <c r="D33" s="43"/>
      <c r="E33" s="37" t="s">
        <v>153</v>
      </c>
      <c r="F33" s="43"/>
      <c r="G33" s="43"/>
      <c r="H33" s="43"/>
      <c r="I33" s="43"/>
      <c r="J33" s="44"/>
    </row>
    <row r="34">
      <c r="A34" s="35" t="s">
        <v>78</v>
      </c>
      <c r="B34" s="35">
        <v>6</v>
      </c>
      <c r="C34" s="36" t="s">
        <v>154</v>
      </c>
      <c r="D34" s="35" t="s">
        <v>80</v>
      </c>
      <c r="E34" s="37" t="s">
        <v>155</v>
      </c>
      <c r="F34" s="38" t="s">
        <v>130</v>
      </c>
      <c r="G34" s="39">
        <v>241.39699999999999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30">
      <c r="A35" s="35" t="s">
        <v>84</v>
      </c>
      <c r="B35" s="42"/>
      <c r="C35" s="43"/>
      <c r="D35" s="43"/>
      <c r="E35" s="37" t="s">
        <v>156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157</v>
      </c>
      <c r="F36" s="43"/>
      <c r="G36" s="43"/>
      <c r="H36" s="43"/>
      <c r="I36" s="43"/>
      <c r="J36" s="44"/>
    </row>
    <row r="37" ht="90">
      <c r="A37" s="35" t="s">
        <v>88</v>
      </c>
      <c r="B37" s="42"/>
      <c r="C37" s="43"/>
      <c r="D37" s="43"/>
      <c r="E37" s="37" t="s">
        <v>158</v>
      </c>
      <c r="F37" s="43"/>
      <c r="G37" s="43"/>
      <c r="H37" s="43"/>
      <c r="I37" s="43"/>
      <c r="J37" s="44"/>
    </row>
    <row r="38">
      <c r="A38" s="35" t="s">
        <v>78</v>
      </c>
      <c r="B38" s="35">
        <v>7</v>
      </c>
      <c r="C38" s="36" t="s">
        <v>159</v>
      </c>
      <c r="D38" s="35" t="s">
        <v>121</v>
      </c>
      <c r="E38" s="37" t="s">
        <v>160</v>
      </c>
      <c r="F38" s="38" t="s">
        <v>130</v>
      </c>
      <c r="G38" s="39">
        <v>606.88599999999997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30">
      <c r="A39" s="35" t="s">
        <v>84</v>
      </c>
      <c r="B39" s="42"/>
      <c r="C39" s="43"/>
      <c r="D39" s="43"/>
      <c r="E39" s="37" t="s">
        <v>161</v>
      </c>
      <c r="F39" s="43"/>
      <c r="G39" s="43"/>
      <c r="H39" s="43"/>
      <c r="I39" s="43"/>
      <c r="J39" s="44"/>
    </row>
    <row r="40" ht="90">
      <c r="A40" s="35" t="s">
        <v>86</v>
      </c>
      <c r="B40" s="42"/>
      <c r="C40" s="43"/>
      <c r="D40" s="43"/>
      <c r="E40" s="45" t="s">
        <v>162</v>
      </c>
      <c r="F40" s="43"/>
      <c r="G40" s="43"/>
      <c r="H40" s="43"/>
      <c r="I40" s="43"/>
      <c r="J40" s="44"/>
    </row>
    <row r="41" ht="90">
      <c r="A41" s="35" t="s">
        <v>88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>
      <c r="A42" s="35" t="s">
        <v>78</v>
      </c>
      <c r="B42" s="35">
        <v>8</v>
      </c>
      <c r="C42" s="36" t="s">
        <v>163</v>
      </c>
      <c r="D42" s="35" t="s">
        <v>80</v>
      </c>
      <c r="E42" s="37" t="s">
        <v>164</v>
      </c>
      <c r="F42" s="38" t="s">
        <v>165</v>
      </c>
      <c r="G42" s="39">
        <v>39.100000000000001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30">
      <c r="A43" s="35" t="s">
        <v>84</v>
      </c>
      <c r="B43" s="42"/>
      <c r="C43" s="43"/>
      <c r="D43" s="43"/>
      <c r="E43" s="37" t="s">
        <v>166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167</v>
      </c>
      <c r="F44" s="43"/>
      <c r="G44" s="43"/>
      <c r="H44" s="43"/>
      <c r="I44" s="43"/>
      <c r="J44" s="44"/>
    </row>
    <row r="45" ht="30">
      <c r="A45" s="35" t="s">
        <v>88</v>
      </c>
      <c r="B45" s="42"/>
      <c r="C45" s="43"/>
      <c r="D45" s="43"/>
      <c r="E45" s="37" t="s">
        <v>168</v>
      </c>
      <c r="F45" s="43"/>
      <c r="G45" s="43"/>
      <c r="H45" s="43"/>
      <c r="I45" s="43"/>
      <c r="J45" s="44"/>
    </row>
    <row r="46">
      <c r="A46" s="35" t="s">
        <v>78</v>
      </c>
      <c r="B46" s="35">
        <v>9</v>
      </c>
      <c r="C46" s="36" t="s">
        <v>169</v>
      </c>
      <c r="D46" s="35" t="s">
        <v>121</v>
      </c>
      <c r="E46" s="37" t="s">
        <v>170</v>
      </c>
      <c r="F46" s="38" t="s">
        <v>130</v>
      </c>
      <c r="G46" s="39">
        <v>192.37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 ht="45">
      <c r="A47" s="35" t="s">
        <v>84</v>
      </c>
      <c r="B47" s="42"/>
      <c r="C47" s="43"/>
      <c r="D47" s="43"/>
      <c r="E47" s="37" t="s">
        <v>171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172</v>
      </c>
      <c r="F48" s="43"/>
      <c r="G48" s="43"/>
      <c r="H48" s="43"/>
      <c r="I48" s="43"/>
      <c r="J48" s="44"/>
    </row>
    <row r="49" ht="409.5">
      <c r="A49" s="35" t="s">
        <v>88</v>
      </c>
      <c r="B49" s="42"/>
      <c r="C49" s="43"/>
      <c r="D49" s="43"/>
      <c r="E49" s="37" t="s">
        <v>173</v>
      </c>
      <c r="F49" s="43"/>
      <c r="G49" s="43"/>
      <c r="H49" s="43"/>
      <c r="I49" s="43"/>
      <c r="J49" s="44"/>
    </row>
    <row r="50">
      <c r="A50" s="35" t="s">
        <v>78</v>
      </c>
      <c r="B50" s="35">
        <v>10</v>
      </c>
      <c r="C50" s="36" t="s">
        <v>169</v>
      </c>
      <c r="D50" s="35" t="s">
        <v>174</v>
      </c>
      <c r="E50" s="37" t="s">
        <v>170</v>
      </c>
      <c r="F50" s="38" t="s">
        <v>130</v>
      </c>
      <c r="G50" s="39">
        <v>180.70500000000001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 ht="30">
      <c r="A51" s="35" t="s">
        <v>84</v>
      </c>
      <c r="B51" s="42"/>
      <c r="C51" s="43"/>
      <c r="D51" s="43"/>
      <c r="E51" s="37" t="s">
        <v>175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176</v>
      </c>
      <c r="F52" s="43"/>
      <c r="G52" s="43"/>
      <c r="H52" s="43"/>
      <c r="I52" s="43"/>
      <c r="J52" s="44"/>
    </row>
    <row r="53" ht="409.5">
      <c r="A53" s="35" t="s">
        <v>88</v>
      </c>
      <c r="B53" s="42"/>
      <c r="C53" s="43"/>
      <c r="D53" s="43"/>
      <c r="E53" s="37" t="s">
        <v>173</v>
      </c>
      <c r="F53" s="43"/>
      <c r="G53" s="43"/>
      <c r="H53" s="43"/>
      <c r="I53" s="43"/>
      <c r="J53" s="44"/>
    </row>
    <row r="54">
      <c r="A54" s="35" t="s">
        <v>78</v>
      </c>
      <c r="B54" s="35">
        <v>11</v>
      </c>
      <c r="C54" s="36" t="s">
        <v>177</v>
      </c>
      <c r="D54" s="35" t="s">
        <v>80</v>
      </c>
      <c r="E54" s="37" t="s">
        <v>178</v>
      </c>
      <c r="F54" s="38" t="s">
        <v>130</v>
      </c>
      <c r="G54" s="39">
        <v>460.50999999999999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37" t="s">
        <v>179</v>
      </c>
      <c r="F55" s="43"/>
      <c r="G55" s="43"/>
      <c r="H55" s="43"/>
      <c r="I55" s="43"/>
      <c r="J55" s="44"/>
    </row>
    <row r="56" ht="45">
      <c r="A56" s="35" t="s">
        <v>86</v>
      </c>
      <c r="B56" s="42"/>
      <c r="C56" s="43"/>
      <c r="D56" s="43"/>
      <c r="E56" s="45" t="s">
        <v>180</v>
      </c>
      <c r="F56" s="43"/>
      <c r="G56" s="43"/>
      <c r="H56" s="43"/>
      <c r="I56" s="43"/>
      <c r="J56" s="44"/>
    </row>
    <row r="57" ht="390">
      <c r="A57" s="35" t="s">
        <v>88</v>
      </c>
      <c r="B57" s="42"/>
      <c r="C57" s="43"/>
      <c r="D57" s="43"/>
      <c r="E57" s="37" t="s">
        <v>181</v>
      </c>
      <c r="F57" s="43"/>
      <c r="G57" s="43"/>
      <c r="H57" s="43"/>
      <c r="I57" s="43"/>
      <c r="J57" s="44"/>
    </row>
    <row r="58">
      <c r="A58" s="35" t="s">
        <v>78</v>
      </c>
      <c r="B58" s="35">
        <v>12</v>
      </c>
      <c r="C58" s="36" t="s">
        <v>182</v>
      </c>
      <c r="D58" s="35" t="s">
        <v>80</v>
      </c>
      <c r="E58" s="37" t="s">
        <v>183</v>
      </c>
      <c r="F58" s="38" t="s">
        <v>165</v>
      </c>
      <c r="G58" s="39">
        <v>1350.3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184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185</v>
      </c>
      <c r="F60" s="43"/>
      <c r="G60" s="43"/>
      <c r="H60" s="43"/>
      <c r="I60" s="43"/>
      <c r="J60" s="44"/>
    </row>
    <row r="61" ht="90">
      <c r="A61" s="35" t="s">
        <v>88</v>
      </c>
      <c r="B61" s="42"/>
      <c r="C61" s="43"/>
      <c r="D61" s="43"/>
      <c r="E61" s="37" t="s">
        <v>186</v>
      </c>
      <c r="F61" s="43"/>
      <c r="G61" s="43"/>
      <c r="H61" s="43"/>
      <c r="I61" s="43"/>
      <c r="J61" s="44"/>
    </row>
    <row r="62">
      <c r="A62" s="35" t="s">
        <v>78</v>
      </c>
      <c r="B62" s="35">
        <v>13</v>
      </c>
      <c r="C62" s="36" t="s">
        <v>187</v>
      </c>
      <c r="D62" s="35" t="s">
        <v>80</v>
      </c>
      <c r="E62" s="37" t="s">
        <v>188</v>
      </c>
      <c r="F62" s="38" t="s">
        <v>130</v>
      </c>
      <c r="G62" s="39">
        <v>189.50999999999999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 ht="60">
      <c r="A63" s="35" t="s">
        <v>84</v>
      </c>
      <c r="B63" s="42"/>
      <c r="C63" s="43"/>
      <c r="D63" s="43"/>
      <c r="E63" s="37" t="s">
        <v>189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190</v>
      </c>
      <c r="F64" s="43"/>
      <c r="G64" s="43"/>
      <c r="H64" s="43"/>
      <c r="I64" s="43"/>
      <c r="J64" s="44"/>
    </row>
    <row r="65" ht="345">
      <c r="A65" s="35" t="s">
        <v>88</v>
      </c>
      <c r="B65" s="42"/>
      <c r="C65" s="43"/>
      <c r="D65" s="43"/>
      <c r="E65" s="37" t="s">
        <v>191</v>
      </c>
      <c r="F65" s="43"/>
      <c r="G65" s="43"/>
      <c r="H65" s="43"/>
      <c r="I65" s="43"/>
      <c r="J65" s="44"/>
    </row>
    <row r="66">
      <c r="A66" s="35" t="s">
        <v>78</v>
      </c>
      <c r="B66" s="35">
        <v>14</v>
      </c>
      <c r="C66" s="36" t="s">
        <v>192</v>
      </c>
      <c r="D66" s="35" t="s">
        <v>121</v>
      </c>
      <c r="E66" s="37" t="s">
        <v>193</v>
      </c>
      <c r="F66" s="38" t="s">
        <v>130</v>
      </c>
      <c r="G66" s="39">
        <v>373.07499999999999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 ht="45">
      <c r="A68" s="35" t="s">
        <v>86</v>
      </c>
      <c r="B68" s="42"/>
      <c r="C68" s="43"/>
      <c r="D68" s="43"/>
      <c r="E68" s="45" t="s">
        <v>194</v>
      </c>
      <c r="F68" s="43"/>
      <c r="G68" s="43"/>
      <c r="H68" s="43"/>
      <c r="I68" s="43"/>
      <c r="J68" s="44"/>
    </row>
    <row r="69" ht="240">
      <c r="A69" s="35" t="s">
        <v>88</v>
      </c>
      <c r="B69" s="42"/>
      <c r="C69" s="43"/>
      <c r="D69" s="43"/>
      <c r="E69" s="37" t="s">
        <v>195</v>
      </c>
      <c r="F69" s="43"/>
      <c r="G69" s="43"/>
      <c r="H69" s="43"/>
      <c r="I69" s="43"/>
      <c r="J69" s="44"/>
    </row>
    <row r="70">
      <c r="A70" s="35" t="s">
        <v>78</v>
      </c>
      <c r="B70" s="35">
        <v>15</v>
      </c>
      <c r="C70" s="36" t="s">
        <v>196</v>
      </c>
      <c r="D70" s="35" t="s">
        <v>80</v>
      </c>
      <c r="E70" s="37" t="s">
        <v>197</v>
      </c>
      <c r="F70" s="38" t="s">
        <v>130</v>
      </c>
      <c r="G70" s="39">
        <v>271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37" t="s">
        <v>198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143</v>
      </c>
      <c r="F72" s="43"/>
      <c r="G72" s="43"/>
      <c r="H72" s="43"/>
      <c r="I72" s="43"/>
      <c r="J72" s="44"/>
    </row>
    <row r="73" ht="45">
      <c r="A73" s="35" t="s">
        <v>88</v>
      </c>
      <c r="B73" s="42"/>
      <c r="C73" s="43"/>
      <c r="D73" s="43"/>
      <c r="E73" s="37" t="s">
        <v>199</v>
      </c>
      <c r="F73" s="43"/>
      <c r="G73" s="43"/>
      <c r="H73" s="43"/>
      <c r="I73" s="43"/>
      <c r="J73" s="44"/>
    </row>
    <row r="74">
      <c r="A74" s="35" t="s">
        <v>78</v>
      </c>
      <c r="B74" s="35">
        <v>16</v>
      </c>
      <c r="C74" s="36" t="s">
        <v>200</v>
      </c>
      <c r="D74" s="35" t="s">
        <v>80</v>
      </c>
      <c r="E74" s="37" t="s">
        <v>201</v>
      </c>
      <c r="F74" s="38" t="s">
        <v>150</v>
      </c>
      <c r="G74" s="39">
        <v>1806.6669999999999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202</v>
      </c>
      <c r="F76" s="43"/>
      <c r="G76" s="43"/>
      <c r="H76" s="43"/>
      <c r="I76" s="43"/>
      <c r="J76" s="44"/>
    </row>
    <row r="77" ht="30">
      <c r="A77" s="35" t="s">
        <v>88</v>
      </c>
      <c r="B77" s="42"/>
      <c r="C77" s="43"/>
      <c r="D77" s="43"/>
      <c r="E77" s="37" t="s">
        <v>203</v>
      </c>
      <c r="F77" s="43"/>
      <c r="G77" s="43"/>
      <c r="H77" s="43"/>
      <c r="I77" s="43"/>
      <c r="J77" s="44"/>
    </row>
    <row r="78">
      <c r="A78" s="35" t="s">
        <v>78</v>
      </c>
      <c r="B78" s="35">
        <v>17</v>
      </c>
      <c r="C78" s="36" t="s">
        <v>204</v>
      </c>
      <c r="D78" s="35" t="s">
        <v>80</v>
      </c>
      <c r="E78" s="37" t="s">
        <v>205</v>
      </c>
      <c r="F78" s="38" t="s">
        <v>150</v>
      </c>
      <c r="G78" s="39">
        <v>1806.6669999999999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202</v>
      </c>
      <c r="F80" s="43"/>
      <c r="G80" s="43"/>
      <c r="H80" s="43"/>
      <c r="I80" s="43"/>
      <c r="J80" s="44"/>
    </row>
    <row r="81" ht="45">
      <c r="A81" s="35" t="s">
        <v>88</v>
      </c>
      <c r="B81" s="42"/>
      <c r="C81" s="43"/>
      <c r="D81" s="43"/>
      <c r="E81" s="37" t="s">
        <v>206</v>
      </c>
      <c r="F81" s="43"/>
      <c r="G81" s="43"/>
      <c r="H81" s="43"/>
      <c r="I81" s="43"/>
      <c r="J81" s="44"/>
    </row>
    <row r="82">
      <c r="A82" s="35" t="s">
        <v>78</v>
      </c>
      <c r="B82" s="35">
        <v>18</v>
      </c>
      <c r="C82" s="36" t="s">
        <v>207</v>
      </c>
      <c r="D82" s="35" t="s">
        <v>80</v>
      </c>
      <c r="E82" s="37" t="s">
        <v>208</v>
      </c>
      <c r="F82" s="38" t="s">
        <v>150</v>
      </c>
      <c r="G82" s="39">
        <v>1806.6669999999999</v>
      </c>
      <c r="H82" s="40">
        <v>0</v>
      </c>
      <c r="I82" s="40">
        <f>ROUND(G82*H82,P4)</f>
        <v>0</v>
      </c>
      <c r="J82" s="38" t="s">
        <v>83</v>
      </c>
      <c r="O82" s="41">
        <f>I82*0.21</f>
        <v>0</v>
      </c>
      <c r="P82">
        <v>3</v>
      </c>
    </row>
    <row r="83">
      <c r="A83" s="35" t="s">
        <v>84</v>
      </c>
      <c r="B83" s="42"/>
      <c r="C83" s="43"/>
      <c r="D83" s="43"/>
      <c r="E83" s="46" t="s">
        <v>80</v>
      </c>
      <c r="F83" s="43"/>
      <c r="G83" s="43"/>
      <c r="H83" s="43"/>
      <c r="I83" s="43"/>
      <c r="J83" s="44"/>
    </row>
    <row r="84">
      <c r="A84" s="35" t="s">
        <v>86</v>
      </c>
      <c r="B84" s="42"/>
      <c r="C84" s="43"/>
      <c r="D84" s="43"/>
      <c r="E84" s="45" t="s">
        <v>202</v>
      </c>
      <c r="F84" s="43"/>
      <c r="G84" s="43"/>
      <c r="H84" s="43"/>
      <c r="I84" s="43"/>
      <c r="J84" s="44"/>
    </row>
    <row r="85" ht="45">
      <c r="A85" s="35" t="s">
        <v>88</v>
      </c>
      <c r="B85" s="42"/>
      <c r="C85" s="43"/>
      <c r="D85" s="43"/>
      <c r="E85" s="37" t="s">
        <v>209</v>
      </c>
      <c r="F85" s="43"/>
      <c r="G85" s="43"/>
      <c r="H85" s="43"/>
      <c r="I85" s="43"/>
      <c r="J85" s="44"/>
    </row>
    <row r="86">
      <c r="A86" s="29" t="s">
        <v>75</v>
      </c>
      <c r="B86" s="30"/>
      <c r="C86" s="31" t="s">
        <v>174</v>
      </c>
      <c r="D86" s="32"/>
      <c r="E86" s="29" t="s">
        <v>210</v>
      </c>
      <c r="F86" s="32"/>
      <c r="G86" s="32"/>
      <c r="H86" s="32"/>
      <c r="I86" s="33">
        <f>SUMIFS(I87:I138,A87:A138,"P")</f>
        <v>0</v>
      </c>
      <c r="J86" s="34"/>
    </row>
    <row r="87">
      <c r="A87" s="35" t="s">
        <v>78</v>
      </c>
      <c r="B87" s="35">
        <v>19</v>
      </c>
      <c r="C87" s="36" t="s">
        <v>211</v>
      </c>
      <c r="D87" s="35" t="s">
        <v>121</v>
      </c>
      <c r="E87" s="37" t="s">
        <v>212</v>
      </c>
      <c r="F87" s="38" t="s">
        <v>130</v>
      </c>
      <c r="G87" s="39">
        <v>404.32499999999999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213</v>
      </c>
      <c r="F88" s="43"/>
      <c r="G88" s="43"/>
      <c r="H88" s="43"/>
      <c r="I88" s="43"/>
      <c r="J88" s="44"/>
    </row>
    <row r="89" ht="60">
      <c r="A89" s="35" t="s">
        <v>86</v>
      </c>
      <c r="B89" s="42"/>
      <c r="C89" s="43"/>
      <c r="D89" s="43"/>
      <c r="E89" s="45" t="s">
        <v>214</v>
      </c>
      <c r="F89" s="43"/>
      <c r="G89" s="43"/>
      <c r="H89" s="43"/>
      <c r="I89" s="43"/>
      <c r="J89" s="44"/>
    </row>
    <row r="90" ht="60">
      <c r="A90" s="35" t="s">
        <v>88</v>
      </c>
      <c r="B90" s="42"/>
      <c r="C90" s="43"/>
      <c r="D90" s="43"/>
      <c r="E90" s="37" t="s">
        <v>215</v>
      </c>
      <c r="F90" s="43"/>
      <c r="G90" s="43"/>
      <c r="H90" s="43"/>
      <c r="I90" s="43"/>
      <c r="J90" s="44"/>
    </row>
    <row r="91">
      <c r="A91" s="35" t="s">
        <v>78</v>
      </c>
      <c r="B91" s="35">
        <v>20</v>
      </c>
      <c r="C91" s="36" t="s">
        <v>216</v>
      </c>
      <c r="D91" s="35" t="s">
        <v>80</v>
      </c>
      <c r="E91" s="37" t="s">
        <v>217</v>
      </c>
      <c r="F91" s="38" t="s">
        <v>150</v>
      </c>
      <c r="G91" s="39">
        <v>1204.7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218</v>
      </c>
      <c r="F92" s="43"/>
      <c r="G92" s="43"/>
      <c r="H92" s="43"/>
      <c r="I92" s="43"/>
      <c r="J92" s="44"/>
    </row>
    <row r="93">
      <c r="A93" s="35" t="s">
        <v>86</v>
      </c>
      <c r="B93" s="42"/>
      <c r="C93" s="43"/>
      <c r="D93" s="43"/>
      <c r="E93" s="45" t="s">
        <v>219</v>
      </c>
      <c r="F93" s="43"/>
      <c r="G93" s="43"/>
      <c r="H93" s="43"/>
      <c r="I93" s="43"/>
      <c r="J93" s="44"/>
    </row>
    <row r="94" ht="120">
      <c r="A94" s="35" t="s">
        <v>88</v>
      </c>
      <c r="B94" s="42"/>
      <c r="C94" s="43"/>
      <c r="D94" s="43"/>
      <c r="E94" s="37" t="s">
        <v>220</v>
      </c>
      <c r="F94" s="43"/>
      <c r="G94" s="43"/>
      <c r="H94" s="43"/>
      <c r="I94" s="43"/>
      <c r="J94" s="44"/>
    </row>
    <row r="95">
      <c r="A95" s="35" t="s">
        <v>78</v>
      </c>
      <c r="B95" s="35">
        <v>21</v>
      </c>
      <c r="C95" s="36" t="s">
        <v>221</v>
      </c>
      <c r="D95" s="35" t="s">
        <v>80</v>
      </c>
      <c r="E95" s="37" t="s">
        <v>222</v>
      </c>
      <c r="F95" s="38" t="s">
        <v>150</v>
      </c>
      <c r="G95" s="39">
        <v>1740.3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>
      <c r="A96" s="35" t="s">
        <v>84</v>
      </c>
      <c r="B96" s="42"/>
      <c r="C96" s="43"/>
      <c r="D96" s="43"/>
      <c r="E96" s="37" t="s">
        <v>223</v>
      </c>
      <c r="F96" s="43"/>
      <c r="G96" s="43"/>
      <c r="H96" s="43"/>
      <c r="I96" s="43"/>
      <c r="J96" s="44"/>
    </row>
    <row r="97" ht="45">
      <c r="A97" s="35" t="s">
        <v>86</v>
      </c>
      <c r="B97" s="42"/>
      <c r="C97" s="43"/>
      <c r="D97" s="43"/>
      <c r="E97" s="45" t="s">
        <v>224</v>
      </c>
      <c r="F97" s="43"/>
      <c r="G97" s="43"/>
      <c r="H97" s="43"/>
      <c r="I97" s="43"/>
      <c r="J97" s="44"/>
    </row>
    <row r="98" ht="75">
      <c r="A98" s="35" t="s">
        <v>88</v>
      </c>
      <c r="B98" s="42"/>
      <c r="C98" s="43"/>
      <c r="D98" s="43"/>
      <c r="E98" s="37" t="s">
        <v>225</v>
      </c>
      <c r="F98" s="43"/>
      <c r="G98" s="43"/>
      <c r="H98" s="43"/>
      <c r="I98" s="43"/>
      <c r="J98" s="44"/>
    </row>
    <row r="99">
      <c r="A99" s="35" t="s">
        <v>78</v>
      </c>
      <c r="B99" s="35">
        <v>22</v>
      </c>
      <c r="C99" s="36" t="s">
        <v>226</v>
      </c>
      <c r="D99" s="35" t="s">
        <v>80</v>
      </c>
      <c r="E99" s="37" t="s">
        <v>227</v>
      </c>
      <c r="F99" s="38" t="s">
        <v>150</v>
      </c>
      <c r="G99" s="39">
        <v>4748.3999999999996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>
      <c r="A100" s="35" t="s">
        <v>84</v>
      </c>
      <c r="B100" s="42"/>
      <c r="C100" s="43"/>
      <c r="D100" s="43"/>
      <c r="E100" s="37" t="s">
        <v>228</v>
      </c>
      <c r="F100" s="43"/>
      <c r="G100" s="43"/>
      <c r="H100" s="43"/>
      <c r="I100" s="43"/>
      <c r="J100" s="44"/>
    </row>
    <row r="101" ht="45">
      <c r="A101" s="35" t="s">
        <v>86</v>
      </c>
      <c r="B101" s="42"/>
      <c r="C101" s="43"/>
      <c r="D101" s="43"/>
      <c r="E101" s="45" t="s">
        <v>229</v>
      </c>
      <c r="F101" s="43"/>
      <c r="G101" s="43"/>
      <c r="H101" s="43"/>
      <c r="I101" s="43"/>
      <c r="J101" s="44"/>
    </row>
    <row r="102" ht="75">
      <c r="A102" s="35" t="s">
        <v>88</v>
      </c>
      <c r="B102" s="42"/>
      <c r="C102" s="43"/>
      <c r="D102" s="43"/>
      <c r="E102" s="37" t="s">
        <v>225</v>
      </c>
      <c r="F102" s="43"/>
      <c r="G102" s="43"/>
      <c r="H102" s="43"/>
      <c r="I102" s="43"/>
      <c r="J102" s="44"/>
    </row>
    <row r="103">
      <c r="A103" s="35" t="s">
        <v>78</v>
      </c>
      <c r="B103" s="35">
        <v>23</v>
      </c>
      <c r="C103" s="36" t="s">
        <v>230</v>
      </c>
      <c r="D103" s="35" t="s">
        <v>80</v>
      </c>
      <c r="E103" s="37" t="s">
        <v>231</v>
      </c>
      <c r="F103" s="38" t="s">
        <v>150</v>
      </c>
      <c r="G103" s="39">
        <v>6860.6000000000004</v>
      </c>
      <c r="H103" s="40">
        <v>0</v>
      </c>
      <c r="I103" s="40">
        <f>ROUND(G103*H103,P4)</f>
        <v>0</v>
      </c>
      <c r="J103" s="38" t="s">
        <v>83</v>
      </c>
      <c r="O103" s="41">
        <f>I103*0.21</f>
        <v>0</v>
      </c>
      <c r="P103">
        <v>3</v>
      </c>
    </row>
    <row r="104" ht="30">
      <c r="A104" s="35" t="s">
        <v>84</v>
      </c>
      <c r="B104" s="42"/>
      <c r="C104" s="43"/>
      <c r="D104" s="43"/>
      <c r="E104" s="37" t="s">
        <v>232</v>
      </c>
      <c r="F104" s="43"/>
      <c r="G104" s="43"/>
      <c r="H104" s="43"/>
      <c r="I104" s="43"/>
      <c r="J104" s="44"/>
    </row>
    <row r="105" ht="90">
      <c r="A105" s="35" t="s">
        <v>86</v>
      </c>
      <c r="B105" s="42"/>
      <c r="C105" s="43"/>
      <c r="D105" s="43"/>
      <c r="E105" s="45" t="s">
        <v>233</v>
      </c>
      <c r="F105" s="43"/>
      <c r="G105" s="43"/>
      <c r="H105" s="43"/>
      <c r="I105" s="43"/>
      <c r="J105" s="44"/>
    </row>
    <row r="106" ht="75">
      <c r="A106" s="35" t="s">
        <v>88</v>
      </c>
      <c r="B106" s="42"/>
      <c r="C106" s="43"/>
      <c r="D106" s="43"/>
      <c r="E106" s="37" t="s">
        <v>225</v>
      </c>
      <c r="F106" s="43"/>
      <c r="G106" s="43"/>
      <c r="H106" s="43"/>
      <c r="I106" s="43"/>
      <c r="J106" s="44"/>
    </row>
    <row r="107" ht="30">
      <c r="A107" s="35" t="s">
        <v>78</v>
      </c>
      <c r="B107" s="35">
        <v>24</v>
      </c>
      <c r="C107" s="36" t="s">
        <v>234</v>
      </c>
      <c r="D107" s="35" t="s">
        <v>80</v>
      </c>
      <c r="E107" s="37" t="s">
        <v>235</v>
      </c>
      <c r="F107" s="38" t="s">
        <v>150</v>
      </c>
      <c r="G107" s="39">
        <v>5163.1999999999998</v>
      </c>
      <c r="H107" s="40">
        <v>0</v>
      </c>
      <c r="I107" s="40">
        <f>ROUND(G107*H107,P4)</f>
        <v>0</v>
      </c>
      <c r="J107" s="38" t="s">
        <v>83</v>
      </c>
      <c r="O107" s="41">
        <f>I107*0.21</f>
        <v>0</v>
      </c>
      <c r="P107">
        <v>3</v>
      </c>
    </row>
    <row r="108">
      <c r="A108" s="35" t="s">
        <v>84</v>
      </c>
      <c r="B108" s="42"/>
      <c r="C108" s="43"/>
      <c r="D108" s="43"/>
      <c r="E108" s="37" t="s">
        <v>236</v>
      </c>
      <c r="F108" s="43"/>
      <c r="G108" s="43"/>
      <c r="H108" s="43"/>
      <c r="I108" s="43"/>
      <c r="J108" s="44"/>
    </row>
    <row r="109" ht="75">
      <c r="A109" s="35" t="s">
        <v>86</v>
      </c>
      <c r="B109" s="42"/>
      <c r="C109" s="43"/>
      <c r="D109" s="43"/>
      <c r="E109" s="45" t="s">
        <v>237</v>
      </c>
      <c r="F109" s="43"/>
      <c r="G109" s="43"/>
      <c r="H109" s="43"/>
      <c r="I109" s="43"/>
      <c r="J109" s="44"/>
    </row>
    <row r="110" ht="165">
      <c r="A110" s="35" t="s">
        <v>88</v>
      </c>
      <c r="B110" s="42"/>
      <c r="C110" s="43"/>
      <c r="D110" s="43"/>
      <c r="E110" s="37" t="s">
        <v>238</v>
      </c>
      <c r="F110" s="43"/>
      <c r="G110" s="43"/>
      <c r="H110" s="43"/>
      <c r="I110" s="43"/>
      <c r="J110" s="44"/>
    </row>
    <row r="111">
      <c r="A111" s="35" t="s">
        <v>78</v>
      </c>
      <c r="B111" s="35">
        <v>26</v>
      </c>
      <c r="C111" s="36" t="s">
        <v>239</v>
      </c>
      <c r="D111" s="35" t="s">
        <v>80</v>
      </c>
      <c r="E111" s="37" t="s">
        <v>240</v>
      </c>
      <c r="F111" s="38" t="s">
        <v>150</v>
      </c>
      <c r="G111" s="39">
        <v>1152.2</v>
      </c>
      <c r="H111" s="40">
        <v>0</v>
      </c>
      <c r="I111" s="40">
        <f>ROUND(G111*H111,P4)</f>
        <v>0</v>
      </c>
      <c r="J111" s="38" t="s">
        <v>83</v>
      </c>
      <c r="O111" s="41">
        <f>I111*0.21</f>
        <v>0</v>
      </c>
      <c r="P111">
        <v>3</v>
      </c>
    </row>
    <row r="112">
      <c r="A112" s="35" t="s">
        <v>84</v>
      </c>
      <c r="B112" s="42"/>
      <c r="C112" s="43"/>
      <c r="D112" s="43"/>
      <c r="E112" s="37" t="s">
        <v>241</v>
      </c>
      <c r="F112" s="43"/>
      <c r="G112" s="43"/>
      <c r="H112" s="43"/>
      <c r="I112" s="43"/>
      <c r="J112" s="44"/>
    </row>
    <row r="113">
      <c r="A113" s="35" t="s">
        <v>86</v>
      </c>
      <c r="B113" s="42"/>
      <c r="C113" s="43"/>
      <c r="D113" s="43"/>
      <c r="E113" s="45" t="s">
        <v>242</v>
      </c>
      <c r="F113" s="43"/>
      <c r="G113" s="43"/>
      <c r="H113" s="43"/>
      <c r="I113" s="43"/>
      <c r="J113" s="44"/>
    </row>
    <row r="114" ht="165">
      <c r="A114" s="35" t="s">
        <v>88</v>
      </c>
      <c r="B114" s="42"/>
      <c r="C114" s="43"/>
      <c r="D114" s="43"/>
      <c r="E114" s="37" t="s">
        <v>238</v>
      </c>
      <c r="F114" s="43"/>
      <c r="G114" s="43"/>
      <c r="H114" s="43"/>
      <c r="I114" s="43"/>
      <c r="J114" s="44"/>
    </row>
    <row r="115">
      <c r="A115" s="35" t="s">
        <v>78</v>
      </c>
      <c r="B115" s="35">
        <v>27</v>
      </c>
      <c r="C115" s="36" t="s">
        <v>243</v>
      </c>
      <c r="D115" s="35" t="s">
        <v>80</v>
      </c>
      <c r="E115" s="37" t="s">
        <v>244</v>
      </c>
      <c r="F115" s="38" t="s">
        <v>150</v>
      </c>
      <c r="G115" s="39">
        <v>1740.3</v>
      </c>
      <c r="H115" s="40">
        <v>0</v>
      </c>
      <c r="I115" s="40">
        <f>ROUND(G115*H115,P4)</f>
        <v>0</v>
      </c>
      <c r="J115" s="38" t="s">
        <v>83</v>
      </c>
      <c r="O115" s="41">
        <f>I115*0.21</f>
        <v>0</v>
      </c>
      <c r="P115">
        <v>3</v>
      </c>
    </row>
    <row r="116">
      <c r="A116" s="35" t="s">
        <v>84</v>
      </c>
      <c r="B116" s="42"/>
      <c r="C116" s="43"/>
      <c r="D116" s="43"/>
      <c r="E116" s="37" t="s">
        <v>245</v>
      </c>
      <c r="F116" s="43"/>
      <c r="G116" s="43"/>
      <c r="H116" s="43"/>
      <c r="I116" s="43"/>
      <c r="J116" s="44"/>
    </row>
    <row r="117" ht="45">
      <c r="A117" s="35" t="s">
        <v>86</v>
      </c>
      <c r="B117" s="42"/>
      <c r="C117" s="43"/>
      <c r="D117" s="43"/>
      <c r="E117" s="45" t="s">
        <v>224</v>
      </c>
      <c r="F117" s="43"/>
      <c r="G117" s="43"/>
      <c r="H117" s="43"/>
      <c r="I117" s="43"/>
      <c r="J117" s="44"/>
    </row>
    <row r="118" ht="165">
      <c r="A118" s="35" t="s">
        <v>88</v>
      </c>
      <c r="B118" s="42"/>
      <c r="C118" s="43"/>
      <c r="D118" s="43"/>
      <c r="E118" s="37" t="s">
        <v>238</v>
      </c>
      <c r="F118" s="43"/>
      <c r="G118" s="43"/>
      <c r="H118" s="43"/>
      <c r="I118" s="43"/>
      <c r="J118" s="44"/>
    </row>
    <row r="119">
      <c r="A119" s="35" t="s">
        <v>78</v>
      </c>
      <c r="B119" s="35">
        <v>28</v>
      </c>
      <c r="C119" s="36" t="s">
        <v>246</v>
      </c>
      <c r="D119" s="35" t="s">
        <v>80</v>
      </c>
      <c r="E119" s="37" t="s">
        <v>247</v>
      </c>
      <c r="F119" s="38" t="s">
        <v>150</v>
      </c>
      <c r="G119" s="39">
        <v>3596.1999999999998</v>
      </c>
      <c r="H119" s="40">
        <v>0</v>
      </c>
      <c r="I119" s="40">
        <f>ROUND(G119*H119,P4)</f>
        <v>0</v>
      </c>
      <c r="J119" s="38" t="s">
        <v>83</v>
      </c>
      <c r="O119" s="41">
        <f>I119*0.21</f>
        <v>0</v>
      </c>
      <c r="P119">
        <v>3</v>
      </c>
    </row>
    <row r="120">
      <c r="A120" s="35" t="s">
        <v>84</v>
      </c>
      <c r="B120" s="42"/>
      <c r="C120" s="43"/>
      <c r="D120" s="43"/>
      <c r="E120" s="37" t="s">
        <v>248</v>
      </c>
      <c r="F120" s="43"/>
      <c r="G120" s="43"/>
      <c r="H120" s="43"/>
      <c r="I120" s="43"/>
      <c r="J120" s="44"/>
    </row>
    <row r="121" ht="45">
      <c r="A121" s="35" t="s">
        <v>86</v>
      </c>
      <c r="B121" s="42"/>
      <c r="C121" s="43"/>
      <c r="D121" s="43"/>
      <c r="E121" s="45" t="s">
        <v>249</v>
      </c>
      <c r="F121" s="43"/>
      <c r="G121" s="43"/>
      <c r="H121" s="43"/>
      <c r="I121" s="43"/>
      <c r="J121" s="44"/>
    </row>
    <row r="122" ht="165">
      <c r="A122" s="35" t="s">
        <v>88</v>
      </c>
      <c r="B122" s="42"/>
      <c r="C122" s="43"/>
      <c r="D122" s="43"/>
      <c r="E122" s="37" t="s">
        <v>238</v>
      </c>
      <c r="F122" s="43"/>
      <c r="G122" s="43"/>
      <c r="H122" s="43"/>
      <c r="I122" s="43"/>
      <c r="J122" s="44"/>
    </row>
    <row r="123">
      <c r="A123" s="35" t="s">
        <v>78</v>
      </c>
      <c r="B123" s="35">
        <v>29</v>
      </c>
      <c r="C123" s="36" t="s">
        <v>250</v>
      </c>
      <c r="D123" s="35" t="s">
        <v>80</v>
      </c>
      <c r="E123" s="37" t="s">
        <v>251</v>
      </c>
      <c r="F123" s="38" t="s">
        <v>165</v>
      </c>
      <c r="G123" s="39">
        <v>808.20000000000005</v>
      </c>
      <c r="H123" s="40">
        <v>0</v>
      </c>
      <c r="I123" s="40">
        <f>ROUND(G123*H123,P4)</f>
        <v>0</v>
      </c>
      <c r="J123" s="38" t="s">
        <v>83</v>
      </c>
      <c r="O123" s="41">
        <f>I123*0.21</f>
        <v>0</v>
      </c>
      <c r="P123">
        <v>3</v>
      </c>
    </row>
    <row r="124">
      <c r="A124" s="35" t="s">
        <v>84</v>
      </c>
      <c r="B124" s="42"/>
      <c r="C124" s="43"/>
      <c r="D124" s="43"/>
      <c r="E124" s="37" t="s">
        <v>252</v>
      </c>
      <c r="F124" s="43"/>
      <c r="G124" s="43"/>
      <c r="H124" s="43"/>
      <c r="I124" s="43"/>
      <c r="J124" s="44"/>
    </row>
    <row r="125">
      <c r="A125" s="35" t="s">
        <v>86</v>
      </c>
      <c r="B125" s="42"/>
      <c r="C125" s="43"/>
      <c r="D125" s="43"/>
      <c r="E125" s="45" t="s">
        <v>253</v>
      </c>
      <c r="F125" s="43"/>
      <c r="G125" s="43"/>
      <c r="H125" s="43"/>
      <c r="I125" s="43"/>
      <c r="J125" s="44"/>
    </row>
    <row r="126" ht="60">
      <c r="A126" s="35" t="s">
        <v>88</v>
      </c>
      <c r="B126" s="42"/>
      <c r="C126" s="43"/>
      <c r="D126" s="43"/>
      <c r="E126" s="37" t="s">
        <v>254</v>
      </c>
      <c r="F126" s="43"/>
      <c r="G126" s="43"/>
      <c r="H126" s="43"/>
      <c r="I126" s="43"/>
      <c r="J126" s="44"/>
    </row>
    <row r="127">
      <c r="A127" s="35" t="s">
        <v>78</v>
      </c>
      <c r="B127" s="35">
        <v>32</v>
      </c>
      <c r="C127" s="36" t="s">
        <v>255</v>
      </c>
      <c r="D127" s="35" t="s">
        <v>80</v>
      </c>
      <c r="E127" s="37" t="s">
        <v>256</v>
      </c>
      <c r="F127" s="38" t="s">
        <v>150</v>
      </c>
      <c r="G127" s="39">
        <v>1078.8</v>
      </c>
      <c r="H127" s="40">
        <v>0</v>
      </c>
      <c r="I127" s="40">
        <f>ROUND(G127*H127,P4)</f>
        <v>0</v>
      </c>
      <c r="J127" s="38" t="s">
        <v>257</v>
      </c>
      <c r="O127" s="41">
        <f>I127*0.21</f>
        <v>0</v>
      </c>
      <c r="P127">
        <v>3</v>
      </c>
    </row>
    <row r="128" ht="30">
      <c r="A128" s="35" t="s">
        <v>84</v>
      </c>
      <c r="B128" s="42"/>
      <c r="C128" s="43"/>
      <c r="D128" s="43"/>
      <c r="E128" s="37" t="s">
        <v>258</v>
      </c>
      <c r="F128" s="43"/>
      <c r="G128" s="43"/>
      <c r="H128" s="43"/>
      <c r="I128" s="43"/>
      <c r="J128" s="44"/>
    </row>
    <row r="129">
      <c r="A129" s="35" t="s">
        <v>86</v>
      </c>
      <c r="B129" s="42"/>
      <c r="C129" s="43"/>
      <c r="D129" s="43"/>
      <c r="E129" s="45" t="s">
        <v>259</v>
      </c>
      <c r="F129" s="43"/>
      <c r="G129" s="43"/>
      <c r="H129" s="43"/>
      <c r="I129" s="43"/>
      <c r="J129" s="44"/>
    </row>
    <row r="130" ht="60">
      <c r="A130" s="35" t="s">
        <v>88</v>
      </c>
      <c r="B130" s="42"/>
      <c r="C130" s="43"/>
      <c r="D130" s="43"/>
      <c r="E130" s="37" t="s">
        <v>260</v>
      </c>
      <c r="F130" s="43"/>
      <c r="G130" s="43"/>
      <c r="H130" s="43"/>
      <c r="I130" s="43"/>
      <c r="J130" s="44"/>
    </row>
    <row r="131">
      <c r="A131" s="35" t="s">
        <v>78</v>
      </c>
      <c r="B131" s="35">
        <v>33</v>
      </c>
      <c r="C131" s="36" t="s">
        <v>261</v>
      </c>
      <c r="D131" s="35" t="s">
        <v>80</v>
      </c>
      <c r="E131" s="37" t="s">
        <v>262</v>
      </c>
      <c r="F131" s="38" t="s">
        <v>150</v>
      </c>
      <c r="G131" s="39">
        <v>1697.4000000000001</v>
      </c>
      <c r="H131" s="40">
        <v>0</v>
      </c>
      <c r="I131" s="40">
        <f>ROUND(G131*H131,P4)</f>
        <v>0</v>
      </c>
      <c r="J131" s="38" t="s">
        <v>257</v>
      </c>
      <c r="O131" s="41">
        <f>I131*0.21</f>
        <v>0</v>
      </c>
      <c r="P131">
        <v>3</v>
      </c>
    </row>
    <row r="132">
      <c r="A132" s="35" t="s">
        <v>84</v>
      </c>
      <c r="B132" s="42"/>
      <c r="C132" s="43"/>
      <c r="D132" s="43"/>
      <c r="E132" s="37" t="s">
        <v>263</v>
      </c>
      <c r="F132" s="43"/>
      <c r="G132" s="43"/>
      <c r="H132" s="43"/>
      <c r="I132" s="43"/>
      <c r="J132" s="44"/>
    </row>
    <row r="133" ht="45">
      <c r="A133" s="35" t="s">
        <v>86</v>
      </c>
      <c r="B133" s="42"/>
      <c r="C133" s="43"/>
      <c r="D133" s="43"/>
      <c r="E133" s="45" t="s">
        <v>264</v>
      </c>
      <c r="F133" s="43"/>
      <c r="G133" s="43"/>
      <c r="H133" s="43"/>
      <c r="I133" s="43"/>
      <c r="J133" s="44"/>
    </row>
    <row r="134" ht="165">
      <c r="A134" s="35" t="s">
        <v>88</v>
      </c>
      <c r="B134" s="42"/>
      <c r="C134" s="43"/>
      <c r="D134" s="43"/>
      <c r="E134" s="37" t="s">
        <v>238</v>
      </c>
      <c r="F134" s="43"/>
      <c r="G134" s="43"/>
      <c r="H134" s="43"/>
      <c r="I134" s="43"/>
      <c r="J134" s="44"/>
    </row>
    <row r="135">
      <c r="A135" s="35" t="s">
        <v>78</v>
      </c>
      <c r="B135" s="35">
        <v>35</v>
      </c>
      <c r="C135" s="36" t="s">
        <v>265</v>
      </c>
      <c r="D135" s="35" t="s">
        <v>80</v>
      </c>
      <c r="E135" s="37" t="s">
        <v>266</v>
      </c>
      <c r="F135" s="38" t="s">
        <v>130</v>
      </c>
      <c r="G135" s="39">
        <v>34.979999999999997</v>
      </c>
      <c r="H135" s="40">
        <v>0</v>
      </c>
      <c r="I135" s="40">
        <f>ROUND(G135*H135,P4)</f>
        <v>0</v>
      </c>
      <c r="J135" s="38" t="s">
        <v>267</v>
      </c>
      <c r="O135" s="41">
        <f>I135*0.21</f>
        <v>0</v>
      </c>
      <c r="P135">
        <v>3</v>
      </c>
    </row>
    <row r="136">
      <c r="A136" s="35" t="s">
        <v>84</v>
      </c>
      <c r="B136" s="42"/>
      <c r="C136" s="43"/>
      <c r="D136" s="43"/>
      <c r="E136" s="37" t="s">
        <v>268</v>
      </c>
      <c r="F136" s="43"/>
      <c r="G136" s="43"/>
      <c r="H136" s="43"/>
      <c r="I136" s="43"/>
      <c r="J136" s="44"/>
    </row>
    <row r="137" ht="30">
      <c r="A137" s="35" t="s">
        <v>86</v>
      </c>
      <c r="B137" s="42"/>
      <c r="C137" s="43"/>
      <c r="D137" s="43"/>
      <c r="E137" s="45" t="s">
        <v>269</v>
      </c>
      <c r="F137" s="43"/>
      <c r="G137" s="43"/>
      <c r="H137" s="43"/>
      <c r="I137" s="43"/>
      <c r="J137" s="44"/>
    </row>
    <row r="138" ht="165">
      <c r="A138" s="35" t="s">
        <v>88</v>
      </c>
      <c r="B138" s="42"/>
      <c r="C138" s="43"/>
      <c r="D138" s="43"/>
      <c r="E138" s="37" t="s">
        <v>270</v>
      </c>
      <c r="F138" s="43"/>
      <c r="G138" s="43"/>
      <c r="H138" s="43"/>
      <c r="I138" s="43"/>
      <c r="J138" s="44"/>
    </row>
    <row r="139">
      <c r="A139" s="29" t="s">
        <v>75</v>
      </c>
      <c r="B139" s="30"/>
      <c r="C139" s="31" t="s">
        <v>271</v>
      </c>
      <c r="D139" s="32"/>
      <c r="E139" s="29" t="s">
        <v>272</v>
      </c>
      <c r="F139" s="32"/>
      <c r="G139" s="32"/>
      <c r="H139" s="32"/>
      <c r="I139" s="33">
        <f>SUMIFS(I140:I147,A140:A147,"P")</f>
        <v>0</v>
      </c>
      <c r="J139" s="34"/>
    </row>
    <row r="140">
      <c r="A140" s="35" t="s">
        <v>78</v>
      </c>
      <c r="B140" s="35">
        <v>30</v>
      </c>
      <c r="C140" s="36" t="s">
        <v>273</v>
      </c>
      <c r="D140" s="35" t="s">
        <v>80</v>
      </c>
      <c r="E140" s="37" t="s">
        <v>274</v>
      </c>
      <c r="F140" s="38" t="s">
        <v>165</v>
      </c>
      <c r="G140" s="39">
        <v>39.100000000000001</v>
      </c>
      <c r="H140" s="40">
        <v>0</v>
      </c>
      <c r="I140" s="40">
        <f>ROUND(G140*H140,P4)</f>
        <v>0</v>
      </c>
      <c r="J140" s="38" t="s">
        <v>83</v>
      </c>
      <c r="O140" s="41">
        <f>I140*0.21</f>
        <v>0</v>
      </c>
      <c r="P140">
        <v>3</v>
      </c>
    </row>
    <row r="141" ht="30">
      <c r="A141" s="35" t="s">
        <v>84</v>
      </c>
      <c r="B141" s="42"/>
      <c r="C141" s="43"/>
      <c r="D141" s="43"/>
      <c r="E141" s="37" t="s">
        <v>275</v>
      </c>
      <c r="F141" s="43"/>
      <c r="G141" s="43"/>
      <c r="H141" s="43"/>
      <c r="I141" s="43"/>
      <c r="J141" s="44"/>
    </row>
    <row r="142">
      <c r="A142" s="35" t="s">
        <v>86</v>
      </c>
      <c r="B142" s="42"/>
      <c r="C142" s="43"/>
      <c r="D142" s="43"/>
      <c r="E142" s="45" t="s">
        <v>167</v>
      </c>
      <c r="F142" s="43"/>
      <c r="G142" s="43"/>
      <c r="H142" s="43"/>
      <c r="I142" s="43"/>
      <c r="J142" s="44"/>
    </row>
    <row r="143" ht="45">
      <c r="A143" s="35" t="s">
        <v>88</v>
      </c>
      <c r="B143" s="42"/>
      <c r="C143" s="43"/>
      <c r="D143" s="43"/>
      <c r="E143" s="37" t="s">
        <v>276</v>
      </c>
      <c r="F143" s="43"/>
      <c r="G143" s="43"/>
      <c r="H143" s="43"/>
      <c r="I143" s="43"/>
      <c r="J143" s="44"/>
    </row>
    <row r="144" ht="30">
      <c r="A144" s="35" t="s">
        <v>78</v>
      </c>
      <c r="B144" s="35">
        <v>31</v>
      </c>
      <c r="C144" s="36" t="s">
        <v>277</v>
      </c>
      <c r="D144" s="35" t="s">
        <v>80</v>
      </c>
      <c r="E144" s="37" t="s">
        <v>278</v>
      </c>
      <c r="F144" s="38" t="s">
        <v>165</v>
      </c>
      <c r="G144" s="39">
        <v>112</v>
      </c>
      <c r="H144" s="40">
        <v>0</v>
      </c>
      <c r="I144" s="40">
        <f>ROUND(G144*H144,P4)</f>
        <v>0</v>
      </c>
      <c r="J144" s="38" t="s">
        <v>257</v>
      </c>
      <c r="O144" s="41">
        <f>I144*0.21</f>
        <v>0</v>
      </c>
      <c r="P144">
        <v>3</v>
      </c>
    </row>
    <row r="145">
      <c r="A145" s="35" t="s">
        <v>84</v>
      </c>
      <c r="B145" s="42"/>
      <c r="C145" s="43"/>
      <c r="D145" s="43"/>
      <c r="E145" s="37" t="s">
        <v>279</v>
      </c>
      <c r="F145" s="43"/>
      <c r="G145" s="43"/>
      <c r="H145" s="43"/>
      <c r="I145" s="43"/>
      <c r="J145" s="44"/>
    </row>
    <row r="146">
      <c r="A146" s="35" t="s">
        <v>86</v>
      </c>
      <c r="B146" s="42"/>
      <c r="C146" s="43"/>
      <c r="D146" s="43"/>
      <c r="E146" s="45" t="s">
        <v>280</v>
      </c>
      <c r="F146" s="43"/>
      <c r="G146" s="43"/>
      <c r="H146" s="43"/>
      <c r="I146" s="43"/>
      <c r="J146" s="44"/>
    </row>
    <row r="147" ht="165">
      <c r="A147" s="35" t="s">
        <v>88</v>
      </c>
      <c r="B147" s="47"/>
      <c r="C147" s="48"/>
      <c r="D147" s="48"/>
      <c r="E147" s="37" t="s">
        <v>281</v>
      </c>
      <c r="F147" s="48"/>
      <c r="G147" s="48"/>
      <c r="H147" s="48"/>
      <c r="I147" s="48"/>
      <c r="J14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17</v>
      </c>
      <c r="I3" s="23">
        <f>SUMIFS(I8:I144,A8:A144,"SD")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SUMIFS(I9:I28,A9:A28,"P")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150.03800000000001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282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134</v>
      </c>
      <c r="E13" s="37" t="s">
        <v>129</v>
      </c>
      <c r="F13" s="38" t="s">
        <v>130</v>
      </c>
      <c r="G13" s="39">
        <v>72.420000000000002</v>
      </c>
      <c r="H13" s="40">
        <v>0</v>
      </c>
      <c r="I13" s="40">
        <f>ROUND(G13*H13,P4)</f>
        <v>0</v>
      </c>
      <c r="J13" s="38" t="s">
        <v>135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283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174</v>
      </c>
      <c r="E17" s="37" t="s">
        <v>129</v>
      </c>
      <c r="F17" s="38" t="s">
        <v>130</v>
      </c>
      <c r="G17" s="39">
        <v>3.5169999999999999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37" t="s">
        <v>284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285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141</v>
      </c>
      <c r="D21" s="35" t="s">
        <v>80</v>
      </c>
      <c r="E21" s="37" t="s">
        <v>142</v>
      </c>
      <c r="F21" s="38" t="s">
        <v>130</v>
      </c>
      <c r="G21" s="39">
        <v>30.600000000000001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286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144</v>
      </c>
      <c r="F24" s="43"/>
      <c r="G24" s="43"/>
      <c r="H24" s="43"/>
      <c r="I24" s="43"/>
      <c r="J24" s="44"/>
    </row>
    <row r="25">
      <c r="A25" s="35" t="s">
        <v>78</v>
      </c>
      <c r="B25" s="35">
        <v>33</v>
      </c>
      <c r="C25" s="36" t="s">
        <v>128</v>
      </c>
      <c r="D25" s="35" t="s">
        <v>145</v>
      </c>
      <c r="E25" s="37" t="s">
        <v>129</v>
      </c>
      <c r="F25" s="38" t="s">
        <v>130</v>
      </c>
      <c r="G25" s="39">
        <v>18.93</v>
      </c>
      <c r="H25" s="40">
        <v>0</v>
      </c>
      <c r="I25" s="40">
        <f>ROUND(G25*H25,P4)</f>
        <v>0</v>
      </c>
      <c r="J25" s="38" t="s">
        <v>135</v>
      </c>
      <c r="O25" s="41">
        <f>I25*0.21</f>
        <v>0</v>
      </c>
      <c r="P25">
        <v>3</v>
      </c>
    </row>
    <row r="26" ht="30">
      <c r="A26" s="35" t="s">
        <v>84</v>
      </c>
      <c r="B26" s="42"/>
      <c r="C26" s="43"/>
      <c r="D26" s="43"/>
      <c r="E26" s="37" t="s">
        <v>287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288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133</v>
      </c>
      <c r="F28" s="43"/>
      <c r="G28" s="43"/>
      <c r="H28" s="43"/>
      <c r="I28" s="43"/>
      <c r="J28" s="44"/>
    </row>
    <row r="29">
      <c r="A29" s="29" t="s">
        <v>75</v>
      </c>
      <c r="B29" s="30"/>
      <c r="C29" s="31" t="s">
        <v>121</v>
      </c>
      <c r="D29" s="32"/>
      <c r="E29" s="29" t="s">
        <v>122</v>
      </c>
      <c r="F29" s="32"/>
      <c r="G29" s="32"/>
      <c r="H29" s="32"/>
      <c r="I29" s="33">
        <f>SUMIFS(I30:I85,A30:A85,"P")</f>
        <v>0</v>
      </c>
      <c r="J29" s="34"/>
    </row>
    <row r="30">
      <c r="A30" s="35" t="s">
        <v>78</v>
      </c>
      <c r="B30" s="35">
        <v>5</v>
      </c>
      <c r="C30" s="36" t="s">
        <v>148</v>
      </c>
      <c r="D30" s="35" t="s">
        <v>80</v>
      </c>
      <c r="E30" s="37" t="s">
        <v>149</v>
      </c>
      <c r="F30" s="38" t="s">
        <v>150</v>
      </c>
      <c r="G30" s="39">
        <v>204.00999999999999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 ht="30">
      <c r="A31" s="35" t="s">
        <v>84</v>
      </c>
      <c r="B31" s="42"/>
      <c r="C31" s="43"/>
      <c r="D31" s="43"/>
      <c r="E31" s="37" t="s">
        <v>289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290</v>
      </c>
      <c r="F32" s="43"/>
      <c r="G32" s="43"/>
      <c r="H32" s="43"/>
      <c r="I32" s="43"/>
      <c r="J32" s="44"/>
    </row>
    <row r="33">
      <c r="A33" s="35" t="s">
        <v>88</v>
      </c>
      <c r="B33" s="42"/>
      <c r="C33" s="43"/>
      <c r="D33" s="43"/>
      <c r="E33" s="37" t="s">
        <v>153</v>
      </c>
      <c r="F33" s="43"/>
      <c r="G33" s="43"/>
      <c r="H33" s="43"/>
      <c r="I33" s="43"/>
      <c r="J33" s="44"/>
    </row>
    <row r="34">
      <c r="A34" s="35" t="s">
        <v>78</v>
      </c>
      <c r="B34" s="35">
        <v>6</v>
      </c>
      <c r="C34" s="36" t="s">
        <v>154</v>
      </c>
      <c r="D34" s="35" t="s">
        <v>80</v>
      </c>
      <c r="E34" s="37" t="s">
        <v>155</v>
      </c>
      <c r="F34" s="38" t="s">
        <v>130</v>
      </c>
      <c r="G34" s="39">
        <v>91.349999999999994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30">
      <c r="A35" s="35" t="s">
        <v>84</v>
      </c>
      <c r="B35" s="42"/>
      <c r="C35" s="43"/>
      <c r="D35" s="43"/>
      <c r="E35" s="37" t="s">
        <v>156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291</v>
      </c>
      <c r="F36" s="43"/>
      <c r="G36" s="43"/>
      <c r="H36" s="43"/>
      <c r="I36" s="43"/>
      <c r="J36" s="44"/>
    </row>
    <row r="37" ht="90">
      <c r="A37" s="35" t="s">
        <v>88</v>
      </c>
      <c r="B37" s="42"/>
      <c r="C37" s="43"/>
      <c r="D37" s="43"/>
      <c r="E37" s="37" t="s">
        <v>158</v>
      </c>
      <c r="F37" s="43"/>
      <c r="G37" s="43"/>
      <c r="H37" s="43"/>
      <c r="I37" s="43"/>
      <c r="J37" s="44"/>
    </row>
    <row r="38">
      <c r="A38" s="35" t="s">
        <v>78</v>
      </c>
      <c r="B38" s="35">
        <v>7</v>
      </c>
      <c r="C38" s="36" t="s">
        <v>159</v>
      </c>
      <c r="D38" s="35" t="s">
        <v>121</v>
      </c>
      <c r="E38" s="37" t="s">
        <v>160</v>
      </c>
      <c r="F38" s="38" t="s">
        <v>130</v>
      </c>
      <c r="G38" s="39">
        <v>173.46799999999999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45">
      <c r="A39" s="35" t="s">
        <v>84</v>
      </c>
      <c r="B39" s="42"/>
      <c r="C39" s="43"/>
      <c r="D39" s="43"/>
      <c r="E39" s="37" t="s">
        <v>292</v>
      </c>
      <c r="F39" s="43"/>
      <c r="G39" s="43"/>
      <c r="H39" s="43"/>
      <c r="I39" s="43"/>
      <c r="J39" s="44"/>
    </row>
    <row r="40" ht="75">
      <c r="A40" s="35" t="s">
        <v>86</v>
      </c>
      <c r="B40" s="42"/>
      <c r="C40" s="43"/>
      <c r="D40" s="43"/>
      <c r="E40" s="45" t="s">
        <v>293</v>
      </c>
      <c r="F40" s="43"/>
      <c r="G40" s="43"/>
      <c r="H40" s="43"/>
      <c r="I40" s="43"/>
      <c r="J40" s="44"/>
    </row>
    <row r="41" ht="90">
      <c r="A41" s="35" t="s">
        <v>88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>
      <c r="A42" s="35" t="s">
        <v>78</v>
      </c>
      <c r="B42" s="35">
        <v>8</v>
      </c>
      <c r="C42" s="36" t="s">
        <v>163</v>
      </c>
      <c r="D42" s="35" t="s">
        <v>80</v>
      </c>
      <c r="E42" s="37" t="s">
        <v>164</v>
      </c>
      <c r="F42" s="38" t="s">
        <v>165</v>
      </c>
      <c r="G42" s="39">
        <v>52.390000000000001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60">
      <c r="A43" s="35" t="s">
        <v>84</v>
      </c>
      <c r="B43" s="42"/>
      <c r="C43" s="43"/>
      <c r="D43" s="43"/>
      <c r="E43" s="37" t="s">
        <v>294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295</v>
      </c>
      <c r="F44" s="43"/>
      <c r="G44" s="43"/>
      <c r="H44" s="43"/>
      <c r="I44" s="43"/>
      <c r="J44" s="44"/>
    </row>
    <row r="45" ht="30">
      <c r="A45" s="35" t="s">
        <v>88</v>
      </c>
      <c r="B45" s="42"/>
      <c r="C45" s="43"/>
      <c r="D45" s="43"/>
      <c r="E45" s="37" t="s">
        <v>168</v>
      </c>
      <c r="F45" s="43"/>
      <c r="G45" s="43"/>
      <c r="H45" s="43"/>
      <c r="I45" s="43"/>
      <c r="J45" s="44"/>
    </row>
    <row r="46">
      <c r="A46" s="35" t="s">
        <v>78</v>
      </c>
      <c r="B46" s="35">
        <v>9</v>
      </c>
      <c r="C46" s="36" t="s">
        <v>169</v>
      </c>
      <c r="D46" s="35" t="s">
        <v>121</v>
      </c>
      <c r="E46" s="37" t="s">
        <v>170</v>
      </c>
      <c r="F46" s="38" t="s">
        <v>130</v>
      </c>
      <c r="G46" s="39">
        <v>18.93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 ht="30">
      <c r="A47" s="35" t="s">
        <v>84</v>
      </c>
      <c r="B47" s="42"/>
      <c r="C47" s="43"/>
      <c r="D47" s="43"/>
      <c r="E47" s="37" t="s">
        <v>175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296</v>
      </c>
      <c r="F48" s="43"/>
      <c r="G48" s="43"/>
      <c r="H48" s="43"/>
      <c r="I48" s="43"/>
      <c r="J48" s="44"/>
    </row>
    <row r="49" ht="409.5">
      <c r="A49" s="35" t="s">
        <v>88</v>
      </c>
      <c r="B49" s="42"/>
      <c r="C49" s="43"/>
      <c r="D49" s="43"/>
      <c r="E49" s="37" t="s">
        <v>173</v>
      </c>
      <c r="F49" s="43"/>
      <c r="G49" s="43"/>
      <c r="H49" s="43"/>
      <c r="I49" s="43"/>
      <c r="J49" s="44"/>
    </row>
    <row r="50">
      <c r="A50" s="35" t="s">
        <v>78</v>
      </c>
      <c r="B50" s="35">
        <v>10</v>
      </c>
      <c r="C50" s="36" t="s">
        <v>169</v>
      </c>
      <c r="D50" s="35" t="s">
        <v>174</v>
      </c>
      <c r="E50" s="37" t="s">
        <v>170</v>
      </c>
      <c r="F50" s="38" t="s">
        <v>130</v>
      </c>
      <c r="G50" s="39">
        <v>23.616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 ht="30">
      <c r="A51" s="35" t="s">
        <v>84</v>
      </c>
      <c r="B51" s="42"/>
      <c r="C51" s="43"/>
      <c r="D51" s="43"/>
      <c r="E51" s="37" t="s">
        <v>175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297</v>
      </c>
      <c r="F52" s="43"/>
      <c r="G52" s="43"/>
      <c r="H52" s="43"/>
      <c r="I52" s="43"/>
      <c r="J52" s="44"/>
    </row>
    <row r="53" ht="409.5">
      <c r="A53" s="35" t="s">
        <v>88</v>
      </c>
      <c r="B53" s="42"/>
      <c r="C53" s="43"/>
      <c r="D53" s="43"/>
      <c r="E53" s="37" t="s">
        <v>173</v>
      </c>
      <c r="F53" s="43"/>
      <c r="G53" s="43"/>
      <c r="H53" s="43"/>
      <c r="I53" s="43"/>
      <c r="J53" s="44"/>
    </row>
    <row r="54">
      <c r="A54" s="35" t="s">
        <v>78</v>
      </c>
      <c r="B54" s="35">
        <v>11</v>
      </c>
      <c r="C54" s="36" t="s">
        <v>177</v>
      </c>
      <c r="D54" s="35" t="s">
        <v>80</v>
      </c>
      <c r="E54" s="37" t="s">
        <v>178</v>
      </c>
      <c r="F54" s="38" t="s">
        <v>130</v>
      </c>
      <c r="G54" s="39">
        <v>49.530000000000001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37" t="s">
        <v>179</v>
      </c>
      <c r="F55" s="43"/>
      <c r="G55" s="43"/>
      <c r="H55" s="43"/>
      <c r="I55" s="43"/>
      <c r="J55" s="44"/>
    </row>
    <row r="56" ht="45">
      <c r="A56" s="35" t="s">
        <v>86</v>
      </c>
      <c r="B56" s="42"/>
      <c r="C56" s="43"/>
      <c r="D56" s="43"/>
      <c r="E56" s="45" t="s">
        <v>298</v>
      </c>
      <c r="F56" s="43"/>
      <c r="G56" s="43"/>
      <c r="H56" s="43"/>
      <c r="I56" s="43"/>
      <c r="J56" s="44"/>
    </row>
    <row r="57" ht="390">
      <c r="A57" s="35" t="s">
        <v>88</v>
      </c>
      <c r="B57" s="42"/>
      <c r="C57" s="43"/>
      <c r="D57" s="43"/>
      <c r="E57" s="37" t="s">
        <v>181</v>
      </c>
      <c r="F57" s="43"/>
      <c r="G57" s="43"/>
      <c r="H57" s="43"/>
      <c r="I57" s="43"/>
      <c r="J57" s="44"/>
    </row>
    <row r="58">
      <c r="A58" s="35" t="s">
        <v>78</v>
      </c>
      <c r="B58" s="35">
        <v>12</v>
      </c>
      <c r="C58" s="36" t="s">
        <v>182</v>
      </c>
      <c r="D58" s="35" t="s">
        <v>80</v>
      </c>
      <c r="E58" s="37" t="s">
        <v>183</v>
      </c>
      <c r="F58" s="38" t="s">
        <v>165</v>
      </c>
      <c r="G58" s="39">
        <v>307.56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184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299</v>
      </c>
      <c r="F60" s="43"/>
      <c r="G60" s="43"/>
      <c r="H60" s="43"/>
      <c r="I60" s="43"/>
      <c r="J60" s="44"/>
    </row>
    <row r="61" ht="90">
      <c r="A61" s="35" t="s">
        <v>88</v>
      </c>
      <c r="B61" s="42"/>
      <c r="C61" s="43"/>
      <c r="D61" s="43"/>
      <c r="E61" s="37" t="s">
        <v>186</v>
      </c>
      <c r="F61" s="43"/>
      <c r="G61" s="43"/>
      <c r="H61" s="43"/>
      <c r="I61" s="43"/>
      <c r="J61" s="44"/>
    </row>
    <row r="62">
      <c r="A62" s="35" t="s">
        <v>78</v>
      </c>
      <c r="B62" s="35">
        <v>13</v>
      </c>
      <c r="C62" s="36" t="s">
        <v>187</v>
      </c>
      <c r="D62" s="35" t="s">
        <v>80</v>
      </c>
      <c r="E62" s="37" t="s">
        <v>188</v>
      </c>
      <c r="F62" s="38" t="s">
        <v>130</v>
      </c>
      <c r="G62" s="39">
        <v>18.93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 ht="60">
      <c r="A63" s="35" t="s">
        <v>84</v>
      </c>
      <c r="B63" s="42"/>
      <c r="C63" s="43"/>
      <c r="D63" s="43"/>
      <c r="E63" s="37" t="s">
        <v>189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296</v>
      </c>
      <c r="F64" s="43"/>
      <c r="G64" s="43"/>
      <c r="H64" s="43"/>
      <c r="I64" s="43"/>
      <c r="J64" s="44"/>
    </row>
    <row r="65" ht="345">
      <c r="A65" s="35" t="s">
        <v>88</v>
      </c>
      <c r="B65" s="42"/>
      <c r="C65" s="43"/>
      <c r="D65" s="43"/>
      <c r="E65" s="37" t="s">
        <v>191</v>
      </c>
      <c r="F65" s="43"/>
      <c r="G65" s="43"/>
      <c r="H65" s="43"/>
      <c r="I65" s="43"/>
      <c r="J65" s="44"/>
    </row>
    <row r="66">
      <c r="A66" s="35" t="s">
        <v>78</v>
      </c>
      <c r="B66" s="35">
        <v>14</v>
      </c>
      <c r="C66" s="36" t="s">
        <v>192</v>
      </c>
      <c r="D66" s="35" t="s">
        <v>121</v>
      </c>
      <c r="E66" s="37" t="s">
        <v>193</v>
      </c>
      <c r="F66" s="38" t="s">
        <v>130</v>
      </c>
      <c r="G66" s="39">
        <v>119.43600000000001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 ht="60">
      <c r="A68" s="35" t="s">
        <v>86</v>
      </c>
      <c r="B68" s="42"/>
      <c r="C68" s="43"/>
      <c r="D68" s="43"/>
      <c r="E68" s="45" t="s">
        <v>300</v>
      </c>
      <c r="F68" s="43"/>
      <c r="G68" s="43"/>
      <c r="H68" s="43"/>
      <c r="I68" s="43"/>
      <c r="J68" s="44"/>
    </row>
    <row r="69" ht="240">
      <c r="A69" s="35" t="s">
        <v>88</v>
      </c>
      <c r="B69" s="42"/>
      <c r="C69" s="43"/>
      <c r="D69" s="43"/>
      <c r="E69" s="37" t="s">
        <v>195</v>
      </c>
      <c r="F69" s="43"/>
      <c r="G69" s="43"/>
      <c r="H69" s="43"/>
      <c r="I69" s="43"/>
      <c r="J69" s="44"/>
    </row>
    <row r="70">
      <c r="A70" s="35" t="s">
        <v>78</v>
      </c>
      <c r="B70" s="35">
        <v>15</v>
      </c>
      <c r="C70" s="36" t="s">
        <v>196</v>
      </c>
      <c r="D70" s="35" t="s">
        <v>80</v>
      </c>
      <c r="E70" s="37" t="s">
        <v>197</v>
      </c>
      <c r="F70" s="38" t="s">
        <v>130</v>
      </c>
      <c r="G70" s="39">
        <v>30.602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37" t="s">
        <v>198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301</v>
      </c>
      <c r="F72" s="43"/>
      <c r="G72" s="43"/>
      <c r="H72" s="43"/>
      <c r="I72" s="43"/>
      <c r="J72" s="44"/>
    </row>
    <row r="73" ht="45">
      <c r="A73" s="35" t="s">
        <v>88</v>
      </c>
      <c r="B73" s="42"/>
      <c r="C73" s="43"/>
      <c r="D73" s="43"/>
      <c r="E73" s="37" t="s">
        <v>199</v>
      </c>
      <c r="F73" s="43"/>
      <c r="G73" s="43"/>
      <c r="H73" s="43"/>
      <c r="I73" s="43"/>
      <c r="J73" s="44"/>
    </row>
    <row r="74">
      <c r="A74" s="35" t="s">
        <v>78</v>
      </c>
      <c r="B74" s="35">
        <v>16</v>
      </c>
      <c r="C74" s="36" t="s">
        <v>200</v>
      </c>
      <c r="D74" s="35" t="s">
        <v>80</v>
      </c>
      <c r="E74" s="37" t="s">
        <v>201</v>
      </c>
      <c r="F74" s="38" t="s">
        <v>150</v>
      </c>
      <c r="G74" s="39">
        <v>204.00999999999999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290</v>
      </c>
      <c r="F76" s="43"/>
      <c r="G76" s="43"/>
      <c r="H76" s="43"/>
      <c r="I76" s="43"/>
      <c r="J76" s="44"/>
    </row>
    <row r="77" ht="30">
      <c r="A77" s="35" t="s">
        <v>88</v>
      </c>
      <c r="B77" s="42"/>
      <c r="C77" s="43"/>
      <c r="D77" s="43"/>
      <c r="E77" s="37" t="s">
        <v>203</v>
      </c>
      <c r="F77" s="43"/>
      <c r="G77" s="43"/>
      <c r="H77" s="43"/>
      <c r="I77" s="43"/>
      <c r="J77" s="44"/>
    </row>
    <row r="78">
      <c r="A78" s="35" t="s">
        <v>78</v>
      </c>
      <c r="B78" s="35">
        <v>17</v>
      </c>
      <c r="C78" s="36" t="s">
        <v>204</v>
      </c>
      <c r="D78" s="35" t="s">
        <v>80</v>
      </c>
      <c r="E78" s="37" t="s">
        <v>205</v>
      </c>
      <c r="F78" s="38" t="s">
        <v>150</v>
      </c>
      <c r="G78" s="39">
        <v>204.00999999999999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290</v>
      </c>
      <c r="F80" s="43"/>
      <c r="G80" s="43"/>
      <c r="H80" s="43"/>
      <c r="I80" s="43"/>
      <c r="J80" s="44"/>
    </row>
    <row r="81" ht="45">
      <c r="A81" s="35" t="s">
        <v>88</v>
      </c>
      <c r="B81" s="42"/>
      <c r="C81" s="43"/>
      <c r="D81" s="43"/>
      <c r="E81" s="37" t="s">
        <v>206</v>
      </c>
      <c r="F81" s="43"/>
      <c r="G81" s="43"/>
      <c r="H81" s="43"/>
      <c r="I81" s="43"/>
      <c r="J81" s="44"/>
    </row>
    <row r="82">
      <c r="A82" s="35" t="s">
        <v>78</v>
      </c>
      <c r="B82" s="35">
        <v>18</v>
      </c>
      <c r="C82" s="36" t="s">
        <v>207</v>
      </c>
      <c r="D82" s="35" t="s">
        <v>80</v>
      </c>
      <c r="E82" s="37" t="s">
        <v>208</v>
      </c>
      <c r="F82" s="38" t="s">
        <v>150</v>
      </c>
      <c r="G82" s="39">
        <v>204.00999999999999</v>
      </c>
      <c r="H82" s="40">
        <v>0</v>
      </c>
      <c r="I82" s="40">
        <f>ROUND(G82*H82,P4)</f>
        <v>0</v>
      </c>
      <c r="J82" s="38" t="s">
        <v>83</v>
      </c>
      <c r="O82" s="41">
        <f>I82*0.21</f>
        <v>0</v>
      </c>
      <c r="P82">
        <v>3</v>
      </c>
    </row>
    <row r="83">
      <c r="A83" s="35" t="s">
        <v>84</v>
      </c>
      <c r="B83" s="42"/>
      <c r="C83" s="43"/>
      <c r="D83" s="43"/>
      <c r="E83" s="46" t="s">
        <v>80</v>
      </c>
      <c r="F83" s="43"/>
      <c r="G83" s="43"/>
      <c r="H83" s="43"/>
      <c r="I83" s="43"/>
      <c r="J83" s="44"/>
    </row>
    <row r="84">
      <c r="A84" s="35" t="s">
        <v>86</v>
      </c>
      <c r="B84" s="42"/>
      <c r="C84" s="43"/>
      <c r="D84" s="43"/>
      <c r="E84" s="45" t="s">
        <v>290</v>
      </c>
      <c r="F84" s="43"/>
      <c r="G84" s="43"/>
      <c r="H84" s="43"/>
      <c r="I84" s="43"/>
      <c r="J84" s="44"/>
    </row>
    <row r="85" ht="45">
      <c r="A85" s="35" t="s">
        <v>88</v>
      </c>
      <c r="B85" s="42"/>
      <c r="C85" s="43"/>
      <c r="D85" s="43"/>
      <c r="E85" s="37" t="s">
        <v>209</v>
      </c>
      <c r="F85" s="43"/>
      <c r="G85" s="43"/>
      <c r="H85" s="43"/>
      <c r="I85" s="43"/>
      <c r="J85" s="44"/>
    </row>
    <row r="86">
      <c r="A86" s="29" t="s">
        <v>75</v>
      </c>
      <c r="B86" s="30"/>
      <c r="C86" s="31" t="s">
        <v>174</v>
      </c>
      <c r="D86" s="32"/>
      <c r="E86" s="29" t="s">
        <v>210</v>
      </c>
      <c r="F86" s="32"/>
      <c r="G86" s="32"/>
      <c r="H86" s="32"/>
      <c r="I86" s="33">
        <f>SUMIFS(I87:I134,A87:A134,"P")</f>
        <v>0</v>
      </c>
      <c r="J86" s="34"/>
    </row>
    <row r="87">
      <c r="A87" s="35" t="s">
        <v>78</v>
      </c>
      <c r="B87" s="35">
        <v>19</v>
      </c>
      <c r="C87" s="36" t="s">
        <v>211</v>
      </c>
      <c r="D87" s="35" t="s">
        <v>121</v>
      </c>
      <c r="E87" s="37" t="s">
        <v>212</v>
      </c>
      <c r="F87" s="38" t="s">
        <v>130</v>
      </c>
      <c r="G87" s="39">
        <v>91.349999999999994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213</v>
      </c>
      <c r="F88" s="43"/>
      <c r="G88" s="43"/>
      <c r="H88" s="43"/>
      <c r="I88" s="43"/>
      <c r="J88" s="44"/>
    </row>
    <row r="89" ht="30">
      <c r="A89" s="35" t="s">
        <v>86</v>
      </c>
      <c r="B89" s="42"/>
      <c r="C89" s="43"/>
      <c r="D89" s="43"/>
      <c r="E89" s="45" t="s">
        <v>302</v>
      </c>
      <c r="F89" s="43"/>
      <c r="G89" s="43"/>
      <c r="H89" s="43"/>
      <c r="I89" s="43"/>
      <c r="J89" s="44"/>
    </row>
    <row r="90" ht="60">
      <c r="A90" s="35" t="s">
        <v>88</v>
      </c>
      <c r="B90" s="42"/>
      <c r="C90" s="43"/>
      <c r="D90" s="43"/>
      <c r="E90" s="37" t="s">
        <v>215</v>
      </c>
      <c r="F90" s="43"/>
      <c r="G90" s="43"/>
      <c r="H90" s="43"/>
      <c r="I90" s="43"/>
      <c r="J90" s="44"/>
    </row>
    <row r="91">
      <c r="A91" s="35" t="s">
        <v>78</v>
      </c>
      <c r="B91" s="35">
        <v>20</v>
      </c>
      <c r="C91" s="36" t="s">
        <v>216</v>
      </c>
      <c r="D91" s="35" t="s">
        <v>80</v>
      </c>
      <c r="E91" s="37" t="s">
        <v>217</v>
      </c>
      <c r="F91" s="38" t="s">
        <v>150</v>
      </c>
      <c r="G91" s="39">
        <v>157.44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218</v>
      </c>
      <c r="F92" s="43"/>
      <c r="G92" s="43"/>
      <c r="H92" s="43"/>
      <c r="I92" s="43"/>
      <c r="J92" s="44"/>
    </row>
    <row r="93">
      <c r="A93" s="35" t="s">
        <v>86</v>
      </c>
      <c r="B93" s="42"/>
      <c r="C93" s="43"/>
      <c r="D93" s="43"/>
      <c r="E93" s="45" t="s">
        <v>303</v>
      </c>
      <c r="F93" s="43"/>
      <c r="G93" s="43"/>
      <c r="H93" s="43"/>
      <c r="I93" s="43"/>
      <c r="J93" s="44"/>
    </row>
    <row r="94" ht="120">
      <c r="A94" s="35" t="s">
        <v>88</v>
      </c>
      <c r="B94" s="42"/>
      <c r="C94" s="43"/>
      <c r="D94" s="43"/>
      <c r="E94" s="37" t="s">
        <v>220</v>
      </c>
      <c r="F94" s="43"/>
      <c r="G94" s="43"/>
      <c r="H94" s="43"/>
      <c r="I94" s="43"/>
      <c r="J94" s="44"/>
    </row>
    <row r="95">
      <c r="A95" s="35" t="s">
        <v>78</v>
      </c>
      <c r="B95" s="35">
        <v>21</v>
      </c>
      <c r="C95" s="36" t="s">
        <v>221</v>
      </c>
      <c r="D95" s="35" t="s">
        <v>80</v>
      </c>
      <c r="E95" s="37" t="s">
        <v>222</v>
      </c>
      <c r="F95" s="38" t="s">
        <v>150</v>
      </c>
      <c r="G95" s="39">
        <v>261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>
      <c r="A96" s="35" t="s">
        <v>84</v>
      </c>
      <c r="B96" s="42"/>
      <c r="C96" s="43"/>
      <c r="D96" s="43"/>
      <c r="E96" s="37" t="s">
        <v>223</v>
      </c>
      <c r="F96" s="43"/>
      <c r="G96" s="43"/>
      <c r="H96" s="43"/>
      <c r="I96" s="43"/>
      <c r="J96" s="44"/>
    </row>
    <row r="97">
      <c r="A97" s="35" t="s">
        <v>86</v>
      </c>
      <c r="B97" s="42"/>
      <c r="C97" s="43"/>
      <c r="D97" s="43"/>
      <c r="E97" s="45" t="s">
        <v>304</v>
      </c>
      <c r="F97" s="43"/>
      <c r="G97" s="43"/>
      <c r="H97" s="43"/>
      <c r="I97" s="43"/>
      <c r="J97" s="44"/>
    </row>
    <row r="98" ht="75">
      <c r="A98" s="35" t="s">
        <v>88</v>
      </c>
      <c r="B98" s="42"/>
      <c r="C98" s="43"/>
      <c r="D98" s="43"/>
      <c r="E98" s="37" t="s">
        <v>225</v>
      </c>
      <c r="F98" s="43"/>
      <c r="G98" s="43"/>
      <c r="H98" s="43"/>
      <c r="I98" s="43"/>
      <c r="J98" s="44"/>
    </row>
    <row r="99">
      <c r="A99" s="35" t="s">
        <v>78</v>
      </c>
      <c r="B99" s="35">
        <v>22</v>
      </c>
      <c r="C99" s="36" t="s">
        <v>226</v>
      </c>
      <c r="D99" s="35" t="s">
        <v>80</v>
      </c>
      <c r="E99" s="37" t="s">
        <v>227</v>
      </c>
      <c r="F99" s="38" t="s">
        <v>150</v>
      </c>
      <c r="G99" s="39">
        <v>326.25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>
      <c r="A100" s="35" t="s">
        <v>84</v>
      </c>
      <c r="B100" s="42"/>
      <c r="C100" s="43"/>
      <c r="D100" s="43"/>
      <c r="E100" s="37" t="s">
        <v>228</v>
      </c>
      <c r="F100" s="43"/>
      <c r="G100" s="43"/>
      <c r="H100" s="43"/>
      <c r="I100" s="43"/>
      <c r="J100" s="44"/>
    </row>
    <row r="101" ht="30">
      <c r="A101" s="35" t="s">
        <v>86</v>
      </c>
      <c r="B101" s="42"/>
      <c r="C101" s="43"/>
      <c r="D101" s="43"/>
      <c r="E101" s="45" t="s">
        <v>305</v>
      </c>
      <c r="F101" s="43"/>
      <c r="G101" s="43"/>
      <c r="H101" s="43"/>
      <c r="I101" s="43"/>
      <c r="J101" s="44"/>
    </row>
    <row r="102" ht="75">
      <c r="A102" s="35" t="s">
        <v>88</v>
      </c>
      <c r="B102" s="42"/>
      <c r="C102" s="43"/>
      <c r="D102" s="43"/>
      <c r="E102" s="37" t="s">
        <v>225</v>
      </c>
      <c r="F102" s="43"/>
      <c r="G102" s="43"/>
      <c r="H102" s="43"/>
      <c r="I102" s="43"/>
      <c r="J102" s="44"/>
    </row>
    <row r="103">
      <c r="A103" s="35" t="s">
        <v>78</v>
      </c>
      <c r="B103" s="35">
        <v>23</v>
      </c>
      <c r="C103" s="36" t="s">
        <v>230</v>
      </c>
      <c r="D103" s="35" t="s">
        <v>80</v>
      </c>
      <c r="E103" s="37" t="s">
        <v>231</v>
      </c>
      <c r="F103" s="38" t="s">
        <v>150</v>
      </c>
      <c r="G103" s="39">
        <v>2533.0650000000001</v>
      </c>
      <c r="H103" s="40">
        <v>0</v>
      </c>
      <c r="I103" s="40">
        <f>ROUND(G103*H103,P4)</f>
        <v>0</v>
      </c>
      <c r="J103" s="38" t="s">
        <v>83</v>
      </c>
      <c r="O103" s="41">
        <f>I103*0.21</f>
        <v>0</v>
      </c>
      <c r="P103">
        <v>3</v>
      </c>
    </row>
    <row r="104" ht="30">
      <c r="A104" s="35" t="s">
        <v>84</v>
      </c>
      <c r="B104" s="42"/>
      <c r="C104" s="43"/>
      <c r="D104" s="43"/>
      <c r="E104" s="37" t="s">
        <v>232</v>
      </c>
      <c r="F104" s="43"/>
      <c r="G104" s="43"/>
      <c r="H104" s="43"/>
      <c r="I104" s="43"/>
      <c r="J104" s="44"/>
    </row>
    <row r="105" ht="60">
      <c r="A105" s="35" t="s">
        <v>86</v>
      </c>
      <c r="B105" s="42"/>
      <c r="C105" s="43"/>
      <c r="D105" s="43"/>
      <c r="E105" s="45" t="s">
        <v>306</v>
      </c>
      <c r="F105" s="43"/>
      <c r="G105" s="43"/>
      <c r="H105" s="43"/>
      <c r="I105" s="43"/>
      <c r="J105" s="44"/>
    </row>
    <row r="106" ht="75">
      <c r="A106" s="35" t="s">
        <v>88</v>
      </c>
      <c r="B106" s="42"/>
      <c r="C106" s="43"/>
      <c r="D106" s="43"/>
      <c r="E106" s="37" t="s">
        <v>225</v>
      </c>
      <c r="F106" s="43"/>
      <c r="G106" s="43"/>
      <c r="H106" s="43"/>
      <c r="I106" s="43"/>
      <c r="J106" s="44"/>
    </row>
    <row r="107" ht="30">
      <c r="A107" s="35" t="s">
        <v>78</v>
      </c>
      <c r="B107" s="35">
        <v>24</v>
      </c>
      <c r="C107" s="36" t="s">
        <v>307</v>
      </c>
      <c r="D107" s="35" t="s">
        <v>80</v>
      </c>
      <c r="E107" s="37" t="s">
        <v>308</v>
      </c>
      <c r="F107" s="38" t="s">
        <v>150</v>
      </c>
      <c r="G107" s="39">
        <v>1236.9400000000001</v>
      </c>
      <c r="H107" s="40">
        <v>0</v>
      </c>
      <c r="I107" s="40">
        <f>ROUND(G107*H107,P4)</f>
        <v>0</v>
      </c>
      <c r="J107" s="38" t="s">
        <v>83</v>
      </c>
      <c r="O107" s="41">
        <f>I107*0.21</f>
        <v>0</v>
      </c>
      <c r="P107">
        <v>3</v>
      </c>
    </row>
    <row r="108">
      <c r="A108" s="35" t="s">
        <v>84</v>
      </c>
      <c r="B108" s="42"/>
      <c r="C108" s="43"/>
      <c r="D108" s="43"/>
      <c r="E108" s="37" t="s">
        <v>236</v>
      </c>
      <c r="F108" s="43"/>
      <c r="G108" s="43"/>
      <c r="H108" s="43"/>
      <c r="I108" s="43"/>
      <c r="J108" s="44"/>
    </row>
    <row r="109" ht="45">
      <c r="A109" s="35" t="s">
        <v>86</v>
      </c>
      <c r="B109" s="42"/>
      <c r="C109" s="43"/>
      <c r="D109" s="43"/>
      <c r="E109" s="45" t="s">
        <v>309</v>
      </c>
      <c r="F109" s="43"/>
      <c r="G109" s="43"/>
      <c r="H109" s="43"/>
      <c r="I109" s="43"/>
      <c r="J109" s="44"/>
    </row>
    <row r="110" ht="165">
      <c r="A110" s="35" t="s">
        <v>88</v>
      </c>
      <c r="B110" s="42"/>
      <c r="C110" s="43"/>
      <c r="D110" s="43"/>
      <c r="E110" s="37" t="s">
        <v>238</v>
      </c>
      <c r="F110" s="43"/>
      <c r="G110" s="43"/>
      <c r="H110" s="43"/>
      <c r="I110" s="43"/>
      <c r="J110" s="44"/>
    </row>
    <row r="111">
      <c r="A111" s="35" t="s">
        <v>78</v>
      </c>
      <c r="B111" s="35">
        <v>25</v>
      </c>
      <c r="C111" s="36" t="s">
        <v>261</v>
      </c>
      <c r="D111" s="35" t="s">
        <v>80</v>
      </c>
      <c r="E111" s="37" t="s">
        <v>262</v>
      </c>
      <c r="F111" s="38" t="s">
        <v>150</v>
      </c>
      <c r="G111" s="39">
        <v>1296.125</v>
      </c>
      <c r="H111" s="40">
        <v>0</v>
      </c>
      <c r="I111" s="40">
        <f>ROUND(G111*H111,P4)</f>
        <v>0</v>
      </c>
      <c r="J111" s="38" t="s">
        <v>83</v>
      </c>
      <c r="O111" s="41">
        <f>I111*0.21</f>
        <v>0</v>
      </c>
      <c r="P111">
        <v>3</v>
      </c>
    </row>
    <row r="112">
      <c r="A112" s="35" t="s">
        <v>84</v>
      </c>
      <c r="B112" s="42"/>
      <c r="C112" s="43"/>
      <c r="D112" s="43"/>
      <c r="E112" s="37" t="s">
        <v>263</v>
      </c>
      <c r="F112" s="43"/>
      <c r="G112" s="43"/>
      <c r="H112" s="43"/>
      <c r="I112" s="43"/>
      <c r="J112" s="44"/>
    </row>
    <row r="113" ht="45">
      <c r="A113" s="35" t="s">
        <v>86</v>
      </c>
      <c r="B113" s="42"/>
      <c r="C113" s="43"/>
      <c r="D113" s="43"/>
      <c r="E113" s="45" t="s">
        <v>310</v>
      </c>
      <c r="F113" s="43"/>
      <c r="G113" s="43"/>
      <c r="H113" s="43"/>
      <c r="I113" s="43"/>
      <c r="J113" s="44"/>
    </row>
    <row r="114" ht="165">
      <c r="A114" s="35" t="s">
        <v>88</v>
      </c>
      <c r="B114" s="42"/>
      <c r="C114" s="43"/>
      <c r="D114" s="43"/>
      <c r="E114" s="37" t="s">
        <v>238</v>
      </c>
      <c r="F114" s="43"/>
      <c r="G114" s="43"/>
      <c r="H114" s="43"/>
      <c r="I114" s="43"/>
      <c r="J114" s="44"/>
    </row>
    <row r="115">
      <c r="A115" s="35" t="s">
        <v>78</v>
      </c>
      <c r="B115" s="35">
        <v>26</v>
      </c>
      <c r="C115" s="36" t="s">
        <v>311</v>
      </c>
      <c r="D115" s="35" t="s">
        <v>80</v>
      </c>
      <c r="E115" s="37" t="s">
        <v>312</v>
      </c>
      <c r="F115" s="38" t="s">
        <v>130</v>
      </c>
      <c r="G115" s="39">
        <v>13.050000000000001</v>
      </c>
      <c r="H115" s="40">
        <v>0</v>
      </c>
      <c r="I115" s="40">
        <f>ROUND(G115*H115,P4)</f>
        <v>0</v>
      </c>
      <c r="J115" s="38" t="s">
        <v>83</v>
      </c>
      <c r="O115" s="41">
        <f>I115*0.21</f>
        <v>0</v>
      </c>
      <c r="P115">
        <v>3</v>
      </c>
    </row>
    <row r="116">
      <c r="A116" s="35" t="s">
        <v>84</v>
      </c>
      <c r="B116" s="42"/>
      <c r="C116" s="43"/>
      <c r="D116" s="43"/>
      <c r="E116" s="37" t="s">
        <v>313</v>
      </c>
      <c r="F116" s="43"/>
      <c r="G116" s="43"/>
      <c r="H116" s="43"/>
      <c r="I116" s="43"/>
      <c r="J116" s="44"/>
    </row>
    <row r="117">
      <c r="A117" s="35" t="s">
        <v>86</v>
      </c>
      <c r="B117" s="42"/>
      <c r="C117" s="43"/>
      <c r="D117" s="43"/>
      <c r="E117" s="45" t="s">
        <v>314</v>
      </c>
      <c r="F117" s="43"/>
      <c r="G117" s="43"/>
      <c r="H117" s="43"/>
      <c r="I117" s="43"/>
      <c r="J117" s="44"/>
    </row>
    <row r="118" ht="165">
      <c r="A118" s="35" t="s">
        <v>88</v>
      </c>
      <c r="B118" s="42"/>
      <c r="C118" s="43"/>
      <c r="D118" s="43"/>
      <c r="E118" s="37" t="s">
        <v>238</v>
      </c>
      <c r="F118" s="43"/>
      <c r="G118" s="43"/>
      <c r="H118" s="43"/>
      <c r="I118" s="43"/>
      <c r="J118" s="44"/>
    </row>
    <row r="119">
      <c r="A119" s="35" t="s">
        <v>78</v>
      </c>
      <c r="B119" s="35">
        <v>27</v>
      </c>
      <c r="C119" s="36" t="s">
        <v>265</v>
      </c>
      <c r="D119" s="35" t="s">
        <v>80</v>
      </c>
      <c r="E119" s="37" t="s">
        <v>266</v>
      </c>
      <c r="F119" s="38" t="s">
        <v>130</v>
      </c>
      <c r="G119" s="39">
        <v>26.100000000000001</v>
      </c>
      <c r="H119" s="40">
        <v>0</v>
      </c>
      <c r="I119" s="40">
        <f>ROUND(G119*H119,P4)</f>
        <v>0</v>
      </c>
      <c r="J119" s="38" t="s">
        <v>83</v>
      </c>
      <c r="O119" s="41">
        <f>I119*0.21</f>
        <v>0</v>
      </c>
      <c r="P119">
        <v>3</v>
      </c>
    </row>
    <row r="120">
      <c r="A120" s="35" t="s">
        <v>84</v>
      </c>
      <c r="B120" s="42"/>
      <c r="C120" s="43"/>
      <c r="D120" s="43"/>
      <c r="E120" s="37" t="s">
        <v>315</v>
      </c>
      <c r="F120" s="43"/>
      <c r="G120" s="43"/>
      <c r="H120" s="43"/>
      <c r="I120" s="43"/>
      <c r="J120" s="44"/>
    </row>
    <row r="121" ht="45">
      <c r="A121" s="35" t="s">
        <v>86</v>
      </c>
      <c r="B121" s="42"/>
      <c r="C121" s="43"/>
      <c r="D121" s="43"/>
      <c r="E121" s="45" t="s">
        <v>316</v>
      </c>
      <c r="F121" s="43"/>
      <c r="G121" s="43"/>
      <c r="H121" s="43"/>
      <c r="I121" s="43"/>
      <c r="J121" s="44"/>
    </row>
    <row r="122" ht="165">
      <c r="A122" s="35" t="s">
        <v>88</v>
      </c>
      <c r="B122" s="42"/>
      <c r="C122" s="43"/>
      <c r="D122" s="43"/>
      <c r="E122" s="37" t="s">
        <v>238</v>
      </c>
      <c r="F122" s="43"/>
      <c r="G122" s="43"/>
      <c r="H122" s="43"/>
      <c r="I122" s="43"/>
      <c r="J122" s="44"/>
    </row>
    <row r="123">
      <c r="A123" s="35" t="s">
        <v>78</v>
      </c>
      <c r="B123" s="35">
        <v>28</v>
      </c>
      <c r="C123" s="36" t="s">
        <v>239</v>
      </c>
      <c r="D123" s="35" t="s">
        <v>80</v>
      </c>
      <c r="E123" s="37" t="s">
        <v>240</v>
      </c>
      <c r="F123" s="38" t="s">
        <v>150</v>
      </c>
      <c r="G123" s="39">
        <v>1305.018</v>
      </c>
      <c r="H123" s="40">
        <v>0</v>
      </c>
      <c r="I123" s="40">
        <f>ROUND(G123*H123,P4)</f>
        <v>0</v>
      </c>
      <c r="J123" s="38" t="s">
        <v>83</v>
      </c>
      <c r="O123" s="41">
        <f>I123*0.21</f>
        <v>0</v>
      </c>
      <c r="P123">
        <v>3</v>
      </c>
    </row>
    <row r="124">
      <c r="A124" s="35" t="s">
        <v>84</v>
      </c>
      <c r="B124" s="42"/>
      <c r="C124" s="43"/>
      <c r="D124" s="43"/>
      <c r="E124" s="37" t="s">
        <v>241</v>
      </c>
      <c r="F124" s="43"/>
      <c r="G124" s="43"/>
      <c r="H124" s="43"/>
      <c r="I124" s="43"/>
      <c r="J124" s="44"/>
    </row>
    <row r="125">
      <c r="A125" s="35" t="s">
        <v>86</v>
      </c>
      <c r="B125" s="42"/>
      <c r="C125" s="43"/>
      <c r="D125" s="43"/>
      <c r="E125" s="45" t="s">
        <v>317</v>
      </c>
      <c r="F125" s="43"/>
      <c r="G125" s="43"/>
      <c r="H125" s="43"/>
      <c r="I125" s="43"/>
      <c r="J125" s="44"/>
    </row>
    <row r="126" ht="165">
      <c r="A126" s="35" t="s">
        <v>88</v>
      </c>
      <c r="B126" s="42"/>
      <c r="C126" s="43"/>
      <c r="D126" s="43"/>
      <c r="E126" s="37" t="s">
        <v>238</v>
      </c>
      <c r="F126" s="43"/>
      <c r="G126" s="43"/>
      <c r="H126" s="43"/>
      <c r="I126" s="43"/>
      <c r="J126" s="44"/>
    </row>
    <row r="127">
      <c r="A127" s="35" t="s">
        <v>78</v>
      </c>
      <c r="B127" s="35">
        <v>29</v>
      </c>
      <c r="C127" s="36" t="s">
        <v>250</v>
      </c>
      <c r="D127" s="35" t="s">
        <v>80</v>
      </c>
      <c r="E127" s="37" t="s">
        <v>251</v>
      </c>
      <c r="F127" s="38" t="s">
        <v>165</v>
      </c>
      <c r="G127" s="39">
        <v>180</v>
      </c>
      <c r="H127" s="40">
        <v>0</v>
      </c>
      <c r="I127" s="40">
        <f>ROUND(G127*H127,P4)</f>
        <v>0</v>
      </c>
      <c r="J127" s="38" t="s">
        <v>83</v>
      </c>
      <c r="O127" s="41">
        <f>I127*0.21</f>
        <v>0</v>
      </c>
      <c r="P127">
        <v>3</v>
      </c>
    </row>
    <row r="128">
      <c r="A128" s="35" t="s">
        <v>84</v>
      </c>
      <c r="B128" s="42"/>
      <c r="C128" s="43"/>
      <c r="D128" s="43"/>
      <c r="E128" s="37" t="s">
        <v>252</v>
      </c>
      <c r="F128" s="43"/>
      <c r="G128" s="43"/>
      <c r="H128" s="43"/>
      <c r="I128" s="43"/>
      <c r="J128" s="44"/>
    </row>
    <row r="129">
      <c r="A129" s="35" t="s">
        <v>86</v>
      </c>
      <c r="B129" s="42"/>
      <c r="C129" s="43"/>
      <c r="D129" s="43"/>
      <c r="E129" s="45" t="s">
        <v>318</v>
      </c>
      <c r="F129" s="43"/>
      <c r="G129" s="43"/>
      <c r="H129" s="43"/>
      <c r="I129" s="43"/>
      <c r="J129" s="44"/>
    </row>
    <row r="130" ht="60">
      <c r="A130" s="35" t="s">
        <v>88</v>
      </c>
      <c r="B130" s="42"/>
      <c r="C130" s="43"/>
      <c r="D130" s="43"/>
      <c r="E130" s="37" t="s">
        <v>254</v>
      </c>
      <c r="F130" s="43"/>
      <c r="G130" s="43"/>
      <c r="H130" s="43"/>
      <c r="I130" s="43"/>
      <c r="J130" s="44"/>
    </row>
    <row r="131">
      <c r="A131" s="35" t="s">
        <v>78</v>
      </c>
      <c r="B131" s="35">
        <v>32</v>
      </c>
      <c r="C131" s="36" t="s">
        <v>255</v>
      </c>
      <c r="D131" s="35" t="s">
        <v>80</v>
      </c>
      <c r="E131" s="37" t="s">
        <v>256</v>
      </c>
      <c r="F131" s="38" t="s">
        <v>150</v>
      </c>
      <c r="G131" s="39">
        <v>313.19999999999999</v>
      </c>
      <c r="H131" s="40">
        <v>0</v>
      </c>
      <c r="I131" s="40">
        <f>ROUND(G131*H131,P4)</f>
        <v>0</v>
      </c>
      <c r="J131" s="38" t="s">
        <v>257</v>
      </c>
      <c r="O131" s="41">
        <f>I131*0.21</f>
        <v>0</v>
      </c>
      <c r="P131">
        <v>3</v>
      </c>
    </row>
    <row r="132" ht="30">
      <c r="A132" s="35" t="s">
        <v>84</v>
      </c>
      <c r="B132" s="42"/>
      <c r="C132" s="43"/>
      <c r="D132" s="43"/>
      <c r="E132" s="37" t="s">
        <v>258</v>
      </c>
      <c r="F132" s="43"/>
      <c r="G132" s="43"/>
      <c r="H132" s="43"/>
      <c r="I132" s="43"/>
      <c r="J132" s="44"/>
    </row>
    <row r="133">
      <c r="A133" s="35" t="s">
        <v>86</v>
      </c>
      <c r="B133" s="42"/>
      <c r="C133" s="43"/>
      <c r="D133" s="43"/>
      <c r="E133" s="45" t="s">
        <v>319</v>
      </c>
      <c r="F133" s="43"/>
      <c r="G133" s="43"/>
      <c r="H133" s="43"/>
      <c r="I133" s="43"/>
      <c r="J133" s="44"/>
    </row>
    <row r="134" ht="60">
      <c r="A134" s="35" t="s">
        <v>88</v>
      </c>
      <c r="B134" s="42"/>
      <c r="C134" s="43"/>
      <c r="D134" s="43"/>
      <c r="E134" s="37" t="s">
        <v>260</v>
      </c>
      <c r="F134" s="43"/>
      <c r="G134" s="43"/>
      <c r="H134" s="43"/>
      <c r="I134" s="43"/>
      <c r="J134" s="44"/>
    </row>
    <row r="135">
      <c r="A135" s="29" t="s">
        <v>75</v>
      </c>
      <c r="B135" s="30"/>
      <c r="C135" s="31" t="s">
        <v>320</v>
      </c>
      <c r="D135" s="32"/>
      <c r="E135" s="29" t="s">
        <v>321</v>
      </c>
      <c r="F135" s="32"/>
      <c r="G135" s="32"/>
      <c r="H135" s="32"/>
      <c r="I135" s="33">
        <f>SUMIFS(I136:I139,A136:A139,"P")</f>
        <v>0</v>
      </c>
      <c r="J135" s="34"/>
    </row>
    <row r="136">
      <c r="A136" s="35" t="s">
        <v>78</v>
      </c>
      <c r="B136" s="35">
        <v>30</v>
      </c>
      <c r="C136" s="36" t="s">
        <v>322</v>
      </c>
      <c r="D136" s="35" t="s">
        <v>80</v>
      </c>
      <c r="E136" s="37" t="s">
        <v>323</v>
      </c>
      <c r="F136" s="38" t="s">
        <v>110</v>
      </c>
      <c r="G136" s="39">
        <v>4</v>
      </c>
      <c r="H136" s="40">
        <v>0</v>
      </c>
      <c r="I136" s="40">
        <f>ROUND(G136*H136,P4)</f>
        <v>0</v>
      </c>
      <c r="J136" s="38" t="s">
        <v>83</v>
      </c>
      <c r="O136" s="41">
        <f>I136*0.21</f>
        <v>0</v>
      </c>
      <c r="P136">
        <v>3</v>
      </c>
    </row>
    <row r="137" ht="45">
      <c r="A137" s="35" t="s">
        <v>84</v>
      </c>
      <c r="B137" s="42"/>
      <c r="C137" s="43"/>
      <c r="D137" s="43"/>
      <c r="E137" s="37" t="s">
        <v>324</v>
      </c>
      <c r="F137" s="43"/>
      <c r="G137" s="43"/>
      <c r="H137" s="43"/>
      <c r="I137" s="43"/>
      <c r="J137" s="44"/>
    </row>
    <row r="138">
      <c r="A138" s="35" t="s">
        <v>86</v>
      </c>
      <c r="B138" s="42"/>
      <c r="C138" s="43"/>
      <c r="D138" s="43"/>
      <c r="E138" s="45" t="s">
        <v>325</v>
      </c>
      <c r="F138" s="43"/>
      <c r="G138" s="43"/>
      <c r="H138" s="43"/>
      <c r="I138" s="43"/>
      <c r="J138" s="44"/>
    </row>
    <row r="139" ht="135">
      <c r="A139" s="35" t="s">
        <v>88</v>
      </c>
      <c r="B139" s="42"/>
      <c r="C139" s="43"/>
      <c r="D139" s="43"/>
      <c r="E139" s="37" t="s">
        <v>326</v>
      </c>
      <c r="F139" s="43"/>
      <c r="G139" s="43"/>
      <c r="H139" s="43"/>
      <c r="I139" s="43"/>
      <c r="J139" s="44"/>
    </row>
    <row r="140">
      <c r="A140" s="29" t="s">
        <v>75</v>
      </c>
      <c r="B140" s="30"/>
      <c r="C140" s="31" t="s">
        <v>271</v>
      </c>
      <c r="D140" s="32"/>
      <c r="E140" s="29" t="s">
        <v>272</v>
      </c>
      <c r="F140" s="32"/>
      <c r="G140" s="32"/>
      <c r="H140" s="32"/>
      <c r="I140" s="33">
        <f>SUMIFS(I141:I144,A141:A144,"P")</f>
        <v>0</v>
      </c>
      <c r="J140" s="34"/>
    </row>
    <row r="141">
      <c r="A141" s="35" t="s">
        <v>78</v>
      </c>
      <c r="B141" s="35">
        <v>31</v>
      </c>
      <c r="C141" s="36" t="s">
        <v>327</v>
      </c>
      <c r="D141" s="35" t="s">
        <v>80</v>
      </c>
      <c r="E141" s="37" t="s">
        <v>328</v>
      </c>
      <c r="F141" s="38" t="s">
        <v>165</v>
      </c>
      <c r="G141" s="39">
        <v>52.390000000000001</v>
      </c>
      <c r="H141" s="40">
        <v>0</v>
      </c>
      <c r="I141" s="40">
        <f>ROUND(G141*H141,P4)</f>
        <v>0</v>
      </c>
      <c r="J141" s="38" t="s">
        <v>83</v>
      </c>
      <c r="O141" s="41">
        <f>I141*0.21</f>
        <v>0</v>
      </c>
      <c r="P141">
        <v>3</v>
      </c>
    </row>
    <row r="142">
      <c r="A142" s="35" t="s">
        <v>84</v>
      </c>
      <c r="B142" s="42"/>
      <c r="C142" s="43"/>
      <c r="D142" s="43"/>
      <c r="E142" s="37" t="s">
        <v>329</v>
      </c>
      <c r="F142" s="43"/>
      <c r="G142" s="43"/>
      <c r="H142" s="43"/>
      <c r="I142" s="43"/>
      <c r="J142" s="44"/>
    </row>
    <row r="143">
      <c r="A143" s="35" t="s">
        <v>86</v>
      </c>
      <c r="B143" s="42"/>
      <c r="C143" s="43"/>
      <c r="D143" s="43"/>
      <c r="E143" s="45" t="s">
        <v>295</v>
      </c>
      <c r="F143" s="43"/>
      <c r="G143" s="43"/>
      <c r="H143" s="43"/>
      <c r="I143" s="43"/>
      <c r="J143" s="44"/>
    </row>
    <row r="144" ht="45">
      <c r="A144" s="35" t="s">
        <v>88</v>
      </c>
      <c r="B144" s="47"/>
      <c r="C144" s="48"/>
      <c r="D144" s="48"/>
      <c r="E144" s="37" t="s">
        <v>276</v>
      </c>
      <c r="F144" s="48"/>
      <c r="G144" s="48"/>
      <c r="H144" s="48"/>
      <c r="I144" s="48"/>
      <c r="J14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19</v>
      </c>
      <c r="I3" s="23">
        <f>SUMIFS(I8:I136,A8:A136,"SD")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SUMIFS(I9:I28,A9:A28,"P")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68.623000000000005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330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134</v>
      </c>
      <c r="E13" s="37" t="s">
        <v>129</v>
      </c>
      <c r="F13" s="38" t="s">
        <v>130</v>
      </c>
      <c r="G13" s="39">
        <v>53.079000000000001</v>
      </c>
      <c r="H13" s="40">
        <v>0</v>
      </c>
      <c r="I13" s="40">
        <f>ROUND(G13*H13,P4)</f>
        <v>0</v>
      </c>
      <c r="J13" s="38" t="s">
        <v>135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331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174</v>
      </c>
      <c r="E17" s="37" t="s">
        <v>129</v>
      </c>
      <c r="F17" s="38" t="s">
        <v>130</v>
      </c>
      <c r="G17" s="39">
        <v>0.879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37" t="s">
        <v>332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333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35" t="s">
        <v>78</v>
      </c>
      <c r="B21" s="35">
        <v>30</v>
      </c>
      <c r="C21" s="36" t="s">
        <v>128</v>
      </c>
      <c r="D21" s="35" t="s">
        <v>145</v>
      </c>
      <c r="E21" s="37" t="s">
        <v>129</v>
      </c>
      <c r="F21" s="38" t="s">
        <v>130</v>
      </c>
      <c r="G21" s="39">
        <v>10.59</v>
      </c>
      <c r="H21" s="40">
        <v>0</v>
      </c>
      <c r="I21" s="40">
        <f>ROUND(G21*H21,P4)</f>
        <v>0</v>
      </c>
      <c r="J21" s="38" t="s">
        <v>135</v>
      </c>
      <c r="O21" s="41">
        <f>I21*0.21</f>
        <v>0</v>
      </c>
      <c r="P21">
        <v>3</v>
      </c>
    </row>
    <row r="22" ht="30">
      <c r="A22" s="35" t="s">
        <v>84</v>
      </c>
      <c r="B22" s="42"/>
      <c r="C22" s="43"/>
      <c r="D22" s="43"/>
      <c r="E22" s="37" t="s">
        <v>334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335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133</v>
      </c>
      <c r="F24" s="43"/>
      <c r="G24" s="43"/>
      <c r="H24" s="43"/>
      <c r="I24" s="43"/>
      <c r="J24" s="44"/>
    </row>
    <row r="25">
      <c r="A25" s="35" t="s">
        <v>78</v>
      </c>
      <c r="B25" s="35">
        <v>31</v>
      </c>
      <c r="C25" s="36" t="s">
        <v>141</v>
      </c>
      <c r="D25" s="35" t="s">
        <v>80</v>
      </c>
      <c r="E25" s="37" t="s">
        <v>142</v>
      </c>
      <c r="F25" s="38" t="s">
        <v>130</v>
      </c>
      <c r="G25" s="39">
        <v>12.66</v>
      </c>
      <c r="H25" s="40">
        <v>0</v>
      </c>
      <c r="I25" s="40">
        <f>ROUND(G25*H25,P4)</f>
        <v>0</v>
      </c>
      <c r="J25" s="38" t="s">
        <v>267</v>
      </c>
      <c r="O25" s="41">
        <f>I25*0.21</f>
        <v>0</v>
      </c>
      <c r="P25">
        <v>3</v>
      </c>
    </row>
    <row r="26">
      <c r="A26" s="35" t="s">
        <v>84</v>
      </c>
      <c r="B26" s="42"/>
      <c r="C26" s="43"/>
      <c r="D26" s="43"/>
      <c r="E26" s="37" t="s">
        <v>336</v>
      </c>
      <c r="F26" s="43"/>
      <c r="G26" s="43"/>
      <c r="H26" s="43"/>
      <c r="I26" s="43"/>
      <c r="J26" s="44"/>
    </row>
    <row r="27">
      <c r="A27" s="35" t="s">
        <v>86</v>
      </c>
      <c r="B27" s="42"/>
      <c r="C27" s="43"/>
      <c r="D27" s="43"/>
      <c r="E27" s="45" t="s">
        <v>337</v>
      </c>
      <c r="F27" s="43"/>
      <c r="G27" s="43"/>
      <c r="H27" s="43"/>
      <c r="I27" s="43"/>
      <c r="J27" s="44"/>
    </row>
    <row r="28" ht="30">
      <c r="A28" s="35" t="s">
        <v>88</v>
      </c>
      <c r="B28" s="42"/>
      <c r="C28" s="43"/>
      <c r="D28" s="43"/>
      <c r="E28" s="37" t="s">
        <v>144</v>
      </c>
      <c r="F28" s="43"/>
      <c r="G28" s="43"/>
      <c r="H28" s="43"/>
      <c r="I28" s="43"/>
      <c r="J28" s="44"/>
    </row>
    <row r="29">
      <c r="A29" s="29" t="s">
        <v>75</v>
      </c>
      <c r="B29" s="30"/>
      <c r="C29" s="31" t="s">
        <v>121</v>
      </c>
      <c r="D29" s="32"/>
      <c r="E29" s="29" t="s">
        <v>122</v>
      </c>
      <c r="F29" s="32"/>
      <c r="G29" s="32"/>
      <c r="H29" s="32"/>
      <c r="I29" s="33">
        <f>SUMIFS(I30:I85,A30:A85,"P")</f>
        <v>0</v>
      </c>
      <c r="J29" s="34"/>
    </row>
    <row r="30">
      <c r="A30" s="35" t="s">
        <v>78</v>
      </c>
      <c r="B30" s="35">
        <v>4</v>
      </c>
      <c r="C30" s="36" t="s">
        <v>148</v>
      </c>
      <c r="D30" s="35" t="s">
        <v>80</v>
      </c>
      <c r="E30" s="37" t="s">
        <v>149</v>
      </c>
      <c r="F30" s="38" t="s">
        <v>150</v>
      </c>
      <c r="G30" s="39">
        <v>84.400000000000006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 ht="30">
      <c r="A31" s="35" t="s">
        <v>84</v>
      </c>
      <c r="B31" s="42"/>
      <c r="C31" s="43"/>
      <c r="D31" s="43"/>
      <c r="E31" s="37" t="s">
        <v>289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338</v>
      </c>
      <c r="F32" s="43"/>
      <c r="G32" s="43"/>
      <c r="H32" s="43"/>
      <c r="I32" s="43"/>
      <c r="J32" s="44"/>
    </row>
    <row r="33">
      <c r="A33" s="35" t="s">
        <v>88</v>
      </c>
      <c r="B33" s="42"/>
      <c r="C33" s="43"/>
      <c r="D33" s="43"/>
      <c r="E33" s="37" t="s">
        <v>153</v>
      </c>
      <c r="F33" s="43"/>
      <c r="G33" s="43"/>
      <c r="H33" s="43"/>
      <c r="I33" s="43"/>
      <c r="J33" s="44"/>
    </row>
    <row r="34">
      <c r="A34" s="35" t="s">
        <v>78</v>
      </c>
      <c r="B34" s="35">
        <v>5</v>
      </c>
      <c r="C34" s="36" t="s">
        <v>154</v>
      </c>
      <c r="D34" s="35" t="s">
        <v>80</v>
      </c>
      <c r="E34" s="37" t="s">
        <v>155</v>
      </c>
      <c r="F34" s="38" t="s">
        <v>130</v>
      </c>
      <c r="G34" s="39">
        <v>63.668999999999997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30">
      <c r="A35" s="35" t="s">
        <v>84</v>
      </c>
      <c r="B35" s="42"/>
      <c r="C35" s="43"/>
      <c r="D35" s="43"/>
      <c r="E35" s="37" t="s">
        <v>156</v>
      </c>
      <c r="F35" s="43"/>
      <c r="G35" s="43"/>
      <c r="H35" s="43"/>
      <c r="I35" s="43"/>
      <c r="J35" s="44"/>
    </row>
    <row r="36" ht="30">
      <c r="A36" s="35" t="s">
        <v>86</v>
      </c>
      <c r="B36" s="42"/>
      <c r="C36" s="43"/>
      <c r="D36" s="43"/>
      <c r="E36" s="45" t="s">
        <v>339</v>
      </c>
      <c r="F36" s="43"/>
      <c r="G36" s="43"/>
      <c r="H36" s="43"/>
      <c r="I36" s="43"/>
      <c r="J36" s="44"/>
    </row>
    <row r="37" ht="90">
      <c r="A37" s="35" t="s">
        <v>88</v>
      </c>
      <c r="B37" s="42"/>
      <c r="C37" s="43"/>
      <c r="D37" s="43"/>
      <c r="E37" s="37" t="s">
        <v>158</v>
      </c>
      <c r="F37" s="43"/>
      <c r="G37" s="43"/>
      <c r="H37" s="43"/>
      <c r="I37" s="43"/>
      <c r="J37" s="44"/>
    </row>
    <row r="38">
      <c r="A38" s="35" t="s">
        <v>78</v>
      </c>
      <c r="B38" s="35">
        <v>6</v>
      </c>
      <c r="C38" s="36" t="s">
        <v>159</v>
      </c>
      <c r="D38" s="35" t="s">
        <v>121</v>
      </c>
      <c r="E38" s="37" t="s">
        <v>160</v>
      </c>
      <c r="F38" s="38" t="s">
        <v>130</v>
      </c>
      <c r="G38" s="39">
        <v>133.69200000000001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45">
      <c r="A39" s="35" t="s">
        <v>84</v>
      </c>
      <c r="B39" s="42"/>
      <c r="C39" s="43"/>
      <c r="D39" s="43"/>
      <c r="E39" s="37" t="s">
        <v>340</v>
      </c>
      <c r="F39" s="43"/>
      <c r="G39" s="43"/>
      <c r="H39" s="43"/>
      <c r="I39" s="43"/>
      <c r="J39" s="44"/>
    </row>
    <row r="40" ht="90">
      <c r="A40" s="35" t="s">
        <v>86</v>
      </c>
      <c r="B40" s="42"/>
      <c r="C40" s="43"/>
      <c r="D40" s="43"/>
      <c r="E40" s="45" t="s">
        <v>341</v>
      </c>
      <c r="F40" s="43"/>
      <c r="G40" s="43"/>
      <c r="H40" s="43"/>
      <c r="I40" s="43"/>
      <c r="J40" s="44"/>
    </row>
    <row r="41" ht="90">
      <c r="A41" s="35" t="s">
        <v>88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>
      <c r="A42" s="35" t="s">
        <v>78</v>
      </c>
      <c r="B42" s="35">
        <v>7</v>
      </c>
      <c r="C42" s="36" t="s">
        <v>163</v>
      </c>
      <c r="D42" s="35" t="s">
        <v>80</v>
      </c>
      <c r="E42" s="37" t="s">
        <v>164</v>
      </c>
      <c r="F42" s="38" t="s">
        <v>165</v>
      </c>
      <c r="G42" s="39">
        <v>111.09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60">
      <c r="A43" s="35" t="s">
        <v>84</v>
      </c>
      <c r="B43" s="42"/>
      <c r="C43" s="43"/>
      <c r="D43" s="43"/>
      <c r="E43" s="37" t="s">
        <v>294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342</v>
      </c>
      <c r="F44" s="43"/>
      <c r="G44" s="43"/>
      <c r="H44" s="43"/>
      <c r="I44" s="43"/>
      <c r="J44" s="44"/>
    </row>
    <row r="45" ht="30">
      <c r="A45" s="35" t="s">
        <v>88</v>
      </c>
      <c r="B45" s="42"/>
      <c r="C45" s="43"/>
      <c r="D45" s="43"/>
      <c r="E45" s="37" t="s">
        <v>168</v>
      </c>
      <c r="F45" s="43"/>
      <c r="G45" s="43"/>
      <c r="H45" s="43"/>
      <c r="I45" s="43"/>
      <c r="J45" s="44"/>
    </row>
    <row r="46">
      <c r="A46" s="35" t="s">
        <v>78</v>
      </c>
      <c r="B46" s="35">
        <v>8</v>
      </c>
      <c r="C46" s="36" t="s">
        <v>169</v>
      </c>
      <c r="D46" s="35" t="s">
        <v>121</v>
      </c>
      <c r="E46" s="37" t="s">
        <v>170</v>
      </c>
      <c r="F46" s="38" t="s">
        <v>130</v>
      </c>
      <c r="G46" s="39">
        <v>10.59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 ht="30">
      <c r="A47" s="35" t="s">
        <v>84</v>
      </c>
      <c r="B47" s="42"/>
      <c r="C47" s="43"/>
      <c r="D47" s="43"/>
      <c r="E47" s="37" t="s">
        <v>175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343</v>
      </c>
      <c r="F48" s="43"/>
      <c r="G48" s="43"/>
      <c r="H48" s="43"/>
      <c r="I48" s="43"/>
      <c r="J48" s="44"/>
    </row>
    <row r="49" ht="409.5">
      <c r="A49" s="35" t="s">
        <v>88</v>
      </c>
      <c r="B49" s="42"/>
      <c r="C49" s="43"/>
      <c r="D49" s="43"/>
      <c r="E49" s="37" t="s">
        <v>173</v>
      </c>
      <c r="F49" s="43"/>
      <c r="G49" s="43"/>
      <c r="H49" s="43"/>
      <c r="I49" s="43"/>
      <c r="J49" s="44"/>
    </row>
    <row r="50">
      <c r="A50" s="35" t="s">
        <v>78</v>
      </c>
      <c r="B50" s="35">
        <v>9</v>
      </c>
      <c r="C50" s="36" t="s">
        <v>169</v>
      </c>
      <c r="D50" s="35" t="s">
        <v>174</v>
      </c>
      <c r="E50" s="37" t="s">
        <v>170</v>
      </c>
      <c r="F50" s="38" t="s">
        <v>130</v>
      </c>
      <c r="G50" s="39">
        <v>10.493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 ht="30">
      <c r="A51" s="35" t="s">
        <v>84</v>
      </c>
      <c r="B51" s="42"/>
      <c r="C51" s="43"/>
      <c r="D51" s="43"/>
      <c r="E51" s="37" t="s">
        <v>175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344</v>
      </c>
      <c r="F52" s="43"/>
      <c r="G52" s="43"/>
      <c r="H52" s="43"/>
      <c r="I52" s="43"/>
      <c r="J52" s="44"/>
    </row>
    <row r="53" ht="409.5">
      <c r="A53" s="35" t="s">
        <v>88</v>
      </c>
      <c r="B53" s="42"/>
      <c r="C53" s="43"/>
      <c r="D53" s="43"/>
      <c r="E53" s="37" t="s">
        <v>173</v>
      </c>
      <c r="F53" s="43"/>
      <c r="G53" s="43"/>
      <c r="H53" s="43"/>
      <c r="I53" s="43"/>
      <c r="J53" s="44"/>
    </row>
    <row r="54">
      <c r="A54" s="35" t="s">
        <v>78</v>
      </c>
      <c r="B54" s="35">
        <v>10</v>
      </c>
      <c r="C54" s="36" t="s">
        <v>177</v>
      </c>
      <c r="D54" s="35" t="s">
        <v>80</v>
      </c>
      <c r="E54" s="37" t="s">
        <v>178</v>
      </c>
      <c r="F54" s="38" t="s">
        <v>130</v>
      </c>
      <c r="G54" s="39">
        <v>23.25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37" t="s">
        <v>179</v>
      </c>
      <c r="F55" s="43"/>
      <c r="G55" s="43"/>
      <c r="H55" s="43"/>
      <c r="I55" s="43"/>
      <c r="J55" s="44"/>
    </row>
    <row r="56" ht="45">
      <c r="A56" s="35" t="s">
        <v>86</v>
      </c>
      <c r="B56" s="42"/>
      <c r="C56" s="43"/>
      <c r="D56" s="43"/>
      <c r="E56" s="45" t="s">
        <v>345</v>
      </c>
      <c r="F56" s="43"/>
      <c r="G56" s="43"/>
      <c r="H56" s="43"/>
      <c r="I56" s="43"/>
      <c r="J56" s="44"/>
    </row>
    <row r="57" ht="390">
      <c r="A57" s="35" t="s">
        <v>88</v>
      </c>
      <c r="B57" s="42"/>
      <c r="C57" s="43"/>
      <c r="D57" s="43"/>
      <c r="E57" s="37" t="s">
        <v>181</v>
      </c>
      <c r="F57" s="43"/>
      <c r="G57" s="43"/>
      <c r="H57" s="43"/>
      <c r="I57" s="43"/>
      <c r="J57" s="44"/>
    </row>
    <row r="58">
      <c r="A58" s="35" t="s">
        <v>78</v>
      </c>
      <c r="B58" s="35">
        <v>11</v>
      </c>
      <c r="C58" s="36" t="s">
        <v>182</v>
      </c>
      <c r="D58" s="35" t="s">
        <v>80</v>
      </c>
      <c r="E58" s="37" t="s">
        <v>183</v>
      </c>
      <c r="F58" s="38" t="s">
        <v>165</v>
      </c>
      <c r="G58" s="39">
        <v>139.52000000000001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184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346</v>
      </c>
      <c r="F60" s="43"/>
      <c r="G60" s="43"/>
      <c r="H60" s="43"/>
      <c r="I60" s="43"/>
      <c r="J60" s="44"/>
    </row>
    <row r="61" ht="90">
      <c r="A61" s="35" t="s">
        <v>88</v>
      </c>
      <c r="B61" s="42"/>
      <c r="C61" s="43"/>
      <c r="D61" s="43"/>
      <c r="E61" s="37" t="s">
        <v>186</v>
      </c>
      <c r="F61" s="43"/>
      <c r="G61" s="43"/>
      <c r="H61" s="43"/>
      <c r="I61" s="43"/>
      <c r="J61" s="44"/>
    </row>
    <row r="62">
      <c r="A62" s="35" t="s">
        <v>78</v>
      </c>
      <c r="B62" s="35">
        <v>12</v>
      </c>
      <c r="C62" s="36" t="s">
        <v>187</v>
      </c>
      <c r="D62" s="35" t="s">
        <v>80</v>
      </c>
      <c r="E62" s="37" t="s">
        <v>188</v>
      </c>
      <c r="F62" s="38" t="s">
        <v>130</v>
      </c>
      <c r="G62" s="39">
        <v>10.59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 ht="60">
      <c r="A63" s="35" t="s">
        <v>84</v>
      </c>
      <c r="B63" s="42"/>
      <c r="C63" s="43"/>
      <c r="D63" s="43"/>
      <c r="E63" s="37" t="s">
        <v>189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343</v>
      </c>
      <c r="F64" s="43"/>
      <c r="G64" s="43"/>
      <c r="H64" s="43"/>
      <c r="I64" s="43"/>
      <c r="J64" s="44"/>
    </row>
    <row r="65" ht="345">
      <c r="A65" s="35" t="s">
        <v>88</v>
      </c>
      <c r="B65" s="42"/>
      <c r="C65" s="43"/>
      <c r="D65" s="43"/>
      <c r="E65" s="37" t="s">
        <v>191</v>
      </c>
      <c r="F65" s="43"/>
      <c r="G65" s="43"/>
      <c r="H65" s="43"/>
      <c r="I65" s="43"/>
      <c r="J65" s="44"/>
    </row>
    <row r="66">
      <c r="A66" s="35" t="s">
        <v>78</v>
      </c>
      <c r="B66" s="35">
        <v>13</v>
      </c>
      <c r="C66" s="36" t="s">
        <v>192</v>
      </c>
      <c r="D66" s="35" t="s">
        <v>121</v>
      </c>
      <c r="E66" s="37" t="s">
        <v>193</v>
      </c>
      <c r="F66" s="38" t="s">
        <v>130</v>
      </c>
      <c r="G66" s="39">
        <v>21.082999999999998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 ht="45">
      <c r="A68" s="35" t="s">
        <v>86</v>
      </c>
      <c r="B68" s="42"/>
      <c r="C68" s="43"/>
      <c r="D68" s="43"/>
      <c r="E68" s="45" t="s">
        <v>347</v>
      </c>
      <c r="F68" s="43"/>
      <c r="G68" s="43"/>
      <c r="H68" s="43"/>
      <c r="I68" s="43"/>
      <c r="J68" s="44"/>
    </row>
    <row r="69" ht="240">
      <c r="A69" s="35" t="s">
        <v>88</v>
      </c>
      <c r="B69" s="42"/>
      <c r="C69" s="43"/>
      <c r="D69" s="43"/>
      <c r="E69" s="37" t="s">
        <v>195</v>
      </c>
      <c r="F69" s="43"/>
      <c r="G69" s="43"/>
      <c r="H69" s="43"/>
      <c r="I69" s="43"/>
      <c r="J69" s="44"/>
    </row>
    <row r="70">
      <c r="A70" s="35" t="s">
        <v>78</v>
      </c>
      <c r="B70" s="35">
        <v>14</v>
      </c>
      <c r="C70" s="36" t="s">
        <v>348</v>
      </c>
      <c r="D70" s="35" t="s">
        <v>80</v>
      </c>
      <c r="E70" s="37" t="s">
        <v>349</v>
      </c>
      <c r="F70" s="38" t="s">
        <v>130</v>
      </c>
      <c r="G70" s="39">
        <v>12.66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 ht="30">
      <c r="A71" s="35" t="s">
        <v>84</v>
      </c>
      <c r="B71" s="42"/>
      <c r="C71" s="43"/>
      <c r="D71" s="43"/>
      <c r="E71" s="37" t="s">
        <v>350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351</v>
      </c>
      <c r="F72" s="43"/>
      <c r="G72" s="43"/>
      <c r="H72" s="43"/>
      <c r="I72" s="43"/>
      <c r="J72" s="44"/>
    </row>
    <row r="73" ht="45">
      <c r="A73" s="35" t="s">
        <v>88</v>
      </c>
      <c r="B73" s="42"/>
      <c r="C73" s="43"/>
      <c r="D73" s="43"/>
      <c r="E73" s="37" t="s">
        <v>352</v>
      </c>
      <c r="F73" s="43"/>
      <c r="G73" s="43"/>
      <c r="H73" s="43"/>
      <c r="I73" s="43"/>
      <c r="J73" s="44"/>
    </row>
    <row r="74">
      <c r="A74" s="35" t="s">
        <v>78</v>
      </c>
      <c r="B74" s="35">
        <v>15</v>
      </c>
      <c r="C74" s="36" t="s">
        <v>200</v>
      </c>
      <c r="D74" s="35" t="s">
        <v>80</v>
      </c>
      <c r="E74" s="37" t="s">
        <v>201</v>
      </c>
      <c r="F74" s="38" t="s">
        <v>150</v>
      </c>
      <c r="G74" s="39">
        <v>84.400000000000006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353</v>
      </c>
      <c r="F76" s="43"/>
      <c r="G76" s="43"/>
      <c r="H76" s="43"/>
      <c r="I76" s="43"/>
      <c r="J76" s="44"/>
    </row>
    <row r="77" ht="30">
      <c r="A77" s="35" t="s">
        <v>88</v>
      </c>
      <c r="B77" s="42"/>
      <c r="C77" s="43"/>
      <c r="D77" s="43"/>
      <c r="E77" s="37" t="s">
        <v>203</v>
      </c>
      <c r="F77" s="43"/>
      <c r="G77" s="43"/>
      <c r="H77" s="43"/>
      <c r="I77" s="43"/>
      <c r="J77" s="44"/>
    </row>
    <row r="78">
      <c r="A78" s="35" t="s">
        <v>78</v>
      </c>
      <c r="B78" s="35">
        <v>16</v>
      </c>
      <c r="C78" s="36" t="s">
        <v>204</v>
      </c>
      <c r="D78" s="35" t="s">
        <v>80</v>
      </c>
      <c r="E78" s="37" t="s">
        <v>205</v>
      </c>
      <c r="F78" s="38" t="s">
        <v>150</v>
      </c>
      <c r="G78" s="39">
        <v>84.400000000000006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338</v>
      </c>
      <c r="F80" s="43"/>
      <c r="G80" s="43"/>
      <c r="H80" s="43"/>
      <c r="I80" s="43"/>
      <c r="J80" s="44"/>
    </row>
    <row r="81" ht="45">
      <c r="A81" s="35" t="s">
        <v>88</v>
      </c>
      <c r="B81" s="42"/>
      <c r="C81" s="43"/>
      <c r="D81" s="43"/>
      <c r="E81" s="37" t="s">
        <v>206</v>
      </c>
      <c r="F81" s="43"/>
      <c r="G81" s="43"/>
      <c r="H81" s="43"/>
      <c r="I81" s="43"/>
      <c r="J81" s="44"/>
    </row>
    <row r="82">
      <c r="A82" s="35" t="s">
        <v>78</v>
      </c>
      <c r="B82" s="35">
        <v>17</v>
      </c>
      <c r="C82" s="36" t="s">
        <v>207</v>
      </c>
      <c r="D82" s="35" t="s">
        <v>80</v>
      </c>
      <c r="E82" s="37" t="s">
        <v>208</v>
      </c>
      <c r="F82" s="38" t="s">
        <v>150</v>
      </c>
      <c r="G82" s="39">
        <v>84.400000000000006</v>
      </c>
      <c r="H82" s="40">
        <v>0</v>
      </c>
      <c r="I82" s="40">
        <f>ROUND(G82*H82,P4)</f>
        <v>0</v>
      </c>
      <c r="J82" s="38" t="s">
        <v>83</v>
      </c>
      <c r="O82" s="41">
        <f>I82*0.21</f>
        <v>0</v>
      </c>
      <c r="P82">
        <v>3</v>
      </c>
    </row>
    <row r="83">
      <c r="A83" s="35" t="s">
        <v>84</v>
      </c>
      <c r="B83" s="42"/>
      <c r="C83" s="43"/>
      <c r="D83" s="43"/>
      <c r="E83" s="46" t="s">
        <v>80</v>
      </c>
      <c r="F83" s="43"/>
      <c r="G83" s="43"/>
      <c r="H83" s="43"/>
      <c r="I83" s="43"/>
      <c r="J83" s="44"/>
    </row>
    <row r="84">
      <c r="A84" s="35" t="s">
        <v>86</v>
      </c>
      <c r="B84" s="42"/>
      <c r="C84" s="43"/>
      <c r="D84" s="43"/>
      <c r="E84" s="45" t="s">
        <v>338</v>
      </c>
      <c r="F84" s="43"/>
      <c r="G84" s="43"/>
      <c r="H84" s="43"/>
      <c r="I84" s="43"/>
      <c r="J84" s="44"/>
    </row>
    <row r="85" ht="45">
      <c r="A85" s="35" t="s">
        <v>88</v>
      </c>
      <c r="B85" s="42"/>
      <c r="C85" s="43"/>
      <c r="D85" s="43"/>
      <c r="E85" s="37" t="s">
        <v>209</v>
      </c>
      <c r="F85" s="43"/>
      <c r="G85" s="43"/>
      <c r="H85" s="43"/>
      <c r="I85" s="43"/>
      <c r="J85" s="44"/>
    </row>
    <row r="86">
      <c r="A86" s="29" t="s">
        <v>75</v>
      </c>
      <c r="B86" s="30"/>
      <c r="C86" s="31" t="s">
        <v>174</v>
      </c>
      <c r="D86" s="32"/>
      <c r="E86" s="29" t="s">
        <v>210</v>
      </c>
      <c r="F86" s="32"/>
      <c r="G86" s="32"/>
      <c r="H86" s="32"/>
      <c r="I86" s="33">
        <f>SUMIFS(I87:I126,A87:A126,"P")</f>
        <v>0</v>
      </c>
      <c r="J86" s="34"/>
    </row>
    <row r="87">
      <c r="A87" s="35" t="s">
        <v>78</v>
      </c>
      <c r="B87" s="35">
        <v>18</v>
      </c>
      <c r="C87" s="36" t="s">
        <v>211</v>
      </c>
      <c r="D87" s="35" t="s">
        <v>121</v>
      </c>
      <c r="E87" s="37" t="s">
        <v>212</v>
      </c>
      <c r="F87" s="38" t="s">
        <v>130</v>
      </c>
      <c r="G87" s="39">
        <v>63.668999999999997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354</v>
      </c>
      <c r="F88" s="43"/>
      <c r="G88" s="43"/>
      <c r="H88" s="43"/>
      <c r="I88" s="43"/>
      <c r="J88" s="44"/>
    </row>
    <row r="89" ht="60">
      <c r="A89" s="35" t="s">
        <v>86</v>
      </c>
      <c r="B89" s="42"/>
      <c r="C89" s="43"/>
      <c r="D89" s="43"/>
      <c r="E89" s="45" t="s">
        <v>355</v>
      </c>
      <c r="F89" s="43"/>
      <c r="G89" s="43"/>
      <c r="H89" s="43"/>
      <c r="I89" s="43"/>
      <c r="J89" s="44"/>
    </row>
    <row r="90" ht="60">
      <c r="A90" s="35" t="s">
        <v>88</v>
      </c>
      <c r="B90" s="42"/>
      <c r="C90" s="43"/>
      <c r="D90" s="43"/>
      <c r="E90" s="37" t="s">
        <v>215</v>
      </c>
      <c r="F90" s="43"/>
      <c r="G90" s="43"/>
      <c r="H90" s="43"/>
      <c r="I90" s="43"/>
      <c r="J90" s="44"/>
    </row>
    <row r="91">
      <c r="A91" s="35" t="s">
        <v>78</v>
      </c>
      <c r="B91" s="35">
        <v>19</v>
      </c>
      <c r="C91" s="36" t="s">
        <v>216</v>
      </c>
      <c r="D91" s="35" t="s">
        <v>80</v>
      </c>
      <c r="E91" s="37" t="s">
        <v>217</v>
      </c>
      <c r="F91" s="38" t="s">
        <v>150</v>
      </c>
      <c r="G91" s="39">
        <v>69.950000000000003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218</v>
      </c>
      <c r="F92" s="43"/>
      <c r="G92" s="43"/>
      <c r="H92" s="43"/>
      <c r="I92" s="43"/>
      <c r="J92" s="44"/>
    </row>
    <row r="93">
      <c r="A93" s="35" t="s">
        <v>86</v>
      </c>
      <c r="B93" s="42"/>
      <c r="C93" s="43"/>
      <c r="D93" s="43"/>
      <c r="E93" s="45" t="s">
        <v>356</v>
      </c>
      <c r="F93" s="43"/>
      <c r="G93" s="43"/>
      <c r="H93" s="43"/>
      <c r="I93" s="43"/>
      <c r="J93" s="44"/>
    </row>
    <row r="94" ht="120">
      <c r="A94" s="35" t="s">
        <v>88</v>
      </c>
      <c r="B94" s="42"/>
      <c r="C94" s="43"/>
      <c r="D94" s="43"/>
      <c r="E94" s="37" t="s">
        <v>220</v>
      </c>
      <c r="F94" s="43"/>
      <c r="G94" s="43"/>
      <c r="H94" s="43"/>
      <c r="I94" s="43"/>
      <c r="J94" s="44"/>
    </row>
    <row r="95">
      <c r="A95" s="35" t="s">
        <v>78</v>
      </c>
      <c r="B95" s="35">
        <v>20</v>
      </c>
      <c r="C95" s="36" t="s">
        <v>226</v>
      </c>
      <c r="D95" s="35" t="s">
        <v>80</v>
      </c>
      <c r="E95" s="37" t="s">
        <v>227</v>
      </c>
      <c r="F95" s="38" t="s">
        <v>150</v>
      </c>
      <c r="G95" s="39">
        <v>1136.953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 ht="30">
      <c r="A96" s="35" t="s">
        <v>84</v>
      </c>
      <c r="B96" s="42"/>
      <c r="C96" s="43"/>
      <c r="D96" s="43"/>
      <c r="E96" s="37" t="s">
        <v>357</v>
      </c>
      <c r="F96" s="43"/>
      <c r="G96" s="43"/>
      <c r="H96" s="43"/>
      <c r="I96" s="43"/>
      <c r="J96" s="44"/>
    </row>
    <row r="97" ht="45">
      <c r="A97" s="35" t="s">
        <v>86</v>
      </c>
      <c r="B97" s="42"/>
      <c r="C97" s="43"/>
      <c r="D97" s="43"/>
      <c r="E97" s="45" t="s">
        <v>358</v>
      </c>
      <c r="F97" s="43"/>
      <c r="G97" s="43"/>
      <c r="H97" s="43"/>
      <c r="I97" s="43"/>
      <c r="J97" s="44"/>
    </row>
    <row r="98" ht="75">
      <c r="A98" s="35" t="s">
        <v>88</v>
      </c>
      <c r="B98" s="42"/>
      <c r="C98" s="43"/>
      <c r="D98" s="43"/>
      <c r="E98" s="37" t="s">
        <v>225</v>
      </c>
      <c r="F98" s="43"/>
      <c r="G98" s="43"/>
      <c r="H98" s="43"/>
      <c r="I98" s="43"/>
      <c r="J98" s="44"/>
    </row>
    <row r="99">
      <c r="A99" s="35" t="s">
        <v>78</v>
      </c>
      <c r="B99" s="35">
        <v>21</v>
      </c>
      <c r="C99" s="36" t="s">
        <v>230</v>
      </c>
      <c r="D99" s="35" t="s">
        <v>80</v>
      </c>
      <c r="E99" s="37" t="s">
        <v>231</v>
      </c>
      <c r="F99" s="38" t="s">
        <v>150</v>
      </c>
      <c r="G99" s="39">
        <v>1691.25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 ht="30">
      <c r="A100" s="35" t="s">
        <v>84</v>
      </c>
      <c r="B100" s="42"/>
      <c r="C100" s="43"/>
      <c r="D100" s="43"/>
      <c r="E100" s="37" t="s">
        <v>232</v>
      </c>
      <c r="F100" s="43"/>
      <c r="G100" s="43"/>
      <c r="H100" s="43"/>
      <c r="I100" s="43"/>
      <c r="J100" s="44"/>
    </row>
    <row r="101" ht="45">
      <c r="A101" s="35" t="s">
        <v>86</v>
      </c>
      <c r="B101" s="42"/>
      <c r="C101" s="43"/>
      <c r="D101" s="43"/>
      <c r="E101" s="45" t="s">
        <v>359</v>
      </c>
      <c r="F101" s="43"/>
      <c r="G101" s="43"/>
      <c r="H101" s="43"/>
      <c r="I101" s="43"/>
      <c r="J101" s="44"/>
    </row>
    <row r="102" ht="75">
      <c r="A102" s="35" t="s">
        <v>88</v>
      </c>
      <c r="B102" s="42"/>
      <c r="C102" s="43"/>
      <c r="D102" s="43"/>
      <c r="E102" s="37" t="s">
        <v>225</v>
      </c>
      <c r="F102" s="43"/>
      <c r="G102" s="43"/>
      <c r="H102" s="43"/>
      <c r="I102" s="43"/>
      <c r="J102" s="44"/>
    </row>
    <row r="103" ht="30">
      <c r="A103" s="35" t="s">
        <v>78</v>
      </c>
      <c r="B103" s="35">
        <v>22</v>
      </c>
      <c r="C103" s="36" t="s">
        <v>307</v>
      </c>
      <c r="D103" s="35" t="s">
        <v>80</v>
      </c>
      <c r="E103" s="37" t="s">
        <v>308</v>
      </c>
      <c r="F103" s="38" t="s">
        <v>150</v>
      </c>
      <c r="G103" s="39">
        <v>825</v>
      </c>
      <c r="H103" s="40">
        <v>0</v>
      </c>
      <c r="I103" s="40">
        <f>ROUND(G103*H103,P4)</f>
        <v>0</v>
      </c>
      <c r="J103" s="38" t="s">
        <v>83</v>
      </c>
      <c r="O103" s="41">
        <f>I103*0.21</f>
        <v>0</v>
      </c>
      <c r="P103">
        <v>3</v>
      </c>
    </row>
    <row r="104">
      <c r="A104" s="35" t="s">
        <v>84</v>
      </c>
      <c r="B104" s="42"/>
      <c r="C104" s="43"/>
      <c r="D104" s="43"/>
      <c r="E104" s="37" t="s">
        <v>236</v>
      </c>
      <c r="F104" s="43"/>
      <c r="G104" s="43"/>
      <c r="H104" s="43"/>
      <c r="I104" s="43"/>
      <c r="J104" s="44"/>
    </row>
    <row r="105">
      <c r="A105" s="35" t="s">
        <v>86</v>
      </c>
      <c r="B105" s="42"/>
      <c r="C105" s="43"/>
      <c r="D105" s="43"/>
      <c r="E105" s="45" t="s">
        <v>360</v>
      </c>
      <c r="F105" s="43"/>
      <c r="G105" s="43"/>
      <c r="H105" s="43"/>
      <c r="I105" s="43"/>
      <c r="J105" s="44"/>
    </row>
    <row r="106" ht="165">
      <c r="A106" s="35" t="s">
        <v>88</v>
      </c>
      <c r="B106" s="42"/>
      <c r="C106" s="43"/>
      <c r="D106" s="43"/>
      <c r="E106" s="37" t="s">
        <v>238</v>
      </c>
      <c r="F106" s="43"/>
      <c r="G106" s="43"/>
      <c r="H106" s="43"/>
      <c r="I106" s="43"/>
      <c r="J106" s="44"/>
    </row>
    <row r="107">
      <c r="A107" s="35" t="s">
        <v>78</v>
      </c>
      <c r="B107" s="35">
        <v>23</v>
      </c>
      <c r="C107" s="36" t="s">
        <v>361</v>
      </c>
      <c r="D107" s="35" t="s">
        <v>80</v>
      </c>
      <c r="E107" s="37" t="s">
        <v>362</v>
      </c>
      <c r="F107" s="38" t="s">
        <v>150</v>
      </c>
      <c r="G107" s="39">
        <v>866.25</v>
      </c>
      <c r="H107" s="40">
        <v>0</v>
      </c>
      <c r="I107" s="40">
        <f>ROUND(G107*H107,P4)</f>
        <v>0</v>
      </c>
      <c r="J107" s="38" t="s">
        <v>83</v>
      </c>
      <c r="O107" s="41">
        <f>I107*0.21</f>
        <v>0</v>
      </c>
      <c r="P107">
        <v>3</v>
      </c>
    </row>
    <row r="108">
      <c r="A108" s="35" t="s">
        <v>84</v>
      </c>
      <c r="B108" s="42"/>
      <c r="C108" s="43"/>
      <c r="D108" s="43"/>
      <c r="E108" s="37" t="s">
        <v>263</v>
      </c>
      <c r="F108" s="43"/>
      <c r="G108" s="43"/>
      <c r="H108" s="43"/>
      <c r="I108" s="43"/>
      <c r="J108" s="44"/>
    </row>
    <row r="109">
      <c r="A109" s="35" t="s">
        <v>86</v>
      </c>
      <c r="B109" s="42"/>
      <c r="C109" s="43"/>
      <c r="D109" s="43"/>
      <c r="E109" s="45" t="s">
        <v>363</v>
      </c>
      <c r="F109" s="43"/>
      <c r="G109" s="43"/>
      <c r="H109" s="43"/>
      <c r="I109" s="43"/>
      <c r="J109" s="44"/>
    </row>
    <row r="110" ht="165">
      <c r="A110" s="35" t="s">
        <v>88</v>
      </c>
      <c r="B110" s="42"/>
      <c r="C110" s="43"/>
      <c r="D110" s="43"/>
      <c r="E110" s="37" t="s">
        <v>238</v>
      </c>
      <c r="F110" s="43"/>
      <c r="G110" s="43"/>
      <c r="H110" s="43"/>
      <c r="I110" s="43"/>
      <c r="J110" s="44"/>
    </row>
    <row r="111">
      <c r="A111" s="35" t="s">
        <v>78</v>
      </c>
      <c r="B111" s="35">
        <v>24</v>
      </c>
      <c r="C111" s="36" t="s">
        <v>311</v>
      </c>
      <c r="D111" s="35" t="s">
        <v>80</v>
      </c>
      <c r="E111" s="37" t="s">
        <v>312</v>
      </c>
      <c r="F111" s="38" t="s">
        <v>130</v>
      </c>
      <c r="G111" s="39">
        <v>9.0960000000000001</v>
      </c>
      <c r="H111" s="40">
        <v>0</v>
      </c>
      <c r="I111" s="40">
        <f>ROUND(G111*H111,P4)</f>
        <v>0</v>
      </c>
      <c r="J111" s="38" t="s">
        <v>83</v>
      </c>
      <c r="O111" s="41">
        <f>I111*0.21</f>
        <v>0</v>
      </c>
      <c r="P111">
        <v>3</v>
      </c>
    </row>
    <row r="112" ht="30">
      <c r="A112" s="35" t="s">
        <v>84</v>
      </c>
      <c r="B112" s="42"/>
      <c r="C112" s="43"/>
      <c r="D112" s="43"/>
      <c r="E112" s="37" t="s">
        <v>364</v>
      </c>
      <c r="F112" s="43"/>
      <c r="G112" s="43"/>
      <c r="H112" s="43"/>
      <c r="I112" s="43"/>
      <c r="J112" s="44"/>
    </row>
    <row r="113">
      <c r="A113" s="35" t="s">
        <v>86</v>
      </c>
      <c r="B113" s="42"/>
      <c r="C113" s="43"/>
      <c r="D113" s="43"/>
      <c r="E113" s="45" t="s">
        <v>365</v>
      </c>
      <c r="F113" s="43"/>
      <c r="G113" s="43"/>
      <c r="H113" s="43"/>
      <c r="I113" s="43"/>
      <c r="J113" s="44"/>
    </row>
    <row r="114" ht="165">
      <c r="A114" s="35" t="s">
        <v>88</v>
      </c>
      <c r="B114" s="42"/>
      <c r="C114" s="43"/>
      <c r="D114" s="43"/>
      <c r="E114" s="37" t="s">
        <v>238</v>
      </c>
      <c r="F114" s="43"/>
      <c r="G114" s="43"/>
      <c r="H114" s="43"/>
      <c r="I114" s="43"/>
      <c r="J114" s="44"/>
    </row>
    <row r="115">
      <c r="A115" s="35" t="s">
        <v>78</v>
      </c>
      <c r="B115" s="35">
        <v>25</v>
      </c>
      <c r="C115" s="36" t="s">
        <v>265</v>
      </c>
      <c r="D115" s="35" t="s">
        <v>80</v>
      </c>
      <c r="E115" s="37" t="s">
        <v>266</v>
      </c>
      <c r="F115" s="38" t="s">
        <v>130</v>
      </c>
      <c r="G115" s="39">
        <v>18.190999999999999</v>
      </c>
      <c r="H115" s="40">
        <v>0</v>
      </c>
      <c r="I115" s="40">
        <f>ROUND(G115*H115,P4)</f>
        <v>0</v>
      </c>
      <c r="J115" s="38" t="s">
        <v>83</v>
      </c>
      <c r="O115" s="41">
        <f>I115*0.21</f>
        <v>0</v>
      </c>
      <c r="P115">
        <v>3</v>
      </c>
    </row>
    <row r="116" ht="45">
      <c r="A116" s="35" t="s">
        <v>84</v>
      </c>
      <c r="B116" s="42"/>
      <c r="C116" s="43"/>
      <c r="D116" s="43"/>
      <c r="E116" s="37" t="s">
        <v>366</v>
      </c>
      <c r="F116" s="43"/>
      <c r="G116" s="43"/>
      <c r="H116" s="43"/>
      <c r="I116" s="43"/>
      <c r="J116" s="44"/>
    </row>
    <row r="117" ht="30">
      <c r="A117" s="35" t="s">
        <v>86</v>
      </c>
      <c r="B117" s="42"/>
      <c r="C117" s="43"/>
      <c r="D117" s="43"/>
      <c r="E117" s="45" t="s">
        <v>367</v>
      </c>
      <c r="F117" s="43"/>
      <c r="G117" s="43"/>
      <c r="H117" s="43"/>
      <c r="I117" s="43"/>
      <c r="J117" s="44"/>
    </row>
    <row r="118" ht="165">
      <c r="A118" s="35" t="s">
        <v>88</v>
      </c>
      <c r="B118" s="42"/>
      <c r="C118" s="43"/>
      <c r="D118" s="43"/>
      <c r="E118" s="37" t="s">
        <v>238</v>
      </c>
      <c r="F118" s="43"/>
      <c r="G118" s="43"/>
      <c r="H118" s="43"/>
      <c r="I118" s="43"/>
      <c r="J118" s="44"/>
    </row>
    <row r="119">
      <c r="A119" s="35" t="s">
        <v>78</v>
      </c>
      <c r="B119" s="35">
        <v>26</v>
      </c>
      <c r="C119" s="36" t="s">
        <v>239</v>
      </c>
      <c r="D119" s="35" t="s">
        <v>80</v>
      </c>
      <c r="E119" s="37" t="s">
        <v>240</v>
      </c>
      <c r="F119" s="38" t="s">
        <v>150</v>
      </c>
      <c r="G119" s="39">
        <v>909.56299999999999</v>
      </c>
      <c r="H119" s="40">
        <v>0</v>
      </c>
      <c r="I119" s="40">
        <f>ROUND(G119*H119,P4)</f>
        <v>0</v>
      </c>
      <c r="J119" s="38" t="s">
        <v>83</v>
      </c>
      <c r="O119" s="41">
        <f>I119*0.21</f>
        <v>0</v>
      </c>
      <c r="P119">
        <v>3</v>
      </c>
    </row>
    <row r="120" ht="30">
      <c r="A120" s="35" t="s">
        <v>84</v>
      </c>
      <c r="B120" s="42"/>
      <c r="C120" s="43"/>
      <c r="D120" s="43"/>
      <c r="E120" s="37" t="s">
        <v>368</v>
      </c>
      <c r="F120" s="43"/>
      <c r="G120" s="43"/>
      <c r="H120" s="43"/>
      <c r="I120" s="43"/>
      <c r="J120" s="44"/>
    </row>
    <row r="121">
      <c r="A121" s="35" t="s">
        <v>86</v>
      </c>
      <c r="B121" s="42"/>
      <c r="C121" s="43"/>
      <c r="D121" s="43"/>
      <c r="E121" s="45" t="s">
        <v>369</v>
      </c>
      <c r="F121" s="43"/>
      <c r="G121" s="43"/>
      <c r="H121" s="43"/>
      <c r="I121" s="43"/>
      <c r="J121" s="44"/>
    </row>
    <row r="122" ht="165">
      <c r="A122" s="35" t="s">
        <v>88</v>
      </c>
      <c r="B122" s="42"/>
      <c r="C122" s="43"/>
      <c r="D122" s="43"/>
      <c r="E122" s="37" t="s">
        <v>238</v>
      </c>
      <c r="F122" s="43"/>
      <c r="G122" s="43"/>
      <c r="H122" s="43"/>
      <c r="I122" s="43"/>
      <c r="J122" s="44"/>
    </row>
    <row r="123">
      <c r="A123" s="35" t="s">
        <v>78</v>
      </c>
      <c r="B123" s="35">
        <v>27</v>
      </c>
      <c r="C123" s="36" t="s">
        <v>250</v>
      </c>
      <c r="D123" s="35" t="s">
        <v>80</v>
      </c>
      <c r="E123" s="37" t="s">
        <v>251</v>
      </c>
      <c r="F123" s="38" t="s">
        <v>165</v>
      </c>
      <c r="G123" s="39">
        <v>158.59999999999999</v>
      </c>
      <c r="H123" s="40">
        <v>0</v>
      </c>
      <c r="I123" s="40">
        <f>ROUND(G123*H123,P4)</f>
        <v>0</v>
      </c>
      <c r="J123" s="38" t="s">
        <v>83</v>
      </c>
      <c r="O123" s="41">
        <f>I123*0.21</f>
        <v>0</v>
      </c>
      <c r="P123">
        <v>3</v>
      </c>
    </row>
    <row r="124">
      <c r="A124" s="35" t="s">
        <v>84</v>
      </c>
      <c r="B124" s="42"/>
      <c r="C124" s="43"/>
      <c r="D124" s="43"/>
      <c r="E124" s="37" t="s">
        <v>252</v>
      </c>
      <c r="F124" s="43"/>
      <c r="G124" s="43"/>
      <c r="H124" s="43"/>
      <c r="I124" s="43"/>
      <c r="J124" s="44"/>
    </row>
    <row r="125">
      <c r="A125" s="35" t="s">
        <v>86</v>
      </c>
      <c r="B125" s="42"/>
      <c r="C125" s="43"/>
      <c r="D125" s="43"/>
      <c r="E125" s="45" t="s">
        <v>370</v>
      </c>
      <c r="F125" s="43"/>
      <c r="G125" s="43"/>
      <c r="H125" s="43"/>
      <c r="I125" s="43"/>
      <c r="J125" s="44"/>
    </row>
    <row r="126" ht="60">
      <c r="A126" s="35" t="s">
        <v>88</v>
      </c>
      <c r="B126" s="42"/>
      <c r="C126" s="43"/>
      <c r="D126" s="43"/>
      <c r="E126" s="37" t="s">
        <v>254</v>
      </c>
      <c r="F126" s="43"/>
      <c r="G126" s="43"/>
      <c r="H126" s="43"/>
      <c r="I126" s="43"/>
      <c r="J126" s="44"/>
    </row>
    <row r="127">
      <c r="A127" s="29" t="s">
        <v>75</v>
      </c>
      <c r="B127" s="30"/>
      <c r="C127" s="31" t="s">
        <v>320</v>
      </c>
      <c r="D127" s="32"/>
      <c r="E127" s="29" t="s">
        <v>321</v>
      </c>
      <c r="F127" s="32"/>
      <c r="G127" s="32"/>
      <c r="H127" s="32"/>
      <c r="I127" s="33">
        <f>SUMIFS(I128:I131,A128:A131,"P")</f>
        <v>0</v>
      </c>
      <c r="J127" s="34"/>
    </row>
    <row r="128">
      <c r="A128" s="35" t="s">
        <v>78</v>
      </c>
      <c r="B128" s="35">
        <v>28</v>
      </c>
      <c r="C128" s="36" t="s">
        <v>322</v>
      </c>
      <c r="D128" s="35" t="s">
        <v>80</v>
      </c>
      <c r="E128" s="37" t="s">
        <v>323</v>
      </c>
      <c r="F128" s="38" t="s">
        <v>110</v>
      </c>
      <c r="G128" s="39">
        <v>1</v>
      </c>
      <c r="H128" s="40">
        <v>0</v>
      </c>
      <c r="I128" s="40">
        <f>ROUND(G128*H128,P4)</f>
        <v>0</v>
      </c>
      <c r="J128" s="38" t="s">
        <v>83</v>
      </c>
      <c r="O128" s="41">
        <f>I128*0.21</f>
        <v>0</v>
      </c>
      <c r="P128">
        <v>3</v>
      </c>
    </row>
    <row r="129" ht="45">
      <c r="A129" s="35" t="s">
        <v>84</v>
      </c>
      <c r="B129" s="42"/>
      <c r="C129" s="43"/>
      <c r="D129" s="43"/>
      <c r="E129" s="37" t="s">
        <v>324</v>
      </c>
      <c r="F129" s="43"/>
      <c r="G129" s="43"/>
      <c r="H129" s="43"/>
      <c r="I129" s="43"/>
      <c r="J129" s="44"/>
    </row>
    <row r="130">
      <c r="A130" s="35" t="s">
        <v>86</v>
      </c>
      <c r="B130" s="42"/>
      <c r="C130" s="43"/>
      <c r="D130" s="43"/>
      <c r="E130" s="45" t="s">
        <v>87</v>
      </c>
      <c r="F130" s="43"/>
      <c r="G130" s="43"/>
      <c r="H130" s="43"/>
      <c r="I130" s="43"/>
      <c r="J130" s="44"/>
    </row>
    <row r="131" ht="135">
      <c r="A131" s="35" t="s">
        <v>88</v>
      </c>
      <c r="B131" s="42"/>
      <c r="C131" s="43"/>
      <c r="D131" s="43"/>
      <c r="E131" s="37" t="s">
        <v>326</v>
      </c>
      <c r="F131" s="43"/>
      <c r="G131" s="43"/>
      <c r="H131" s="43"/>
      <c r="I131" s="43"/>
      <c r="J131" s="44"/>
    </row>
    <row r="132">
      <c r="A132" s="29" t="s">
        <v>75</v>
      </c>
      <c r="B132" s="30"/>
      <c r="C132" s="31" t="s">
        <v>271</v>
      </c>
      <c r="D132" s="32"/>
      <c r="E132" s="29" t="s">
        <v>272</v>
      </c>
      <c r="F132" s="32"/>
      <c r="G132" s="32"/>
      <c r="H132" s="32"/>
      <c r="I132" s="33">
        <f>SUMIFS(I133:I136,A133:A136,"P")</f>
        <v>0</v>
      </c>
      <c r="J132" s="34"/>
    </row>
    <row r="133">
      <c r="A133" s="35" t="s">
        <v>78</v>
      </c>
      <c r="B133" s="35">
        <v>29</v>
      </c>
      <c r="C133" s="36" t="s">
        <v>327</v>
      </c>
      <c r="D133" s="35" t="s">
        <v>80</v>
      </c>
      <c r="E133" s="37" t="s">
        <v>328</v>
      </c>
      <c r="F133" s="38" t="s">
        <v>165</v>
      </c>
      <c r="G133" s="39">
        <v>111.09</v>
      </c>
      <c r="H133" s="40">
        <v>0</v>
      </c>
      <c r="I133" s="40">
        <f>ROUND(G133*H133,P4)</f>
        <v>0</v>
      </c>
      <c r="J133" s="38" t="s">
        <v>83</v>
      </c>
      <c r="O133" s="41">
        <f>I133*0.21</f>
        <v>0</v>
      </c>
      <c r="P133">
        <v>3</v>
      </c>
    </row>
    <row r="134">
      <c r="A134" s="35" t="s">
        <v>84</v>
      </c>
      <c r="B134" s="42"/>
      <c r="C134" s="43"/>
      <c r="D134" s="43"/>
      <c r="E134" s="37" t="s">
        <v>329</v>
      </c>
      <c r="F134" s="43"/>
      <c r="G134" s="43"/>
      <c r="H134" s="43"/>
      <c r="I134" s="43"/>
      <c r="J134" s="44"/>
    </row>
    <row r="135">
      <c r="A135" s="35" t="s">
        <v>86</v>
      </c>
      <c r="B135" s="42"/>
      <c r="C135" s="43"/>
      <c r="D135" s="43"/>
      <c r="E135" s="45" t="s">
        <v>342</v>
      </c>
      <c r="F135" s="43"/>
      <c r="G135" s="43"/>
      <c r="H135" s="43"/>
      <c r="I135" s="43"/>
      <c r="J135" s="44"/>
    </row>
    <row r="136" ht="45">
      <c r="A136" s="35" t="s">
        <v>88</v>
      </c>
      <c r="B136" s="47"/>
      <c r="C136" s="48"/>
      <c r="D136" s="48"/>
      <c r="E136" s="37" t="s">
        <v>276</v>
      </c>
      <c r="F136" s="48"/>
      <c r="G136" s="48"/>
      <c r="H136" s="48"/>
      <c r="I136" s="48"/>
      <c r="J13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21</v>
      </c>
      <c r="I3" s="23">
        <f>SUMIFS(I8:I127,A8:A127,"SD")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SUMIFS(I9:I20,A9:A20,"P")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924.62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371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372</v>
      </c>
      <c r="E13" s="37" t="s">
        <v>129</v>
      </c>
      <c r="F13" s="38" t="s">
        <v>130</v>
      </c>
      <c r="G13" s="39">
        <v>991.27300000000002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373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141</v>
      </c>
      <c r="D17" s="35" t="s">
        <v>80</v>
      </c>
      <c r="E17" s="37" t="s">
        <v>142</v>
      </c>
      <c r="F17" s="38" t="s">
        <v>130</v>
      </c>
      <c r="G17" s="39">
        <v>174.44999999999999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46" t="s">
        <v>80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374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144</v>
      </c>
      <c r="F20" s="43"/>
      <c r="G20" s="43"/>
      <c r="H20" s="43"/>
      <c r="I20" s="43"/>
      <c r="J20" s="44"/>
    </row>
    <row r="21">
      <c r="A21" s="29" t="s">
        <v>75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SUMIFS(I22:I77,A22:A77,"P")</f>
        <v>0</v>
      </c>
      <c r="J21" s="34"/>
    </row>
    <row r="22">
      <c r="A22" s="35" t="s">
        <v>78</v>
      </c>
      <c r="B22" s="35">
        <v>4</v>
      </c>
      <c r="C22" s="36" t="s">
        <v>148</v>
      </c>
      <c r="D22" s="35" t="s">
        <v>80</v>
      </c>
      <c r="E22" s="37" t="s">
        <v>149</v>
      </c>
      <c r="F22" s="38" t="s">
        <v>150</v>
      </c>
      <c r="G22" s="39">
        <v>1160.9300000000001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 ht="30">
      <c r="A23" s="35" t="s">
        <v>84</v>
      </c>
      <c r="B23" s="42"/>
      <c r="C23" s="43"/>
      <c r="D23" s="43"/>
      <c r="E23" s="37" t="s">
        <v>289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375</v>
      </c>
      <c r="F24" s="43"/>
      <c r="G24" s="43"/>
      <c r="H24" s="43"/>
      <c r="I24" s="43"/>
      <c r="J24" s="44"/>
    </row>
    <row r="25">
      <c r="A25" s="35" t="s">
        <v>88</v>
      </c>
      <c r="B25" s="42"/>
      <c r="C25" s="43"/>
      <c r="D25" s="43"/>
      <c r="E25" s="37" t="s">
        <v>153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154</v>
      </c>
      <c r="D26" s="35" t="s">
        <v>80</v>
      </c>
      <c r="E26" s="37" t="s">
        <v>155</v>
      </c>
      <c r="F26" s="38" t="s">
        <v>130</v>
      </c>
      <c r="G26" s="39">
        <v>991.27300000000002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 ht="30">
      <c r="A27" s="35" t="s">
        <v>84</v>
      </c>
      <c r="B27" s="42"/>
      <c r="C27" s="43"/>
      <c r="D27" s="43"/>
      <c r="E27" s="37" t="s">
        <v>156</v>
      </c>
      <c r="F27" s="43"/>
      <c r="G27" s="43"/>
      <c r="H27" s="43"/>
      <c r="I27" s="43"/>
      <c r="J27" s="44"/>
    </row>
    <row r="28" ht="105">
      <c r="A28" s="35" t="s">
        <v>86</v>
      </c>
      <c r="B28" s="42"/>
      <c r="C28" s="43"/>
      <c r="D28" s="43"/>
      <c r="E28" s="45" t="s">
        <v>376</v>
      </c>
      <c r="F28" s="43"/>
      <c r="G28" s="43"/>
      <c r="H28" s="43"/>
      <c r="I28" s="43"/>
      <c r="J28" s="44"/>
    </row>
    <row r="29" ht="90">
      <c r="A29" s="35" t="s">
        <v>88</v>
      </c>
      <c r="B29" s="42"/>
      <c r="C29" s="43"/>
      <c r="D29" s="43"/>
      <c r="E29" s="37" t="s">
        <v>158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159</v>
      </c>
      <c r="D30" s="35" t="s">
        <v>121</v>
      </c>
      <c r="E30" s="37" t="s">
        <v>160</v>
      </c>
      <c r="F30" s="38" t="s">
        <v>130</v>
      </c>
      <c r="G30" s="39">
        <v>995.28300000000002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 ht="45">
      <c r="A31" s="35" t="s">
        <v>84</v>
      </c>
      <c r="B31" s="42"/>
      <c r="C31" s="43"/>
      <c r="D31" s="43"/>
      <c r="E31" s="37" t="s">
        <v>292</v>
      </c>
      <c r="F31" s="43"/>
      <c r="G31" s="43"/>
      <c r="H31" s="43"/>
      <c r="I31" s="43"/>
      <c r="J31" s="44"/>
    </row>
    <row r="32" ht="105">
      <c r="A32" s="35" t="s">
        <v>86</v>
      </c>
      <c r="B32" s="42"/>
      <c r="C32" s="43"/>
      <c r="D32" s="43"/>
      <c r="E32" s="45" t="s">
        <v>377</v>
      </c>
      <c r="F32" s="43"/>
      <c r="G32" s="43"/>
      <c r="H32" s="43"/>
      <c r="I32" s="43"/>
      <c r="J32" s="44"/>
    </row>
    <row r="33" ht="90">
      <c r="A33" s="35" t="s">
        <v>88</v>
      </c>
      <c r="B33" s="42"/>
      <c r="C33" s="43"/>
      <c r="D33" s="43"/>
      <c r="E33" s="37" t="s">
        <v>158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163</v>
      </c>
      <c r="D34" s="35" t="s">
        <v>80</v>
      </c>
      <c r="E34" s="37" t="s">
        <v>164</v>
      </c>
      <c r="F34" s="38" t="s">
        <v>165</v>
      </c>
      <c r="G34" s="39">
        <v>13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>
      <c r="A35" s="35" t="s">
        <v>84</v>
      </c>
      <c r="B35" s="42"/>
      <c r="C35" s="43"/>
      <c r="D35" s="43"/>
      <c r="E35" s="46" t="s">
        <v>80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378</v>
      </c>
      <c r="F36" s="43"/>
      <c r="G36" s="43"/>
      <c r="H36" s="43"/>
      <c r="I36" s="43"/>
      <c r="J36" s="44"/>
    </row>
    <row r="37" ht="30">
      <c r="A37" s="35" t="s">
        <v>88</v>
      </c>
      <c r="B37" s="42"/>
      <c r="C37" s="43"/>
      <c r="D37" s="43"/>
      <c r="E37" s="37" t="s">
        <v>168</v>
      </c>
      <c r="F37" s="43"/>
      <c r="G37" s="43"/>
      <c r="H37" s="43"/>
      <c r="I37" s="43"/>
      <c r="J37" s="44"/>
    </row>
    <row r="38">
      <c r="A38" s="35" t="s">
        <v>78</v>
      </c>
      <c r="B38" s="35">
        <v>8</v>
      </c>
      <c r="C38" s="36" t="s">
        <v>169</v>
      </c>
      <c r="D38" s="35" t="s">
        <v>121</v>
      </c>
      <c r="E38" s="37" t="s">
        <v>170</v>
      </c>
      <c r="F38" s="38" t="s">
        <v>130</v>
      </c>
      <c r="G38" s="39">
        <v>139.91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30">
      <c r="A39" s="35" t="s">
        <v>84</v>
      </c>
      <c r="B39" s="42"/>
      <c r="C39" s="43"/>
      <c r="D39" s="43"/>
      <c r="E39" s="37" t="s">
        <v>175</v>
      </c>
      <c r="F39" s="43"/>
      <c r="G39" s="43"/>
      <c r="H39" s="43"/>
      <c r="I39" s="43"/>
      <c r="J39" s="44"/>
    </row>
    <row r="40">
      <c r="A40" s="35" t="s">
        <v>86</v>
      </c>
      <c r="B40" s="42"/>
      <c r="C40" s="43"/>
      <c r="D40" s="43"/>
      <c r="E40" s="45" t="s">
        <v>379</v>
      </c>
      <c r="F40" s="43"/>
      <c r="G40" s="43"/>
      <c r="H40" s="43"/>
      <c r="I40" s="43"/>
      <c r="J40" s="44"/>
    </row>
    <row r="41" ht="409.5">
      <c r="A41" s="35" t="s">
        <v>88</v>
      </c>
      <c r="B41" s="42"/>
      <c r="C41" s="43"/>
      <c r="D41" s="43"/>
      <c r="E41" s="37" t="s">
        <v>173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169</v>
      </c>
      <c r="D42" s="35" t="s">
        <v>174</v>
      </c>
      <c r="E42" s="37" t="s">
        <v>170</v>
      </c>
      <c r="F42" s="38" t="s">
        <v>130</v>
      </c>
      <c r="G42" s="39">
        <v>260.56999999999999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30">
      <c r="A43" s="35" t="s">
        <v>84</v>
      </c>
      <c r="B43" s="42"/>
      <c r="C43" s="43"/>
      <c r="D43" s="43"/>
      <c r="E43" s="37" t="s">
        <v>175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380</v>
      </c>
      <c r="F44" s="43"/>
      <c r="G44" s="43"/>
      <c r="H44" s="43"/>
      <c r="I44" s="43"/>
      <c r="J44" s="44"/>
    </row>
    <row r="45" ht="409.5">
      <c r="A45" s="35" t="s">
        <v>88</v>
      </c>
      <c r="B45" s="42"/>
      <c r="C45" s="43"/>
      <c r="D45" s="43"/>
      <c r="E45" s="37" t="s">
        <v>173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177</v>
      </c>
      <c r="D46" s="35" t="s">
        <v>80</v>
      </c>
      <c r="E46" s="37" t="s">
        <v>178</v>
      </c>
      <c r="F46" s="38" t="s">
        <v>130</v>
      </c>
      <c r="G46" s="39">
        <v>558.92999999999995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>
      <c r="A47" s="35" t="s">
        <v>84</v>
      </c>
      <c r="B47" s="42"/>
      <c r="C47" s="43"/>
      <c r="D47" s="43"/>
      <c r="E47" s="37" t="s">
        <v>179</v>
      </c>
      <c r="F47" s="43"/>
      <c r="G47" s="43"/>
      <c r="H47" s="43"/>
      <c r="I47" s="43"/>
      <c r="J47" s="44"/>
    </row>
    <row r="48" ht="45">
      <c r="A48" s="35" t="s">
        <v>86</v>
      </c>
      <c r="B48" s="42"/>
      <c r="C48" s="43"/>
      <c r="D48" s="43"/>
      <c r="E48" s="45" t="s">
        <v>381</v>
      </c>
      <c r="F48" s="43"/>
      <c r="G48" s="43"/>
      <c r="H48" s="43"/>
      <c r="I48" s="43"/>
      <c r="J48" s="44"/>
    </row>
    <row r="49" ht="390">
      <c r="A49" s="35" t="s">
        <v>88</v>
      </c>
      <c r="B49" s="42"/>
      <c r="C49" s="43"/>
      <c r="D49" s="43"/>
      <c r="E49" s="37" t="s">
        <v>181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182</v>
      </c>
      <c r="D50" s="35" t="s">
        <v>80</v>
      </c>
      <c r="E50" s="37" t="s">
        <v>183</v>
      </c>
      <c r="F50" s="38" t="s">
        <v>165</v>
      </c>
      <c r="G50" s="39">
        <v>1400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>
      <c r="A51" s="35" t="s">
        <v>84</v>
      </c>
      <c r="B51" s="42"/>
      <c r="C51" s="43"/>
      <c r="D51" s="43"/>
      <c r="E51" s="37" t="s">
        <v>184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382</v>
      </c>
      <c r="F52" s="43"/>
      <c r="G52" s="43"/>
      <c r="H52" s="43"/>
      <c r="I52" s="43"/>
      <c r="J52" s="44"/>
    </row>
    <row r="53" ht="90">
      <c r="A53" s="35" t="s">
        <v>88</v>
      </c>
      <c r="B53" s="42"/>
      <c r="C53" s="43"/>
      <c r="D53" s="43"/>
      <c r="E53" s="37" t="s">
        <v>186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192</v>
      </c>
      <c r="D54" s="35" t="s">
        <v>121</v>
      </c>
      <c r="E54" s="37" t="s">
        <v>193</v>
      </c>
      <c r="F54" s="38" t="s">
        <v>130</v>
      </c>
      <c r="G54" s="39">
        <v>400.48000000000002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46" t="s">
        <v>80</v>
      </c>
      <c r="F55" s="43"/>
      <c r="G55" s="43"/>
      <c r="H55" s="43"/>
      <c r="I55" s="43"/>
      <c r="J55" s="44"/>
    </row>
    <row r="56" ht="45">
      <c r="A56" s="35" t="s">
        <v>86</v>
      </c>
      <c r="B56" s="42"/>
      <c r="C56" s="43"/>
      <c r="D56" s="43"/>
      <c r="E56" s="45" t="s">
        <v>383</v>
      </c>
      <c r="F56" s="43"/>
      <c r="G56" s="43"/>
      <c r="H56" s="43"/>
      <c r="I56" s="43"/>
      <c r="J56" s="44"/>
    </row>
    <row r="57" ht="240">
      <c r="A57" s="35" t="s">
        <v>88</v>
      </c>
      <c r="B57" s="42"/>
      <c r="C57" s="43"/>
      <c r="D57" s="43"/>
      <c r="E57" s="37" t="s">
        <v>195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384</v>
      </c>
      <c r="D58" s="35" t="s">
        <v>80</v>
      </c>
      <c r="E58" s="37" t="s">
        <v>385</v>
      </c>
      <c r="F58" s="38" t="s">
        <v>130</v>
      </c>
      <c r="G58" s="39">
        <v>384.48000000000002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46" t="s">
        <v>80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386</v>
      </c>
      <c r="F60" s="43"/>
      <c r="G60" s="43"/>
      <c r="H60" s="43"/>
      <c r="I60" s="43"/>
      <c r="J60" s="44"/>
    </row>
    <row r="61" ht="315">
      <c r="A61" s="35" t="s">
        <v>88</v>
      </c>
      <c r="B61" s="42"/>
      <c r="C61" s="43"/>
      <c r="D61" s="43"/>
      <c r="E61" s="37" t="s">
        <v>387</v>
      </c>
      <c r="F61" s="43"/>
      <c r="G61" s="43"/>
      <c r="H61" s="43"/>
      <c r="I61" s="43"/>
      <c r="J61" s="44"/>
    </row>
    <row r="62">
      <c r="A62" s="35" t="s">
        <v>78</v>
      </c>
      <c r="B62" s="35">
        <v>14</v>
      </c>
      <c r="C62" s="36" t="s">
        <v>196</v>
      </c>
      <c r="D62" s="35" t="s">
        <v>80</v>
      </c>
      <c r="E62" s="37" t="s">
        <v>197</v>
      </c>
      <c r="F62" s="38" t="s">
        <v>130</v>
      </c>
      <c r="G62" s="39">
        <v>174.44999999999999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>
      <c r="A63" s="35" t="s">
        <v>84</v>
      </c>
      <c r="B63" s="42"/>
      <c r="C63" s="43"/>
      <c r="D63" s="43"/>
      <c r="E63" s="37" t="s">
        <v>198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388</v>
      </c>
      <c r="F64" s="43"/>
      <c r="G64" s="43"/>
      <c r="H64" s="43"/>
      <c r="I64" s="43"/>
      <c r="J64" s="44"/>
    </row>
    <row r="65" ht="45">
      <c r="A65" s="35" t="s">
        <v>88</v>
      </c>
      <c r="B65" s="42"/>
      <c r="C65" s="43"/>
      <c r="D65" s="43"/>
      <c r="E65" s="37" t="s">
        <v>199</v>
      </c>
      <c r="F65" s="43"/>
      <c r="G65" s="43"/>
      <c r="H65" s="43"/>
      <c r="I65" s="43"/>
      <c r="J65" s="44"/>
    </row>
    <row r="66">
      <c r="A66" s="35" t="s">
        <v>78</v>
      </c>
      <c r="B66" s="35">
        <v>15</v>
      </c>
      <c r="C66" s="36" t="s">
        <v>200</v>
      </c>
      <c r="D66" s="35" t="s">
        <v>80</v>
      </c>
      <c r="E66" s="37" t="s">
        <v>201</v>
      </c>
      <c r="F66" s="38" t="s">
        <v>150</v>
      </c>
      <c r="G66" s="39">
        <v>1163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>
      <c r="A68" s="35" t="s">
        <v>86</v>
      </c>
      <c r="B68" s="42"/>
      <c r="C68" s="43"/>
      <c r="D68" s="43"/>
      <c r="E68" s="45" t="s">
        <v>389</v>
      </c>
      <c r="F68" s="43"/>
      <c r="G68" s="43"/>
      <c r="H68" s="43"/>
      <c r="I68" s="43"/>
      <c r="J68" s="44"/>
    </row>
    <row r="69" ht="30">
      <c r="A69" s="35" t="s">
        <v>88</v>
      </c>
      <c r="B69" s="42"/>
      <c r="C69" s="43"/>
      <c r="D69" s="43"/>
      <c r="E69" s="37" t="s">
        <v>203</v>
      </c>
      <c r="F69" s="43"/>
      <c r="G69" s="43"/>
      <c r="H69" s="43"/>
      <c r="I69" s="43"/>
      <c r="J69" s="44"/>
    </row>
    <row r="70">
      <c r="A70" s="35" t="s">
        <v>78</v>
      </c>
      <c r="B70" s="35">
        <v>16</v>
      </c>
      <c r="C70" s="36" t="s">
        <v>204</v>
      </c>
      <c r="D70" s="35" t="s">
        <v>80</v>
      </c>
      <c r="E70" s="37" t="s">
        <v>205</v>
      </c>
      <c r="F70" s="38" t="s">
        <v>150</v>
      </c>
      <c r="G70" s="39">
        <v>1163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46" t="s">
        <v>80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389</v>
      </c>
      <c r="F72" s="43"/>
      <c r="G72" s="43"/>
      <c r="H72" s="43"/>
      <c r="I72" s="43"/>
      <c r="J72" s="44"/>
    </row>
    <row r="73" ht="45">
      <c r="A73" s="35" t="s">
        <v>88</v>
      </c>
      <c r="B73" s="42"/>
      <c r="C73" s="43"/>
      <c r="D73" s="43"/>
      <c r="E73" s="37" t="s">
        <v>206</v>
      </c>
      <c r="F73" s="43"/>
      <c r="G73" s="43"/>
      <c r="H73" s="43"/>
      <c r="I73" s="43"/>
      <c r="J73" s="44"/>
    </row>
    <row r="74">
      <c r="A74" s="35" t="s">
        <v>78</v>
      </c>
      <c r="B74" s="35">
        <v>17</v>
      </c>
      <c r="C74" s="36" t="s">
        <v>207</v>
      </c>
      <c r="D74" s="35" t="s">
        <v>80</v>
      </c>
      <c r="E74" s="37" t="s">
        <v>208</v>
      </c>
      <c r="F74" s="38" t="s">
        <v>150</v>
      </c>
      <c r="G74" s="39">
        <v>1163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389</v>
      </c>
      <c r="F76" s="43"/>
      <c r="G76" s="43"/>
      <c r="H76" s="43"/>
      <c r="I76" s="43"/>
      <c r="J76" s="44"/>
    </row>
    <row r="77" ht="45">
      <c r="A77" s="35" t="s">
        <v>88</v>
      </c>
      <c r="B77" s="42"/>
      <c r="C77" s="43"/>
      <c r="D77" s="43"/>
      <c r="E77" s="37" t="s">
        <v>209</v>
      </c>
      <c r="F77" s="43"/>
      <c r="G77" s="43"/>
      <c r="H77" s="43"/>
      <c r="I77" s="43"/>
      <c r="J77" s="44"/>
    </row>
    <row r="78">
      <c r="A78" s="29" t="s">
        <v>75</v>
      </c>
      <c r="B78" s="30"/>
      <c r="C78" s="31" t="s">
        <v>174</v>
      </c>
      <c r="D78" s="32"/>
      <c r="E78" s="29" t="s">
        <v>210</v>
      </c>
      <c r="F78" s="32"/>
      <c r="G78" s="32"/>
      <c r="H78" s="32"/>
      <c r="I78" s="33">
        <f>SUMIFS(I79:I122,A79:A122,"P")</f>
        <v>0</v>
      </c>
      <c r="J78" s="34"/>
    </row>
    <row r="79">
      <c r="A79" s="35" t="s">
        <v>78</v>
      </c>
      <c r="B79" s="35">
        <v>18</v>
      </c>
      <c r="C79" s="36" t="s">
        <v>211</v>
      </c>
      <c r="D79" s="35" t="s">
        <v>121</v>
      </c>
      <c r="E79" s="37" t="s">
        <v>212</v>
      </c>
      <c r="F79" s="38" t="s">
        <v>130</v>
      </c>
      <c r="G79" s="39">
        <v>1069.1969999999999</v>
      </c>
      <c r="H79" s="40">
        <v>0</v>
      </c>
      <c r="I79" s="40">
        <f>ROUND(G79*H79,P4)</f>
        <v>0</v>
      </c>
      <c r="J79" s="38" t="s">
        <v>83</v>
      </c>
      <c r="O79" s="41">
        <f>I79*0.21</f>
        <v>0</v>
      </c>
      <c r="P79">
        <v>3</v>
      </c>
    </row>
    <row r="80">
      <c r="A80" s="35" t="s">
        <v>84</v>
      </c>
      <c r="B80" s="42"/>
      <c r="C80" s="43"/>
      <c r="D80" s="43"/>
      <c r="E80" s="37" t="s">
        <v>213</v>
      </c>
      <c r="F80" s="43"/>
      <c r="G80" s="43"/>
      <c r="H80" s="43"/>
      <c r="I80" s="43"/>
      <c r="J80" s="44"/>
    </row>
    <row r="81" ht="75">
      <c r="A81" s="35" t="s">
        <v>86</v>
      </c>
      <c r="B81" s="42"/>
      <c r="C81" s="43"/>
      <c r="D81" s="43"/>
      <c r="E81" s="45" t="s">
        <v>390</v>
      </c>
      <c r="F81" s="43"/>
      <c r="G81" s="43"/>
      <c r="H81" s="43"/>
      <c r="I81" s="43"/>
      <c r="J81" s="44"/>
    </row>
    <row r="82" ht="60">
      <c r="A82" s="35" t="s">
        <v>88</v>
      </c>
      <c r="B82" s="42"/>
      <c r="C82" s="43"/>
      <c r="D82" s="43"/>
      <c r="E82" s="37" t="s">
        <v>215</v>
      </c>
      <c r="F82" s="43"/>
      <c r="G82" s="43"/>
      <c r="H82" s="43"/>
      <c r="I82" s="43"/>
      <c r="J82" s="44"/>
    </row>
    <row r="83">
      <c r="A83" s="35" t="s">
        <v>78</v>
      </c>
      <c r="B83" s="35">
        <v>19</v>
      </c>
      <c r="C83" s="36" t="s">
        <v>391</v>
      </c>
      <c r="D83" s="35" t="s">
        <v>80</v>
      </c>
      <c r="E83" s="37" t="s">
        <v>392</v>
      </c>
      <c r="F83" s="38" t="s">
        <v>150</v>
      </c>
      <c r="G83" s="39">
        <v>41</v>
      </c>
      <c r="H83" s="40">
        <v>0</v>
      </c>
      <c r="I83" s="40">
        <f>ROUND(G83*H83,P4)</f>
        <v>0</v>
      </c>
      <c r="J83" s="38" t="s">
        <v>83</v>
      </c>
      <c r="O83" s="41">
        <f>I83*0.21</f>
        <v>0</v>
      </c>
      <c r="P83">
        <v>3</v>
      </c>
    </row>
    <row r="84">
      <c r="A84" s="35" t="s">
        <v>84</v>
      </c>
      <c r="B84" s="42"/>
      <c r="C84" s="43"/>
      <c r="D84" s="43"/>
      <c r="E84" s="37" t="s">
        <v>393</v>
      </c>
      <c r="F84" s="43"/>
      <c r="G84" s="43"/>
      <c r="H84" s="43"/>
      <c r="I84" s="43"/>
      <c r="J84" s="44"/>
    </row>
    <row r="85">
      <c r="A85" s="35" t="s">
        <v>86</v>
      </c>
      <c r="B85" s="42"/>
      <c r="C85" s="43"/>
      <c r="D85" s="43"/>
      <c r="E85" s="45" t="s">
        <v>394</v>
      </c>
      <c r="F85" s="43"/>
      <c r="G85" s="43"/>
      <c r="H85" s="43"/>
      <c r="I85" s="43"/>
      <c r="J85" s="44"/>
    </row>
    <row r="86" ht="60">
      <c r="A86" s="35" t="s">
        <v>88</v>
      </c>
      <c r="B86" s="42"/>
      <c r="C86" s="43"/>
      <c r="D86" s="43"/>
      <c r="E86" s="37" t="s">
        <v>215</v>
      </c>
      <c r="F86" s="43"/>
      <c r="G86" s="43"/>
      <c r="H86" s="43"/>
      <c r="I86" s="43"/>
      <c r="J86" s="44"/>
    </row>
    <row r="87">
      <c r="A87" s="35" t="s">
        <v>78</v>
      </c>
      <c r="B87" s="35">
        <v>20</v>
      </c>
      <c r="C87" s="36" t="s">
        <v>216</v>
      </c>
      <c r="D87" s="35" t="s">
        <v>80</v>
      </c>
      <c r="E87" s="37" t="s">
        <v>217</v>
      </c>
      <c r="F87" s="38" t="s">
        <v>150</v>
      </c>
      <c r="G87" s="39">
        <v>1737.1300000000001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218</v>
      </c>
      <c r="F88" s="43"/>
      <c r="G88" s="43"/>
      <c r="H88" s="43"/>
      <c r="I88" s="43"/>
      <c r="J88" s="44"/>
    </row>
    <row r="89">
      <c r="A89" s="35" t="s">
        <v>86</v>
      </c>
      <c r="B89" s="42"/>
      <c r="C89" s="43"/>
      <c r="D89" s="43"/>
      <c r="E89" s="45" t="s">
        <v>395</v>
      </c>
      <c r="F89" s="43"/>
      <c r="G89" s="43"/>
      <c r="H89" s="43"/>
      <c r="I89" s="43"/>
      <c r="J89" s="44"/>
    </row>
    <row r="90" ht="120">
      <c r="A90" s="35" t="s">
        <v>88</v>
      </c>
      <c r="B90" s="42"/>
      <c r="C90" s="43"/>
      <c r="D90" s="43"/>
      <c r="E90" s="37" t="s">
        <v>220</v>
      </c>
      <c r="F90" s="43"/>
      <c r="G90" s="43"/>
      <c r="H90" s="43"/>
      <c r="I90" s="43"/>
      <c r="J90" s="44"/>
    </row>
    <row r="91">
      <c r="A91" s="35" t="s">
        <v>78</v>
      </c>
      <c r="B91" s="35">
        <v>21</v>
      </c>
      <c r="C91" s="36" t="s">
        <v>226</v>
      </c>
      <c r="D91" s="35" t="s">
        <v>80</v>
      </c>
      <c r="E91" s="37" t="s">
        <v>227</v>
      </c>
      <c r="F91" s="38" t="s">
        <v>150</v>
      </c>
      <c r="G91" s="39">
        <v>1963.268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228</v>
      </c>
      <c r="F92" s="43"/>
      <c r="G92" s="43"/>
      <c r="H92" s="43"/>
      <c r="I92" s="43"/>
      <c r="J92" s="44"/>
    </row>
    <row r="93" ht="45">
      <c r="A93" s="35" t="s">
        <v>86</v>
      </c>
      <c r="B93" s="42"/>
      <c r="C93" s="43"/>
      <c r="D93" s="43"/>
      <c r="E93" s="45" t="s">
        <v>396</v>
      </c>
      <c r="F93" s="43"/>
      <c r="G93" s="43"/>
      <c r="H93" s="43"/>
      <c r="I93" s="43"/>
      <c r="J93" s="44"/>
    </row>
    <row r="94" ht="75">
      <c r="A94" s="35" t="s">
        <v>88</v>
      </c>
      <c r="B94" s="42"/>
      <c r="C94" s="43"/>
      <c r="D94" s="43"/>
      <c r="E94" s="37" t="s">
        <v>225</v>
      </c>
      <c r="F94" s="43"/>
      <c r="G94" s="43"/>
      <c r="H94" s="43"/>
      <c r="I94" s="43"/>
      <c r="J94" s="44"/>
    </row>
    <row r="95">
      <c r="A95" s="35" t="s">
        <v>78</v>
      </c>
      <c r="B95" s="35">
        <v>22</v>
      </c>
      <c r="C95" s="36" t="s">
        <v>230</v>
      </c>
      <c r="D95" s="35" t="s">
        <v>80</v>
      </c>
      <c r="E95" s="37" t="s">
        <v>231</v>
      </c>
      <c r="F95" s="38" t="s">
        <v>150</v>
      </c>
      <c r="G95" s="39">
        <v>14602.09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 ht="30">
      <c r="A96" s="35" t="s">
        <v>84</v>
      </c>
      <c r="B96" s="42"/>
      <c r="C96" s="43"/>
      <c r="D96" s="43"/>
      <c r="E96" s="37" t="s">
        <v>232</v>
      </c>
      <c r="F96" s="43"/>
      <c r="G96" s="43"/>
      <c r="H96" s="43"/>
      <c r="I96" s="43"/>
      <c r="J96" s="44"/>
    </row>
    <row r="97">
      <c r="A97" s="35" t="s">
        <v>86</v>
      </c>
      <c r="B97" s="42"/>
      <c r="C97" s="43"/>
      <c r="D97" s="43"/>
      <c r="E97" s="45" t="s">
        <v>397</v>
      </c>
      <c r="F97" s="43"/>
      <c r="G97" s="43"/>
      <c r="H97" s="43"/>
      <c r="I97" s="43"/>
      <c r="J97" s="44"/>
    </row>
    <row r="98" ht="75">
      <c r="A98" s="35" t="s">
        <v>88</v>
      </c>
      <c r="B98" s="42"/>
      <c r="C98" s="43"/>
      <c r="D98" s="43"/>
      <c r="E98" s="37" t="s">
        <v>225</v>
      </c>
      <c r="F98" s="43"/>
      <c r="G98" s="43"/>
      <c r="H98" s="43"/>
      <c r="I98" s="43"/>
      <c r="J98" s="44"/>
    </row>
    <row r="99" ht="30">
      <c r="A99" s="35" t="s">
        <v>78</v>
      </c>
      <c r="B99" s="35">
        <v>23</v>
      </c>
      <c r="C99" s="36" t="s">
        <v>307</v>
      </c>
      <c r="D99" s="35" t="s">
        <v>80</v>
      </c>
      <c r="E99" s="37" t="s">
        <v>308</v>
      </c>
      <c r="F99" s="38" t="s">
        <v>150</v>
      </c>
      <c r="G99" s="39">
        <v>7122.9700000000003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>
      <c r="A100" s="35" t="s">
        <v>84</v>
      </c>
      <c r="B100" s="42"/>
      <c r="C100" s="43"/>
      <c r="D100" s="43"/>
      <c r="E100" s="37" t="s">
        <v>398</v>
      </c>
      <c r="F100" s="43"/>
      <c r="G100" s="43"/>
      <c r="H100" s="43"/>
      <c r="I100" s="43"/>
      <c r="J100" s="44"/>
    </row>
    <row r="101">
      <c r="A101" s="35" t="s">
        <v>86</v>
      </c>
      <c r="B101" s="42"/>
      <c r="C101" s="43"/>
      <c r="D101" s="43"/>
      <c r="E101" s="45" t="s">
        <v>399</v>
      </c>
      <c r="F101" s="43"/>
      <c r="G101" s="43"/>
      <c r="H101" s="43"/>
      <c r="I101" s="43"/>
      <c r="J101" s="44"/>
    </row>
    <row r="102" ht="165">
      <c r="A102" s="35" t="s">
        <v>88</v>
      </c>
      <c r="B102" s="42"/>
      <c r="C102" s="43"/>
      <c r="D102" s="43"/>
      <c r="E102" s="37" t="s">
        <v>238</v>
      </c>
      <c r="F102" s="43"/>
      <c r="G102" s="43"/>
      <c r="H102" s="43"/>
      <c r="I102" s="43"/>
      <c r="J102" s="44"/>
    </row>
    <row r="103">
      <c r="A103" s="35" t="s">
        <v>78</v>
      </c>
      <c r="B103" s="35">
        <v>24</v>
      </c>
      <c r="C103" s="36" t="s">
        <v>261</v>
      </c>
      <c r="D103" s="35" t="s">
        <v>80</v>
      </c>
      <c r="E103" s="37" t="s">
        <v>262</v>
      </c>
      <c r="F103" s="38" t="s">
        <v>150</v>
      </c>
      <c r="G103" s="39">
        <v>7479.1199999999999</v>
      </c>
      <c r="H103" s="40">
        <v>0</v>
      </c>
      <c r="I103" s="40">
        <f>ROUND(G103*H103,P4)</f>
        <v>0</v>
      </c>
      <c r="J103" s="38" t="s">
        <v>83</v>
      </c>
      <c r="O103" s="41">
        <f>I103*0.21</f>
        <v>0</v>
      </c>
      <c r="P103">
        <v>3</v>
      </c>
    </row>
    <row r="104">
      <c r="A104" s="35" t="s">
        <v>84</v>
      </c>
      <c r="B104" s="42"/>
      <c r="C104" s="43"/>
      <c r="D104" s="43"/>
      <c r="E104" s="37" t="s">
        <v>263</v>
      </c>
      <c r="F104" s="43"/>
      <c r="G104" s="43"/>
      <c r="H104" s="43"/>
      <c r="I104" s="43"/>
      <c r="J104" s="44"/>
    </row>
    <row r="105">
      <c r="A105" s="35" t="s">
        <v>86</v>
      </c>
      <c r="B105" s="42"/>
      <c r="C105" s="43"/>
      <c r="D105" s="43"/>
      <c r="E105" s="45" t="s">
        <v>400</v>
      </c>
      <c r="F105" s="43"/>
      <c r="G105" s="43"/>
      <c r="H105" s="43"/>
      <c r="I105" s="43"/>
      <c r="J105" s="44"/>
    </row>
    <row r="106" ht="165">
      <c r="A106" s="35" t="s">
        <v>88</v>
      </c>
      <c r="B106" s="42"/>
      <c r="C106" s="43"/>
      <c r="D106" s="43"/>
      <c r="E106" s="37" t="s">
        <v>238</v>
      </c>
      <c r="F106" s="43"/>
      <c r="G106" s="43"/>
      <c r="H106" s="43"/>
      <c r="I106" s="43"/>
      <c r="J106" s="44"/>
    </row>
    <row r="107">
      <c r="A107" s="35" t="s">
        <v>78</v>
      </c>
      <c r="B107" s="35">
        <v>25</v>
      </c>
      <c r="C107" s="36" t="s">
        <v>239</v>
      </c>
      <c r="D107" s="35" t="s">
        <v>80</v>
      </c>
      <c r="E107" s="37" t="s">
        <v>240</v>
      </c>
      <c r="F107" s="38" t="s">
        <v>150</v>
      </c>
      <c r="G107" s="39">
        <v>7853.0699999999997</v>
      </c>
      <c r="H107" s="40">
        <v>0</v>
      </c>
      <c r="I107" s="40">
        <f>ROUND(G107*H107,P4)</f>
        <v>0</v>
      </c>
      <c r="J107" s="38" t="s">
        <v>83</v>
      </c>
      <c r="O107" s="41">
        <f>I107*0.21</f>
        <v>0</v>
      </c>
      <c r="P107">
        <v>3</v>
      </c>
    </row>
    <row r="108">
      <c r="A108" s="35" t="s">
        <v>84</v>
      </c>
      <c r="B108" s="42"/>
      <c r="C108" s="43"/>
      <c r="D108" s="43"/>
      <c r="E108" s="37" t="s">
        <v>241</v>
      </c>
      <c r="F108" s="43"/>
      <c r="G108" s="43"/>
      <c r="H108" s="43"/>
      <c r="I108" s="43"/>
      <c r="J108" s="44"/>
    </row>
    <row r="109">
      <c r="A109" s="35" t="s">
        <v>86</v>
      </c>
      <c r="B109" s="42"/>
      <c r="C109" s="43"/>
      <c r="D109" s="43"/>
      <c r="E109" s="45" t="s">
        <v>401</v>
      </c>
      <c r="F109" s="43"/>
      <c r="G109" s="43"/>
      <c r="H109" s="43"/>
      <c r="I109" s="43"/>
      <c r="J109" s="44"/>
    </row>
    <row r="110" ht="165">
      <c r="A110" s="35" t="s">
        <v>88</v>
      </c>
      <c r="B110" s="42"/>
      <c r="C110" s="43"/>
      <c r="D110" s="43"/>
      <c r="E110" s="37" t="s">
        <v>238</v>
      </c>
      <c r="F110" s="43"/>
      <c r="G110" s="43"/>
      <c r="H110" s="43"/>
      <c r="I110" s="43"/>
      <c r="J110" s="44"/>
    </row>
    <row r="111">
      <c r="A111" s="35" t="s">
        <v>78</v>
      </c>
      <c r="B111" s="35">
        <v>26</v>
      </c>
      <c r="C111" s="36" t="s">
        <v>243</v>
      </c>
      <c r="D111" s="35" t="s">
        <v>80</v>
      </c>
      <c r="E111" s="37" t="s">
        <v>244</v>
      </c>
      <c r="F111" s="38" t="s">
        <v>150</v>
      </c>
      <c r="G111" s="39">
        <v>5183.027</v>
      </c>
      <c r="H111" s="40">
        <v>0</v>
      </c>
      <c r="I111" s="40">
        <f>ROUND(G111*H111,P4)</f>
        <v>0</v>
      </c>
      <c r="J111" s="38" t="s">
        <v>83</v>
      </c>
      <c r="O111" s="41">
        <f>I111*0.21</f>
        <v>0</v>
      </c>
      <c r="P111">
        <v>3</v>
      </c>
    </row>
    <row r="112">
      <c r="A112" s="35" t="s">
        <v>84</v>
      </c>
      <c r="B112" s="42"/>
      <c r="C112" s="43"/>
      <c r="D112" s="43"/>
      <c r="E112" s="37" t="s">
        <v>402</v>
      </c>
      <c r="F112" s="43"/>
      <c r="G112" s="43"/>
      <c r="H112" s="43"/>
      <c r="I112" s="43"/>
      <c r="J112" s="44"/>
    </row>
    <row r="113" ht="75">
      <c r="A113" s="35" t="s">
        <v>86</v>
      </c>
      <c r="B113" s="42"/>
      <c r="C113" s="43"/>
      <c r="D113" s="43"/>
      <c r="E113" s="45" t="s">
        <v>403</v>
      </c>
      <c r="F113" s="43"/>
      <c r="G113" s="43"/>
      <c r="H113" s="43"/>
      <c r="I113" s="43"/>
      <c r="J113" s="44"/>
    </row>
    <row r="114" ht="165">
      <c r="A114" s="35" t="s">
        <v>88</v>
      </c>
      <c r="B114" s="42"/>
      <c r="C114" s="43"/>
      <c r="D114" s="43"/>
      <c r="E114" s="37" t="s">
        <v>238</v>
      </c>
      <c r="F114" s="43"/>
      <c r="G114" s="43"/>
      <c r="H114" s="43"/>
      <c r="I114" s="43"/>
      <c r="J114" s="44"/>
    </row>
    <row r="115">
      <c r="A115" s="35" t="s">
        <v>78</v>
      </c>
      <c r="B115" s="35">
        <v>27</v>
      </c>
      <c r="C115" s="36" t="s">
        <v>250</v>
      </c>
      <c r="D115" s="35" t="s">
        <v>80</v>
      </c>
      <c r="E115" s="37" t="s">
        <v>251</v>
      </c>
      <c r="F115" s="38" t="s">
        <v>165</v>
      </c>
      <c r="G115" s="39">
        <v>1450</v>
      </c>
      <c r="H115" s="40">
        <v>0</v>
      </c>
      <c r="I115" s="40">
        <f>ROUND(G115*H115,P4)</f>
        <v>0</v>
      </c>
      <c r="J115" s="38" t="s">
        <v>83</v>
      </c>
      <c r="O115" s="41">
        <f>I115*0.21</f>
        <v>0</v>
      </c>
      <c r="P115">
        <v>3</v>
      </c>
    </row>
    <row r="116">
      <c r="A116" s="35" t="s">
        <v>84</v>
      </c>
      <c r="B116" s="42"/>
      <c r="C116" s="43"/>
      <c r="D116" s="43"/>
      <c r="E116" s="37" t="s">
        <v>252</v>
      </c>
      <c r="F116" s="43"/>
      <c r="G116" s="43"/>
      <c r="H116" s="43"/>
      <c r="I116" s="43"/>
      <c r="J116" s="44"/>
    </row>
    <row r="117">
      <c r="A117" s="35" t="s">
        <v>86</v>
      </c>
      <c r="B117" s="42"/>
      <c r="C117" s="43"/>
      <c r="D117" s="43"/>
      <c r="E117" s="45" t="s">
        <v>404</v>
      </c>
      <c r="F117" s="43"/>
      <c r="G117" s="43"/>
      <c r="H117" s="43"/>
      <c r="I117" s="43"/>
      <c r="J117" s="44"/>
    </row>
    <row r="118" ht="60">
      <c r="A118" s="35" t="s">
        <v>88</v>
      </c>
      <c r="B118" s="42"/>
      <c r="C118" s="43"/>
      <c r="D118" s="43"/>
      <c r="E118" s="37" t="s">
        <v>254</v>
      </c>
      <c r="F118" s="43"/>
      <c r="G118" s="43"/>
      <c r="H118" s="43"/>
      <c r="I118" s="43"/>
      <c r="J118" s="44"/>
    </row>
    <row r="119">
      <c r="A119" s="35" t="s">
        <v>78</v>
      </c>
      <c r="B119" s="35">
        <v>29</v>
      </c>
      <c r="C119" s="36" t="s">
        <v>255</v>
      </c>
      <c r="D119" s="35" t="s">
        <v>80</v>
      </c>
      <c r="E119" s="37" t="s">
        <v>256</v>
      </c>
      <c r="F119" s="38" t="s">
        <v>150</v>
      </c>
      <c r="G119" s="39">
        <v>1885.2</v>
      </c>
      <c r="H119" s="40">
        <v>0</v>
      </c>
      <c r="I119" s="40">
        <f>ROUND(G119*H119,P4)</f>
        <v>0</v>
      </c>
      <c r="J119" s="38" t="s">
        <v>257</v>
      </c>
      <c r="O119" s="41">
        <f>I119*0.21</f>
        <v>0</v>
      </c>
      <c r="P119">
        <v>3</v>
      </c>
    </row>
    <row r="120" ht="30">
      <c r="A120" s="35" t="s">
        <v>84</v>
      </c>
      <c r="B120" s="42"/>
      <c r="C120" s="43"/>
      <c r="D120" s="43"/>
      <c r="E120" s="37" t="s">
        <v>258</v>
      </c>
      <c r="F120" s="43"/>
      <c r="G120" s="43"/>
      <c r="H120" s="43"/>
      <c r="I120" s="43"/>
      <c r="J120" s="44"/>
    </row>
    <row r="121">
      <c r="A121" s="35" t="s">
        <v>86</v>
      </c>
      <c r="B121" s="42"/>
      <c r="C121" s="43"/>
      <c r="D121" s="43"/>
      <c r="E121" s="45" t="s">
        <v>405</v>
      </c>
      <c r="F121" s="43"/>
      <c r="G121" s="43"/>
      <c r="H121" s="43"/>
      <c r="I121" s="43"/>
      <c r="J121" s="44"/>
    </row>
    <row r="122" ht="60">
      <c r="A122" s="35" t="s">
        <v>88</v>
      </c>
      <c r="B122" s="42"/>
      <c r="C122" s="43"/>
      <c r="D122" s="43"/>
      <c r="E122" s="37" t="s">
        <v>260</v>
      </c>
      <c r="F122" s="43"/>
      <c r="G122" s="43"/>
      <c r="H122" s="43"/>
      <c r="I122" s="43"/>
      <c r="J122" s="44"/>
    </row>
    <row r="123">
      <c r="A123" s="29" t="s">
        <v>75</v>
      </c>
      <c r="B123" s="30"/>
      <c r="C123" s="31" t="s">
        <v>271</v>
      </c>
      <c r="D123" s="32"/>
      <c r="E123" s="29" t="s">
        <v>272</v>
      </c>
      <c r="F123" s="32"/>
      <c r="G123" s="32"/>
      <c r="H123" s="32"/>
      <c r="I123" s="33">
        <f>SUMIFS(I124:I127,A124:A127,"P")</f>
        <v>0</v>
      </c>
      <c r="J123" s="34"/>
    </row>
    <row r="124">
      <c r="A124" s="35" t="s">
        <v>78</v>
      </c>
      <c r="B124" s="35">
        <v>28</v>
      </c>
      <c r="C124" s="36" t="s">
        <v>327</v>
      </c>
      <c r="D124" s="35" t="s">
        <v>80</v>
      </c>
      <c r="E124" s="37" t="s">
        <v>328</v>
      </c>
      <c r="F124" s="38" t="s">
        <v>165</v>
      </c>
      <c r="G124" s="39">
        <v>13</v>
      </c>
      <c r="H124" s="40">
        <v>0</v>
      </c>
      <c r="I124" s="40">
        <f>ROUND(G124*H124,P4)</f>
        <v>0</v>
      </c>
      <c r="J124" s="38" t="s">
        <v>83</v>
      </c>
      <c r="O124" s="41">
        <f>I124*0.21</f>
        <v>0</v>
      </c>
      <c r="P124">
        <v>3</v>
      </c>
    </row>
    <row r="125">
      <c r="A125" s="35" t="s">
        <v>84</v>
      </c>
      <c r="B125" s="42"/>
      <c r="C125" s="43"/>
      <c r="D125" s="43"/>
      <c r="E125" s="46" t="s">
        <v>80</v>
      </c>
      <c r="F125" s="43"/>
      <c r="G125" s="43"/>
      <c r="H125" s="43"/>
      <c r="I125" s="43"/>
      <c r="J125" s="44"/>
    </row>
    <row r="126">
      <c r="A126" s="35" t="s">
        <v>86</v>
      </c>
      <c r="B126" s="42"/>
      <c r="C126" s="43"/>
      <c r="D126" s="43"/>
      <c r="E126" s="45" t="s">
        <v>378</v>
      </c>
      <c r="F126" s="43"/>
      <c r="G126" s="43"/>
      <c r="H126" s="43"/>
      <c r="I126" s="43"/>
      <c r="J126" s="44"/>
    </row>
    <row r="127" ht="45">
      <c r="A127" s="35" t="s">
        <v>88</v>
      </c>
      <c r="B127" s="47"/>
      <c r="C127" s="48"/>
      <c r="D127" s="48"/>
      <c r="E127" s="37" t="s">
        <v>276</v>
      </c>
      <c r="F127" s="48"/>
      <c r="G127" s="48"/>
      <c r="H127" s="48"/>
      <c r="I127" s="48"/>
      <c r="J12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23</v>
      </c>
      <c r="I3" s="23">
        <f>SUMIFS(I8:I182,A8:A182,"SD")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SUMIFS(I9:I24,A9:A24,"P")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1111.0699999999999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406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372</v>
      </c>
      <c r="E13" s="37" t="s">
        <v>129</v>
      </c>
      <c r="F13" s="38" t="s">
        <v>130</v>
      </c>
      <c r="G13" s="39">
        <v>4450.1080000000002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136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407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408</v>
      </c>
      <c r="E17" s="37" t="s">
        <v>129</v>
      </c>
      <c r="F17" s="38" t="s">
        <v>130</v>
      </c>
      <c r="G17" s="39">
        <v>62.549999999999997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37" t="s">
        <v>409</v>
      </c>
      <c r="F18" s="43"/>
      <c r="G18" s="43"/>
      <c r="H18" s="43"/>
      <c r="I18" s="43"/>
      <c r="J18" s="44"/>
    </row>
    <row r="19" ht="45">
      <c r="A19" s="35" t="s">
        <v>86</v>
      </c>
      <c r="B19" s="42"/>
      <c r="C19" s="43"/>
      <c r="D19" s="43"/>
      <c r="E19" s="45" t="s">
        <v>410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35" t="s">
        <v>78</v>
      </c>
      <c r="B21" s="35">
        <v>4</v>
      </c>
      <c r="C21" s="36" t="s">
        <v>141</v>
      </c>
      <c r="D21" s="35" t="s">
        <v>80</v>
      </c>
      <c r="E21" s="37" t="s">
        <v>142</v>
      </c>
      <c r="F21" s="38" t="s">
        <v>130</v>
      </c>
      <c r="G21" s="39">
        <v>834.60000000000002</v>
      </c>
      <c r="H21" s="40">
        <v>0</v>
      </c>
      <c r="I21" s="40">
        <f>ROUND(G21*H21,P4)</f>
        <v>0</v>
      </c>
      <c r="J21" s="38" t="s">
        <v>83</v>
      </c>
      <c r="O21" s="41">
        <f>I21*0.21</f>
        <v>0</v>
      </c>
      <c r="P21">
        <v>3</v>
      </c>
    </row>
    <row r="22">
      <c r="A22" s="35" t="s">
        <v>84</v>
      </c>
      <c r="B22" s="42"/>
      <c r="C22" s="43"/>
      <c r="D22" s="43"/>
      <c r="E22" s="46" t="s">
        <v>80</v>
      </c>
      <c r="F22" s="43"/>
      <c r="G22" s="43"/>
      <c r="H22" s="43"/>
      <c r="I22" s="43"/>
      <c r="J22" s="44"/>
    </row>
    <row r="23">
      <c r="A23" s="35" t="s">
        <v>86</v>
      </c>
      <c r="B23" s="42"/>
      <c r="C23" s="43"/>
      <c r="D23" s="43"/>
      <c r="E23" s="45" t="s">
        <v>411</v>
      </c>
      <c r="F23" s="43"/>
      <c r="G23" s="43"/>
      <c r="H23" s="43"/>
      <c r="I23" s="43"/>
      <c r="J23" s="44"/>
    </row>
    <row r="24" ht="30">
      <c r="A24" s="35" t="s">
        <v>88</v>
      </c>
      <c r="B24" s="42"/>
      <c r="C24" s="43"/>
      <c r="D24" s="43"/>
      <c r="E24" s="37" t="s">
        <v>144</v>
      </c>
      <c r="F24" s="43"/>
      <c r="G24" s="43"/>
      <c r="H24" s="43"/>
      <c r="I24" s="43"/>
      <c r="J24" s="44"/>
    </row>
    <row r="25">
      <c r="A25" s="29" t="s">
        <v>75</v>
      </c>
      <c r="B25" s="30"/>
      <c r="C25" s="31" t="s">
        <v>121</v>
      </c>
      <c r="D25" s="32"/>
      <c r="E25" s="29" t="s">
        <v>122</v>
      </c>
      <c r="F25" s="32"/>
      <c r="G25" s="32"/>
      <c r="H25" s="32"/>
      <c r="I25" s="33">
        <f>SUMIFS(I26:I97,A26:A97,"P")</f>
        <v>0</v>
      </c>
      <c r="J25" s="34"/>
    </row>
    <row r="26">
      <c r="A26" s="35" t="s">
        <v>78</v>
      </c>
      <c r="B26" s="35">
        <v>5</v>
      </c>
      <c r="C26" s="36" t="s">
        <v>148</v>
      </c>
      <c r="D26" s="35" t="s">
        <v>80</v>
      </c>
      <c r="E26" s="37" t="s">
        <v>149</v>
      </c>
      <c r="F26" s="38" t="s">
        <v>150</v>
      </c>
      <c r="G26" s="39">
        <v>3843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 ht="45">
      <c r="A27" s="35" t="s">
        <v>84</v>
      </c>
      <c r="B27" s="42"/>
      <c r="C27" s="43"/>
      <c r="D27" s="43"/>
      <c r="E27" s="37" t="s">
        <v>412</v>
      </c>
      <c r="F27" s="43"/>
      <c r="G27" s="43"/>
      <c r="H27" s="43"/>
      <c r="I27" s="43"/>
      <c r="J27" s="44"/>
    </row>
    <row r="28">
      <c r="A28" s="35" t="s">
        <v>86</v>
      </c>
      <c r="B28" s="42"/>
      <c r="C28" s="43"/>
      <c r="D28" s="43"/>
      <c r="E28" s="45" t="s">
        <v>413</v>
      </c>
      <c r="F28" s="43"/>
      <c r="G28" s="43"/>
      <c r="H28" s="43"/>
      <c r="I28" s="43"/>
      <c r="J28" s="44"/>
    </row>
    <row r="29">
      <c r="A29" s="35" t="s">
        <v>88</v>
      </c>
      <c r="B29" s="42"/>
      <c r="C29" s="43"/>
      <c r="D29" s="43"/>
      <c r="E29" s="37" t="s">
        <v>153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154</v>
      </c>
      <c r="D30" s="35" t="s">
        <v>80</v>
      </c>
      <c r="E30" s="37" t="s">
        <v>155</v>
      </c>
      <c r="F30" s="38" t="s">
        <v>130</v>
      </c>
      <c r="G30" s="39">
        <v>4450.1080000000002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 ht="30">
      <c r="A31" s="35" t="s">
        <v>84</v>
      </c>
      <c r="B31" s="42"/>
      <c r="C31" s="43"/>
      <c r="D31" s="43"/>
      <c r="E31" s="37" t="s">
        <v>156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414</v>
      </c>
      <c r="F32" s="43"/>
      <c r="G32" s="43"/>
      <c r="H32" s="43"/>
      <c r="I32" s="43"/>
      <c r="J32" s="44"/>
    </row>
    <row r="33" ht="90">
      <c r="A33" s="35" t="s">
        <v>88</v>
      </c>
      <c r="B33" s="42"/>
      <c r="C33" s="43"/>
      <c r="D33" s="43"/>
      <c r="E33" s="37" t="s">
        <v>158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415</v>
      </c>
      <c r="D34" s="35" t="s">
        <v>80</v>
      </c>
      <c r="E34" s="37" t="s">
        <v>416</v>
      </c>
      <c r="F34" s="38" t="s">
        <v>165</v>
      </c>
      <c r="G34" s="39">
        <v>968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30">
      <c r="A35" s="35" t="s">
        <v>84</v>
      </c>
      <c r="B35" s="42"/>
      <c r="C35" s="43"/>
      <c r="D35" s="43"/>
      <c r="E35" s="37" t="s">
        <v>417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418</v>
      </c>
      <c r="F36" s="43"/>
      <c r="G36" s="43"/>
      <c r="H36" s="43"/>
      <c r="I36" s="43"/>
      <c r="J36" s="44"/>
    </row>
    <row r="37" ht="90">
      <c r="A37" s="35" t="s">
        <v>88</v>
      </c>
      <c r="B37" s="42"/>
      <c r="C37" s="43"/>
      <c r="D37" s="43"/>
      <c r="E37" s="37" t="s">
        <v>158</v>
      </c>
      <c r="F37" s="43"/>
      <c r="G37" s="43"/>
      <c r="H37" s="43"/>
      <c r="I37" s="43"/>
      <c r="J37" s="44"/>
    </row>
    <row r="38">
      <c r="A38" s="35" t="s">
        <v>78</v>
      </c>
      <c r="B38" s="35">
        <v>8</v>
      </c>
      <c r="C38" s="36" t="s">
        <v>159</v>
      </c>
      <c r="D38" s="35" t="s">
        <v>121</v>
      </c>
      <c r="E38" s="37" t="s">
        <v>160</v>
      </c>
      <c r="F38" s="38" t="s">
        <v>130</v>
      </c>
      <c r="G38" s="39">
        <v>1420.3320000000001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45">
      <c r="A39" s="35" t="s">
        <v>84</v>
      </c>
      <c r="B39" s="42"/>
      <c r="C39" s="43"/>
      <c r="D39" s="43"/>
      <c r="E39" s="37" t="s">
        <v>419</v>
      </c>
      <c r="F39" s="43"/>
      <c r="G39" s="43"/>
      <c r="H39" s="43"/>
      <c r="I39" s="43"/>
      <c r="J39" s="44"/>
    </row>
    <row r="40" ht="45">
      <c r="A40" s="35" t="s">
        <v>86</v>
      </c>
      <c r="B40" s="42"/>
      <c r="C40" s="43"/>
      <c r="D40" s="43"/>
      <c r="E40" s="45" t="s">
        <v>420</v>
      </c>
      <c r="F40" s="43"/>
      <c r="G40" s="43"/>
      <c r="H40" s="43"/>
      <c r="I40" s="43"/>
      <c r="J40" s="44"/>
    </row>
    <row r="41" ht="90">
      <c r="A41" s="35" t="s">
        <v>88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163</v>
      </c>
      <c r="D42" s="35" t="s">
        <v>80</v>
      </c>
      <c r="E42" s="37" t="s">
        <v>164</v>
      </c>
      <c r="F42" s="38" t="s">
        <v>165</v>
      </c>
      <c r="G42" s="39">
        <v>329.39999999999998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 ht="30">
      <c r="A43" s="35" t="s">
        <v>84</v>
      </c>
      <c r="B43" s="42"/>
      <c r="C43" s="43"/>
      <c r="D43" s="43"/>
      <c r="E43" s="37" t="s">
        <v>166</v>
      </c>
      <c r="F43" s="43"/>
      <c r="G43" s="43"/>
      <c r="H43" s="43"/>
      <c r="I43" s="43"/>
      <c r="J43" s="44"/>
    </row>
    <row r="44">
      <c r="A44" s="35" t="s">
        <v>86</v>
      </c>
      <c r="B44" s="42"/>
      <c r="C44" s="43"/>
      <c r="D44" s="43"/>
      <c r="E44" s="45" t="s">
        <v>421</v>
      </c>
      <c r="F44" s="43"/>
      <c r="G44" s="43"/>
      <c r="H44" s="43"/>
      <c r="I44" s="43"/>
      <c r="J44" s="44"/>
    </row>
    <row r="45" ht="30">
      <c r="A45" s="35" t="s">
        <v>88</v>
      </c>
      <c r="B45" s="42"/>
      <c r="C45" s="43"/>
      <c r="D45" s="43"/>
      <c r="E45" s="37" t="s">
        <v>168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169</v>
      </c>
      <c r="D46" s="35" t="s">
        <v>174</v>
      </c>
      <c r="E46" s="37" t="s">
        <v>170</v>
      </c>
      <c r="F46" s="38" t="s">
        <v>130</v>
      </c>
      <c r="G46" s="39">
        <v>272.10000000000002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 ht="30">
      <c r="A47" s="35" t="s">
        <v>84</v>
      </c>
      <c r="B47" s="42"/>
      <c r="C47" s="43"/>
      <c r="D47" s="43"/>
      <c r="E47" s="37" t="s">
        <v>175</v>
      </c>
      <c r="F47" s="43"/>
      <c r="G47" s="43"/>
      <c r="H47" s="43"/>
      <c r="I47" s="43"/>
      <c r="J47" s="44"/>
    </row>
    <row r="48">
      <c r="A48" s="35" t="s">
        <v>86</v>
      </c>
      <c r="B48" s="42"/>
      <c r="C48" s="43"/>
      <c r="D48" s="43"/>
      <c r="E48" s="45" t="s">
        <v>422</v>
      </c>
      <c r="F48" s="43"/>
      <c r="G48" s="43"/>
      <c r="H48" s="43"/>
      <c r="I48" s="43"/>
      <c r="J48" s="44"/>
    </row>
    <row r="49" ht="409.5">
      <c r="A49" s="35" t="s">
        <v>88</v>
      </c>
      <c r="B49" s="42"/>
      <c r="C49" s="43"/>
      <c r="D49" s="43"/>
      <c r="E49" s="37" t="s">
        <v>173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177</v>
      </c>
      <c r="D50" s="35" t="s">
        <v>80</v>
      </c>
      <c r="E50" s="37" t="s">
        <v>178</v>
      </c>
      <c r="F50" s="38" t="s">
        <v>130</v>
      </c>
      <c r="G50" s="39">
        <v>834.60000000000002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>
      <c r="A51" s="35" t="s">
        <v>84</v>
      </c>
      <c r="B51" s="42"/>
      <c r="C51" s="43"/>
      <c r="D51" s="43"/>
      <c r="E51" s="37" t="s">
        <v>179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411</v>
      </c>
      <c r="F52" s="43"/>
      <c r="G52" s="43"/>
      <c r="H52" s="43"/>
      <c r="I52" s="43"/>
      <c r="J52" s="44"/>
    </row>
    <row r="53" ht="390">
      <c r="A53" s="35" t="s">
        <v>88</v>
      </c>
      <c r="B53" s="42"/>
      <c r="C53" s="43"/>
      <c r="D53" s="43"/>
      <c r="E53" s="37" t="s">
        <v>181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177</v>
      </c>
      <c r="D54" s="35" t="s">
        <v>121</v>
      </c>
      <c r="E54" s="37" t="s">
        <v>178</v>
      </c>
      <c r="F54" s="38" t="s">
        <v>130</v>
      </c>
      <c r="G54" s="39">
        <v>50.649999999999999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 ht="30">
      <c r="A55" s="35" t="s">
        <v>84</v>
      </c>
      <c r="B55" s="42"/>
      <c r="C55" s="43"/>
      <c r="D55" s="43"/>
      <c r="E55" s="37" t="s">
        <v>423</v>
      </c>
      <c r="F55" s="43"/>
      <c r="G55" s="43"/>
      <c r="H55" s="43"/>
      <c r="I55" s="43"/>
      <c r="J55" s="44"/>
    </row>
    <row r="56">
      <c r="A56" s="35" t="s">
        <v>86</v>
      </c>
      <c r="B56" s="42"/>
      <c r="C56" s="43"/>
      <c r="D56" s="43"/>
      <c r="E56" s="45" t="s">
        <v>424</v>
      </c>
      <c r="F56" s="43"/>
      <c r="G56" s="43"/>
      <c r="H56" s="43"/>
      <c r="I56" s="43"/>
      <c r="J56" s="44"/>
    </row>
    <row r="57" ht="390">
      <c r="A57" s="35" t="s">
        <v>88</v>
      </c>
      <c r="B57" s="42"/>
      <c r="C57" s="43"/>
      <c r="D57" s="43"/>
      <c r="E57" s="37" t="s">
        <v>181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182</v>
      </c>
      <c r="D58" s="35" t="s">
        <v>80</v>
      </c>
      <c r="E58" s="37" t="s">
        <v>183</v>
      </c>
      <c r="F58" s="38" t="s">
        <v>165</v>
      </c>
      <c r="G58" s="39">
        <v>925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184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425</v>
      </c>
      <c r="F60" s="43"/>
      <c r="G60" s="43"/>
      <c r="H60" s="43"/>
      <c r="I60" s="43"/>
      <c r="J60" s="44"/>
    </row>
    <row r="61" ht="90">
      <c r="A61" s="35" t="s">
        <v>88</v>
      </c>
      <c r="B61" s="42"/>
      <c r="C61" s="43"/>
      <c r="D61" s="43"/>
      <c r="E61" s="37" t="s">
        <v>186</v>
      </c>
      <c r="F61" s="43"/>
      <c r="G61" s="43"/>
      <c r="H61" s="43"/>
      <c r="I61" s="43"/>
      <c r="J61" s="44"/>
    </row>
    <row r="62">
      <c r="A62" s="35" t="s">
        <v>78</v>
      </c>
      <c r="B62" s="35">
        <v>14</v>
      </c>
      <c r="C62" s="36" t="s">
        <v>426</v>
      </c>
      <c r="D62" s="35" t="s">
        <v>80</v>
      </c>
      <c r="E62" s="37" t="s">
        <v>427</v>
      </c>
      <c r="F62" s="38" t="s">
        <v>130</v>
      </c>
      <c r="G62" s="39">
        <v>81.920000000000002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 ht="30">
      <c r="A63" s="35" t="s">
        <v>84</v>
      </c>
      <c r="B63" s="42"/>
      <c r="C63" s="43"/>
      <c r="D63" s="43"/>
      <c r="E63" s="37" t="s">
        <v>428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429</v>
      </c>
      <c r="F64" s="43"/>
      <c r="G64" s="43"/>
      <c r="H64" s="43"/>
      <c r="I64" s="43"/>
      <c r="J64" s="44"/>
    </row>
    <row r="65" ht="405">
      <c r="A65" s="35" t="s">
        <v>88</v>
      </c>
      <c r="B65" s="42"/>
      <c r="C65" s="43"/>
      <c r="D65" s="43"/>
      <c r="E65" s="37" t="s">
        <v>430</v>
      </c>
      <c r="F65" s="43"/>
      <c r="G65" s="43"/>
      <c r="H65" s="43"/>
      <c r="I65" s="43"/>
      <c r="J65" s="44"/>
    </row>
    <row r="66">
      <c r="A66" s="35" t="s">
        <v>78</v>
      </c>
      <c r="B66" s="35">
        <v>15</v>
      </c>
      <c r="C66" s="36" t="s">
        <v>192</v>
      </c>
      <c r="D66" s="35" t="s">
        <v>121</v>
      </c>
      <c r="E66" s="37" t="s">
        <v>193</v>
      </c>
      <c r="F66" s="38" t="s">
        <v>130</v>
      </c>
      <c r="G66" s="39">
        <v>272.10000000000002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>
      <c r="A67" s="35" t="s">
        <v>84</v>
      </c>
      <c r="B67" s="42"/>
      <c r="C67" s="43"/>
      <c r="D67" s="43"/>
      <c r="E67" s="46" t="s">
        <v>80</v>
      </c>
      <c r="F67" s="43"/>
      <c r="G67" s="43"/>
      <c r="H67" s="43"/>
      <c r="I67" s="43"/>
      <c r="J67" s="44"/>
    </row>
    <row r="68">
      <c r="A68" s="35" t="s">
        <v>86</v>
      </c>
      <c r="B68" s="42"/>
      <c r="C68" s="43"/>
      <c r="D68" s="43"/>
      <c r="E68" s="45" t="s">
        <v>431</v>
      </c>
      <c r="F68" s="43"/>
      <c r="G68" s="43"/>
      <c r="H68" s="43"/>
      <c r="I68" s="43"/>
      <c r="J68" s="44"/>
    </row>
    <row r="69" ht="240">
      <c r="A69" s="35" t="s">
        <v>88</v>
      </c>
      <c r="B69" s="42"/>
      <c r="C69" s="43"/>
      <c r="D69" s="43"/>
      <c r="E69" s="37" t="s">
        <v>195</v>
      </c>
      <c r="F69" s="43"/>
      <c r="G69" s="43"/>
      <c r="H69" s="43"/>
      <c r="I69" s="43"/>
      <c r="J69" s="44"/>
    </row>
    <row r="70">
      <c r="A70" s="35" t="s">
        <v>78</v>
      </c>
      <c r="B70" s="35">
        <v>16</v>
      </c>
      <c r="C70" s="36" t="s">
        <v>432</v>
      </c>
      <c r="D70" s="35" t="s">
        <v>80</v>
      </c>
      <c r="E70" s="37" t="s">
        <v>433</v>
      </c>
      <c r="F70" s="38" t="s">
        <v>130</v>
      </c>
      <c r="G70" s="39">
        <v>50.649999999999999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37" t="s">
        <v>434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435</v>
      </c>
      <c r="F72" s="43"/>
      <c r="G72" s="43"/>
      <c r="H72" s="43"/>
      <c r="I72" s="43"/>
      <c r="J72" s="44"/>
    </row>
    <row r="73" ht="300">
      <c r="A73" s="35" t="s">
        <v>88</v>
      </c>
      <c r="B73" s="42"/>
      <c r="C73" s="43"/>
      <c r="D73" s="43"/>
      <c r="E73" s="37" t="s">
        <v>436</v>
      </c>
      <c r="F73" s="43"/>
      <c r="G73" s="43"/>
      <c r="H73" s="43"/>
      <c r="I73" s="43"/>
      <c r="J73" s="44"/>
    </row>
    <row r="74">
      <c r="A74" s="35" t="s">
        <v>78</v>
      </c>
      <c r="B74" s="35">
        <v>17</v>
      </c>
      <c r="C74" s="36" t="s">
        <v>437</v>
      </c>
      <c r="D74" s="35" t="s">
        <v>80</v>
      </c>
      <c r="E74" s="37" t="s">
        <v>438</v>
      </c>
      <c r="F74" s="38" t="s">
        <v>130</v>
      </c>
      <c r="G74" s="39">
        <v>23.59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37" t="s">
        <v>439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440</v>
      </c>
      <c r="F76" s="43"/>
      <c r="G76" s="43"/>
      <c r="H76" s="43"/>
      <c r="I76" s="43"/>
      <c r="J76" s="44"/>
    </row>
    <row r="77" ht="390">
      <c r="A77" s="35" t="s">
        <v>88</v>
      </c>
      <c r="B77" s="42"/>
      <c r="C77" s="43"/>
      <c r="D77" s="43"/>
      <c r="E77" s="37" t="s">
        <v>441</v>
      </c>
      <c r="F77" s="43"/>
      <c r="G77" s="43"/>
      <c r="H77" s="43"/>
      <c r="I77" s="43"/>
      <c r="J77" s="44"/>
    </row>
    <row r="78">
      <c r="A78" s="35" t="s">
        <v>78</v>
      </c>
      <c r="B78" s="35">
        <v>18</v>
      </c>
      <c r="C78" s="36" t="s">
        <v>442</v>
      </c>
      <c r="D78" s="35" t="s">
        <v>80</v>
      </c>
      <c r="E78" s="37" t="s">
        <v>443</v>
      </c>
      <c r="F78" s="38" t="s">
        <v>150</v>
      </c>
      <c r="G78" s="39">
        <v>8946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444</v>
      </c>
      <c r="F80" s="43"/>
      <c r="G80" s="43"/>
      <c r="H80" s="43"/>
      <c r="I80" s="43"/>
      <c r="J80" s="44"/>
    </row>
    <row r="81" ht="30">
      <c r="A81" s="35" t="s">
        <v>88</v>
      </c>
      <c r="B81" s="42"/>
      <c r="C81" s="43"/>
      <c r="D81" s="43"/>
      <c r="E81" s="37" t="s">
        <v>445</v>
      </c>
      <c r="F81" s="43"/>
      <c r="G81" s="43"/>
      <c r="H81" s="43"/>
      <c r="I81" s="43"/>
      <c r="J81" s="44"/>
    </row>
    <row r="82">
      <c r="A82" s="35" t="s">
        <v>78</v>
      </c>
      <c r="B82" s="35">
        <v>19</v>
      </c>
      <c r="C82" s="36" t="s">
        <v>196</v>
      </c>
      <c r="D82" s="35" t="s">
        <v>80</v>
      </c>
      <c r="E82" s="37" t="s">
        <v>197</v>
      </c>
      <c r="F82" s="38" t="s">
        <v>130</v>
      </c>
      <c r="G82" s="39">
        <v>834.60000000000002</v>
      </c>
      <c r="H82" s="40">
        <v>0</v>
      </c>
      <c r="I82" s="40">
        <f>ROUND(G82*H82,P4)</f>
        <v>0</v>
      </c>
      <c r="J82" s="38" t="s">
        <v>83</v>
      </c>
      <c r="O82" s="41">
        <f>I82*0.21</f>
        <v>0</v>
      </c>
      <c r="P82">
        <v>3</v>
      </c>
    </row>
    <row r="83">
      <c r="A83" s="35" t="s">
        <v>84</v>
      </c>
      <c r="B83" s="42"/>
      <c r="C83" s="43"/>
      <c r="D83" s="43"/>
      <c r="E83" s="37" t="s">
        <v>198</v>
      </c>
      <c r="F83" s="43"/>
      <c r="G83" s="43"/>
      <c r="H83" s="43"/>
      <c r="I83" s="43"/>
      <c r="J83" s="44"/>
    </row>
    <row r="84">
      <c r="A84" s="35" t="s">
        <v>86</v>
      </c>
      <c r="B84" s="42"/>
      <c r="C84" s="43"/>
      <c r="D84" s="43"/>
      <c r="E84" s="45" t="s">
        <v>411</v>
      </c>
      <c r="F84" s="43"/>
      <c r="G84" s="43"/>
      <c r="H84" s="43"/>
      <c r="I84" s="43"/>
      <c r="J84" s="44"/>
    </row>
    <row r="85" ht="45">
      <c r="A85" s="35" t="s">
        <v>88</v>
      </c>
      <c r="B85" s="42"/>
      <c r="C85" s="43"/>
      <c r="D85" s="43"/>
      <c r="E85" s="37" t="s">
        <v>199</v>
      </c>
      <c r="F85" s="43"/>
      <c r="G85" s="43"/>
      <c r="H85" s="43"/>
      <c r="I85" s="43"/>
      <c r="J85" s="44"/>
    </row>
    <row r="86">
      <c r="A86" s="35" t="s">
        <v>78</v>
      </c>
      <c r="B86" s="35">
        <v>20</v>
      </c>
      <c r="C86" s="36" t="s">
        <v>200</v>
      </c>
      <c r="D86" s="35" t="s">
        <v>80</v>
      </c>
      <c r="E86" s="37" t="s">
        <v>201</v>
      </c>
      <c r="F86" s="38" t="s">
        <v>150</v>
      </c>
      <c r="G86" s="39">
        <v>5564</v>
      </c>
      <c r="H86" s="40">
        <v>0</v>
      </c>
      <c r="I86" s="40">
        <f>ROUND(G86*H86,P4)</f>
        <v>0</v>
      </c>
      <c r="J86" s="38" t="s">
        <v>83</v>
      </c>
      <c r="O86" s="41">
        <f>I86*0.21</f>
        <v>0</v>
      </c>
      <c r="P86">
        <v>3</v>
      </c>
    </row>
    <row r="87">
      <c r="A87" s="35" t="s">
        <v>84</v>
      </c>
      <c r="B87" s="42"/>
      <c r="C87" s="43"/>
      <c r="D87" s="43"/>
      <c r="E87" s="46" t="s">
        <v>80</v>
      </c>
      <c r="F87" s="43"/>
      <c r="G87" s="43"/>
      <c r="H87" s="43"/>
      <c r="I87" s="43"/>
      <c r="J87" s="44"/>
    </row>
    <row r="88">
      <c r="A88" s="35" t="s">
        <v>86</v>
      </c>
      <c r="B88" s="42"/>
      <c r="C88" s="43"/>
      <c r="D88" s="43"/>
      <c r="E88" s="45" t="s">
        <v>446</v>
      </c>
      <c r="F88" s="43"/>
      <c r="G88" s="43"/>
      <c r="H88" s="43"/>
      <c r="I88" s="43"/>
      <c r="J88" s="44"/>
    </row>
    <row r="89" ht="30">
      <c r="A89" s="35" t="s">
        <v>88</v>
      </c>
      <c r="B89" s="42"/>
      <c r="C89" s="43"/>
      <c r="D89" s="43"/>
      <c r="E89" s="37" t="s">
        <v>203</v>
      </c>
      <c r="F89" s="43"/>
      <c r="G89" s="43"/>
      <c r="H89" s="43"/>
      <c r="I89" s="43"/>
      <c r="J89" s="44"/>
    </row>
    <row r="90">
      <c r="A90" s="35" t="s">
        <v>78</v>
      </c>
      <c r="B90" s="35">
        <v>21</v>
      </c>
      <c r="C90" s="36" t="s">
        <v>204</v>
      </c>
      <c r="D90" s="35" t="s">
        <v>80</v>
      </c>
      <c r="E90" s="37" t="s">
        <v>205</v>
      </c>
      <c r="F90" s="38" t="s">
        <v>150</v>
      </c>
      <c r="G90" s="39">
        <v>5564</v>
      </c>
      <c r="H90" s="40">
        <v>0</v>
      </c>
      <c r="I90" s="40">
        <f>ROUND(G90*H90,P4)</f>
        <v>0</v>
      </c>
      <c r="J90" s="38" t="s">
        <v>83</v>
      </c>
      <c r="O90" s="41">
        <f>I90*0.21</f>
        <v>0</v>
      </c>
      <c r="P90">
        <v>3</v>
      </c>
    </row>
    <row r="91">
      <c r="A91" s="35" t="s">
        <v>84</v>
      </c>
      <c r="B91" s="42"/>
      <c r="C91" s="43"/>
      <c r="D91" s="43"/>
      <c r="E91" s="46" t="s">
        <v>80</v>
      </c>
      <c r="F91" s="43"/>
      <c r="G91" s="43"/>
      <c r="H91" s="43"/>
      <c r="I91" s="43"/>
      <c r="J91" s="44"/>
    </row>
    <row r="92">
      <c r="A92" s="35" t="s">
        <v>86</v>
      </c>
      <c r="B92" s="42"/>
      <c r="C92" s="43"/>
      <c r="D92" s="43"/>
      <c r="E92" s="45" t="s">
        <v>446</v>
      </c>
      <c r="F92" s="43"/>
      <c r="G92" s="43"/>
      <c r="H92" s="43"/>
      <c r="I92" s="43"/>
      <c r="J92" s="44"/>
    </row>
    <row r="93" ht="45">
      <c r="A93" s="35" t="s">
        <v>88</v>
      </c>
      <c r="B93" s="42"/>
      <c r="C93" s="43"/>
      <c r="D93" s="43"/>
      <c r="E93" s="37" t="s">
        <v>206</v>
      </c>
      <c r="F93" s="43"/>
      <c r="G93" s="43"/>
      <c r="H93" s="43"/>
      <c r="I93" s="43"/>
      <c r="J93" s="44"/>
    </row>
    <row r="94">
      <c r="A94" s="35" t="s">
        <v>78</v>
      </c>
      <c r="B94" s="35">
        <v>22</v>
      </c>
      <c r="C94" s="36" t="s">
        <v>207</v>
      </c>
      <c r="D94" s="35" t="s">
        <v>80</v>
      </c>
      <c r="E94" s="37" t="s">
        <v>208</v>
      </c>
      <c r="F94" s="38" t="s">
        <v>150</v>
      </c>
      <c r="G94" s="39">
        <v>5564</v>
      </c>
      <c r="H94" s="40">
        <v>0</v>
      </c>
      <c r="I94" s="40">
        <f>ROUND(G94*H94,P4)</f>
        <v>0</v>
      </c>
      <c r="J94" s="38" t="s">
        <v>83</v>
      </c>
      <c r="O94" s="41">
        <f>I94*0.21</f>
        <v>0</v>
      </c>
      <c r="P94">
        <v>3</v>
      </c>
    </row>
    <row r="95">
      <c r="A95" s="35" t="s">
        <v>84</v>
      </c>
      <c r="B95" s="42"/>
      <c r="C95" s="43"/>
      <c r="D95" s="43"/>
      <c r="E95" s="46" t="s">
        <v>80</v>
      </c>
      <c r="F95" s="43"/>
      <c r="G95" s="43"/>
      <c r="H95" s="43"/>
      <c r="I95" s="43"/>
      <c r="J95" s="44"/>
    </row>
    <row r="96">
      <c r="A96" s="35" t="s">
        <v>86</v>
      </c>
      <c r="B96" s="42"/>
      <c r="C96" s="43"/>
      <c r="D96" s="43"/>
      <c r="E96" s="45" t="s">
        <v>446</v>
      </c>
      <c r="F96" s="43"/>
      <c r="G96" s="43"/>
      <c r="H96" s="43"/>
      <c r="I96" s="43"/>
      <c r="J96" s="44"/>
    </row>
    <row r="97" ht="45">
      <c r="A97" s="35" t="s">
        <v>88</v>
      </c>
      <c r="B97" s="42"/>
      <c r="C97" s="43"/>
      <c r="D97" s="43"/>
      <c r="E97" s="37" t="s">
        <v>209</v>
      </c>
      <c r="F97" s="43"/>
      <c r="G97" s="43"/>
      <c r="H97" s="43"/>
      <c r="I97" s="43"/>
      <c r="J97" s="44"/>
    </row>
    <row r="98">
      <c r="A98" s="29" t="s">
        <v>75</v>
      </c>
      <c r="B98" s="30"/>
      <c r="C98" s="31" t="s">
        <v>372</v>
      </c>
      <c r="D98" s="32"/>
      <c r="E98" s="29" t="s">
        <v>447</v>
      </c>
      <c r="F98" s="32"/>
      <c r="G98" s="32"/>
      <c r="H98" s="32"/>
      <c r="I98" s="33">
        <f>SUMIFS(I99:I102,A99:A102,"P")</f>
        <v>0</v>
      </c>
      <c r="J98" s="34"/>
    </row>
    <row r="99">
      <c r="A99" s="35" t="s">
        <v>78</v>
      </c>
      <c r="B99" s="35">
        <v>23</v>
      </c>
      <c r="C99" s="36" t="s">
        <v>448</v>
      </c>
      <c r="D99" s="35" t="s">
        <v>80</v>
      </c>
      <c r="E99" s="37" t="s">
        <v>449</v>
      </c>
      <c r="F99" s="38" t="s">
        <v>165</v>
      </c>
      <c r="G99" s="39">
        <v>1967</v>
      </c>
      <c r="H99" s="40">
        <v>0</v>
      </c>
      <c r="I99" s="40">
        <f>ROUND(G99*H99,P4)</f>
        <v>0</v>
      </c>
      <c r="J99" s="38" t="s">
        <v>83</v>
      </c>
      <c r="O99" s="41">
        <f>I99*0.21</f>
        <v>0</v>
      </c>
      <c r="P99">
        <v>3</v>
      </c>
    </row>
    <row r="100" ht="60">
      <c r="A100" s="35" t="s">
        <v>84</v>
      </c>
      <c r="B100" s="42"/>
      <c r="C100" s="43"/>
      <c r="D100" s="43"/>
      <c r="E100" s="37" t="s">
        <v>450</v>
      </c>
      <c r="F100" s="43"/>
      <c r="G100" s="43"/>
      <c r="H100" s="43"/>
      <c r="I100" s="43"/>
      <c r="J100" s="44"/>
    </row>
    <row r="101">
      <c r="A101" s="35" t="s">
        <v>86</v>
      </c>
      <c r="B101" s="42"/>
      <c r="C101" s="43"/>
      <c r="D101" s="43"/>
      <c r="E101" s="45" t="s">
        <v>451</v>
      </c>
      <c r="F101" s="43"/>
      <c r="G101" s="43"/>
      <c r="H101" s="43"/>
      <c r="I101" s="43"/>
      <c r="J101" s="44"/>
    </row>
    <row r="102" ht="195">
      <c r="A102" s="35" t="s">
        <v>88</v>
      </c>
      <c r="B102" s="42"/>
      <c r="C102" s="43"/>
      <c r="D102" s="43"/>
      <c r="E102" s="37" t="s">
        <v>452</v>
      </c>
      <c r="F102" s="43"/>
      <c r="G102" s="43"/>
      <c r="H102" s="43"/>
      <c r="I102" s="43"/>
      <c r="J102" s="44"/>
    </row>
    <row r="103">
      <c r="A103" s="29" t="s">
        <v>75</v>
      </c>
      <c r="B103" s="30"/>
      <c r="C103" s="31" t="s">
        <v>408</v>
      </c>
      <c r="D103" s="32"/>
      <c r="E103" s="29" t="s">
        <v>453</v>
      </c>
      <c r="F103" s="32"/>
      <c r="G103" s="32"/>
      <c r="H103" s="32"/>
      <c r="I103" s="33">
        <f>SUMIFS(I104:I107,A104:A107,"P")</f>
        <v>0</v>
      </c>
      <c r="J103" s="34"/>
    </row>
    <row r="104">
      <c r="A104" s="35" t="s">
        <v>78</v>
      </c>
      <c r="B104" s="35">
        <v>24</v>
      </c>
      <c r="C104" s="36" t="s">
        <v>454</v>
      </c>
      <c r="D104" s="35" t="s">
        <v>80</v>
      </c>
      <c r="E104" s="37" t="s">
        <v>455</v>
      </c>
      <c r="F104" s="38" t="s">
        <v>130</v>
      </c>
      <c r="G104" s="39">
        <v>7.6799999999999997</v>
      </c>
      <c r="H104" s="40">
        <v>0</v>
      </c>
      <c r="I104" s="40">
        <f>ROUND(G104*H104,P4)</f>
        <v>0</v>
      </c>
      <c r="J104" s="38" t="s">
        <v>83</v>
      </c>
      <c r="O104" s="41">
        <f>I104*0.21</f>
        <v>0</v>
      </c>
      <c r="P104">
        <v>3</v>
      </c>
    </row>
    <row r="105">
      <c r="A105" s="35" t="s">
        <v>84</v>
      </c>
      <c r="B105" s="42"/>
      <c r="C105" s="43"/>
      <c r="D105" s="43"/>
      <c r="E105" s="37" t="s">
        <v>456</v>
      </c>
      <c r="F105" s="43"/>
      <c r="G105" s="43"/>
      <c r="H105" s="43"/>
      <c r="I105" s="43"/>
      <c r="J105" s="44"/>
    </row>
    <row r="106">
      <c r="A106" s="35" t="s">
        <v>86</v>
      </c>
      <c r="B106" s="42"/>
      <c r="C106" s="43"/>
      <c r="D106" s="43"/>
      <c r="E106" s="45" t="s">
        <v>457</v>
      </c>
      <c r="F106" s="43"/>
      <c r="G106" s="43"/>
      <c r="H106" s="43"/>
      <c r="I106" s="43"/>
      <c r="J106" s="44"/>
    </row>
    <row r="107" ht="60">
      <c r="A107" s="35" t="s">
        <v>88</v>
      </c>
      <c r="B107" s="42"/>
      <c r="C107" s="43"/>
      <c r="D107" s="43"/>
      <c r="E107" s="37" t="s">
        <v>458</v>
      </c>
      <c r="F107" s="43"/>
      <c r="G107" s="43"/>
      <c r="H107" s="43"/>
      <c r="I107" s="43"/>
      <c r="J107" s="44"/>
    </row>
    <row r="108">
      <c r="A108" s="29" t="s">
        <v>75</v>
      </c>
      <c r="B108" s="30"/>
      <c r="C108" s="31" t="s">
        <v>174</v>
      </c>
      <c r="D108" s="32"/>
      <c r="E108" s="29" t="s">
        <v>210</v>
      </c>
      <c r="F108" s="32"/>
      <c r="G108" s="32"/>
      <c r="H108" s="32"/>
      <c r="I108" s="33">
        <f>SUMIFS(I109:I160,A109:A160,"P")</f>
        <v>0</v>
      </c>
      <c r="J108" s="34"/>
    </row>
    <row r="109" ht="30">
      <c r="A109" s="35" t="s">
        <v>78</v>
      </c>
      <c r="B109" s="35">
        <v>25</v>
      </c>
      <c r="C109" s="36" t="s">
        <v>459</v>
      </c>
      <c r="D109" s="35" t="s">
        <v>80</v>
      </c>
      <c r="E109" s="37" t="s">
        <v>460</v>
      </c>
      <c r="F109" s="38" t="s">
        <v>150</v>
      </c>
      <c r="G109" s="39">
        <v>10388</v>
      </c>
      <c r="H109" s="40">
        <v>0</v>
      </c>
      <c r="I109" s="40">
        <f>ROUND(G109*H109,P4)</f>
        <v>0</v>
      </c>
      <c r="J109" s="38" t="s">
        <v>83</v>
      </c>
      <c r="O109" s="41">
        <f>I109*0.21</f>
        <v>0</v>
      </c>
      <c r="P109">
        <v>3</v>
      </c>
    </row>
    <row r="110">
      <c r="A110" s="35" t="s">
        <v>84</v>
      </c>
      <c r="B110" s="42"/>
      <c r="C110" s="43"/>
      <c r="D110" s="43"/>
      <c r="E110" s="37" t="s">
        <v>461</v>
      </c>
      <c r="F110" s="43"/>
      <c r="G110" s="43"/>
      <c r="H110" s="43"/>
      <c r="I110" s="43"/>
      <c r="J110" s="44"/>
    </row>
    <row r="111">
      <c r="A111" s="35" t="s">
        <v>86</v>
      </c>
      <c r="B111" s="42"/>
      <c r="C111" s="43"/>
      <c r="D111" s="43"/>
      <c r="E111" s="45" t="s">
        <v>462</v>
      </c>
      <c r="F111" s="43"/>
      <c r="G111" s="43"/>
      <c r="H111" s="43"/>
      <c r="I111" s="43"/>
      <c r="J111" s="44"/>
    </row>
    <row r="112" ht="60">
      <c r="A112" s="35" t="s">
        <v>88</v>
      </c>
      <c r="B112" s="42"/>
      <c r="C112" s="43"/>
      <c r="D112" s="43"/>
      <c r="E112" s="37" t="s">
        <v>215</v>
      </c>
      <c r="F112" s="43"/>
      <c r="G112" s="43"/>
      <c r="H112" s="43"/>
      <c r="I112" s="43"/>
      <c r="J112" s="44"/>
    </row>
    <row r="113">
      <c r="A113" s="35" t="s">
        <v>78</v>
      </c>
      <c r="B113" s="35">
        <v>26</v>
      </c>
      <c r="C113" s="36" t="s">
        <v>211</v>
      </c>
      <c r="D113" s="35" t="s">
        <v>80</v>
      </c>
      <c r="E113" s="37" t="s">
        <v>212</v>
      </c>
      <c r="F113" s="38" t="s">
        <v>130</v>
      </c>
      <c r="G113" s="39">
        <v>144.32499999999999</v>
      </c>
      <c r="H113" s="40">
        <v>0</v>
      </c>
      <c r="I113" s="40">
        <f>ROUND(G113*H113,P4)</f>
        <v>0</v>
      </c>
      <c r="J113" s="38" t="s">
        <v>83</v>
      </c>
      <c r="O113" s="41">
        <f>I113*0.21</f>
        <v>0</v>
      </c>
      <c r="P113">
        <v>3</v>
      </c>
    </row>
    <row r="114">
      <c r="A114" s="35" t="s">
        <v>84</v>
      </c>
      <c r="B114" s="42"/>
      <c r="C114" s="43"/>
      <c r="D114" s="43"/>
      <c r="E114" s="37" t="s">
        <v>463</v>
      </c>
      <c r="F114" s="43"/>
      <c r="G114" s="43"/>
      <c r="H114" s="43"/>
      <c r="I114" s="43"/>
      <c r="J114" s="44"/>
    </row>
    <row r="115" ht="105">
      <c r="A115" s="35" t="s">
        <v>86</v>
      </c>
      <c r="B115" s="42"/>
      <c r="C115" s="43"/>
      <c r="D115" s="43"/>
      <c r="E115" s="45" t="s">
        <v>464</v>
      </c>
      <c r="F115" s="43"/>
      <c r="G115" s="43"/>
      <c r="H115" s="43"/>
      <c r="I115" s="43"/>
      <c r="J115" s="44"/>
    </row>
    <row r="116" ht="60">
      <c r="A116" s="35" t="s">
        <v>88</v>
      </c>
      <c r="B116" s="42"/>
      <c r="C116" s="43"/>
      <c r="D116" s="43"/>
      <c r="E116" s="37" t="s">
        <v>215</v>
      </c>
      <c r="F116" s="43"/>
      <c r="G116" s="43"/>
      <c r="H116" s="43"/>
      <c r="I116" s="43"/>
      <c r="J116" s="44"/>
    </row>
    <row r="117">
      <c r="A117" s="35" t="s">
        <v>78</v>
      </c>
      <c r="B117" s="35">
        <v>27</v>
      </c>
      <c r="C117" s="36" t="s">
        <v>211</v>
      </c>
      <c r="D117" s="35" t="s">
        <v>121</v>
      </c>
      <c r="E117" s="37" t="s">
        <v>212</v>
      </c>
      <c r="F117" s="38" t="s">
        <v>130</v>
      </c>
      <c r="G117" s="39">
        <v>2846</v>
      </c>
      <c r="H117" s="40">
        <v>0</v>
      </c>
      <c r="I117" s="40">
        <f>ROUND(G117*H117,P4)</f>
        <v>0</v>
      </c>
      <c r="J117" s="38" t="s">
        <v>83</v>
      </c>
      <c r="O117" s="41">
        <f>I117*0.21</f>
        <v>0</v>
      </c>
      <c r="P117">
        <v>3</v>
      </c>
    </row>
    <row r="118">
      <c r="A118" s="35" t="s">
        <v>84</v>
      </c>
      <c r="B118" s="42"/>
      <c r="C118" s="43"/>
      <c r="D118" s="43"/>
      <c r="E118" s="37" t="s">
        <v>465</v>
      </c>
      <c r="F118" s="43"/>
      <c r="G118" s="43"/>
      <c r="H118" s="43"/>
      <c r="I118" s="43"/>
      <c r="J118" s="44"/>
    </row>
    <row r="119">
      <c r="A119" s="35" t="s">
        <v>86</v>
      </c>
      <c r="B119" s="42"/>
      <c r="C119" s="43"/>
      <c r="D119" s="43"/>
      <c r="E119" s="45" t="s">
        <v>466</v>
      </c>
      <c r="F119" s="43"/>
      <c r="G119" s="43"/>
      <c r="H119" s="43"/>
      <c r="I119" s="43"/>
      <c r="J119" s="44"/>
    </row>
    <row r="120" ht="60">
      <c r="A120" s="35" t="s">
        <v>88</v>
      </c>
      <c r="B120" s="42"/>
      <c r="C120" s="43"/>
      <c r="D120" s="43"/>
      <c r="E120" s="37" t="s">
        <v>215</v>
      </c>
      <c r="F120" s="43"/>
      <c r="G120" s="43"/>
      <c r="H120" s="43"/>
      <c r="I120" s="43"/>
      <c r="J120" s="44"/>
    </row>
    <row r="121">
      <c r="A121" s="35" t="s">
        <v>78</v>
      </c>
      <c r="B121" s="35">
        <v>28</v>
      </c>
      <c r="C121" s="36" t="s">
        <v>467</v>
      </c>
      <c r="D121" s="35" t="s">
        <v>80</v>
      </c>
      <c r="E121" s="37" t="s">
        <v>468</v>
      </c>
      <c r="F121" s="38" t="s">
        <v>150</v>
      </c>
      <c r="G121" s="39">
        <v>218</v>
      </c>
      <c r="H121" s="40">
        <v>0</v>
      </c>
      <c r="I121" s="40">
        <f>ROUND(G121*H121,P4)</f>
        <v>0</v>
      </c>
      <c r="J121" s="38" t="s">
        <v>83</v>
      </c>
      <c r="O121" s="41">
        <f>I121*0.21</f>
        <v>0</v>
      </c>
      <c r="P121">
        <v>3</v>
      </c>
    </row>
    <row r="122">
      <c r="A122" s="35" t="s">
        <v>84</v>
      </c>
      <c r="B122" s="42"/>
      <c r="C122" s="43"/>
      <c r="D122" s="43"/>
      <c r="E122" s="37" t="s">
        <v>469</v>
      </c>
      <c r="F122" s="43"/>
      <c r="G122" s="43"/>
      <c r="H122" s="43"/>
      <c r="I122" s="43"/>
      <c r="J122" s="44"/>
    </row>
    <row r="123">
      <c r="A123" s="35" t="s">
        <v>86</v>
      </c>
      <c r="B123" s="42"/>
      <c r="C123" s="43"/>
      <c r="D123" s="43"/>
      <c r="E123" s="45" t="s">
        <v>470</v>
      </c>
      <c r="F123" s="43"/>
      <c r="G123" s="43"/>
      <c r="H123" s="43"/>
      <c r="I123" s="43"/>
      <c r="J123" s="44"/>
    </row>
    <row r="124" ht="120">
      <c r="A124" s="35" t="s">
        <v>88</v>
      </c>
      <c r="B124" s="42"/>
      <c r="C124" s="43"/>
      <c r="D124" s="43"/>
      <c r="E124" s="37" t="s">
        <v>220</v>
      </c>
      <c r="F124" s="43"/>
      <c r="G124" s="43"/>
      <c r="H124" s="43"/>
      <c r="I124" s="43"/>
      <c r="J124" s="44"/>
    </row>
    <row r="125">
      <c r="A125" s="35" t="s">
        <v>78</v>
      </c>
      <c r="B125" s="35">
        <v>29</v>
      </c>
      <c r="C125" s="36" t="s">
        <v>216</v>
      </c>
      <c r="D125" s="35" t="s">
        <v>80</v>
      </c>
      <c r="E125" s="37" t="s">
        <v>217</v>
      </c>
      <c r="F125" s="38" t="s">
        <v>150</v>
      </c>
      <c r="G125" s="39">
        <v>1270</v>
      </c>
      <c r="H125" s="40">
        <v>0</v>
      </c>
      <c r="I125" s="40">
        <f>ROUND(G125*H125,P4)</f>
        <v>0</v>
      </c>
      <c r="J125" s="38" t="s">
        <v>83</v>
      </c>
      <c r="O125" s="41">
        <f>I125*0.21</f>
        <v>0</v>
      </c>
      <c r="P125">
        <v>3</v>
      </c>
    </row>
    <row r="126">
      <c r="A126" s="35" t="s">
        <v>84</v>
      </c>
      <c r="B126" s="42"/>
      <c r="C126" s="43"/>
      <c r="D126" s="43"/>
      <c r="E126" s="37" t="s">
        <v>218</v>
      </c>
      <c r="F126" s="43"/>
      <c r="G126" s="43"/>
      <c r="H126" s="43"/>
      <c r="I126" s="43"/>
      <c r="J126" s="44"/>
    </row>
    <row r="127">
      <c r="A127" s="35" t="s">
        <v>86</v>
      </c>
      <c r="B127" s="42"/>
      <c r="C127" s="43"/>
      <c r="D127" s="43"/>
      <c r="E127" s="45" t="s">
        <v>471</v>
      </c>
      <c r="F127" s="43"/>
      <c r="G127" s="43"/>
      <c r="H127" s="43"/>
      <c r="I127" s="43"/>
      <c r="J127" s="44"/>
    </row>
    <row r="128" ht="120">
      <c r="A128" s="35" t="s">
        <v>88</v>
      </c>
      <c r="B128" s="42"/>
      <c r="C128" s="43"/>
      <c r="D128" s="43"/>
      <c r="E128" s="37" t="s">
        <v>220</v>
      </c>
      <c r="F128" s="43"/>
      <c r="G128" s="43"/>
      <c r="H128" s="43"/>
      <c r="I128" s="43"/>
      <c r="J128" s="44"/>
    </row>
    <row r="129">
      <c r="A129" s="35" t="s">
        <v>78</v>
      </c>
      <c r="B129" s="35">
        <v>30</v>
      </c>
      <c r="C129" s="36" t="s">
        <v>221</v>
      </c>
      <c r="D129" s="35" t="s">
        <v>80</v>
      </c>
      <c r="E129" s="37" t="s">
        <v>222</v>
      </c>
      <c r="F129" s="38" t="s">
        <v>150</v>
      </c>
      <c r="G129" s="39">
        <v>10388</v>
      </c>
      <c r="H129" s="40">
        <v>0</v>
      </c>
      <c r="I129" s="40">
        <f>ROUND(G129*H129,P4)</f>
        <v>0</v>
      </c>
      <c r="J129" s="38" t="s">
        <v>83</v>
      </c>
      <c r="O129" s="41">
        <f>I129*0.21</f>
        <v>0</v>
      </c>
      <c r="P129">
        <v>3</v>
      </c>
    </row>
    <row r="130">
      <c r="A130" s="35" t="s">
        <v>84</v>
      </c>
      <c r="B130" s="42"/>
      <c r="C130" s="43"/>
      <c r="D130" s="43"/>
      <c r="E130" s="37" t="s">
        <v>223</v>
      </c>
      <c r="F130" s="43"/>
      <c r="G130" s="43"/>
      <c r="H130" s="43"/>
      <c r="I130" s="43"/>
      <c r="J130" s="44"/>
    </row>
    <row r="131">
      <c r="A131" s="35" t="s">
        <v>86</v>
      </c>
      <c r="B131" s="42"/>
      <c r="C131" s="43"/>
      <c r="D131" s="43"/>
      <c r="E131" s="45" t="s">
        <v>472</v>
      </c>
      <c r="F131" s="43"/>
      <c r="G131" s="43"/>
      <c r="H131" s="43"/>
      <c r="I131" s="43"/>
      <c r="J131" s="44"/>
    </row>
    <row r="132" ht="75">
      <c r="A132" s="35" t="s">
        <v>88</v>
      </c>
      <c r="B132" s="42"/>
      <c r="C132" s="43"/>
      <c r="D132" s="43"/>
      <c r="E132" s="37" t="s">
        <v>225</v>
      </c>
      <c r="F132" s="43"/>
      <c r="G132" s="43"/>
      <c r="H132" s="43"/>
      <c r="I132" s="43"/>
      <c r="J132" s="44"/>
    </row>
    <row r="133">
      <c r="A133" s="35" t="s">
        <v>78</v>
      </c>
      <c r="B133" s="35">
        <v>31</v>
      </c>
      <c r="C133" s="36" t="s">
        <v>230</v>
      </c>
      <c r="D133" s="35" t="s">
        <v>80</v>
      </c>
      <c r="E133" s="37" t="s">
        <v>231</v>
      </c>
      <c r="F133" s="38" t="s">
        <v>150</v>
      </c>
      <c r="G133" s="39">
        <v>25392</v>
      </c>
      <c r="H133" s="40">
        <v>0</v>
      </c>
      <c r="I133" s="40">
        <f>ROUND(G133*H133,P4)</f>
        <v>0</v>
      </c>
      <c r="J133" s="38" t="s">
        <v>83</v>
      </c>
      <c r="O133" s="41">
        <f>I133*0.21</f>
        <v>0</v>
      </c>
      <c r="P133">
        <v>3</v>
      </c>
    </row>
    <row r="134" ht="30">
      <c r="A134" s="35" t="s">
        <v>84</v>
      </c>
      <c r="B134" s="42"/>
      <c r="C134" s="43"/>
      <c r="D134" s="43"/>
      <c r="E134" s="37" t="s">
        <v>473</v>
      </c>
      <c r="F134" s="43"/>
      <c r="G134" s="43"/>
      <c r="H134" s="43"/>
      <c r="I134" s="43"/>
      <c r="J134" s="44"/>
    </row>
    <row r="135" ht="45">
      <c r="A135" s="35" t="s">
        <v>86</v>
      </c>
      <c r="B135" s="42"/>
      <c r="C135" s="43"/>
      <c r="D135" s="43"/>
      <c r="E135" s="45" t="s">
        <v>474</v>
      </c>
      <c r="F135" s="43"/>
      <c r="G135" s="43"/>
      <c r="H135" s="43"/>
      <c r="I135" s="43"/>
      <c r="J135" s="44"/>
    </row>
    <row r="136" ht="75">
      <c r="A136" s="35" t="s">
        <v>88</v>
      </c>
      <c r="B136" s="42"/>
      <c r="C136" s="43"/>
      <c r="D136" s="43"/>
      <c r="E136" s="37" t="s">
        <v>225</v>
      </c>
      <c r="F136" s="43"/>
      <c r="G136" s="43"/>
      <c r="H136" s="43"/>
      <c r="I136" s="43"/>
      <c r="J136" s="44"/>
    </row>
    <row r="137" ht="30">
      <c r="A137" s="35" t="s">
        <v>78</v>
      </c>
      <c r="B137" s="35">
        <v>32</v>
      </c>
      <c r="C137" s="36" t="s">
        <v>307</v>
      </c>
      <c r="D137" s="35" t="s">
        <v>80</v>
      </c>
      <c r="E137" s="37" t="s">
        <v>308</v>
      </c>
      <c r="F137" s="38" t="s">
        <v>150</v>
      </c>
      <c r="G137" s="39">
        <v>12635</v>
      </c>
      <c r="H137" s="40">
        <v>0</v>
      </c>
      <c r="I137" s="40">
        <f>ROUND(G137*H137,P4)</f>
        <v>0</v>
      </c>
      <c r="J137" s="38" t="s">
        <v>83</v>
      </c>
      <c r="O137" s="41">
        <f>I137*0.21</f>
        <v>0</v>
      </c>
      <c r="P137">
        <v>3</v>
      </c>
    </row>
    <row r="138">
      <c r="A138" s="35" t="s">
        <v>84</v>
      </c>
      <c r="B138" s="42"/>
      <c r="C138" s="43"/>
      <c r="D138" s="43"/>
      <c r="E138" s="37" t="s">
        <v>236</v>
      </c>
      <c r="F138" s="43"/>
      <c r="G138" s="43"/>
      <c r="H138" s="43"/>
      <c r="I138" s="43"/>
      <c r="J138" s="44"/>
    </row>
    <row r="139" ht="45">
      <c r="A139" s="35" t="s">
        <v>86</v>
      </c>
      <c r="B139" s="42"/>
      <c r="C139" s="43"/>
      <c r="D139" s="43"/>
      <c r="E139" s="45" t="s">
        <v>475</v>
      </c>
      <c r="F139" s="43"/>
      <c r="G139" s="43"/>
      <c r="H139" s="43"/>
      <c r="I139" s="43"/>
      <c r="J139" s="44"/>
    </row>
    <row r="140" ht="165">
      <c r="A140" s="35" t="s">
        <v>88</v>
      </c>
      <c r="B140" s="42"/>
      <c r="C140" s="43"/>
      <c r="D140" s="43"/>
      <c r="E140" s="37" t="s">
        <v>238</v>
      </c>
      <c r="F140" s="43"/>
      <c r="G140" s="43"/>
      <c r="H140" s="43"/>
      <c r="I140" s="43"/>
      <c r="J140" s="44"/>
    </row>
    <row r="141">
      <c r="A141" s="35" t="s">
        <v>78</v>
      </c>
      <c r="B141" s="35">
        <v>33</v>
      </c>
      <c r="C141" s="36" t="s">
        <v>261</v>
      </c>
      <c r="D141" s="35" t="s">
        <v>80</v>
      </c>
      <c r="E141" s="37" t="s">
        <v>262</v>
      </c>
      <c r="F141" s="38" t="s">
        <v>150</v>
      </c>
      <c r="G141" s="39">
        <v>12757</v>
      </c>
      <c r="H141" s="40">
        <v>0</v>
      </c>
      <c r="I141" s="40">
        <f>ROUND(G141*H141,P4)</f>
        <v>0</v>
      </c>
      <c r="J141" s="38" t="s">
        <v>83</v>
      </c>
      <c r="O141" s="41">
        <f>I141*0.21</f>
        <v>0</v>
      </c>
      <c r="P141">
        <v>3</v>
      </c>
    </row>
    <row r="142">
      <c r="A142" s="35" t="s">
        <v>84</v>
      </c>
      <c r="B142" s="42"/>
      <c r="C142" s="43"/>
      <c r="D142" s="43"/>
      <c r="E142" s="37" t="s">
        <v>263</v>
      </c>
      <c r="F142" s="43"/>
      <c r="G142" s="43"/>
      <c r="H142" s="43"/>
      <c r="I142" s="43"/>
      <c r="J142" s="44"/>
    </row>
    <row r="143" ht="45">
      <c r="A143" s="35" t="s">
        <v>86</v>
      </c>
      <c r="B143" s="42"/>
      <c r="C143" s="43"/>
      <c r="D143" s="43"/>
      <c r="E143" s="45" t="s">
        <v>476</v>
      </c>
      <c r="F143" s="43"/>
      <c r="G143" s="43"/>
      <c r="H143" s="43"/>
      <c r="I143" s="43"/>
      <c r="J143" s="44"/>
    </row>
    <row r="144" ht="165">
      <c r="A144" s="35" t="s">
        <v>88</v>
      </c>
      <c r="B144" s="42"/>
      <c r="C144" s="43"/>
      <c r="D144" s="43"/>
      <c r="E144" s="37" t="s">
        <v>238</v>
      </c>
      <c r="F144" s="43"/>
      <c r="G144" s="43"/>
      <c r="H144" s="43"/>
      <c r="I144" s="43"/>
      <c r="J144" s="44"/>
    </row>
    <row r="145">
      <c r="A145" s="35" t="s">
        <v>78</v>
      </c>
      <c r="B145" s="35">
        <v>34</v>
      </c>
      <c r="C145" s="36" t="s">
        <v>239</v>
      </c>
      <c r="D145" s="35" t="s">
        <v>80</v>
      </c>
      <c r="E145" s="37" t="s">
        <v>240</v>
      </c>
      <c r="F145" s="38" t="s">
        <v>150</v>
      </c>
      <c r="G145" s="39">
        <v>9900</v>
      </c>
      <c r="H145" s="40">
        <v>0</v>
      </c>
      <c r="I145" s="40">
        <f>ROUND(G145*H145,P4)</f>
        <v>0</v>
      </c>
      <c r="J145" s="38" t="s">
        <v>83</v>
      </c>
      <c r="O145" s="41">
        <f>I145*0.21</f>
        <v>0</v>
      </c>
      <c r="P145">
        <v>3</v>
      </c>
    </row>
    <row r="146">
      <c r="A146" s="35" t="s">
        <v>84</v>
      </c>
      <c r="B146" s="42"/>
      <c r="C146" s="43"/>
      <c r="D146" s="43"/>
      <c r="E146" s="37" t="s">
        <v>241</v>
      </c>
      <c r="F146" s="43"/>
      <c r="G146" s="43"/>
      <c r="H146" s="43"/>
      <c r="I146" s="43"/>
      <c r="J146" s="44"/>
    </row>
    <row r="147">
      <c r="A147" s="35" t="s">
        <v>86</v>
      </c>
      <c r="B147" s="42"/>
      <c r="C147" s="43"/>
      <c r="D147" s="43"/>
      <c r="E147" s="45" t="s">
        <v>477</v>
      </c>
      <c r="F147" s="43"/>
      <c r="G147" s="43"/>
      <c r="H147" s="43"/>
      <c r="I147" s="43"/>
      <c r="J147" s="44"/>
    </row>
    <row r="148" ht="165">
      <c r="A148" s="35" t="s">
        <v>88</v>
      </c>
      <c r="B148" s="42"/>
      <c r="C148" s="43"/>
      <c r="D148" s="43"/>
      <c r="E148" s="37" t="s">
        <v>238</v>
      </c>
      <c r="F148" s="43"/>
      <c r="G148" s="43"/>
      <c r="H148" s="43"/>
      <c r="I148" s="43"/>
      <c r="J148" s="44"/>
    </row>
    <row r="149">
      <c r="A149" s="35" t="s">
        <v>78</v>
      </c>
      <c r="B149" s="35">
        <v>35</v>
      </c>
      <c r="C149" s="36" t="s">
        <v>478</v>
      </c>
      <c r="D149" s="35" t="s">
        <v>80</v>
      </c>
      <c r="E149" s="37" t="s">
        <v>479</v>
      </c>
      <c r="F149" s="38" t="s">
        <v>150</v>
      </c>
      <c r="G149" s="39">
        <v>94</v>
      </c>
      <c r="H149" s="40">
        <v>0</v>
      </c>
      <c r="I149" s="40">
        <f>ROUND(G149*H149,P4)</f>
        <v>0</v>
      </c>
      <c r="J149" s="38" t="s">
        <v>83</v>
      </c>
      <c r="O149" s="41">
        <f>I149*0.21</f>
        <v>0</v>
      </c>
      <c r="P149">
        <v>3</v>
      </c>
    </row>
    <row r="150" ht="30">
      <c r="A150" s="35" t="s">
        <v>84</v>
      </c>
      <c r="B150" s="42"/>
      <c r="C150" s="43"/>
      <c r="D150" s="43"/>
      <c r="E150" s="37" t="s">
        <v>480</v>
      </c>
      <c r="F150" s="43"/>
      <c r="G150" s="43"/>
      <c r="H150" s="43"/>
      <c r="I150" s="43"/>
      <c r="J150" s="44"/>
    </row>
    <row r="151">
      <c r="A151" s="35" t="s">
        <v>86</v>
      </c>
      <c r="B151" s="42"/>
      <c r="C151" s="43"/>
      <c r="D151" s="43"/>
      <c r="E151" s="45" t="s">
        <v>481</v>
      </c>
      <c r="F151" s="43"/>
      <c r="G151" s="43"/>
      <c r="H151" s="43"/>
      <c r="I151" s="43"/>
      <c r="J151" s="44"/>
    </row>
    <row r="152" ht="195">
      <c r="A152" s="35" t="s">
        <v>88</v>
      </c>
      <c r="B152" s="42"/>
      <c r="C152" s="43"/>
      <c r="D152" s="43"/>
      <c r="E152" s="37" t="s">
        <v>482</v>
      </c>
      <c r="F152" s="43"/>
      <c r="G152" s="43"/>
      <c r="H152" s="43"/>
      <c r="I152" s="43"/>
      <c r="J152" s="44"/>
    </row>
    <row r="153">
      <c r="A153" s="35" t="s">
        <v>78</v>
      </c>
      <c r="B153" s="35">
        <v>36</v>
      </c>
      <c r="C153" s="36" t="s">
        <v>483</v>
      </c>
      <c r="D153" s="35" t="s">
        <v>80</v>
      </c>
      <c r="E153" s="37" t="s">
        <v>484</v>
      </c>
      <c r="F153" s="38" t="s">
        <v>150</v>
      </c>
      <c r="G153" s="39">
        <v>365</v>
      </c>
      <c r="H153" s="40">
        <v>0</v>
      </c>
      <c r="I153" s="40">
        <f>ROUND(G153*H153,P4)</f>
        <v>0</v>
      </c>
      <c r="J153" s="38" t="s">
        <v>83</v>
      </c>
      <c r="O153" s="41">
        <f>I153*0.21</f>
        <v>0</v>
      </c>
      <c r="P153">
        <v>3</v>
      </c>
    </row>
    <row r="154" ht="30">
      <c r="A154" s="35" t="s">
        <v>84</v>
      </c>
      <c r="B154" s="42"/>
      <c r="C154" s="43"/>
      <c r="D154" s="43"/>
      <c r="E154" s="37" t="s">
        <v>485</v>
      </c>
      <c r="F154" s="43"/>
      <c r="G154" s="43"/>
      <c r="H154" s="43"/>
      <c r="I154" s="43"/>
      <c r="J154" s="44"/>
    </row>
    <row r="155">
      <c r="A155" s="35" t="s">
        <v>86</v>
      </c>
      <c r="B155" s="42"/>
      <c r="C155" s="43"/>
      <c r="D155" s="43"/>
      <c r="E155" s="45" t="s">
        <v>486</v>
      </c>
      <c r="F155" s="43"/>
      <c r="G155" s="43"/>
      <c r="H155" s="43"/>
      <c r="I155" s="43"/>
      <c r="J155" s="44"/>
    </row>
    <row r="156" ht="195">
      <c r="A156" s="35" t="s">
        <v>88</v>
      </c>
      <c r="B156" s="42"/>
      <c r="C156" s="43"/>
      <c r="D156" s="43"/>
      <c r="E156" s="37" t="s">
        <v>482</v>
      </c>
      <c r="F156" s="43"/>
      <c r="G156" s="43"/>
      <c r="H156" s="43"/>
      <c r="I156" s="43"/>
      <c r="J156" s="44"/>
    </row>
    <row r="157">
      <c r="A157" s="35" t="s">
        <v>78</v>
      </c>
      <c r="B157" s="35">
        <v>42</v>
      </c>
      <c r="C157" s="36" t="s">
        <v>255</v>
      </c>
      <c r="D157" s="35" t="s">
        <v>80</v>
      </c>
      <c r="E157" s="37" t="s">
        <v>256</v>
      </c>
      <c r="F157" s="38" t="s">
        <v>150</v>
      </c>
      <c r="G157" s="39">
        <v>1246.52</v>
      </c>
      <c r="H157" s="40">
        <v>0</v>
      </c>
      <c r="I157" s="40">
        <f>ROUND(G157*H157,P4)</f>
        <v>0</v>
      </c>
      <c r="J157" s="38" t="s">
        <v>257</v>
      </c>
      <c r="O157" s="41">
        <f>I157*0.21</f>
        <v>0</v>
      </c>
      <c r="P157">
        <v>3</v>
      </c>
    </row>
    <row r="158" ht="30">
      <c r="A158" s="35" t="s">
        <v>84</v>
      </c>
      <c r="B158" s="42"/>
      <c r="C158" s="43"/>
      <c r="D158" s="43"/>
      <c r="E158" s="37" t="s">
        <v>258</v>
      </c>
      <c r="F158" s="43"/>
      <c r="G158" s="43"/>
      <c r="H158" s="43"/>
      <c r="I158" s="43"/>
      <c r="J158" s="44"/>
    </row>
    <row r="159">
      <c r="A159" s="35" t="s">
        <v>86</v>
      </c>
      <c r="B159" s="42"/>
      <c r="C159" s="43"/>
      <c r="D159" s="43"/>
      <c r="E159" s="45" t="s">
        <v>487</v>
      </c>
      <c r="F159" s="43"/>
      <c r="G159" s="43"/>
      <c r="H159" s="43"/>
      <c r="I159" s="43"/>
      <c r="J159" s="44"/>
    </row>
    <row r="160" ht="60">
      <c r="A160" s="35" t="s">
        <v>88</v>
      </c>
      <c r="B160" s="42"/>
      <c r="C160" s="43"/>
      <c r="D160" s="43"/>
      <c r="E160" s="37" t="s">
        <v>260</v>
      </c>
      <c r="F160" s="43"/>
      <c r="G160" s="43"/>
      <c r="H160" s="43"/>
      <c r="I160" s="43"/>
      <c r="J160" s="44"/>
    </row>
    <row r="161">
      <c r="A161" s="29" t="s">
        <v>75</v>
      </c>
      <c r="B161" s="30"/>
      <c r="C161" s="31" t="s">
        <v>488</v>
      </c>
      <c r="D161" s="32"/>
      <c r="E161" s="29" t="s">
        <v>489</v>
      </c>
      <c r="F161" s="32"/>
      <c r="G161" s="32"/>
      <c r="H161" s="32"/>
      <c r="I161" s="33">
        <f>SUMIFS(I162:I169,A162:A169,"P")</f>
        <v>0</v>
      </c>
      <c r="J161" s="34"/>
    </row>
    <row r="162">
      <c r="A162" s="35" t="s">
        <v>78</v>
      </c>
      <c r="B162" s="35">
        <v>37</v>
      </c>
      <c r="C162" s="36" t="s">
        <v>490</v>
      </c>
      <c r="D162" s="35" t="s">
        <v>80</v>
      </c>
      <c r="E162" s="37" t="s">
        <v>491</v>
      </c>
      <c r="F162" s="38" t="s">
        <v>165</v>
      </c>
      <c r="G162" s="39">
        <v>64</v>
      </c>
      <c r="H162" s="40">
        <v>0</v>
      </c>
      <c r="I162" s="40">
        <f>ROUND(G162*H162,P4)</f>
        <v>0</v>
      </c>
      <c r="J162" s="38" t="s">
        <v>83</v>
      </c>
      <c r="O162" s="41">
        <f>I162*0.21</f>
        <v>0</v>
      </c>
      <c r="P162">
        <v>3</v>
      </c>
    </row>
    <row r="163">
      <c r="A163" s="35" t="s">
        <v>84</v>
      </c>
      <c r="B163" s="42"/>
      <c r="C163" s="43"/>
      <c r="D163" s="43"/>
      <c r="E163" s="37" t="s">
        <v>434</v>
      </c>
      <c r="F163" s="43"/>
      <c r="G163" s="43"/>
      <c r="H163" s="43"/>
      <c r="I163" s="43"/>
      <c r="J163" s="44"/>
    </row>
    <row r="164">
      <c r="A164" s="35" t="s">
        <v>86</v>
      </c>
      <c r="B164" s="42"/>
      <c r="C164" s="43"/>
      <c r="D164" s="43"/>
      <c r="E164" s="45" t="s">
        <v>492</v>
      </c>
      <c r="F164" s="43"/>
      <c r="G164" s="43"/>
      <c r="H164" s="43"/>
      <c r="I164" s="43"/>
      <c r="J164" s="44"/>
    </row>
    <row r="165" ht="330">
      <c r="A165" s="35" t="s">
        <v>88</v>
      </c>
      <c r="B165" s="42"/>
      <c r="C165" s="43"/>
      <c r="D165" s="43"/>
      <c r="E165" s="37" t="s">
        <v>493</v>
      </c>
      <c r="F165" s="43"/>
      <c r="G165" s="43"/>
      <c r="H165" s="43"/>
      <c r="I165" s="43"/>
      <c r="J165" s="44"/>
    </row>
    <row r="166">
      <c r="A166" s="35" t="s">
        <v>78</v>
      </c>
      <c r="B166" s="35">
        <v>38</v>
      </c>
      <c r="C166" s="36" t="s">
        <v>494</v>
      </c>
      <c r="D166" s="35" t="s">
        <v>80</v>
      </c>
      <c r="E166" s="37" t="s">
        <v>495</v>
      </c>
      <c r="F166" s="38" t="s">
        <v>110</v>
      </c>
      <c r="G166" s="39">
        <v>19</v>
      </c>
      <c r="H166" s="40">
        <v>0</v>
      </c>
      <c r="I166" s="40">
        <f>ROUND(G166*H166,P4)</f>
        <v>0</v>
      </c>
      <c r="J166" s="38" t="s">
        <v>83</v>
      </c>
      <c r="O166" s="41">
        <f>I166*0.21</f>
        <v>0</v>
      </c>
      <c r="P166">
        <v>3</v>
      </c>
    </row>
    <row r="167">
      <c r="A167" s="35" t="s">
        <v>84</v>
      </c>
      <c r="B167" s="42"/>
      <c r="C167" s="43"/>
      <c r="D167" s="43"/>
      <c r="E167" s="46" t="s">
        <v>80</v>
      </c>
      <c r="F167" s="43"/>
      <c r="G167" s="43"/>
      <c r="H167" s="43"/>
      <c r="I167" s="43"/>
      <c r="J167" s="44"/>
    </row>
    <row r="168">
      <c r="A168" s="35" t="s">
        <v>86</v>
      </c>
      <c r="B168" s="42"/>
      <c r="C168" s="43"/>
      <c r="D168" s="43"/>
      <c r="E168" s="45" t="s">
        <v>496</v>
      </c>
      <c r="F168" s="43"/>
      <c r="G168" s="43"/>
      <c r="H168" s="43"/>
      <c r="I168" s="43"/>
      <c r="J168" s="44"/>
    </row>
    <row r="169" ht="90">
      <c r="A169" s="35" t="s">
        <v>88</v>
      </c>
      <c r="B169" s="42"/>
      <c r="C169" s="43"/>
      <c r="D169" s="43"/>
      <c r="E169" s="37" t="s">
        <v>497</v>
      </c>
      <c r="F169" s="43"/>
      <c r="G169" s="43"/>
      <c r="H169" s="43"/>
      <c r="I169" s="43"/>
      <c r="J169" s="44"/>
    </row>
    <row r="170">
      <c r="A170" s="29" t="s">
        <v>75</v>
      </c>
      <c r="B170" s="30"/>
      <c r="C170" s="31" t="s">
        <v>271</v>
      </c>
      <c r="D170" s="32"/>
      <c r="E170" s="29" t="s">
        <v>272</v>
      </c>
      <c r="F170" s="32"/>
      <c r="G170" s="32"/>
      <c r="H170" s="32"/>
      <c r="I170" s="33">
        <f>SUMIFS(I171:I182,A171:A182,"P")</f>
        <v>0</v>
      </c>
      <c r="J170" s="34"/>
    </row>
    <row r="171" ht="30">
      <c r="A171" s="35" t="s">
        <v>78</v>
      </c>
      <c r="B171" s="35">
        <v>39</v>
      </c>
      <c r="C171" s="36" t="s">
        <v>498</v>
      </c>
      <c r="D171" s="35" t="s">
        <v>80</v>
      </c>
      <c r="E171" s="37" t="s">
        <v>499</v>
      </c>
      <c r="F171" s="38" t="s">
        <v>165</v>
      </c>
      <c r="G171" s="39">
        <v>968</v>
      </c>
      <c r="H171" s="40">
        <v>0</v>
      </c>
      <c r="I171" s="40">
        <f>ROUND(G171*H171,P4)</f>
        <v>0</v>
      </c>
      <c r="J171" s="38" t="s">
        <v>83</v>
      </c>
      <c r="O171" s="41">
        <f>I171*0.21</f>
        <v>0</v>
      </c>
      <c r="P171">
        <v>3</v>
      </c>
    </row>
    <row r="172">
      <c r="A172" s="35" t="s">
        <v>84</v>
      </c>
      <c r="B172" s="42"/>
      <c r="C172" s="43"/>
      <c r="D172" s="43"/>
      <c r="E172" s="37" t="s">
        <v>500</v>
      </c>
      <c r="F172" s="43"/>
      <c r="G172" s="43"/>
      <c r="H172" s="43"/>
      <c r="I172" s="43"/>
      <c r="J172" s="44"/>
    </row>
    <row r="173">
      <c r="A173" s="35" t="s">
        <v>86</v>
      </c>
      <c r="B173" s="42"/>
      <c r="C173" s="43"/>
      <c r="D173" s="43"/>
      <c r="E173" s="45" t="s">
        <v>418</v>
      </c>
      <c r="F173" s="43"/>
      <c r="G173" s="43"/>
      <c r="H173" s="43"/>
      <c r="I173" s="43"/>
      <c r="J173" s="44"/>
    </row>
    <row r="174" ht="60">
      <c r="A174" s="35" t="s">
        <v>88</v>
      </c>
      <c r="B174" s="42"/>
      <c r="C174" s="43"/>
      <c r="D174" s="43"/>
      <c r="E174" s="37" t="s">
        <v>501</v>
      </c>
      <c r="F174" s="43"/>
      <c r="G174" s="43"/>
      <c r="H174" s="43"/>
      <c r="I174" s="43"/>
      <c r="J174" s="44"/>
    </row>
    <row r="175">
      <c r="A175" s="35" t="s">
        <v>78</v>
      </c>
      <c r="B175" s="35">
        <v>40</v>
      </c>
      <c r="C175" s="36" t="s">
        <v>273</v>
      </c>
      <c r="D175" s="35" t="s">
        <v>80</v>
      </c>
      <c r="E175" s="37" t="s">
        <v>274</v>
      </c>
      <c r="F175" s="38" t="s">
        <v>165</v>
      </c>
      <c r="G175" s="39">
        <v>329.39999999999998</v>
      </c>
      <c r="H175" s="40">
        <v>0</v>
      </c>
      <c r="I175" s="40">
        <f>ROUND(G175*H175,P4)</f>
        <v>0</v>
      </c>
      <c r="J175" s="38" t="s">
        <v>83</v>
      </c>
      <c r="O175" s="41">
        <f>I175*0.21</f>
        <v>0</v>
      </c>
      <c r="P175">
        <v>3</v>
      </c>
    </row>
    <row r="176" ht="30">
      <c r="A176" s="35" t="s">
        <v>84</v>
      </c>
      <c r="B176" s="42"/>
      <c r="C176" s="43"/>
      <c r="D176" s="43"/>
      <c r="E176" s="37" t="s">
        <v>275</v>
      </c>
      <c r="F176" s="43"/>
      <c r="G176" s="43"/>
      <c r="H176" s="43"/>
      <c r="I176" s="43"/>
      <c r="J176" s="44"/>
    </row>
    <row r="177">
      <c r="A177" s="35" t="s">
        <v>86</v>
      </c>
      <c r="B177" s="42"/>
      <c r="C177" s="43"/>
      <c r="D177" s="43"/>
      <c r="E177" s="45" t="s">
        <v>421</v>
      </c>
      <c r="F177" s="43"/>
      <c r="G177" s="43"/>
      <c r="H177" s="43"/>
      <c r="I177" s="43"/>
      <c r="J177" s="44"/>
    </row>
    <row r="178" ht="45">
      <c r="A178" s="35" t="s">
        <v>88</v>
      </c>
      <c r="B178" s="42"/>
      <c r="C178" s="43"/>
      <c r="D178" s="43"/>
      <c r="E178" s="37" t="s">
        <v>276</v>
      </c>
      <c r="F178" s="43"/>
      <c r="G178" s="43"/>
      <c r="H178" s="43"/>
      <c r="I178" s="43"/>
      <c r="J178" s="44"/>
    </row>
    <row r="179">
      <c r="A179" s="35" t="s">
        <v>78</v>
      </c>
      <c r="B179" s="35">
        <v>41</v>
      </c>
      <c r="C179" s="36" t="s">
        <v>502</v>
      </c>
      <c r="D179" s="35" t="s">
        <v>80</v>
      </c>
      <c r="E179" s="37" t="s">
        <v>503</v>
      </c>
      <c r="F179" s="38" t="s">
        <v>110</v>
      </c>
      <c r="G179" s="39">
        <v>18</v>
      </c>
      <c r="H179" s="40">
        <v>0</v>
      </c>
      <c r="I179" s="40">
        <f>ROUND(G179*H179,P4)</f>
        <v>0</v>
      </c>
      <c r="J179" s="38" t="s">
        <v>83</v>
      </c>
      <c r="O179" s="41">
        <f>I179*0.21</f>
        <v>0</v>
      </c>
      <c r="P179">
        <v>3</v>
      </c>
    </row>
    <row r="180" ht="30">
      <c r="A180" s="35" t="s">
        <v>84</v>
      </c>
      <c r="B180" s="42"/>
      <c r="C180" s="43"/>
      <c r="D180" s="43"/>
      <c r="E180" s="37" t="s">
        <v>417</v>
      </c>
      <c r="F180" s="43"/>
      <c r="G180" s="43"/>
      <c r="H180" s="43"/>
      <c r="I180" s="43"/>
      <c r="J180" s="44"/>
    </row>
    <row r="181">
      <c r="A181" s="35" t="s">
        <v>86</v>
      </c>
      <c r="B181" s="42"/>
      <c r="C181" s="43"/>
      <c r="D181" s="43"/>
      <c r="E181" s="45" t="s">
        <v>504</v>
      </c>
      <c r="F181" s="43"/>
      <c r="G181" s="43"/>
      <c r="H181" s="43"/>
      <c r="I181" s="43"/>
      <c r="J181" s="44"/>
    </row>
    <row r="182" ht="150">
      <c r="A182" s="35" t="s">
        <v>88</v>
      </c>
      <c r="B182" s="47"/>
      <c r="C182" s="48"/>
      <c r="D182" s="48"/>
      <c r="E182" s="37" t="s">
        <v>505</v>
      </c>
      <c r="F182" s="48"/>
      <c r="G182" s="48"/>
      <c r="H182" s="48"/>
      <c r="I182" s="48"/>
      <c r="J18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57</v>
      </c>
      <c r="F2" s="15"/>
      <c r="G2" s="15"/>
      <c r="H2" s="15"/>
      <c r="I2" s="15"/>
      <c r="J2" s="17"/>
    </row>
    <row r="3">
      <c r="A3" s="3" t="s">
        <v>58</v>
      </c>
      <c r="B3" s="18" t="s">
        <v>59</v>
      </c>
      <c r="C3" s="19" t="s">
        <v>60</v>
      </c>
      <c r="D3" s="20"/>
      <c r="E3" s="21" t="s">
        <v>61</v>
      </c>
      <c r="F3" s="15"/>
      <c r="G3" s="15"/>
      <c r="H3" s="22" t="s">
        <v>25</v>
      </c>
      <c r="I3" s="23">
        <f>SUMIFS(I8:I177,A8:A177,"SD")</f>
        <v>0</v>
      </c>
      <c r="J3" s="17"/>
      <c r="O3">
        <v>0</v>
      </c>
      <c r="P3">
        <v>2</v>
      </c>
    </row>
    <row r="4">
      <c r="A4" s="3" t="s">
        <v>62</v>
      </c>
      <c r="B4" s="18" t="s">
        <v>63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64</v>
      </c>
      <c r="B5" s="25" t="s">
        <v>65</v>
      </c>
      <c r="C5" s="7" t="s">
        <v>66</v>
      </c>
      <c r="D5" s="7" t="s">
        <v>67</v>
      </c>
      <c r="E5" s="7" t="s">
        <v>68</v>
      </c>
      <c r="F5" s="7" t="s">
        <v>69</v>
      </c>
      <c r="G5" s="7" t="s">
        <v>70</v>
      </c>
      <c r="H5" s="7" t="s">
        <v>71</v>
      </c>
      <c r="I5" s="7"/>
      <c r="J5" s="26" t="s">
        <v>72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73</v>
      </c>
      <c r="I6" s="7" t="s">
        <v>74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75</v>
      </c>
      <c r="B8" s="30"/>
      <c r="C8" s="31" t="s">
        <v>76</v>
      </c>
      <c r="D8" s="32"/>
      <c r="E8" s="29" t="s">
        <v>77</v>
      </c>
      <c r="F8" s="32"/>
      <c r="G8" s="32"/>
      <c r="H8" s="32"/>
      <c r="I8" s="33">
        <f>SUMIFS(I9:I20,A9:A20,"P")</f>
        <v>0</v>
      </c>
      <c r="J8" s="34"/>
    </row>
    <row r="9">
      <c r="A9" s="35" t="s">
        <v>78</v>
      </c>
      <c r="B9" s="35">
        <v>1</v>
      </c>
      <c r="C9" s="36" t="s">
        <v>128</v>
      </c>
      <c r="D9" s="35" t="s">
        <v>121</v>
      </c>
      <c r="E9" s="37" t="s">
        <v>129</v>
      </c>
      <c r="F9" s="38" t="s">
        <v>130</v>
      </c>
      <c r="G9" s="39">
        <v>2126.5920000000001</v>
      </c>
      <c r="H9" s="40">
        <v>0</v>
      </c>
      <c r="I9" s="40">
        <f>ROUND(G9*H9,P4)</f>
        <v>0</v>
      </c>
      <c r="J9" s="38" t="s">
        <v>83</v>
      </c>
      <c r="O9" s="41">
        <f>I9*0.21</f>
        <v>0</v>
      </c>
      <c r="P9">
        <v>3</v>
      </c>
    </row>
    <row r="10">
      <c r="A10" s="35" t="s">
        <v>84</v>
      </c>
      <c r="B10" s="42"/>
      <c r="C10" s="43"/>
      <c r="D10" s="43"/>
      <c r="E10" s="37" t="s">
        <v>131</v>
      </c>
      <c r="F10" s="43"/>
      <c r="G10" s="43"/>
      <c r="H10" s="43"/>
      <c r="I10" s="43"/>
      <c r="J10" s="44"/>
    </row>
    <row r="11" ht="75">
      <c r="A11" s="35" t="s">
        <v>86</v>
      </c>
      <c r="B11" s="42"/>
      <c r="C11" s="43"/>
      <c r="D11" s="43"/>
      <c r="E11" s="45" t="s">
        <v>506</v>
      </c>
      <c r="F11" s="43"/>
      <c r="G11" s="43"/>
      <c r="H11" s="43"/>
      <c r="I11" s="43"/>
      <c r="J11" s="44"/>
    </row>
    <row r="12" ht="30">
      <c r="A12" s="35" t="s">
        <v>88</v>
      </c>
      <c r="B12" s="42"/>
      <c r="C12" s="43"/>
      <c r="D12" s="43"/>
      <c r="E12" s="37" t="s">
        <v>133</v>
      </c>
      <c r="F12" s="43"/>
      <c r="G12" s="43"/>
      <c r="H12" s="43"/>
      <c r="I12" s="43"/>
      <c r="J12" s="44"/>
    </row>
    <row r="13">
      <c r="A13" s="35" t="s">
        <v>78</v>
      </c>
      <c r="B13" s="35">
        <v>2</v>
      </c>
      <c r="C13" s="36" t="s">
        <v>128</v>
      </c>
      <c r="D13" s="35" t="s">
        <v>138</v>
      </c>
      <c r="E13" s="37" t="s">
        <v>129</v>
      </c>
      <c r="F13" s="38" t="s">
        <v>130</v>
      </c>
      <c r="G13" s="39">
        <v>192.70699999999999</v>
      </c>
      <c r="H13" s="40">
        <v>0</v>
      </c>
      <c r="I13" s="40">
        <f>ROUND(G13*H13,P4)</f>
        <v>0</v>
      </c>
      <c r="J13" s="38" t="s">
        <v>83</v>
      </c>
      <c r="O13" s="41">
        <f>I13*0.21</f>
        <v>0</v>
      </c>
      <c r="P13">
        <v>3</v>
      </c>
    </row>
    <row r="14">
      <c r="A14" s="35" t="s">
        <v>84</v>
      </c>
      <c r="B14" s="42"/>
      <c r="C14" s="43"/>
      <c r="D14" s="43"/>
      <c r="E14" s="37" t="s">
        <v>507</v>
      </c>
      <c r="F14" s="43"/>
      <c r="G14" s="43"/>
      <c r="H14" s="43"/>
      <c r="I14" s="43"/>
      <c r="J14" s="44"/>
    </row>
    <row r="15">
      <c r="A15" s="35" t="s">
        <v>86</v>
      </c>
      <c r="B15" s="42"/>
      <c r="C15" s="43"/>
      <c r="D15" s="43"/>
      <c r="E15" s="45" t="s">
        <v>508</v>
      </c>
      <c r="F15" s="43"/>
      <c r="G15" s="43"/>
      <c r="H15" s="43"/>
      <c r="I15" s="43"/>
      <c r="J15" s="44"/>
    </row>
    <row r="16" ht="30">
      <c r="A16" s="35" t="s">
        <v>88</v>
      </c>
      <c r="B16" s="42"/>
      <c r="C16" s="43"/>
      <c r="D16" s="43"/>
      <c r="E16" s="37" t="s">
        <v>133</v>
      </c>
      <c r="F16" s="43"/>
      <c r="G16" s="43"/>
      <c r="H16" s="43"/>
      <c r="I16" s="43"/>
      <c r="J16" s="44"/>
    </row>
    <row r="17">
      <c r="A17" s="35" t="s">
        <v>78</v>
      </c>
      <c r="B17" s="35">
        <v>3</v>
      </c>
      <c r="C17" s="36" t="s">
        <v>128</v>
      </c>
      <c r="D17" s="35" t="s">
        <v>408</v>
      </c>
      <c r="E17" s="37" t="s">
        <v>129</v>
      </c>
      <c r="F17" s="38" t="s">
        <v>130</v>
      </c>
      <c r="G17" s="39">
        <v>4.3799999999999999</v>
      </c>
      <c r="H17" s="40">
        <v>0</v>
      </c>
      <c r="I17" s="40">
        <f>ROUND(G17*H17,P4)</f>
        <v>0</v>
      </c>
      <c r="J17" s="38" t="s">
        <v>83</v>
      </c>
      <c r="O17" s="41">
        <f>I17*0.21</f>
        <v>0</v>
      </c>
      <c r="P17">
        <v>3</v>
      </c>
    </row>
    <row r="18">
      <c r="A18" s="35" t="s">
        <v>84</v>
      </c>
      <c r="B18" s="42"/>
      <c r="C18" s="43"/>
      <c r="D18" s="43"/>
      <c r="E18" s="37" t="s">
        <v>509</v>
      </c>
      <c r="F18" s="43"/>
      <c r="G18" s="43"/>
      <c r="H18" s="43"/>
      <c r="I18" s="43"/>
      <c r="J18" s="44"/>
    </row>
    <row r="19">
      <c r="A19" s="35" t="s">
        <v>86</v>
      </c>
      <c r="B19" s="42"/>
      <c r="C19" s="43"/>
      <c r="D19" s="43"/>
      <c r="E19" s="45" t="s">
        <v>510</v>
      </c>
      <c r="F19" s="43"/>
      <c r="G19" s="43"/>
      <c r="H19" s="43"/>
      <c r="I19" s="43"/>
      <c r="J19" s="44"/>
    </row>
    <row r="20" ht="30">
      <c r="A20" s="35" t="s">
        <v>88</v>
      </c>
      <c r="B20" s="42"/>
      <c r="C20" s="43"/>
      <c r="D20" s="43"/>
      <c r="E20" s="37" t="s">
        <v>133</v>
      </c>
      <c r="F20" s="43"/>
      <c r="G20" s="43"/>
      <c r="H20" s="43"/>
      <c r="I20" s="43"/>
      <c r="J20" s="44"/>
    </row>
    <row r="21">
      <c r="A21" s="29" t="s">
        <v>75</v>
      </c>
      <c r="B21" s="30"/>
      <c r="C21" s="31" t="s">
        <v>121</v>
      </c>
      <c r="D21" s="32"/>
      <c r="E21" s="29" t="s">
        <v>122</v>
      </c>
      <c r="F21" s="32"/>
      <c r="G21" s="32"/>
      <c r="H21" s="32"/>
      <c r="I21" s="33">
        <f>SUMIFS(I22:I81,A22:A81,"P")</f>
        <v>0</v>
      </c>
      <c r="J21" s="34"/>
    </row>
    <row r="22">
      <c r="A22" s="35" t="s">
        <v>78</v>
      </c>
      <c r="B22" s="35">
        <v>4</v>
      </c>
      <c r="C22" s="36" t="s">
        <v>148</v>
      </c>
      <c r="D22" s="35" t="s">
        <v>80</v>
      </c>
      <c r="E22" s="37" t="s">
        <v>149</v>
      </c>
      <c r="F22" s="38" t="s">
        <v>150</v>
      </c>
      <c r="G22" s="39">
        <v>3216</v>
      </c>
      <c r="H22" s="40">
        <v>0</v>
      </c>
      <c r="I22" s="40">
        <f>ROUND(G22*H22,P4)</f>
        <v>0</v>
      </c>
      <c r="J22" s="38" t="s">
        <v>83</v>
      </c>
      <c r="O22" s="41">
        <f>I22*0.21</f>
        <v>0</v>
      </c>
      <c r="P22">
        <v>3</v>
      </c>
    </row>
    <row r="23" ht="45">
      <c r="A23" s="35" t="s">
        <v>84</v>
      </c>
      <c r="B23" s="42"/>
      <c r="C23" s="43"/>
      <c r="D23" s="43"/>
      <c r="E23" s="37" t="s">
        <v>412</v>
      </c>
      <c r="F23" s="43"/>
      <c r="G23" s="43"/>
      <c r="H23" s="43"/>
      <c r="I23" s="43"/>
      <c r="J23" s="44"/>
    </row>
    <row r="24">
      <c r="A24" s="35" t="s">
        <v>86</v>
      </c>
      <c r="B24" s="42"/>
      <c r="C24" s="43"/>
      <c r="D24" s="43"/>
      <c r="E24" s="45" t="s">
        <v>511</v>
      </c>
      <c r="F24" s="43"/>
      <c r="G24" s="43"/>
      <c r="H24" s="43"/>
      <c r="I24" s="43"/>
      <c r="J24" s="44"/>
    </row>
    <row r="25">
      <c r="A25" s="35" t="s">
        <v>88</v>
      </c>
      <c r="B25" s="42"/>
      <c r="C25" s="43"/>
      <c r="D25" s="43"/>
      <c r="E25" s="37" t="s">
        <v>153</v>
      </c>
      <c r="F25" s="43"/>
      <c r="G25" s="43"/>
      <c r="H25" s="43"/>
      <c r="I25" s="43"/>
      <c r="J25" s="44"/>
    </row>
    <row r="26">
      <c r="A26" s="35" t="s">
        <v>78</v>
      </c>
      <c r="B26" s="35">
        <v>5</v>
      </c>
      <c r="C26" s="36" t="s">
        <v>159</v>
      </c>
      <c r="D26" s="35" t="s">
        <v>121</v>
      </c>
      <c r="E26" s="37" t="s">
        <v>160</v>
      </c>
      <c r="F26" s="38" t="s">
        <v>130</v>
      </c>
      <c r="G26" s="39">
        <v>481.767</v>
      </c>
      <c r="H26" s="40">
        <v>0</v>
      </c>
      <c r="I26" s="40">
        <f>ROUND(G26*H26,P4)</f>
        <v>0</v>
      </c>
      <c r="J26" s="38" t="s">
        <v>83</v>
      </c>
      <c r="O26" s="41">
        <f>I26*0.21</f>
        <v>0</v>
      </c>
      <c r="P26">
        <v>3</v>
      </c>
    </row>
    <row r="27" ht="60">
      <c r="A27" s="35" t="s">
        <v>84</v>
      </c>
      <c r="B27" s="42"/>
      <c r="C27" s="43"/>
      <c r="D27" s="43"/>
      <c r="E27" s="37" t="s">
        <v>512</v>
      </c>
      <c r="F27" s="43"/>
      <c r="G27" s="43"/>
      <c r="H27" s="43"/>
      <c r="I27" s="43"/>
      <c r="J27" s="44"/>
    </row>
    <row r="28" ht="30">
      <c r="A28" s="35" t="s">
        <v>86</v>
      </c>
      <c r="B28" s="42"/>
      <c r="C28" s="43"/>
      <c r="D28" s="43"/>
      <c r="E28" s="45" t="s">
        <v>513</v>
      </c>
      <c r="F28" s="43"/>
      <c r="G28" s="43"/>
      <c r="H28" s="43"/>
      <c r="I28" s="43"/>
      <c r="J28" s="44"/>
    </row>
    <row r="29" ht="90">
      <c r="A29" s="35" t="s">
        <v>88</v>
      </c>
      <c r="B29" s="42"/>
      <c r="C29" s="43"/>
      <c r="D29" s="43"/>
      <c r="E29" s="37" t="s">
        <v>158</v>
      </c>
      <c r="F29" s="43"/>
      <c r="G29" s="43"/>
      <c r="H29" s="43"/>
      <c r="I29" s="43"/>
      <c r="J29" s="44"/>
    </row>
    <row r="30">
      <c r="A30" s="35" t="s">
        <v>78</v>
      </c>
      <c r="B30" s="35">
        <v>6</v>
      </c>
      <c r="C30" s="36" t="s">
        <v>159</v>
      </c>
      <c r="D30" s="35" t="s">
        <v>372</v>
      </c>
      <c r="E30" s="37" t="s">
        <v>160</v>
      </c>
      <c r="F30" s="38" t="s">
        <v>130</v>
      </c>
      <c r="G30" s="39">
        <v>192.70699999999999</v>
      </c>
      <c r="H30" s="40">
        <v>0</v>
      </c>
      <c r="I30" s="40">
        <f>ROUND(G30*H30,P4)</f>
        <v>0</v>
      </c>
      <c r="J30" s="38" t="s">
        <v>83</v>
      </c>
      <c r="O30" s="41">
        <f>I30*0.21</f>
        <v>0</v>
      </c>
      <c r="P30">
        <v>3</v>
      </c>
    </row>
    <row r="31">
      <c r="A31" s="35" t="s">
        <v>84</v>
      </c>
      <c r="B31" s="42"/>
      <c r="C31" s="43"/>
      <c r="D31" s="43"/>
      <c r="E31" s="37" t="s">
        <v>514</v>
      </c>
      <c r="F31" s="43"/>
      <c r="G31" s="43"/>
      <c r="H31" s="43"/>
      <c r="I31" s="43"/>
      <c r="J31" s="44"/>
    </row>
    <row r="32">
      <c r="A32" s="35" t="s">
        <v>86</v>
      </c>
      <c r="B32" s="42"/>
      <c r="C32" s="43"/>
      <c r="D32" s="43"/>
      <c r="E32" s="45" t="s">
        <v>515</v>
      </c>
      <c r="F32" s="43"/>
      <c r="G32" s="43"/>
      <c r="H32" s="43"/>
      <c r="I32" s="43"/>
      <c r="J32" s="44"/>
    </row>
    <row r="33" ht="90">
      <c r="A33" s="35" t="s">
        <v>88</v>
      </c>
      <c r="B33" s="42"/>
      <c r="C33" s="43"/>
      <c r="D33" s="43"/>
      <c r="E33" s="37" t="s">
        <v>158</v>
      </c>
      <c r="F33" s="43"/>
      <c r="G33" s="43"/>
      <c r="H33" s="43"/>
      <c r="I33" s="43"/>
      <c r="J33" s="44"/>
    </row>
    <row r="34">
      <c r="A34" s="35" t="s">
        <v>78</v>
      </c>
      <c r="B34" s="35">
        <v>7</v>
      </c>
      <c r="C34" s="36" t="s">
        <v>169</v>
      </c>
      <c r="D34" s="35" t="s">
        <v>121</v>
      </c>
      <c r="E34" s="37" t="s">
        <v>170</v>
      </c>
      <c r="F34" s="38" t="s">
        <v>130</v>
      </c>
      <c r="G34" s="39">
        <v>1458.8199999999999</v>
      </c>
      <c r="H34" s="40">
        <v>0</v>
      </c>
      <c r="I34" s="40">
        <f>ROUND(G34*H34,P4)</f>
        <v>0</v>
      </c>
      <c r="J34" s="38" t="s">
        <v>83</v>
      </c>
      <c r="O34" s="41">
        <f>I34*0.21</f>
        <v>0</v>
      </c>
      <c r="P34">
        <v>3</v>
      </c>
    </row>
    <row r="35" ht="45">
      <c r="A35" s="35" t="s">
        <v>84</v>
      </c>
      <c r="B35" s="42"/>
      <c r="C35" s="43"/>
      <c r="D35" s="43"/>
      <c r="E35" s="37" t="s">
        <v>516</v>
      </c>
      <c r="F35" s="43"/>
      <c r="G35" s="43"/>
      <c r="H35" s="43"/>
      <c r="I35" s="43"/>
      <c r="J35" s="44"/>
    </row>
    <row r="36">
      <c r="A36" s="35" t="s">
        <v>86</v>
      </c>
      <c r="B36" s="42"/>
      <c r="C36" s="43"/>
      <c r="D36" s="43"/>
      <c r="E36" s="45" t="s">
        <v>517</v>
      </c>
      <c r="F36" s="43"/>
      <c r="G36" s="43"/>
      <c r="H36" s="43"/>
      <c r="I36" s="43"/>
      <c r="J36" s="44"/>
    </row>
    <row r="37" ht="409.5">
      <c r="A37" s="35" t="s">
        <v>88</v>
      </c>
      <c r="B37" s="42"/>
      <c r="C37" s="43"/>
      <c r="D37" s="43"/>
      <c r="E37" s="37" t="s">
        <v>173</v>
      </c>
      <c r="F37" s="43"/>
      <c r="G37" s="43"/>
      <c r="H37" s="43"/>
      <c r="I37" s="43"/>
      <c r="J37" s="44"/>
    </row>
    <row r="38">
      <c r="A38" s="35" t="s">
        <v>78</v>
      </c>
      <c r="B38" s="35">
        <v>8</v>
      </c>
      <c r="C38" s="36" t="s">
        <v>169</v>
      </c>
      <c r="D38" s="35" t="s">
        <v>174</v>
      </c>
      <c r="E38" s="37" t="s">
        <v>170</v>
      </c>
      <c r="F38" s="38" t="s">
        <v>130</v>
      </c>
      <c r="G38" s="39">
        <v>137.24600000000001</v>
      </c>
      <c r="H38" s="40">
        <v>0</v>
      </c>
      <c r="I38" s="40">
        <f>ROUND(G38*H38,P4)</f>
        <v>0</v>
      </c>
      <c r="J38" s="38" t="s">
        <v>83</v>
      </c>
      <c r="O38" s="41">
        <f>I38*0.21</f>
        <v>0</v>
      </c>
      <c r="P38">
        <v>3</v>
      </c>
    </row>
    <row r="39" ht="30">
      <c r="A39" s="35" t="s">
        <v>84</v>
      </c>
      <c r="B39" s="42"/>
      <c r="C39" s="43"/>
      <c r="D39" s="43"/>
      <c r="E39" s="37" t="s">
        <v>175</v>
      </c>
      <c r="F39" s="43"/>
      <c r="G39" s="43"/>
      <c r="H39" s="43"/>
      <c r="I39" s="43"/>
      <c r="J39" s="44"/>
    </row>
    <row r="40" ht="30">
      <c r="A40" s="35" t="s">
        <v>86</v>
      </c>
      <c r="B40" s="42"/>
      <c r="C40" s="43"/>
      <c r="D40" s="43"/>
      <c r="E40" s="45" t="s">
        <v>518</v>
      </c>
      <c r="F40" s="43"/>
      <c r="G40" s="43"/>
      <c r="H40" s="43"/>
      <c r="I40" s="43"/>
      <c r="J40" s="44"/>
    </row>
    <row r="41" ht="409.5">
      <c r="A41" s="35" t="s">
        <v>88</v>
      </c>
      <c r="B41" s="42"/>
      <c r="C41" s="43"/>
      <c r="D41" s="43"/>
      <c r="E41" s="37" t="s">
        <v>173</v>
      </c>
      <c r="F41" s="43"/>
      <c r="G41" s="43"/>
      <c r="H41" s="43"/>
      <c r="I41" s="43"/>
      <c r="J41" s="44"/>
    </row>
    <row r="42">
      <c r="A42" s="35" t="s">
        <v>78</v>
      </c>
      <c r="B42" s="35">
        <v>9</v>
      </c>
      <c r="C42" s="36" t="s">
        <v>177</v>
      </c>
      <c r="D42" s="35" t="s">
        <v>80</v>
      </c>
      <c r="E42" s="37" t="s">
        <v>178</v>
      </c>
      <c r="F42" s="38" t="s">
        <v>130</v>
      </c>
      <c r="G42" s="39">
        <v>886.00999999999999</v>
      </c>
      <c r="H42" s="40">
        <v>0</v>
      </c>
      <c r="I42" s="40">
        <f>ROUND(G42*H42,P4)</f>
        <v>0</v>
      </c>
      <c r="J42" s="38" t="s">
        <v>83</v>
      </c>
      <c r="O42" s="41">
        <f>I42*0.21</f>
        <v>0</v>
      </c>
      <c r="P42">
        <v>3</v>
      </c>
    </row>
    <row r="43">
      <c r="A43" s="35" t="s">
        <v>84</v>
      </c>
      <c r="B43" s="42"/>
      <c r="C43" s="43"/>
      <c r="D43" s="43"/>
      <c r="E43" s="37" t="s">
        <v>179</v>
      </c>
      <c r="F43" s="43"/>
      <c r="G43" s="43"/>
      <c r="H43" s="43"/>
      <c r="I43" s="43"/>
      <c r="J43" s="44"/>
    </row>
    <row r="44" ht="60">
      <c r="A44" s="35" t="s">
        <v>86</v>
      </c>
      <c r="B44" s="42"/>
      <c r="C44" s="43"/>
      <c r="D44" s="43"/>
      <c r="E44" s="45" t="s">
        <v>519</v>
      </c>
      <c r="F44" s="43"/>
      <c r="G44" s="43"/>
      <c r="H44" s="43"/>
      <c r="I44" s="43"/>
      <c r="J44" s="44"/>
    </row>
    <row r="45" ht="390">
      <c r="A45" s="35" t="s">
        <v>88</v>
      </c>
      <c r="B45" s="42"/>
      <c r="C45" s="43"/>
      <c r="D45" s="43"/>
      <c r="E45" s="37" t="s">
        <v>181</v>
      </c>
      <c r="F45" s="43"/>
      <c r="G45" s="43"/>
      <c r="H45" s="43"/>
      <c r="I45" s="43"/>
      <c r="J45" s="44"/>
    </row>
    <row r="46">
      <c r="A46" s="35" t="s">
        <v>78</v>
      </c>
      <c r="B46" s="35">
        <v>10</v>
      </c>
      <c r="C46" s="36" t="s">
        <v>426</v>
      </c>
      <c r="D46" s="35" t="s">
        <v>80</v>
      </c>
      <c r="E46" s="37" t="s">
        <v>427</v>
      </c>
      <c r="F46" s="38" t="s">
        <v>130</v>
      </c>
      <c r="G46" s="39">
        <v>48.125999999999998</v>
      </c>
      <c r="H46" s="40">
        <v>0</v>
      </c>
      <c r="I46" s="40">
        <f>ROUND(G46*H46,P4)</f>
        <v>0</v>
      </c>
      <c r="J46" s="38" t="s">
        <v>83</v>
      </c>
      <c r="O46" s="41">
        <f>I46*0.21</f>
        <v>0</v>
      </c>
      <c r="P46">
        <v>3</v>
      </c>
    </row>
    <row r="47">
      <c r="A47" s="35" t="s">
        <v>84</v>
      </c>
      <c r="B47" s="42"/>
      <c r="C47" s="43"/>
      <c r="D47" s="43"/>
      <c r="E47" s="37" t="s">
        <v>520</v>
      </c>
      <c r="F47" s="43"/>
      <c r="G47" s="43"/>
      <c r="H47" s="43"/>
      <c r="I47" s="43"/>
      <c r="J47" s="44"/>
    </row>
    <row r="48" ht="45">
      <c r="A48" s="35" t="s">
        <v>86</v>
      </c>
      <c r="B48" s="42"/>
      <c r="C48" s="43"/>
      <c r="D48" s="43"/>
      <c r="E48" s="45" t="s">
        <v>521</v>
      </c>
      <c r="F48" s="43"/>
      <c r="G48" s="43"/>
      <c r="H48" s="43"/>
      <c r="I48" s="43"/>
      <c r="J48" s="44"/>
    </row>
    <row r="49" ht="405">
      <c r="A49" s="35" t="s">
        <v>88</v>
      </c>
      <c r="B49" s="42"/>
      <c r="C49" s="43"/>
      <c r="D49" s="43"/>
      <c r="E49" s="37" t="s">
        <v>430</v>
      </c>
      <c r="F49" s="43"/>
      <c r="G49" s="43"/>
      <c r="H49" s="43"/>
      <c r="I49" s="43"/>
      <c r="J49" s="44"/>
    </row>
    <row r="50">
      <c r="A50" s="35" t="s">
        <v>78</v>
      </c>
      <c r="B50" s="35">
        <v>11</v>
      </c>
      <c r="C50" s="36" t="s">
        <v>187</v>
      </c>
      <c r="D50" s="35" t="s">
        <v>80</v>
      </c>
      <c r="E50" s="37" t="s">
        <v>188</v>
      </c>
      <c r="F50" s="38" t="s">
        <v>130</v>
      </c>
      <c r="G50" s="39">
        <v>193</v>
      </c>
      <c r="H50" s="40">
        <v>0</v>
      </c>
      <c r="I50" s="40">
        <f>ROUND(G50*H50,P4)</f>
        <v>0</v>
      </c>
      <c r="J50" s="38" t="s">
        <v>83</v>
      </c>
      <c r="O50" s="41">
        <f>I50*0.21</f>
        <v>0</v>
      </c>
      <c r="P50">
        <v>3</v>
      </c>
    </row>
    <row r="51" ht="30">
      <c r="A51" s="35" t="s">
        <v>84</v>
      </c>
      <c r="B51" s="42"/>
      <c r="C51" s="43"/>
      <c r="D51" s="43"/>
      <c r="E51" s="37" t="s">
        <v>522</v>
      </c>
      <c r="F51" s="43"/>
      <c r="G51" s="43"/>
      <c r="H51" s="43"/>
      <c r="I51" s="43"/>
      <c r="J51" s="44"/>
    </row>
    <row r="52">
      <c r="A52" s="35" t="s">
        <v>86</v>
      </c>
      <c r="B52" s="42"/>
      <c r="C52" s="43"/>
      <c r="D52" s="43"/>
      <c r="E52" s="45" t="s">
        <v>523</v>
      </c>
      <c r="F52" s="43"/>
      <c r="G52" s="43"/>
      <c r="H52" s="43"/>
      <c r="I52" s="43"/>
      <c r="J52" s="44"/>
    </row>
    <row r="53" ht="345">
      <c r="A53" s="35" t="s">
        <v>88</v>
      </c>
      <c r="B53" s="42"/>
      <c r="C53" s="43"/>
      <c r="D53" s="43"/>
      <c r="E53" s="37" t="s">
        <v>191</v>
      </c>
      <c r="F53" s="43"/>
      <c r="G53" s="43"/>
      <c r="H53" s="43"/>
      <c r="I53" s="43"/>
      <c r="J53" s="44"/>
    </row>
    <row r="54">
      <c r="A54" s="35" t="s">
        <v>78</v>
      </c>
      <c r="B54" s="35">
        <v>12</v>
      </c>
      <c r="C54" s="36" t="s">
        <v>192</v>
      </c>
      <c r="D54" s="35" t="s">
        <v>80</v>
      </c>
      <c r="E54" s="37" t="s">
        <v>193</v>
      </c>
      <c r="F54" s="38" t="s">
        <v>130</v>
      </c>
      <c r="G54" s="39">
        <v>1644.192</v>
      </c>
      <c r="H54" s="40">
        <v>0</v>
      </c>
      <c r="I54" s="40">
        <f>ROUND(G54*H54,P4)</f>
        <v>0</v>
      </c>
      <c r="J54" s="38" t="s">
        <v>83</v>
      </c>
      <c r="O54" s="41">
        <f>I54*0.21</f>
        <v>0</v>
      </c>
      <c r="P54">
        <v>3</v>
      </c>
    </row>
    <row r="55">
      <c r="A55" s="35" t="s">
        <v>84</v>
      </c>
      <c r="B55" s="42"/>
      <c r="C55" s="43"/>
      <c r="D55" s="43"/>
      <c r="E55" s="46" t="s">
        <v>80</v>
      </c>
      <c r="F55" s="43"/>
      <c r="G55" s="43"/>
      <c r="H55" s="43"/>
      <c r="I55" s="43"/>
      <c r="J55" s="44"/>
    </row>
    <row r="56" ht="60">
      <c r="A56" s="35" t="s">
        <v>86</v>
      </c>
      <c r="B56" s="42"/>
      <c r="C56" s="43"/>
      <c r="D56" s="43"/>
      <c r="E56" s="45" t="s">
        <v>524</v>
      </c>
      <c r="F56" s="43"/>
      <c r="G56" s="43"/>
      <c r="H56" s="43"/>
      <c r="I56" s="43"/>
      <c r="J56" s="44"/>
    </row>
    <row r="57" ht="240">
      <c r="A57" s="35" t="s">
        <v>88</v>
      </c>
      <c r="B57" s="42"/>
      <c r="C57" s="43"/>
      <c r="D57" s="43"/>
      <c r="E57" s="37" t="s">
        <v>195</v>
      </c>
      <c r="F57" s="43"/>
      <c r="G57" s="43"/>
      <c r="H57" s="43"/>
      <c r="I57" s="43"/>
      <c r="J57" s="44"/>
    </row>
    <row r="58">
      <c r="A58" s="35" t="s">
        <v>78</v>
      </c>
      <c r="B58" s="35">
        <v>13</v>
      </c>
      <c r="C58" s="36" t="s">
        <v>384</v>
      </c>
      <c r="D58" s="35" t="s">
        <v>80</v>
      </c>
      <c r="E58" s="37" t="s">
        <v>385</v>
      </c>
      <c r="F58" s="38" t="s">
        <v>130</v>
      </c>
      <c r="G58" s="39">
        <v>210.61000000000001</v>
      </c>
      <c r="H58" s="40">
        <v>0</v>
      </c>
      <c r="I58" s="40">
        <f>ROUND(G58*H58,P4)</f>
        <v>0</v>
      </c>
      <c r="J58" s="38" t="s">
        <v>83</v>
      </c>
      <c r="O58" s="41">
        <f>I58*0.21</f>
        <v>0</v>
      </c>
      <c r="P58">
        <v>3</v>
      </c>
    </row>
    <row r="59">
      <c r="A59" s="35" t="s">
        <v>84</v>
      </c>
      <c r="B59" s="42"/>
      <c r="C59" s="43"/>
      <c r="D59" s="43"/>
      <c r="E59" s="37" t="s">
        <v>525</v>
      </c>
      <c r="F59" s="43"/>
      <c r="G59" s="43"/>
      <c r="H59" s="43"/>
      <c r="I59" s="43"/>
      <c r="J59" s="44"/>
    </row>
    <row r="60">
      <c r="A60" s="35" t="s">
        <v>86</v>
      </c>
      <c r="B60" s="42"/>
      <c r="C60" s="43"/>
      <c r="D60" s="43"/>
      <c r="E60" s="45" t="s">
        <v>526</v>
      </c>
      <c r="F60" s="43"/>
      <c r="G60" s="43"/>
      <c r="H60" s="43"/>
      <c r="I60" s="43"/>
      <c r="J60" s="44"/>
    </row>
    <row r="61" ht="315">
      <c r="A61" s="35" t="s">
        <v>88</v>
      </c>
      <c r="B61" s="42"/>
      <c r="C61" s="43"/>
      <c r="D61" s="43"/>
      <c r="E61" s="37" t="s">
        <v>387</v>
      </c>
      <c r="F61" s="43"/>
      <c r="G61" s="43"/>
      <c r="H61" s="43"/>
      <c r="I61" s="43"/>
      <c r="J61" s="44"/>
    </row>
    <row r="62">
      <c r="A62" s="35" t="s">
        <v>78</v>
      </c>
      <c r="B62" s="35">
        <v>14</v>
      </c>
      <c r="C62" s="36" t="s">
        <v>437</v>
      </c>
      <c r="D62" s="35" t="s">
        <v>80</v>
      </c>
      <c r="E62" s="37" t="s">
        <v>438</v>
      </c>
      <c r="F62" s="38" t="s">
        <v>130</v>
      </c>
      <c r="G62" s="39">
        <v>7.5</v>
      </c>
      <c r="H62" s="40">
        <v>0</v>
      </c>
      <c r="I62" s="40">
        <f>ROUND(G62*H62,P4)</f>
        <v>0</v>
      </c>
      <c r="J62" s="38" t="s">
        <v>83</v>
      </c>
      <c r="O62" s="41">
        <f>I62*0.21</f>
        <v>0</v>
      </c>
      <c r="P62">
        <v>3</v>
      </c>
    </row>
    <row r="63">
      <c r="A63" s="35" t="s">
        <v>84</v>
      </c>
      <c r="B63" s="42"/>
      <c r="C63" s="43"/>
      <c r="D63" s="43"/>
      <c r="E63" s="37" t="s">
        <v>527</v>
      </c>
      <c r="F63" s="43"/>
      <c r="G63" s="43"/>
      <c r="H63" s="43"/>
      <c r="I63" s="43"/>
      <c r="J63" s="44"/>
    </row>
    <row r="64">
      <c r="A64" s="35" t="s">
        <v>86</v>
      </c>
      <c r="B64" s="42"/>
      <c r="C64" s="43"/>
      <c r="D64" s="43"/>
      <c r="E64" s="45" t="s">
        <v>528</v>
      </c>
      <c r="F64" s="43"/>
      <c r="G64" s="43"/>
      <c r="H64" s="43"/>
      <c r="I64" s="43"/>
      <c r="J64" s="44"/>
    </row>
    <row r="65" ht="390">
      <c r="A65" s="35" t="s">
        <v>88</v>
      </c>
      <c r="B65" s="42"/>
      <c r="C65" s="43"/>
      <c r="D65" s="43"/>
      <c r="E65" s="37" t="s">
        <v>441</v>
      </c>
      <c r="F65" s="43"/>
      <c r="G65" s="43"/>
      <c r="H65" s="43"/>
      <c r="I65" s="43"/>
      <c r="J65" s="44"/>
    </row>
    <row r="66">
      <c r="A66" s="35" t="s">
        <v>78</v>
      </c>
      <c r="B66" s="35">
        <v>15</v>
      </c>
      <c r="C66" s="36" t="s">
        <v>348</v>
      </c>
      <c r="D66" s="35" t="s">
        <v>80</v>
      </c>
      <c r="E66" s="37" t="s">
        <v>349</v>
      </c>
      <c r="F66" s="38" t="s">
        <v>130</v>
      </c>
      <c r="G66" s="39">
        <v>482.39999999999998</v>
      </c>
      <c r="H66" s="40">
        <v>0</v>
      </c>
      <c r="I66" s="40">
        <f>ROUND(G66*H66,P4)</f>
        <v>0</v>
      </c>
      <c r="J66" s="38" t="s">
        <v>83</v>
      </c>
      <c r="O66" s="41">
        <f>I66*0.21</f>
        <v>0</v>
      </c>
      <c r="P66">
        <v>3</v>
      </c>
    </row>
    <row r="67" ht="30">
      <c r="A67" s="35" t="s">
        <v>84</v>
      </c>
      <c r="B67" s="42"/>
      <c r="C67" s="43"/>
      <c r="D67" s="43"/>
      <c r="E67" s="37" t="s">
        <v>529</v>
      </c>
      <c r="F67" s="43"/>
      <c r="G67" s="43"/>
      <c r="H67" s="43"/>
      <c r="I67" s="43"/>
      <c r="J67" s="44"/>
    </row>
    <row r="68">
      <c r="A68" s="35" t="s">
        <v>86</v>
      </c>
      <c r="B68" s="42"/>
      <c r="C68" s="43"/>
      <c r="D68" s="43"/>
      <c r="E68" s="45" t="s">
        <v>530</v>
      </c>
      <c r="F68" s="43"/>
      <c r="G68" s="43"/>
      <c r="H68" s="43"/>
      <c r="I68" s="43"/>
      <c r="J68" s="44"/>
    </row>
    <row r="69" ht="45">
      <c r="A69" s="35" t="s">
        <v>88</v>
      </c>
      <c r="B69" s="42"/>
      <c r="C69" s="43"/>
      <c r="D69" s="43"/>
      <c r="E69" s="37" t="s">
        <v>352</v>
      </c>
      <c r="F69" s="43"/>
      <c r="G69" s="43"/>
      <c r="H69" s="43"/>
      <c r="I69" s="43"/>
      <c r="J69" s="44"/>
    </row>
    <row r="70">
      <c r="A70" s="35" t="s">
        <v>78</v>
      </c>
      <c r="B70" s="35">
        <v>16</v>
      </c>
      <c r="C70" s="36" t="s">
        <v>200</v>
      </c>
      <c r="D70" s="35" t="s">
        <v>80</v>
      </c>
      <c r="E70" s="37" t="s">
        <v>201</v>
      </c>
      <c r="F70" s="38" t="s">
        <v>150</v>
      </c>
      <c r="G70" s="39">
        <v>2520</v>
      </c>
      <c r="H70" s="40">
        <v>0</v>
      </c>
      <c r="I70" s="40">
        <f>ROUND(G70*H70,P4)</f>
        <v>0</v>
      </c>
      <c r="J70" s="38" t="s">
        <v>83</v>
      </c>
      <c r="O70" s="41">
        <f>I70*0.21</f>
        <v>0</v>
      </c>
      <c r="P70">
        <v>3</v>
      </c>
    </row>
    <row r="71">
      <c r="A71" s="35" t="s">
        <v>84</v>
      </c>
      <c r="B71" s="42"/>
      <c r="C71" s="43"/>
      <c r="D71" s="43"/>
      <c r="E71" s="46" t="s">
        <v>80</v>
      </c>
      <c r="F71" s="43"/>
      <c r="G71" s="43"/>
      <c r="H71" s="43"/>
      <c r="I71" s="43"/>
      <c r="J71" s="44"/>
    </row>
    <row r="72">
      <c r="A72" s="35" t="s">
        <v>86</v>
      </c>
      <c r="B72" s="42"/>
      <c r="C72" s="43"/>
      <c r="D72" s="43"/>
      <c r="E72" s="45" t="s">
        <v>531</v>
      </c>
      <c r="F72" s="43"/>
      <c r="G72" s="43"/>
      <c r="H72" s="43"/>
      <c r="I72" s="43"/>
      <c r="J72" s="44"/>
    </row>
    <row r="73" ht="30">
      <c r="A73" s="35" t="s">
        <v>88</v>
      </c>
      <c r="B73" s="42"/>
      <c r="C73" s="43"/>
      <c r="D73" s="43"/>
      <c r="E73" s="37" t="s">
        <v>203</v>
      </c>
      <c r="F73" s="43"/>
      <c r="G73" s="43"/>
      <c r="H73" s="43"/>
      <c r="I73" s="43"/>
      <c r="J73" s="44"/>
    </row>
    <row r="74">
      <c r="A74" s="35" t="s">
        <v>78</v>
      </c>
      <c r="B74" s="35">
        <v>17</v>
      </c>
      <c r="C74" s="36" t="s">
        <v>204</v>
      </c>
      <c r="D74" s="35" t="s">
        <v>80</v>
      </c>
      <c r="E74" s="37" t="s">
        <v>205</v>
      </c>
      <c r="F74" s="38" t="s">
        <v>150</v>
      </c>
      <c r="G74" s="39">
        <v>2520</v>
      </c>
      <c r="H74" s="40">
        <v>0</v>
      </c>
      <c r="I74" s="40">
        <f>ROUND(G74*H74,P4)</f>
        <v>0</v>
      </c>
      <c r="J74" s="38" t="s">
        <v>83</v>
      </c>
      <c r="O74" s="41">
        <f>I74*0.21</f>
        <v>0</v>
      </c>
      <c r="P74">
        <v>3</v>
      </c>
    </row>
    <row r="75">
      <c r="A75" s="35" t="s">
        <v>84</v>
      </c>
      <c r="B75" s="42"/>
      <c r="C75" s="43"/>
      <c r="D75" s="43"/>
      <c r="E75" s="46" t="s">
        <v>80</v>
      </c>
      <c r="F75" s="43"/>
      <c r="G75" s="43"/>
      <c r="H75" s="43"/>
      <c r="I75" s="43"/>
      <c r="J75" s="44"/>
    </row>
    <row r="76">
      <c r="A76" s="35" t="s">
        <v>86</v>
      </c>
      <c r="B76" s="42"/>
      <c r="C76" s="43"/>
      <c r="D76" s="43"/>
      <c r="E76" s="45" t="s">
        <v>531</v>
      </c>
      <c r="F76" s="43"/>
      <c r="G76" s="43"/>
      <c r="H76" s="43"/>
      <c r="I76" s="43"/>
      <c r="J76" s="44"/>
    </row>
    <row r="77" ht="45">
      <c r="A77" s="35" t="s">
        <v>88</v>
      </c>
      <c r="B77" s="42"/>
      <c r="C77" s="43"/>
      <c r="D77" s="43"/>
      <c r="E77" s="37" t="s">
        <v>206</v>
      </c>
      <c r="F77" s="43"/>
      <c r="G77" s="43"/>
      <c r="H77" s="43"/>
      <c r="I77" s="43"/>
      <c r="J77" s="44"/>
    </row>
    <row r="78">
      <c r="A78" s="35" t="s">
        <v>78</v>
      </c>
      <c r="B78" s="35">
        <v>18</v>
      </c>
      <c r="C78" s="36" t="s">
        <v>207</v>
      </c>
      <c r="D78" s="35" t="s">
        <v>80</v>
      </c>
      <c r="E78" s="37" t="s">
        <v>208</v>
      </c>
      <c r="F78" s="38" t="s">
        <v>150</v>
      </c>
      <c r="G78" s="39">
        <v>2520</v>
      </c>
      <c r="H78" s="40">
        <v>0</v>
      </c>
      <c r="I78" s="40">
        <f>ROUND(G78*H78,P4)</f>
        <v>0</v>
      </c>
      <c r="J78" s="38" t="s">
        <v>83</v>
      </c>
      <c r="O78" s="41">
        <f>I78*0.21</f>
        <v>0</v>
      </c>
      <c r="P78">
        <v>3</v>
      </c>
    </row>
    <row r="79">
      <c r="A79" s="35" t="s">
        <v>84</v>
      </c>
      <c r="B79" s="42"/>
      <c r="C79" s="43"/>
      <c r="D79" s="43"/>
      <c r="E79" s="46" t="s">
        <v>80</v>
      </c>
      <c r="F79" s="43"/>
      <c r="G79" s="43"/>
      <c r="H79" s="43"/>
      <c r="I79" s="43"/>
      <c r="J79" s="44"/>
    </row>
    <row r="80">
      <c r="A80" s="35" t="s">
        <v>86</v>
      </c>
      <c r="B80" s="42"/>
      <c r="C80" s="43"/>
      <c r="D80" s="43"/>
      <c r="E80" s="45" t="s">
        <v>531</v>
      </c>
      <c r="F80" s="43"/>
      <c r="G80" s="43"/>
      <c r="H80" s="43"/>
      <c r="I80" s="43"/>
      <c r="J80" s="44"/>
    </row>
    <row r="81" ht="45">
      <c r="A81" s="35" t="s">
        <v>88</v>
      </c>
      <c r="B81" s="42"/>
      <c r="C81" s="43"/>
      <c r="D81" s="43"/>
      <c r="E81" s="37" t="s">
        <v>209</v>
      </c>
      <c r="F81" s="43"/>
      <c r="G81" s="43"/>
      <c r="H81" s="43"/>
      <c r="I81" s="43"/>
      <c r="J81" s="44"/>
    </row>
    <row r="82">
      <c r="A82" s="29" t="s">
        <v>75</v>
      </c>
      <c r="B82" s="30"/>
      <c r="C82" s="31" t="s">
        <v>408</v>
      </c>
      <c r="D82" s="32"/>
      <c r="E82" s="29" t="s">
        <v>453</v>
      </c>
      <c r="F82" s="32"/>
      <c r="G82" s="32"/>
      <c r="H82" s="32"/>
      <c r="I82" s="33">
        <f>SUMIFS(I83:I98,A83:A98,"P")</f>
        <v>0</v>
      </c>
      <c r="J82" s="34"/>
    </row>
    <row r="83">
      <c r="A83" s="35" t="s">
        <v>78</v>
      </c>
      <c r="B83" s="35">
        <v>19</v>
      </c>
      <c r="C83" s="36" t="s">
        <v>532</v>
      </c>
      <c r="D83" s="35" t="s">
        <v>80</v>
      </c>
      <c r="E83" s="37" t="s">
        <v>533</v>
      </c>
      <c r="F83" s="38" t="s">
        <v>130</v>
      </c>
      <c r="G83" s="39">
        <v>4.3730000000000002</v>
      </c>
      <c r="H83" s="40">
        <v>0</v>
      </c>
      <c r="I83" s="40">
        <f>ROUND(G83*H83,P4)</f>
        <v>0</v>
      </c>
      <c r="J83" s="38" t="s">
        <v>83</v>
      </c>
      <c r="O83" s="41">
        <f>I83*0.21</f>
        <v>0</v>
      </c>
      <c r="P83">
        <v>3</v>
      </c>
    </row>
    <row r="84">
      <c r="A84" s="35" t="s">
        <v>84</v>
      </c>
      <c r="B84" s="42"/>
      <c r="C84" s="43"/>
      <c r="D84" s="43"/>
      <c r="E84" s="37" t="s">
        <v>534</v>
      </c>
      <c r="F84" s="43"/>
      <c r="G84" s="43"/>
      <c r="H84" s="43"/>
      <c r="I84" s="43"/>
      <c r="J84" s="44"/>
    </row>
    <row r="85" ht="90">
      <c r="A85" s="35" t="s">
        <v>86</v>
      </c>
      <c r="B85" s="42"/>
      <c r="C85" s="43"/>
      <c r="D85" s="43"/>
      <c r="E85" s="45" t="s">
        <v>535</v>
      </c>
      <c r="F85" s="43"/>
      <c r="G85" s="43"/>
      <c r="H85" s="43"/>
      <c r="I85" s="43"/>
      <c r="J85" s="44"/>
    </row>
    <row r="86" ht="409.5">
      <c r="A86" s="35" t="s">
        <v>88</v>
      </c>
      <c r="B86" s="42"/>
      <c r="C86" s="43"/>
      <c r="D86" s="43"/>
      <c r="E86" s="37" t="s">
        <v>536</v>
      </c>
      <c r="F86" s="43"/>
      <c r="G86" s="43"/>
      <c r="H86" s="43"/>
      <c r="I86" s="43"/>
      <c r="J86" s="44"/>
    </row>
    <row r="87">
      <c r="A87" s="35" t="s">
        <v>78</v>
      </c>
      <c r="B87" s="35">
        <v>20</v>
      </c>
      <c r="C87" s="36" t="s">
        <v>537</v>
      </c>
      <c r="D87" s="35" t="s">
        <v>80</v>
      </c>
      <c r="E87" s="37" t="s">
        <v>538</v>
      </c>
      <c r="F87" s="38" t="s">
        <v>130</v>
      </c>
      <c r="G87" s="39">
        <v>3.968</v>
      </c>
      <c r="H87" s="40">
        <v>0</v>
      </c>
      <c r="I87" s="40">
        <f>ROUND(G87*H87,P4)</f>
        <v>0</v>
      </c>
      <c r="J87" s="38" t="s">
        <v>83</v>
      </c>
      <c r="O87" s="41">
        <f>I87*0.21</f>
        <v>0</v>
      </c>
      <c r="P87">
        <v>3</v>
      </c>
    </row>
    <row r="88">
      <c r="A88" s="35" t="s">
        <v>84</v>
      </c>
      <c r="B88" s="42"/>
      <c r="C88" s="43"/>
      <c r="D88" s="43"/>
      <c r="E88" s="37" t="s">
        <v>539</v>
      </c>
      <c r="F88" s="43"/>
      <c r="G88" s="43"/>
      <c r="H88" s="43"/>
      <c r="I88" s="43"/>
      <c r="J88" s="44"/>
    </row>
    <row r="89" ht="45">
      <c r="A89" s="35" t="s">
        <v>86</v>
      </c>
      <c r="B89" s="42"/>
      <c r="C89" s="43"/>
      <c r="D89" s="43"/>
      <c r="E89" s="45" t="s">
        <v>540</v>
      </c>
      <c r="F89" s="43"/>
      <c r="G89" s="43"/>
      <c r="H89" s="43"/>
      <c r="I89" s="43"/>
      <c r="J89" s="44"/>
    </row>
    <row r="90" ht="60">
      <c r="A90" s="35" t="s">
        <v>88</v>
      </c>
      <c r="B90" s="42"/>
      <c r="C90" s="43"/>
      <c r="D90" s="43"/>
      <c r="E90" s="37" t="s">
        <v>458</v>
      </c>
      <c r="F90" s="43"/>
      <c r="G90" s="43"/>
      <c r="H90" s="43"/>
      <c r="I90" s="43"/>
      <c r="J90" s="44"/>
    </row>
    <row r="91">
      <c r="A91" s="35" t="s">
        <v>78</v>
      </c>
      <c r="B91" s="35">
        <v>21</v>
      </c>
      <c r="C91" s="36" t="s">
        <v>541</v>
      </c>
      <c r="D91" s="35" t="s">
        <v>80</v>
      </c>
      <c r="E91" s="37" t="s">
        <v>542</v>
      </c>
      <c r="F91" s="38" t="s">
        <v>130</v>
      </c>
      <c r="G91" s="39">
        <v>0.76800000000000002</v>
      </c>
      <c r="H91" s="40">
        <v>0</v>
      </c>
      <c r="I91" s="40">
        <f>ROUND(G91*H91,P4)</f>
        <v>0</v>
      </c>
      <c r="J91" s="38" t="s">
        <v>83</v>
      </c>
      <c r="O91" s="41">
        <f>I91*0.21</f>
        <v>0</v>
      </c>
      <c r="P91">
        <v>3</v>
      </c>
    </row>
    <row r="92">
      <c r="A92" s="35" t="s">
        <v>84</v>
      </c>
      <c r="B92" s="42"/>
      <c r="C92" s="43"/>
      <c r="D92" s="43"/>
      <c r="E92" s="37" t="s">
        <v>543</v>
      </c>
      <c r="F92" s="43"/>
      <c r="G92" s="43"/>
      <c r="H92" s="43"/>
      <c r="I92" s="43"/>
      <c r="J92" s="44"/>
    </row>
    <row r="93">
      <c r="A93" s="35" t="s">
        <v>86</v>
      </c>
      <c r="B93" s="42"/>
      <c r="C93" s="43"/>
      <c r="D93" s="43"/>
      <c r="E93" s="45" t="s">
        <v>544</v>
      </c>
      <c r="F93" s="43"/>
      <c r="G93" s="43"/>
      <c r="H93" s="43"/>
      <c r="I93" s="43"/>
      <c r="J93" s="44"/>
    </row>
    <row r="94" ht="330">
      <c r="A94" s="35" t="s">
        <v>88</v>
      </c>
      <c r="B94" s="42"/>
      <c r="C94" s="43"/>
      <c r="D94" s="43"/>
      <c r="E94" s="37" t="s">
        <v>545</v>
      </c>
      <c r="F94" s="43"/>
      <c r="G94" s="43"/>
      <c r="H94" s="43"/>
      <c r="I94" s="43"/>
      <c r="J94" s="44"/>
    </row>
    <row r="95">
      <c r="A95" s="35" t="s">
        <v>78</v>
      </c>
      <c r="B95" s="35">
        <v>22</v>
      </c>
      <c r="C95" s="36" t="s">
        <v>546</v>
      </c>
      <c r="D95" s="35" t="s">
        <v>80</v>
      </c>
      <c r="E95" s="37" t="s">
        <v>547</v>
      </c>
      <c r="F95" s="38" t="s">
        <v>130</v>
      </c>
      <c r="G95" s="39">
        <v>3.8999999999999999</v>
      </c>
      <c r="H95" s="40">
        <v>0</v>
      </c>
      <c r="I95" s="40">
        <f>ROUND(G95*H95,P4)</f>
        <v>0</v>
      </c>
      <c r="J95" s="38" t="s">
        <v>83</v>
      </c>
      <c r="O95" s="41">
        <f>I95*0.21</f>
        <v>0</v>
      </c>
      <c r="P95">
        <v>3</v>
      </c>
    </row>
    <row r="96" ht="30">
      <c r="A96" s="35" t="s">
        <v>84</v>
      </c>
      <c r="B96" s="42"/>
      <c r="C96" s="43"/>
      <c r="D96" s="43"/>
      <c r="E96" s="37" t="s">
        <v>548</v>
      </c>
      <c r="F96" s="43"/>
      <c r="G96" s="43"/>
      <c r="H96" s="43"/>
      <c r="I96" s="43"/>
      <c r="J96" s="44"/>
    </row>
    <row r="97" ht="45">
      <c r="A97" s="35" t="s">
        <v>86</v>
      </c>
      <c r="B97" s="42"/>
      <c r="C97" s="43"/>
      <c r="D97" s="43"/>
      <c r="E97" s="45" t="s">
        <v>549</v>
      </c>
      <c r="F97" s="43"/>
      <c r="G97" s="43"/>
      <c r="H97" s="43"/>
      <c r="I97" s="43"/>
      <c r="J97" s="44"/>
    </row>
    <row r="98" ht="150">
      <c r="A98" s="35" t="s">
        <v>88</v>
      </c>
      <c r="B98" s="42"/>
      <c r="C98" s="43"/>
      <c r="D98" s="43"/>
      <c r="E98" s="37" t="s">
        <v>550</v>
      </c>
      <c r="F98" s="43"/>
      <c r="G98" s="43"/>
      <c r="H98" s="43"/>
      <c r="I98" s="43"/>
      <c r="J98" s="44"/>
    </row>
    <row r="99">
      <c r="A99" s="29" t="s">
        <v>75</v>
      </c>
      <c r="B99" s="30"/>
      <c r="C99" s="31" t="s">
        <v>174</v>
      </c>
      <c r="D99" s="32"/>
      <c r="E99" s="29" t="s">
        <v>210</v>
      </c>
      <c r="F99" s="32"/>
      <c r="G99" s="32"/>
      <c r="H99" s="32"/>
      <c r="I99" s="33">
        <f>SUMIFS(I100:I147,A100:A147,"P")</f>
        <v>0</v>
      </c>
      <c r="J99" s="34"/>
    </row>
    <row r="100" ht="30">
      <c r="A100" s="35" t="s">
        <v>78</v>
      </c>
      <c r="B100" s="35">
        <v>23</v>
      </c>
      <c r="C100" s="36" t="s">
        <v>551</v>
      </c>
      <c r="D100" s="35" t="s">
        <v>80</v>
      </c>
      <c r="E100" s="37" t="s">
        <v>552</v>
      </c>
      <c r="F100" s="38" t="s">
        <v>150</v>
      </c>
      <c r="G100" s="39">
        <v>640.77999999999997</v>
      </c>
      <c r="H100" s="40">
        <v>0</v>
      </c>
      <c r="I100" s="40">
        <f>ROUND(G100*H100,P4)</f>
        <v>0</v>
      </c>
      <c r="J100" s="38" t="s">
        <v>83</v>
      </c>
      <c r="O100" s="41">
        <f>I100*0.21</f>
        <v>0</v>
      </c>
      <c r="P100">
        <v>3</v>
      </c>
    </row>
    <row r="101">
      <c r="A101" s="35" t="s">
        <v>84</v>
      </c>
      <c r="B101" s="42"/>
      <c r="C101" s="43"/>
      <c r="D101" s="43"/>
      <c r="E101" s="46" t="s">
        <v>80</v>
      </c>
      <c r="F101" s="43"/>
      <c r="G101" s="43"/>
      <c r="H101" s="43"/>
      <c r="I101" s="43"/>
      <c r="J101" s="44"/>
    </row>
    <row r="102">
      <c r="A102" s="35" t="s">
        <v>86</v>
      </c>
      <c r="B102" s="42"/>
      <c r="C102" s="43"/>
      <c r="D102" s="43"/>
      <c r="E102" s="45" t="s">
        <v>553</v>
      </c>
      <c r="F102" s="43"/>
      <c r="G102" s="43"/>
      <c r="H102" s="43"/>
      <c r="I102" s="43"/>
      <c r="J102" s="44"/>
    </row>
    <row r="103" ht="60">
      <c r="A103" s="35" t="s">
        <v>88</v>
      </c>
      <c r="B103" s="42"/>
      <c r="C103" s="43"/>
      <c r="D103" s="43"/>
      <c r="E103" s="37" t="s">
        <v>215</v>
      </c>
      <c r="F103" s="43"/>
      <c r="G103" s="43"/>
      <c r="H103" s="43"/>
      <c r="I103" s="43"/>
      <c r="J103" s="44"/>
    </row>
    <row r="104">
      <c r="A104" s="35" t="s">
        <v>78</v>
      </c>
      <c r="B104" s="35">
        <v>24</v>
      </c>
      <c r="C104" s="36" t="s">
        <v>211</v>
      </c>
      <c r="D104" s="35" t="s">
        <v>80</v>
      </c>
      <c r="E104" s="37" t="s">
        <v>212</v>
      </c>
      <c r="F104" s="38" t="s">
        <v>130</v>
      </c>
      <c r="G104" s="39">
        <v>128.15600000000001</v>
      </c>
      <c r="H104" s="40">
        <v>0</v>
      </c>
      <c r="I104" s="40">
        <f>ROUND(G104*H104,P4)</f>
        <v>0</v>
      </c>
      <c r="J104" s="38" t="s">
        <v>83</v>
      </c>
      <c r="O104" s="41">
        <f>I104*0.21</f>
        <v>0</v>
      </c>
      <c r="P104">
        <v>3</v>
      </c>
    </row>
    <row r="105">
      <c r="A105" s="35" t="s">
        <v>84</v>
      </c>
      <c r="B105" s="42"/>
      <c r="C105" s="43"/>
      <c r="D105" s="43"/>
      <c r="E105" s="37" t="s">
        <v>554</v>
      </c>
      <c r="F105" s="43"/>
      <c r="G105" s="43"/>
      <c r="H105" s="43"/>
      <c r="I105" s="43"/>
      <c r="J105" s="44"/>
    </row>
    <row r="106">
      <c r="A106" s="35" t="s">
        <v>86</v>
      </c>
      <c r="B106" s="42"/>
      <c r="C106" s="43"/>
      <c r="D106" s="43"/>
      <c r="E106" s="45" t="s">
        <v>555</v>
      </c>
      <c r="F106" s="43"/>
      <c r="G106" s="43"/>
      <c r="H106" s="43"/>
      <c r="I106" s="43"/>
      <c r="J106" s="44"/>
    </row>
    <row r="107" ht="60">
      <c r="A107" s="35" t="s">
        <v>88</v>
      </c>
      <c r="B107" s="42"/>
      <c r="C107" s="43"/>
      <c r="D107" s="43"/>
      <c r="E107" s="37" t="s">
        <v>215</v>
      </c>
      <c r="F107" s="43"/>
      <c r="G107" s="43"/>
      <c r="H107" s="43"/>
      <c r="I107" s="43"/>
      <c r="J107" s="44"/>
    </row>
    <row r="108">
      <c r="A108" s="35" t="s">
        <v>78</v>
      </c>
      <c r="B108" s="35">
        <v>25</v>
      </c>
      <c r="C108" s="36" t="s">
        <v>556</v>
      </c>
      <c r="D108" s="35" t="s">
        <v>80</v>
      </c>
      <c r="E108" s="37" t="s">
        <v>557</v>
      </c>
      <c r="F108" s="38" t="s">
        <v>150</v>
      </c>
      <c r="G108" s="39">
        <v>9635.3299999999999</v>
      </c>
      <c r="H108" s="40">
        <v>0</v>
      </c>
      <c r="I108" s="40">
        <f>ROUND(G108*H108,P4)</f>
        <v>0</v>
      </c>
      <c r="J108" s="38" t="s">
        <v>83</v>
      </c>
      <c r="O108" s="41">
        <f>I108*0.21</f>
        <v>0</v>
      </c>
      <c r="P108">
        <v>3</v>
      </c>
    </row>
    <row r="109">
      <c r="A109" s="35" t="s">
        <v>84</v>
      </c>
      <c r="B109" s="42"/>
      <c r="C109" s="43"/>
      <c r="D109" s="43"/>
      <c r="E109" s="37" t="s">
        <v>558</v>
      </c>
      <c r="F109" s="43"/>
      <c r="G109" s="43"/>
      <c r="H109" s="43"/>
      <c r="I109" s="43"/>
      <c r="J109" s="44"/>
    </row>
    <row r="110">
      <c r="A110" s="35" t="s">
        <v>86</v>
      </c>
      <c r="B110" s="42"/>
      <c r="C110" s="43"/>
      <c r="D110" s="43"/>
      <c r="E110" s="45" t="s">
        <v>559</v>
      </c>
      <c r="F110" s="43"/>
      <c r="G110" s="43"/>
      <c r="H110" s="43"/>
      <c r="I110" s="43"/>
      <c r="J110" s="44"/>
    </row>
    <row r="111" ht="90">
      <c r="A111" s="35" t="s">
        <v>88</v>
      </c>
      <c r="B111" s="42"/>
      <c r="C111" s="43"/>
      <c r="D111" s="43"/>
      <c r="E111" s="37" t="s">
        <v>560</v>
      </c>
      <c r="F111" s="43"/>
      <c r="G111" s="43"/>
      <c r="H111" s="43"/>
      <c r="I111" s="43"/>
      <c r="J111" s="44"/>
    </row>
    <row r="112">
      <c r="A112" s="35" t="s">
        <v>78</v>
      </c>
      <c r="B112" s="35">
        <v>26</v>
      </c>
      <c r="C112" s="36" t="s">
        <v>216</v>
      </c>
      <c r="D112" s="35" t="s">
        <v>80</v>
      </c>
      <c r="E112" s="37" t="s">
        <v>217</v>
      </c>
      <c r="F112" s="38" t="s">
        <v>150</v>
      </c>
      <c r="G112" s="39">
        <v>1372.46</v>
      </c>
      <c r="H112" s="40">
        <v>0</v>
      </c>
      <c r="I112" s="40">
        <f>ROUND(G112*H112,P4)</f>
        <v>0</v>
      </c>
      <c r="J112" s="38" t="s">
        <v>83</v>
      </c>
      <c r="O112" s="41">
        <f>I112*0.21</f>
        <v>0</v>
      </c>
      <c r="P112">
        <v>3</v>
      </c>
    </row>
    <row r="113">
      <c r="A113" s="35" t="s">
        <v>84</v>
      </c>
      <c r="B113" s="42"/>
      <c r="C113" s="43"/>
      <c r="D113" s="43"/>
      <c r="E113" s="37" t="s">
        <v>218</v>
      </c>
      <c r="F113" s="43"/>
      <c r="G113" s="43"/>
      <c r="H113" s="43"/>
      <c r="I113" s="43"/>
      <c r="J113" s="44"/>
    </row>
    <row r="114">
      <c r="A114" s="35" t="s">
        <v>86</v>
      </c>
      <c r="B114" s="42"/>
      <c r="C114" s="43"/>
      <c r="D114" s="43"/>
      <c r="E114" s="45" t="s">
        <v>561</v>
      </c>
      <c r="F114" s="43"/>
      <c r="G114" s="43"/>
      <c r="H114" s="43"/>
      <c r="I114" s="43"/>
      <c r="J114" s="44"/>
    </row>
    <row r="115" ht="120">
      <c r="A115" s="35" t="s">
        <v>88</v>
      </c>
      <c r="B115" s="42"/>
      <c r="C115" s="43"/>
      <c r="D115" s="43"/>
      <c r="E115" s="37" t="s">
        <v>220</v>
      </c>
      <c r="F115" s="43"/>
      <c r="G115" s="43"/>
      <c r="H115" s="43"/>
      <c r="I115" s="43"/>
      <c r="J115" s="44"/>
    </row>
    <row r="116">
      <c r="A116" s="35" t="s">
        <v>78</v>
      </c>
      <c r="B116" s="35">
        <v>27</v>
      </c>
      <c r="C116" s="36" t="s">
        <v>562</v>
      </c>
      <c r="D116" s="35" t="s">
        <v>80</v>
      </c>
      <c r="E116" s="37" t="s">
        <v>563</v>
      </c>
      <c r="F116" s="38" t="s">
        <v>150</v>
      </c>
      <c r="G116" s="39">
        <v>640.77999999999997</v>
      </c>
      <c r="H116" s="40">
        <v>0</v>
      </c>
      <c r="I116" s="40">
        <f>ROUND(G116*H116,P4)</f>
        <v>0</v>
      </c>
      <c r="J116" s="38" t="s">
        <v>83</v>
      </c>
      <c r="O116" s="41">
        <f>I116*0.21</f>
        <v>0</v>
      </c>
      <c r="P116">
        <v>3</v>
      </c>
    </row>
    <row r="117">
      <c r="A117" s="35" t="s">
        <v>84</v>
      </c>
      <c r="B117" s="42"/>
      <c r="C117" s="43"/>
      <c r="D117" s="43"/>
      <c r="E117" s="37" t="s">
        <v>564</v>
      </c>
      <c r="F117" s="43"/>
      <c r="G117" s="43"/>
      <c r="H117" s="43"/>
      <c r="I117" s="43"/>
      <c r="J117" s="44"/>
    </row>
    <row r="118">
      <c r="A118" s="35" t="s">
        <v>86</v>
      </c>
      <c r="B118" s="42"/>
      <c r="C118" s="43"/>
      <c r="D118" s="43"/>
      <c r="E118" s="45" t="s">
        <v>553</v>
      </c>
      <c r="F118" s="43"/>
      <c r="G118" s="43"/>
      <c r="H118" s="43"/>
      <c r="I118" s="43"/>
      <c r="J118" s="44"/>
    </row>
    <row r="119" ht="75">
      <c r="A119" s="35" t="s">
        <v>88</v>
      </c>
      <c r="B119" s="42"/>
      <c r="C119" s="43"/>
      <c r="D119" s="43"/>
      <c r="E119" s="37" t="s">
        <v>225</v>
      </c>
      <c r="F119" s="43"/>
      <c r="G119" s="43"/>
      <c r="H119" s="43"/>
      <c r="I119" s="43"/>
      <c r="J119" s="44"/>
    </row>
    <row r="120">
      <c r="A120" s="35" t="s">
        <v>78</v>
      </c>
      <c r="B120" s="35">
        <v>29</v>
      </c>
      <c r="C120" s="36" t="s">
        <v>230</v>
      </c>
      <c r="D120" s="35" t="s">
        <v>121</v>
      </c>
      <c r="E120" s="37" t="s">
        <v>231</v>
      </c>
      <c r="F120" s="38" t="s">
        <v>150</v>
      </c>
      <c r="G120" s="39">
        <v>19270.66</v>
      </c>
      <c r="H120" s="40">
        <v>0</v>
      </c>
      <c r="I120" s="40">
        <f>ROUND(G120*H120,P4)</f>
        <v>0</v>
      </c>
      <c r="J120" s="38" t="s">
        <v>83</v>
      </c>
      <c r="O120" s="41">
        <f>I120*0.21</f>
        <v>0</v>
      </c>
      <c r="P120">
        <v>3</v>
      </c>
    </row>
    <row r="121" ht="45">
      <c r="A121" s="35" t="s">
        <v>84</v>
      </c>
      <c r="B121" s="42"/>
      <c r="C121" s="43"/>
      <c r="D121" s="43"/>
      <c r="E121" s="37" t="s">
        <v>565</v>
      </c>
      <c r="F121" s="43"/>
      <c r="G121" s="43"/>
      <c r="H121" s="43"/>
      <c r="I121" s="43"/>
      <c r="J121" s="44"/>
    </row>
    <row r="122" ht="45">
      <c r="A122" s="35" t="s">
        <v>86</v>
      </c>
      <c r="B122" s="42"/>
      <c r="C122" s="43"/>
      <c r="D122" s="43"/>
      <c r="E122" s="45" t="s">
        <v>566</v>
      </c>
      <c r="F122" s="43"/>
      <c r="G122" s="43"/>
      <c r="H122" s="43"/>
      <c r="I122" s="43"/>
      <c r="J122" s="44"/>
    </row>
    <row r="123" ht="75">
      <c r="A123" s="35" t="s">
        <v>88</v>
      </c>
      <c r="B123" s="42"/>
      <c r="C123" s="43"/>
      <c r="D123" s="43"/>
      <c r="E123" s="37" t="s">
        <v>225</v>
      </c>
      <c r="F123" s="43"/>
      <c r="G123" s="43"/>
      <c r="H123" s="43"/>
      <c r="I123" s="43"/>
      <c r="J123" s="44"/>
    </row>
    <row r="124">
      <c r="A124" s="35" t="s">
        <v>78</v>
      </c>
      <c r="B124" s="35">
        <v>30</v>
      </c>
      <c r="C124" s="36" t="s">
        <v>230</v>
      </c>
      <c r="D124" s="35" t="s">
        <v>372</v>
      </c>
      <c r="E124" s="37" t="s">
        <v>231</v>
      </c>
      <c r="F124" s="38" t="s">
        <v>150</v>
      </c>
      <c r="G124" s="39">
        <v>1281.5599999999999</v>
      </c>
      <c r="H124" s="40">
        <v>0</v>
      </c>
      <c r="I124" s="40">
        <f>ROUND(G124*H124,P4)</f>
        <v>0</v>
      </c>
      <c r="J124" s="38" t="s">
        <v>83</v>
      </c>
      <c r="O124" s="41">
        <f>I124*0.21</f>
        <v>0</v>
      </c>
      <c r="P124">
        <v>3</v>
      </c>
    </row>
    <row r="125" ht="45">
      <c r="A125" s="35" t="s">
        <v>84</v>
      </c>
      <c r="B125" s="42"/>
      <c r="C125" s="43"/>
      <c r="D125" s="43"/>
      <c r="E125" s="37" t="s">
        <v>567</v>
      </c>
      <c r="F125" s="43"/>
      <c r="G125" s="43"/>
      <c r="H125" s="43"/>
      <c r="I125" s="43"/>
      <c r="J125" s="44"/>
    </row>
    <row r="126" ht="45">
      <c r="A126" s="35" t="s">
        <v>86</v>
      </c>
      <c r="B126" s="42"/>
      <c r="C126" s="43"/>
      <c r="D126" s="43"/>
      <c r="E126" s="45" t="s">
        <v>568</v>
      </c>
      <c r="F126" s="43"/>
      <c r="G126" s="43"/>
      <c r="H126" s="43"/>
      <c r="I126" s="43"/>
      <c r="J126" s="44"/>
    </row>
    <row r="127" ht="75">
      <c r="A127" s="35" t="s">
        <v>88</v>
      </c>
      <c r="B127" s="42"/>
      <c r="C127" s="43"/>
      <c r="D127" s="43"/>
      <c r="E127" s="37" t="s">
        <v>225</v>
      </c>
      <c r="F127" s="43"/>
      <c r="G127" s="43"/>
      <c r="H127" s="43"/>
      <c r="I127" s="43"/>
      <c r="J127" s="44"/>
    </row>
    <row r="128" ht="30">
      <c r="A128" s="35" t="s">
        <v>78</v>
      </c>
      <c r="B128" s="35">
        <v>31</v>
      </c>
      <c r="C128" s="36" t="s">
        <v>307</v>
      </c>
      <c r="D128" s="35" t="s">
        <v>80</v>
      </c>
      <c r="E128" s="37" t="s">
        <v>308</v>
      </c>
      <c r="F128" s="38" t="s">
        <v>150</v>
      </c>
      <c r="G128" s="39">
        <v>10276.110000000001</v>
      </c>
      <c r="H128" s="40">
        <v>0</v>
      </c>
      <c r="I128" s="40">
        <f>ROUND(G128*H128,P4)</f>
        <v>0</v>
      </c>
      <c r="J128" s="38" t="s">
        <v>83</v>
      </c>
      <c r="O128" s="41">
        <f>I128*0.21</f>
        <v>0</v>
      </c>
      <c r="P128">
        <v>3</v>
      </c>
    </row>
    <row r="129">
      <c r="A129" s="35" t="s">
        <v>84</v>
      </c>
      <c r="B129" s="42"/>
      <c r="C129" s="43"/>
      <c r="D129" s="43"/>
      <c r="E129" s="37" t="s">
        <v>236</v>
      </c>
      <c r="F129" s="43"/>
      <c r="G129" s="43"/>
      <c r="H129" s="43"/>
      <c r="I129" s="43"/>
      <c r="J129" s="44"/>
    </row>
    <row r="130" ht="75">
      <c r="A130" s="35" t="s">
        <v>86</v>
      </c>
      <c r="B130" s="42"/>
      <c r="C130" s="43"/>
      <c r="D130" s="43"/>
      <c r="E130" s="45" t="s">
        <v>569</v>
      </c>
      <c r="F130" s="43"/>
      <c r="G130" s="43"/>
      <c r="H130" s="43"/>
      <c r="I130" s="43"/>
      <c r="J130" s="44"/>
    </row>
    <row r="131" ht="165">
      <c r="A131" s="35" t="s">
        <v>88</v>
      </c>
      <c r="B131" s="42"/>
      <c r="C131" s="43"/>
      <c r="D131" s="43"/>
      <c r="E131" s="37" t="s">
        <v>238</v>
      </c>
      <c r="F131" s="43"/>
      <c r="G131" s="43"/>
      <c r="H131" s="43"/>
      <c r="I131" s="43"/>
      <c r="J131" s="44"/>
    </row>
    <row r="132">
      <c r="A132" s="35" t="s">
        <v>78</v>
      </c>
      <c r="B132" s="35">
        <v>33</v>
      </c>
      <c r="C132" s="36" t="s">
        <v>261</v>
      </c>
      <c r="D132" s="35"/>
      <c r="E132" s="37" t="s">
        <v>262</v>
      </c>
      <c r="F132" s="38" t="s">
        <v>150</v>
      </c>
      <c r="G132" s="39">
        <v>10276.110000000001</v>
      </c>
      <c r="H132" s="40">
        <v>0</v>
      </c>
      <c r="I132" s="40">
        <f>ROUND(G132*H132,P4)</f>
        <v>0</v>
      </c>
      <c r="J132" s="38" t="s">
        <v>83</v>
      </c>
      <c r="O132" s="41">
        <f>I132*0.21</f>
        <v>0</v>
      </c>
      <c r="P132">
        <v>3</v>
      </c>
    </row>
    <row r="133">
      <c r="A133" s="35" t="s">
        <v>84</v>
      </c>
      <c r="B133" s="42"/>
      <c r="C133" s="43"/>
      <c r="D133" s="43"/>
      <c r="E133" s="37" t="s">
        <v>263</v>
      </c>
      <c r="F133" s="43"/>
      <c r="G133" s="43"/>
      <c r="H133" s="43"/>
      <c r="I133" s="43"/>
      <c r="J133" s="44"/>
    </row>
    <row r="134" ht="45">
      <c r="A134" s="35" t="s">
        <v>86</v>
      </c>
      <c r="B134" s="42"/>
      <c r="C134" s="43"/>
      <c r="D134" s="43"/>
      <c r="E134" s="45" t="s">
        <v>570</v>
      </c>
      <c r="F134" s="43"/>
      <c r="G134" s="43"/>
      <c r="H134" s="43"/>
      <c r="I134" s="43"/>
      <c r="J134" s="44"/>
    </row>
    <row r="135" ht="165">
      <c r="A135" s="35" t="s">
        <v>88</v>
      </c>
      <c r="B135" s="42"/>
      <c r="C135" s="43"/>
      <c r="D135" s="43"/>
      <c r="E135" s="37" t="s">
        <v>238</v>
      </c>
      <c r="F135" s="43"/>
      <c r="G135" s="43"/>
      <c r="H135" s="43"/>
      <c r="I135" s="43"/>
      <c r="J135" s="44"/>
    </row>
    <row r="136">
      <c r="A136" s="35" t="s">
        <v>78</v>
      </c>
      <c r="B136" s="35">
        <v>34</v>
      </c>
      <c r="C136" s="36" t="s">
        <v>239</v>
      </c>
      <c r="D136" s="35" t="s">
        <v>80</v>
      </c>
      <c r="E136" s="37" t="s">
        <v>240</v>
      </c>
      <c r="F136" s="38" t="s">
        <v>150</v>
      </c>
      <c r="G136" s="39">
        <v>10276.110000000001</v>
      </c>
      <c r="H136" s="40">
        <v>0</v>
      </c>
      <c r="I136" s="40">
        <f>ROUND(G136*H136,P4)</f>
        <v>0</v>
      </c>
      <c r="J136" s="38" t="s">
        <v>571</v>
      </c>
      <c r="O136" s="41">
        <f>I136*0.21</f>
        <v>0</v>
      </c>
      <c r="P136">
        <v>3</v>
      </c>
    </row>
    <row r="137" ht="30">
      <c r="A137" s="35" t="s">
        <v>84</v>
      </c>
      <c r="B137" s="42"/>
      <c r="C137" s="43"/>
      <c r="D137" s="43"/>
      <c r="E137" s="37" t="s">
        <v>572</v>
      </c>
      <c r="F137" s="43"/>
      <c r="G137" s="43"/>
      <c r="H137" s="43"/>
      <c r="I137" s="43"/>
      <c r="J137" s="44"/>
    </row>
    <row r="138" ht="45">
      <c r="A138" s="35" t="s">
        <v>86</v>
      </c>
      <c r="B138" s="42"/>
      <c r="C138" s="43"/>
      <c r="D138" s="43"/>
      <c r="E138" s="45" t="s">
        <v>573</v>
      </c>
      <c r="F138" s="43"/>
      <c r="G138" s="43"/>
      <c r="H138" s="43"/>
      <c r="I138" s="43"/>
      <c r="J138" s="44"/>
    </row>
    <row r="139" ht="165">
      <c r="A139" s="35" t="s">
        <v>88</v>
      </c>
      <c r="B139" s="42"/>
      <c r="C139" s="43"/>
      <c r="D139" s="43"/>
      <c r="E139" s="37" t="s">
        <v>238</v>
      </c>
      <c r="F139" s="43"/>
      <c r="G139" s="43"/>
      <c r="H139" s="43"/>
      <c r="I139" s="43"/>
      <c r="J139" s="44"/>
    </row>
    <row r="140">
      <c r="A140" s="35" t="s">
        <v>78</v>
      </c>
      <c r="B140" s="35">
        <v>35</v>
      </c>
      <c r="C140" s="36" t="s">
        <v>574</v>
      </c>
      <c r="D140" s="35" t="s">
        <v>80</v>
      </c>
      <c r="E140" s="37" t="s">
        <v>575</v>
      </c>
      <c r="F140" s="38" t="s">
        <v>150</v>
      </c>
      <c r="G140" s="39">
        <v>247.5</v>
      </c>
      <c r="H140" s="40">
        <v>0</v>
      </c>
      <c r="I140" s="40">
        <f>ROUND(G140*H140,P4)</f>
        <v>0</v>
      </c>
      <c r="J140" s="38" t="s">
        <v>83</v>
      </c>
      <c r="O140" s="41">
        <f>I140*0.21</f>
        <v>0</v>
      </c>
      <c r="P140">
        <v>3</v>
      </c>
    </row>
    <row r="141" ht="30">
      <c r="A141" s="35" t="s">
        <v>84</v>
      </c>
      <c r="B141" s="42"/>
      <c r="C141" s="43"/>
      <c r="D141" s="43"/>
      <c r="E141" s="37" t="s">
        <v>576</v>
      </c>
      <c r="F141" s="43"/>
      <c r="G141" s="43"/>
      <c r="H141" s="43"/>
      <c r="I141" s="43"/>
      <c r="J141" s="44"/>
    </row>
    <row r="142">
      <c r="A142" s="35" t="s">
        <v>86</v>
      </c>
      <c r="B142" s="42"/>
      <c r="C142" s="43"/>
      <c r="D142" s="43"/>
      <c r="E142" s="45" t="s">
        <v>577</v>
      </c>
      <c r="F142" s="43"/>
      <c r="G142" s="43"/>
      <c r="H142" s="43"/>
      <c r="I142" s="43"/>
      <c r="J142" s="44"/>
    </row>
    <row r="143" ht="195">
      <c r="A143" s="35" t="s">
        <v>88</v>
      </c>
      <c r="B143" s="42"/>
      <c r="C143" s="43"/>
      <c r="D143" s="43"/>
      <c r="E143" s="37" t="s">
        <v>482</v>
      </c>
      <c r="F143" s="43"/>
      <c r="G143" s="43"/>
      <c r="H143" s="43"/>
      <c r="I143" s="43"/>
      <c r="J143" s="44"/>
    </row>
    <row r="144">
      <c r="A144" s="35" t="s">
        <v>78</v>
      </c>
      <c r="B144" s="35">
        <v>43</v>
      </c>
      <c r="C144" s="36" t="s">
        <v>255</v>
      </c>
      <c r="D144" s="35" t="s">
        <v>80</v>
      </c>
      <c r="E144" s="37" t="s">
        <v>256</v>
      </c>
      <c r="F144" s="38" t="s">
        <v>150</v>
      </c>
      <c r="G144" s="39">
        <v>2312.4000000000001</v>
      </c>
      <c r="H144" s="40">
        <v>0</v>
      </c>
      <c r="I144" s="40">
        <f>ROUND(G144*H144,P4)</f>
        <v>0</v>
      </c>
      <c r="J144" s="38" t="s">
        <v>257</v>
      </c>
      <c r="O144" s="41">
        <f>I144*0.21</f>
        <v>0</v>
      </c>
      <c r="P144">
        <v>3</v>
      </c>
    </row>
    <row r="145" ht="30">
      <c r="A145" s="35" t="s">
        <v>84</v>
      </c>
      <c r="B145" s="42"/>
      <c r="C145" s="43"/>
      <c r="D145" s="43"/>
      <c r="E145" s="37" t="s">
        <v>258</v>
      </c>
      <c r="F145" s="43"/>
      <c r="G145" s="43"/>
      <c r="H145" s="43"/>
      <c r="I145" s="43"/>
      <c r="J145" s="44"/>
    </row>
    <row r="146">
      <c r="A146" s="35" t="s">
        <v>86</v>
      </c>
      <c r="B146" s="42"/>
      <c r="C146" s="43"/>
      <c r="D146" s="43"/>
      <c r="E146" s="45" t="s">
        <v>578</v>
      </c>
      <c r="F146" s="43"/>
      <c r="G146" s="43"/>
      <c r="H146" s="43"/>
      <c r="I146" s="43"/>
      <c r="J146" s="44"/>
    </row>
    <row r="147" ht="60">
      <c r="A147" s="35" t="s">
        <v>88</v>
      </c>
      <c r="B147" s="42"/>
      <c r="C147" s="43"/>
      <c r="D147" s="43"/>
      <c r="E147" s="37" t="s">
        <v>260</v>
      </c>
      <c r="F147" s="43"/>
      <c r="G147" s="43"/>
      <c r="H147" s="43"/>
      <c r="I147" s="43"/>
      <c r="J147" s="44"/>
    </row>
    <row r="148">
      <c r="A148" s="29" t="s">
        <v>75</v>
      </c>
      <c r="B148" s="30"/>
      <c r="C148" s="31" t="s">
        <v>488</v>
      </c>
      <c r="D148" s="32"/>
      <c r="E148" s="29" t="s">
        <v>489</v>
      </c>
      <c r="F148" s="32"/>
      <c r="G148" s="32"/>
      <c r="H148" s="32"/>
      <c r="I148" s="33">
        <f>SUMIFS(I149:I156,A149:A156,"P")</f>
        <v>0</v>
      </c>
      <c r="J148" s="34"/>
    </row>
    <row r="149">
      <c r="A149" s="35" t="s">
        <v>78</v>
      </c>
      <c r="B149" s="35">
        <v>36</v>
      </c>
      <c r="C149" s="36" t="s">
        <v>579</v>
      </c>
      <c r="D149" s="35" t="s">
        <v>80</v>
      </c>
      <c r="E149" s="37" t="s">
        <v>580</v>
      </c>
      <c r="F149" s="38" t="s">
        <v>110</v>
      </c>
      <c r="G149" s="39">
        <v>1</v>
      </c>
      <c r="H149" s="40">
        <v>0</v>
      </c>
      <c r="I149" s="40">
        <f>ROUND(G149*H149,P4)</f>
        <v>0</v>
      </c>
      <c r="J149" s="38" t="s">
        <v>83</v>
      </c>
      <c r="O149" s="41">
        <f>I149*0.21</f>
        <v>0</v>
      </c>
      <c r="P149">
        <v>3</v>
      </c>
    </row>
    <row r="150">
      <c r="A150" s="35" t="s">
        <v>84</v>
      </c>
      <c r="B150" s="42"/>
      <c r="C150" s="43"/>
      <c r="D150" s="43"/>
      <c r="E150" s="37" t="s">
        <v>581</v>
      </c>
      <c r="F150" s="43"/>
      <c r="G150" s="43"/>
      <c r="H150" s="43"/>
      <c r="I150" s="43"/>
      <c r="J150" s="44"/>
    </row>
    <row r="151">
      <c r="A151" s="35" t="s">
        <v>86</v>
      </c>
      <c r="B151" s="42"/>
      <c r="C151" s="43"/>
      <c r="D151" s="43"/>
      <c r="E151" s="45" t="s">
        <v>87</v>
      </c>
      <c r="F151" s="43"/>
      <c r="G151" s="43"/>
      <c r="H151" s="43"/>
      <c r="I151" s="43"/>
      <c r="J151" s="44"/>
    </row>
    <row r="152" ht="315">
      <c r="A152" s="35" t="s">
        <v>88</v>
      </c>
      <c r="B152" s="42"/>
      <c r="C152" s="43"/>
      <c r="D152" s="43"/>
      <c r="E152" s="37" t="s">
        <v>582</v>
      </c>
      <c r="F152" s="43"/>
      <c r="G152" s="43"/>
      <c r="H152" s="43"/>
      <c r="I152" s="43"/>
      <c r="J152" s="44"/>
    </row>
    <row r="153">
      <c r="A153" s="35" t="s">
        <v>78</v>
      </c>
      <c r="B153" s="35">
        <v>37</v>
      </c>
      <c r="C153" s="36" t="s">
        <v>583</v>
      </c>
      <c r="D153" s="35" t="s">
        <v>80</v>
      </c>
      <c r="E153" s="37" t="s">
        <v>584</v>
      </c>
      <c r="F153" s="38" t="s">
        <v>130</v>
      </c>
      <c r="G153" s="39">
        <v>2.9329999999999998</v>
      </c>
      <c r="H153" s="40">
        <v>0</v>
      </c>
      <c r="I153" s="40">
        <f>ROUND(G153*H153,P4)</f>
        <v>0</v>
      </c>
      <c r="J153" s="38" t="s">
        <v>83</v>
      </c>
      <c r="O153" s="41">
        <f>I153*0.21</f>
        <v>0</v>
      </c>
      <c r="P153">
        <v>3</v>
      </c>
    </row>
    <row r="154">
      <c r="A154" s="35" t="s">
        <v>84</v>
      </c>
      <c r="B154" s="42"/>
      <c r="C154" s="43"/>
      <c r="D154" s="43"/>
      <c r="E154" s="46" t="s">
        <v>80</v>
      </c>
      <c r="F154" s="43"/>
      <c r="G154" s="43"/>
      <c r="H154" s="43"/>
      <c r="I154" s="43"/>
      <c r="J154" s="44"/>
    </row>
    <row r="155">
      <c r="A155" s="35" t="s">
        <v>86</v>
      </c>
      <c r="B155" s="42"/>
      <c r="C155" s="43"/>
      <c r="D155" s="43"/>
      <c r="E155" s="45" t="s">
        <v>585</v>
      </c>
      <c r="F155" s="43"/>
      <c r="G155" s="43"/>
      <c r="H155" s="43"/>
      <c r="I155" s="43"/>
      <c r="J155" s="44"/>
    </row>
    <row r="156" ht="409.5">
      <c r="A156" s="35" t="s">
        <v>88</v>
      </c>
      <c r="B156" s="42"/>
      <c r="C156" s="43"/>
      <c r="D156" s="43"/>
      <c r="E156" s="37" t="s">
        <v>536</v>
      </c>
      <c r="F156" s="43"/>
      <c r="G156" s="43"/>
      <c r="H156" s="43"/>
      <c r="I156" s="43"/>
      <c r="J156" s="44"/>
    </row>
    <row r="157">
      <c r="A157" s="29" t="s">
        <v>75</v>
      </c>
      <c r="B157" s="30"/>
      <c r="C157" s="31" t="s">
        <v>271</v>
      </c>
      <c r="D157" s="32"/>
      <c r="E157" s="29" t="s">
        <v>272</v>
      </c>
      <c r="F157" s="32"/>
      <c r="G157" s="32"/>
      <c r="H157" s="32"/>
      <c r="I157" s="33">
        <f>SUMIFS(I158:I177,A158:A177,"P")</f>
        <v>0</v>
      </c>
      <c r="J157" s="34"/>
    </row>
    <row r="158" ht="30">
      <c r="A158" s="35" t="s">
        <v>78</v>
      </c>
      <c r="B158" s="35">
        <v>38</v>
      </c>
      <c r="C158" s="36" t="s">
        <v>498</v>
      </c>
      <c r="D158" s="35" t="s">
        <v>80</v>
      </c>
      <c r="E158" s="37" t="s">
        <v>499</v>
      </c>
      <c r="F158" s="38" t="s">
        <v>165</v>
      </c>
      <c r="G158" s="39">
        <v>335</v>
      </c>
      <c r="H158" s="40">
        <v>0</v>
      </c>
      <c r="I158" s="40">
        <f>ROUND(G158*H158,P4)</f>
        <v>0</v>
      </c>
      <c r="J158" s="38" t="s">
        <v>83</v>
      </c>
      <c r="O158" s="41">
        <f>I158*0.21</f>
        <v>0</v>
      </c>
      <c r="P158">
        <v>3</v>
      </c>
    </row>
    <row r="159">
      <c r="A159" s="35" t="s">
        <v>84</v>
      </c>
      <c r="B159" s="42"/>
      <c r="C159" s="43"/>
      <c r="D159" s="43"/>
      <c r="E159" s="37" t="s">
        <v>586</v>
      </c>
      <c r="F159" s="43"/>
      <c r="G159" s="43"/>
      <c r="H159" s="43"/>
      <c r="I159" s="43"/>
      <c r="J159" s="44"/>
    </row>
    <row r="160">
      <c r="A160" s="35" t="s">
        <v>86</v>
      </c>
      <c r="B160" s="42"/>
      <c r="C160" s="43"/>
      <c r="D160" s="43"/>
      <c r="E160" s="45" t="s">
        <v>587</v>
      </c>
      <c r="F160" s="43"/>
      <c r="G160" s="43"/>
      <c r="H160" s="43"/>
      <c r="I160" s="43"/>
      <c r="J160" s="44"/>
    </row>
    <row r="161" ht="60">
      <c r="A161" s="35" t="s">
        <v>88</v>
      </c>
      <c r="B161" s="42"/>
      <c r="C161" s="43"/>
      <c r="D161" s="43"/>
      <c r="E161" s="37" t="s">
        <v>501</v>
      </c>
      <c r="F161" s="43"/>
      <c r="G161" s="43"/>
      <c r="H161" s="43"/>
      <c r="I161" s="43"/>
      <c r="J161" s="44"/>
    </row>
    <row r="162">
      <c r="A162" s="35" t="s">
        <v>78</v>
      </c>
      <c r="B162" s="35">
        <v>39</v>
      </c>
      <c r="C162" s="36" t="s">
        <v>588</v>
      </c>
      <c r="D162" s="35" t="s">
        <v>80</v>
      </c>
      <c r="E162" s="37" t="s">
        <v>589</v>
      </c>
      <c r="F162" s="38" t="s">
        <v>110</v>
      </c>
      <c r="G162" s="39">
        <v>1</v>
      </c>
      <c r="H162" s="40">
        <v>0</v>
      </c>
      <c r="I162" s="40">
        <f>ROUND(G162*H162,P4)</f>
        <v>0</v>
      </c>
      <c r="J162" s="38" t="s">
        <v>83</v>
      </c>
      <c r="O162" s="41">
        <f>I162*0.21</f>
        <v>0</v>
      </c>
      <c r="P162">
        <v>3</v>
      </c>
    </row>
    <row r="163">
      <c r="A163" s="35" t="s">
        <v>84</v>
      </c>
      <c r="B163" s="42"/>
      <c r="C163" s="43"/>
      <c r="D163" s="43"/>
      <c r="E163" s="37" t="s">
        <v>543</v>
      </c>
      <c r="F163" s="43"/>
      <c r="G163" s="43"/>
      <c r="H163" s="43"/>
      <c r="I163" s="43"/>
      <c r="J163" s="44"/>
    </row>
    <row r="164">
      <c r="A164" s="35" t="s">
        <v>86</v>
      </c>
      <c r="B164" s="42"/>
      <c r="C164" s="43"/>
      <c r="D164" s="43"/>
      <c r="E164" s="45" t="s">
        <v>590</v>
      </c>
      <c r="F164" s="43"/>
      <c r="G164" s="43"/>
      <c r="H164" s="43"/>
      <c r="I164" s="43"/>
      <c r="J164" s="44"/>
    </row>
    <row r="165" ht="409.5">
      <c r="A165" s="35" t="s">
        <v>88</v>
      </c>
      <c r="B165" s="42"/>
      <c r="C165" s="43"/>
      <c r="D165" s="43"/>
      <c r="E165" s="37" t="s">
        <v>591</v>
      </c>
      <c r="F165" s="43"/>
      <c r="G165" s="43"/>
      <c r="H165" s="43"/>
      <c r="I165" s="43"/>
      <c r="J165" s="44"/>
    </row>
    <row r="166">
      <c r="A166" s="35" t="s">
        <v>78</v>
      </c>
      <c r="B166" s="35">
        <v>40</v>
      </c>
      <c r="C166" s="36" t="s">
        <v>592</v>
      </c>
      <c r="D166" s="35" t="s">
        <v>80</v>
      </c>
      <c r="E166" s="37" t="s">
        <v>593</v>
      </c>
      <c r="F166" s="38" t="s">
        <v>165</v>
      </c>
      <c r="G166" s="39">
        <v>10.5</v>
      </c>
      <c r="H166" s="40">
        <v>0</v>
      </c>
      <c r="I166" s="40">
        <f>ROUND(G166*H166,P4)</f>
        <v>0</v>
      </c>
      <c r="J166" s="38" t="s">
        <v>83</v>
      </c>
      <c r="O166" s="41">
        <f>I166*0.21</f>
        <v>0</v>
      </c>
      <c r="P166">
        <v>3</v>
      </c>
    </row>
    <row r="167">
      <c r="A167" s="35" t="s">
        <v>84</v>
      </c>
      <c r="B167" s="42"/>
      <c r="C167" s="43"/>
      <c r="D167" s="43"/>
      <c r="E167" s="46" t="s">
        <v>80</v>
      </c>
      <c r="F167" s="43"/>
      <c r="G167" s="43"/>
      <c r="H167" s="43"/>
      <c r="I167" s="43"/>
      <c r="J167" s="44"/>
    </row>
    <row r="168">
      <c r="A168" s="35" t="s">
        <v>86</v>
      </c>
      <c r="B168" s="42"/>
      <c r="C168" s="43"/>
      <c r="D168" s="43"/>
      <c r="E168" s="45" t="s">
        <v>594</v>
      </c>
      <c r="F168" s="43"/>
      <c r="G168" s="43"/>
      <c r="H168" s="43"/>
      <c r="I168" s="43"/>
      <c r="J168" s="44"/>
    </row>
    <row r="169" ht="75">
      <c r="A169" s="35" t="s">
        <v>88</v>
      </c>
      <c r="B169" s="42"/>
      <c r="C169" s="43"/>
      <c r="D169" s="43"/>
      <c r="E169" s="37" t="s">
        <v>595</v>
      </c>
      <c r="F169" s="43"/>
      <c r="G169" s="43"/>
      <c r="H169" s="43"/>
      <c r="I169" s="43"/>
      <c r="J169" s="44"/>
    </row>
    <row r="170">
      <c r="A170" s="35" t="s">
        <v>78</v>
      </c>
      <c r="B170" s="35">
        <v>41</v>
      </c>
      <c r="C170" s="36" t="s">
        <v>596</v>
      </c>
      <c r="D170" s="35" t="s">
        <v>80</v>
      </c>
      <c r="E170" s="37" t="s">
        <v>597</v>
      </c>
      <c r="F170" s="38" t="s">
        <v>165</v>
      </c>
      <c r="G170" s="39">
        <v>14.6</v>
      </c>
      <c r="H170" s="40">
        <v>0</v>
      </c>
      <c r="I170" s="40">
        <f>ROUND(G170*H170,P4)</f>
        <v>0</v>
      </c>
      <c r="J170" s="38" t="s">
        <v>83</v>
      </c>
      <c r="O170" s="41">
        <f>I170*0.21</f>
        <v>0</v>
      </c>
      <c r="P170">
        <v>3</v>
      </c>
    </row>
    <row r="171">
      <c r="A171" s="35" t="s">
        <v>84</v>
      </c>
      <c r="B171" s="42"/>
      <c r="C171" s="43"/>
      <c r="D171" s="43"/>
      <c r="E171" s="37" t="s">
        <v>598</v>
      </c>
      <c r="F171" s="43"/>
      <c r="G171" s="43"/>
      <c r="H171" s="43"/>
      <c r="I171" s="43"/>
      <c r="J171" s="44"/>
    </row>
    <row r="172">
      <c r="A172" s="35" t="s">
        <v>86</v>
      </c>
      <c r="B172" s="42"/>
      <c r="C172" s="43"/>
      <c r="D172" s="43"/>
      <c r="E172" s="45" t="s">
        <v>599</v>
      </c>
      <c r="F172" s="43"/>
      <c r="G172" s="43"/>
      <c r="H172" s="43"/>
      <c r="I172" s="43"/>
      <c r="J172" s="44"/>
    </row>
    <row r="173" ht="75">
      <c r="A173" s="35" t="s">
        <v>88</v>
      </c>
      <c r="B173" s="42"/>
      <c r="C173" s="43"/>
      <c r="D173" s="43"/>
      <c r="E173" s="37" t="s">
        <v>595</v>
      </c>
      <c r="F173" s="43"/>
      <c r="G173" s="43"/>
      <c r="H173" s="43"/>
      <c r="I173" s="43"/>
      <c r="J173" s="44"/>
    </row>
    <row r="174">
      <c r="A174" s="35" t="s">
        <v>78</v>
      </c>
      <c r="B174" s="35">
        <v>42</v>
      </c>
      <c r="C174" s="36" t="s">
        <v>600</v>
      </c>
      <c r="D174" s="35" t="s">
        <v>80</v>
      </c>
      <c r="E174" s="37" t="s">
        <v>601</v>
      </c>
      <c r="F174" s="38" t="s">
        <v>165</v>
      </c>
      <c r="G174" s="39">
        <v>14.6</v>
      </c>
      <c r="H174" s="40">
        <v>0</v>
      </c>
      <c r="I174" s="40">
        <f>ROUND(G174*H174,P4)</f>
        <v>0</v>
      </c>
      <c r="J174" s="38" t="s">
        <v>83</v>
      </c>
      <c r="O174" s="41">
        <f>I174*0.21</f>
        <v>0</v>
      </c>
      <c r="P174">
        <v>3</v>
      </c>
    </row>
    <row r="175" ht="30">
      <c r="A175" s="35" t="s">
        <v>84</v>
      </c>
      <c r="B175" s="42"/>
      <c r="C175" s="43"/>
      <c r="D175" s="43"/>
      <c r="E175" s="37" t="s">
        <v>602</v>
      </c>
      <c r="F175" s="43"/>
      <c r="G175" s="43"/>
      <c r="H175" s="43"/>
      <c r="I175" s="43"/>
      <c r="J175" s="44"/>
    </row>
    <row r="176">
      <c r="A176" s="35" t="s">
        <v>86</v>
      </c>
      <c r="B176" s="42"/>
      <c r="C176" s="43"/>
      <c r="D176" s="43"/>
      <c r="E176" s="45" t="s">
        <v>603</v>
      </c>
      <c r="F176" s="43"/>
      <c r="G176" s="43"/>
      <c r="H176" s="43"/>
      <c r="I176" s="43"/>
      <c r="J176" s="44"/>
    </row>
    <row r="177" ht="180">
      <c r="A177" s="35" t="s">
        <v>88</v>
      </c>
      <c r="B177" s="47"/>
      <c r="C177" s="48"/>
      <c r="D177" s="48"/>
      <c r="E177" s="37" t="s">
        <v>604</v>
      </c>
      <c r="F177" s="48"/>
      <c r="G177" s="48"/>
      <c r="H177" s="48"/>
      <c r="I177" s="48"/>
      <c r="J17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Lubomír Plíva</dc:creator>
  <cp:lastModifiedBy>Lubomír Plíva</cp:lastModifiedBy>
  <dcterms:created xsi:type="dcterms:W3CDTF">2023-08-03T08:39:25Z</dcterms:created>
  <dcterms:modified xsi:type="dcterms:W3CDTF">2023-08-03T08:39:26Z</dcterms:modified>
</cp:coreProperties>
</file>