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65416" yWindow="65416" windowWidth="29040" windowHeight="15840" activeTab="1"/>
  </bookViews>
  <sheets>
    <sheet name="Rekapitulace" sheetId="4" r:id="rId1"/>
    <sheet name="SO 102" sheetId="3" r:id="rId2"/>
  </sheets>
  <definedNames/>
  <calcPr calcId="191029"/>
</workbook>
</file>

<file path=xl/sharedStrings.xml><?xml version="1.0" encoding="utf-8"?>
<sst xmlns="http://schemas.openxmlformats.org/spreadsheetml/2006/main" count="616" uniqueCount="259">
  <si>
    <t>EstiCon</t>
  </si>
  <si>
    <t>Firma:</t>
  </si>
  <si>
    <t>Rekapitulace ceny</t>
  </si>
  <si>
    <t>Stavba: 1 - SO 102 - III/3245 Městec Králové, ul. Dymokurská, Okružní křižovatka - Městec Králové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</si>
  <si>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</si>
  <si>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</si>
  <si>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</si>
  <si>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</si>
  <si>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</si>
  <si>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</si>
  <si>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</si>
  <si>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102</t>
  </si>
  <si>
    <t>Okružní křižovatka</t>
  </si>
  <si>
    <t>Soupis prací objektu</t>
  </si>
  <si>
    <t>S</t>
  </si>
  <si>
    <t>Stavba:</t>
  </si>
  <si>
    <t>1</t>
  </si>
  <si>
    <t>SO 102 - III/3245 Městec Králové, ul. Dymokurská, Okružní křižovatka - Městec Králové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</si>
  <si>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</si>
  <si>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</si>
  <si>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</si>
  <si>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</si>
  <si>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</si>
  <si>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</si>
  <si>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</si>
  <si>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</si>
  <si>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</si>
  <si>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</si>
  <si>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</si>
  <si>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</si>
  <si>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</si>
  <si>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</si>
  <si>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</si>
  <si>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</si>
  <si>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00001</t>
  </si>
  <si>
    <t/>
  </si>
  <si>
    <t>PROJEKTOVÁ DOKUMENTACE PRO REALIZACI STAVBY</t>
  </si>
  <si>
    <t>KPL</t>
  </si>
  <si>
    <t>PP</t>
  </si>
  <si>
    <t>VV</t>
  </si>
  <si>
    <t xml:space="preserve"> 1 = 1,000 [A]</t>
  </si>
  <si>
    <t>TS</t>
  </si>
  <si>
    <t>00002</t>
  </si>
  <si>
    <t>GEODETICKÉ VYTÝČENÍ STAVBY PŘED REALIZACÍ A V PRŮBĚHU STAVBY</t>
  </si>
  <si>
    <t>00003</t>
  </si>
  <si>
    <t>GEODETICKÉ ZAMĚŘENÍ STAVBY - SKUTEČNÉ PROVEDENÍ</t>
  </si>
  <si>
    <t>00004</t>
  </si>
  <si>
    <t>GEODETICKÉ ZAMĚŘENÍ - VYHOTOVENÍ GEOMETRICKÉHO PLÁNU PRO ODDĚLENÍ POZEMKU</t>
  </si>
  <si>
    <t>014101</t>
  </si>
  <si>
    <t>A</t>
  </si>
  <si>
    <t>POPLATKY ZA SKLÁDKU - vytěžené zeminy a horniny</t>
  </si>
  <si>
    <t>M3</t>
  </si>
  <si>
    <t>dle pol. 12373.SKL 335,25 = 335,250</t>
  </si>
  <si>
    <t>Celkové množství = 335,250</t>
  </si>
  <si>
    <t>zahrnuje veškeré poplatky provozovateli skládky související s uložením odpadu na skládce.</t>
  </si>
  <si>
    <t>C</t>
  </si>
  <si>
    <t>POPLATKY ZA SKLÁDKU - prostý beton, cem. stabilizace</t>
  </si>
  <si>
    <t xml:space="preserve"> [!11314] = 93,806 [A]</t>
  </si>
  <si>
    <t>Celkové množství = 93,806</t>
  </si>
  <si>
    <t>H</t>
  </si>
  <si>
    <t>POPLATKY ZA SKLÁDKU - sejmutí drnu</t>
  </si>
  <si>
    <t xml:space="preserve"> [!11130]*0,1 = 54,500 [A]</t>
  </si>
  <si>
    <t>014121</t>
  </si>
  <si>
    <t>POPLATKY ZA SKLÁDKU TYP S-OO (OSTATNÍ ODPAD)</t>
  </si>
  <si>
    <t xml:space="preserve"> [!11372] = 82,770 [A]</t>
  </si>
  <si>
    <t>Celkové množství = 82,770</t>
  </si>
  <si>
    <t>014211</t>
  </si>
  <si>
    <t>POPLATKY ZA ZEMNÍK - ORNICE</t>
  </si>
  <si>
    <t>dle pol. 12573 24 = 24,000 [A]</t>
  </si>
  <si>
    <t>dle pol. 12110 127,95 = 127,950 [B]</t>
  </si>
  <si>
    <t>Celkové množství = 151,950</t>
  </si>
  <si>
    <t>02720</t>
  </si>
  <si>
    <t>2</t>
  </si>
  <si>
    <t>POMOC PRÁCE ZŘÍZ NEBO ZAJIŠŤ REGULACI A OCHRANU DOPRAVY - DOPRAVNĚ INŽENÝRSKÉ OPATŘENÍ</t>
  </si>
  <si>
    <t>DIO</t>
  </si>
  <si>
    <t xml:space="preserve">1=1.000 [A] </t>
  </si>
  <si>
    <t>Celkem 1 = 1,000</t>
  </si>
  <si>
    <t>zahrnuje veškeré náklady spojené s objednatelem požadovanými zarízeními</t>
  </si>
  <si>
    <t>02944</t>
  </si>
  <si>
    <t>OSTAT POŽADAVKY - DOKUMENTACE SKUTEC PROVEDENÍ V DIGIT FORME</t>
  </si>
  <si>
    <t>zahrnuje veškeré náklady spojené s objednatelem požadovanými pracemi</t>
  </si>
  <si>
    <t>03170</t>
  </si>
  <si>
    <t>ZARÍZENÍ STAVENIŠTE</t>
  </si>
  <si>
    <t>zahrnuje objednatelem povolené náklady na porízení (event. pronájem), provozování, udržování a likvidaci zhotovitelova zarízení</t>
  </si>
  <si>
    <t>Zemní práce</t>
  </si>
  <si>
    <t>11130</t>
  </si>
  <si>
    <t>KOM</t>
  </si>
  <si>
    <t>SEJMUTÍ DRNU</t>
  </si>
  <si>
    <t>M2</t>
  </si>
  <si>
    <t>Doprava na kompostárnu včetně uložení</t>
  </si>
  <si>
    <t>Městec Králové 345+200 = 545,000 [B]</t>
  </si>
  <si>
    <t>Celkové množství = 545,000</t>
  </si>
  <si>
    <t>vcetne vodorovné dopravy  a uložení na skládku</t>
  </si>
  <si>
    <t>11314</t>
  </si>
  <si>
    <t>SKL</t>
  </si>
  <si>
    <t>ODSTRANĚNÍ KRYTU ZPEVNĚNÝCH PLOCH S CEMENTOVÝM POJIVEM</t>
  </si>
  <si>
    <t>tl. 0,17 m</t>
  </si>
  <si>
    <t>Městec Králové (309,5+242,3)*0,17 = 93,806 [B]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</si>
  <si>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</si>
  <si>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11372</t>
  </si>
  <si>
    <t>FRÉZOVÁNÍ ZPEVNĚNÝCH PLOCH ASFALTOVÝCH</t>
  </si>
  <si>
    <t>tl. 0,15 m</t>
  </si>
  <si>
    <t>Městec Králové (309,5+242,3)*0,15 = 82,770 [B]</t>
  </si>
  <si>
    <t>113763</t>
  </si>
  <si>
    <t>FRÉZOVÁNÍ DRÁŽKY PRŮŘEZU DO 300MM2 V ASFALTOVÉ VOZOVCE</t>
  </si>
  <si>
    <t>M</t>
  </si>
  <si>
    <t xml:space="preserve"> 30 = 30,000</t>
  </si>
  <si>
    <t>Položka zahrnuje veškerou manipulaci s vybouranou sutí a s vybouranými hmotami vc. uložení na skládku.</t>
  </si>
  <si>
    <t>12110</t>
  </si>
  <si>
    <t>OR</t>
  </si>
  <si>
    <t>SEJMUTÍ ORNICE NEBO LESNÍ PŮDY</t>
  </si>
  <si>
    <t>S odvozem na deponii a následné použití</t>
  </si>
  <si>
    <t>ul. Na Barevně 545*0,2 = 109,000 [A]</t>
  </si>
  <si>
    <t>Chodník (63+6,6+6,2)*0,25 = 18,950 [B]</t>
  </si>
  <si>
    <t>Celkové množství = 127,950</t>
  </si>
  <si>
    <t>položka zahrnuje sejmutí ornice bez ohledu na tlouštku vrstvy a její vodorovnou dopravu
nezahrnuje uložení na trvalou skládku</t>
  </si>
  <si>
    <t>12373</t>
  </si>
  <si>
    <t>ODKOP PRO SPOD STAVBU SILNIC A ŽELEZNIC TR. I</t>
  </si>
  <si>
    <t>Městec Králové - ul. Na Barevně + vjezdy - ŠD (345+41+61)*0,25 = 111,750 [C]</t>
  </si>
  <si>
    <t>Městec Králové - ul. Na Barevně + vjezdy - AZ (345+41+61)*0,5 = 223,500 [D]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</si>
  <si>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</si>
  <si>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12573</t>
  </si>
  <si>
    <t>VYKOPÁVKY ZE ZEMNÍKŮ A SKLÁDEK TŘ. I</t>
  </si>
  <si>
    <t>Vykopávka z deponie ornice + doprava na staveniště</t>
  </si>
  <si>
    <t>dle pol. 18220.OR - 24 24 = 24,000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</si>
  <si>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rucní vykopávky, odstranení korenu a napadávek
- pažení, vzeprení a rozeprení vc. prepažování (vyjma štetových sten)
- úpravu, ochranu a ocištení dna, základové spáry, sten a svahu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položka nezahrnuje:
- práce spojené s otvírkou zemníku</t>
  </si>
  <si>
    <t>17120</t>
  </si>
  <si>
    <t>ULOŽENÍ SYPANINY DO NÁSYPŮ A NA SKLÁDKY BEZ ZHUTNĚNÍ</t>
  </si>
  <si>
    <t>Uložení drnu na kompostárnu</t>
  </si>
  <si>
    <t>dle položky 11130.KOM 545*0,1 = 54,500</t>
  </si>
  <si>
    <t>položka zahrnuje:
- kompletní provedení zemní konstrukce do predepsaného tvaru
- ošetrení úložište po celou dobu práce v nem vc. klimatických opatrení
- ztížení v okolí vedení, konstrukcí a objektu a jejich docasné zajištení
- ztížení provádení ve ztížených podmínkách a stísnených prostorech
- ztížené ukládání sypaniny pod vodu
- ukládání po vrstvách a po jiných nutných cástech (figurách) vc. dosypávek
- spouštení a nošení materiálu
- úprava, ocištení a ochrana podloží a svahu
- svahování, uzavírání povrchu svahu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</si>
  <si>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zložení ornice na deponii</t>
  </si>
  <si>
    <t>dle položky 12110.OR 124,16 = 124,160</t>
  </si>
  <si>
    <t>Uložení na skládku</t>
  </si>
  <si>
    <t>dle pol. 014101 A [!014101] = 335,250</t>
  </si>
  <si>
    <t>17680</t>
  </si>
  <si>
    <t>AZ</t>
  </si>
  <si>
    <t>VÝPLNE Z NAKUPOVANÝCH MATERIÁLU</t>
  </si>
  <si>
    <t>Městec Králové - aktivní zóna (AZ) (345+41+61)*0,5 = 223,500 [B]</t>
  </si>
  <si>
    <t>Celkové množství = 223,500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</si>
  <si>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</si>
  <si>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18110</t>
  </si>
  <si>
    <t>ÚPRAVA PLÁNĚ SE ZHUTNĚNÍM V HORNINĚ TŘ. I</t>
  </si>
  <si>
    <t>Hutneni plane</t>
  </si>
  <si>
    <t>Komunikace - ul. Na Barevně + vjezdy 345+41+61 = 447,000 [A]</t>
  </si>
  <si>
    <t>položka zahrnuje úpravu pláne vcetne vyrovnání výškových rozdílu. Míru zhutnení urcuje projekt.</t>
  </si>
  <si>
    <t>18214</t>
  </si>
  <si>
    <t>ÚPRAVA POVRCHU SROVNÁNÍM ÚZEMÍ V TL DO 0,25M</t>
  </si>
  <si>
    <t>Rušená komunikace - ul. Na Barevně 309 = 309,000 [A]</t>
  </si>
  <si>
    <t>položka zahrnuje srovnání výškových rozdílu terénu</t>
  </si>
  <si>
    <t>18216</t>
  </si>
  <si>
    <t>ÚPRAVA POVRCHU SROVNÁNÍM ÚZEMÍ V TL DO 0,75M</t>
  </si>
  <si>
    <t>Vnitřní plocha okružní křižovatky 323,65 = 323,650 [A]</t>
  </si>
  <si>
    <t>18220</t>
  </si>
  <si>
    <t>ROZPROSTŘENÍ ORNICE VE SVAHU</t>
  </si>
  <si>
    <t>zpětné použití ornice z deponie</t>
  </si>
  <si>
    <t xml:space="preserve"> (100+60+80)*0,1 = 24,000 [A]</t>
  </si>
  <si>
    <t>položka zahrnuje:
nutné premístení ornice z docasných skládek vzdálených do 50m
rozprostrení ornice v predepsané tlouštce ve svahu pres 1:5</t>
  </si>
  <si>
    <t>18241</t>
  </si>
  <si>
    <t>ZALOŽENÍ TRÁVNÍKU RUČNÍM VÝSEVEM</t>
  </si>
  <si>
    <t>dle pol. 18220.OR 240 = 240,000</t>
  </si>
  <si>
    <t>Zahrnuje dodání predepsané travní smesi, její výsev na ornici, zalévání, první pokosení, to vše bez ohledu na sklon terénu</t>
  </si>
  <si>
    <t>Základy</t>
  </si>
  <si>
    <t>212635</t>
  </si>
  <si>
    <t>TRATIVODY KOMPL Z TRUB Z PLAST HM DN DO 150MM, RÝHA TŘ I</t>
  </si>
  <si>
    <t>Potrubí PVC DN 150,  
včetně rýhy, 
separační geotextílie 
obsyp  ŠD 16-32</t>
  </si>
  <si>
    <t>ul. Na Barevně 45*2 = 90,000</t>
  </si>
  <si>
    <t>Položka platí pro kompletní konstrukce trativodu a zahrnuje zejména:
- výkop rýhy predepsaného tvaru v dané tríde težitelnosti, výpln, zásyp trativodu vcetne dopravy, uložení prebytecného materiálu, dodávky predepsaného materiálu pro výpln a zásyp
- zrízení spojovací vrstvy
- zrízení podkladu a lože trativodu z predepsaného materiálu
- dodávka a uložení trativodu predepsaného materiálu a profilu
- obsyp trativodu predepsaným materiálem
- ukoncení trativodu zaústením do potrubí nebo vodotece, prípadne vybudování ukoncujícího objektu (kaplicky) dle VL
- veškerý materiál, výrobky a polotovary, vcetne mimostaveništní a vnitrostaveništní dopravy
- nezahrnuje opláštení z geotextilie, fólie</t>
  </si>
  <si>
    <t>272313</t>
  </si>
  <si>
    <t>ZÁKLADY Z PROSTÉHO BETONU DO C16/20</t>
  </si>
  <si>
    <t>Lože pod štěrbinový žlab 15*0,15 = 2,250 [A]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</si>
  <si>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</si>
  <si>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5</t>
  </si>
  <si>
    <t>Komunikace</t>
  </si>
  <si>
    <t>561441</t>
  </si>
  <si>
    <t>KAMENIVO ZPEVNĚNÉ CEMENTEM TŘ. I TL. DO 200MM</t>
  </si>
  <si>
    <t>KSC I 0,2 m</t>
  </si>
  <si>
    <t>Zpevnění dlažbou kraje 20 = 20,000</t>
  </si>
  <si>
    <t>Celkové množství = 20,000</t>
  </si>
  <si>
    <t>- dodání smesi v požadované kvalite
- ocištení podkladu
- uložení smesi dle predepsaného technologického predpisu a zhutnení vrstvy v predepsané tlouštce
- zrízení vrstvy bez rozlišení šírky, pokládání vrstvy po etapách, vcetne pracovních spar a spoju
- úpravu napojení, ukoncení
- úpravu dilatacních spar vcetne predepsané výztuže
- nezahrnuje postriky, nátery
- nezahrnuje úpravu povrchu krytu</t>
  </si>
  <si>
    <t>56313</t>
  </si>
  <si>
    <t>VOZOVKOVÉ VRSTVY Z MECHANICKY ZPEVNĚNÉHO KAMENIVA TL. DO 150MM</t>
  </si>
  <si>
    <t>MK - ul. Na Barevně + vjezdy 345,1+41+60,3 = 446,400 [A]</t>
  </si>
  <si>
    <t>Celkové množství = 446,400</t>
  </si>
  <si>
    <t>- dodání kameniva predepsané kvality a zrnitosti
- rozprostrení a zhutnení vrstvy v predepsané tlouštce
- zrízení vrstvy bez rozlišení šírky, pokládání vrstvy po etapách
- nezahrnuje postriky, nátery</t>
  </si>
  <si>
    <t>56333</t>
  </si>
  <si>
    <t>VOZOVKOVÉ VRSTVY ZE ŠTERKODRTI TL. DO 150MM</t>
  </si>
  <si>
    <t xml:space="preserve"> 63+6,6+6,2 = 75,800 [A]</t>
  </si>
  <si>
    <t>Celkové množství = 75,800</t>
  </si>
  <si>
    <t>- dodání kameniva predepsané kvality a zrnitosti
- rozprostrení a zhutnení vrstvy v predepsané tlouštce
- zrízení vrstvy bez rozlišení šírky, pokládání vrstvy po etapách
- nezahrnuje postriky, nátery</t>
  </si>
  <si>
    <t>56334</t>
  </si>
  <si>
    <t>VOZOVKOVÉ VRSTVY ZE ŠTĚRKODRTI TL. DO 200MM</t>
  </si>
  <si>
    <t>ŠDA tl. 0,2 m</t>
  </si>
  <si>
    <t>MK - ul. Na Barevně 345,1 = 345,100 [B]</t>
  </si>
  <si>
    <t>MK - vjezdy 41+60,3 = 101,300 [C]</t>
  </si>
  <si>
    <t>572123</t>
  </si>
  <si>
    <t>INFILTRAČNÍ POSTŘIK Z EMULZE DO 1,0KG/M2</t>
  </si>
  <si>
    <t>PI-C 0,6 kg/m2</t>
  </si>
  <si>
    <t xml:space="preserve"> 345,1+41+60,3 = 446,400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</si>
  <si>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</si>
  <si>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572224</t>
  </si>
  <si>
    <t>SPOJOVACÍ POSTŘIK Z MODIFIK EMULZE DO 1,0KG/M2</t>
  </si>
  <si>
    <t>PS-C 0,6 kg/m2</t>
  </si>
  <si>
    <t>574A34</t>
  </si>
  <si>
    <t>ASFALTOVÝ BETON PRO OBRUSNÉ VRSTVY ACO 11+, 11S TL. 40MM</t>
  </si>
  <si>
    <t xml:space="preserve"> [!6] = 345,100 [D]</t>
  </si>
  <si>
    <t xml:space="preserve"> [!7] = 101,300 [E]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</si>
  <si>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</si>
  <si>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574E76</t>
  </si>
  <si>
    <t>ASFALTOVÝ BETON PRO PODKLADNÍ VRSTVY ACP 16+, 16S TL. 80MM</t>
  </si>
  <si>
    <t xml:space="preserve"> [!6] = 345,100 [C]</t>
  </si>
  <si>
    <t xml:space="preserve"> [!7] = 101,300 [D]</t>
  </si>
  <si>
    <t>582611</t>
  </si>
  <si>
    <t>KRYTY Z BETON DLAŽDIC SE ZÁMKEM ŠEDÝCH TL 60MM DO LOŽE Z KAM</t>
  </si>
  <si>
    <t>zámková tl. 0,06 m do lože DDK 0,04 m</t>
  </si>
  <si>
    <t>Chodník 63 = 63,000</t>
  </si>
  <si>
    <t>- dodání dlažebního materiálu v požadované kvalite, dodání materiálu pro predepsané  lože v tlouštce predepsané dokumentací a pro predepsanou výpln spar
- ocištení podkladu
- uložení dlažby dle predepsaného technologického predpisu vcetne predepsané podkladní vrstvy a predepsané výplne spar
- zrízení vrstvy bez rozlišení šírky, pokládání vrstvy po etapách 
- úpravu napojení, ukoncení podél obrubníku, dilatacních zarízení, odvodnovacích proužku, odvodnovacu, vpustí, šachet a pod., nestanoví-li zadávací dokumentace jinak
- nezahrnuje postriky, nátery
- nezahrnuje tesnení podél obrubníku, dilatacních zarízení, odvodnovacích proužku, odvodnovacu, vpustí, šachet a pod.</t>
  </si>
  <si>
    <t>58261A</t>
  </si>
  <si>
    <t>KRYTY Z BETON DLAŽDIC SE ZÁMKEM BAREV RELIÉF TL 60MM DO LOŽE Z KAM</t>
  </si>
  <si>
    <t>Lože DDK  tl. 0,04 m</t>
  </si>
  <si>
    <t xml:space="preserve"> 6,6+6,2 = 12,800</t>
  </si>
  <si>
    <t>8</t>
  </si>
  <si>
    <t>Potrubí</t>
  </si>
  <si>
    <t>87433</t>
  </si>
  <si>
    <t>POTRUBÍ Z TRUB PLASTOVÝCH ODPADNÍCH DN DO 150MM</t>
  </si>
  <si>
    <t xml:space="preserve"> 50 = 50,000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</si>
  <si>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</si>
  <si>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897627</t>
  </si>
  <si>
    <t>VPUST ŠTERBINOVÝCH ŽLABU Z BETON DÍLCU SV. ŠÍRKY DO 500MM</t>
  </si>
  <si>
    <t>KUS</t>
  </si>
  <si>
    <t xml:space="preserve"> 6+9 = 15,000 [A]</t>
  </si>
  <si>
    <t>položka zahrnuje dodávku a osazení predepsaného dílce vcetne mríže
nezahrnuje predepsané podkladní konstrukce</t>
  </si>
  <si>
    <t>9</t>
  </si>
  <si>
    <t>Ostatní konstrukce a práce</t>
  </si>
  <si>
    <t>914171</t>
  </si>
  <si>
    <t>DOPRAVNÍ ZNACKY ZÁKLADNÍ VELIKOSTI HLINÍKOVÉ FÓLIE TR 2 - DODÁVKA A MONTÁŽ</t>
  </si>
  <si>
    <t xml:space="preserve"> 8 = 8,000 [A]</t>
  </si>
  <si>
    <t>položka zahrnuje:
- dodávku a montáž znacek v požadovaném provedení</t>
  </si>
  <si>
    <t>915211</t>
  </si>
  <si>
    <t>VODOROVNÉ DOPRAVNÍ ZNAČENÍ PLASTEM HLADKÉ - DODÁVKA A POKLÁDKA</t>
  </si>
  <si>
    <t xml:space="preserve"> 15 = 15,000</t>
  </si>
  <si>
    <t>položka zahrnuje:
- dodání a pokládku náterového materiálu (merí se pouze natíraná plocha)
- predznacení a reflexní úpravu</t>
  </si>
  <si>
    <t>917223</t>
  </si>
  <si>
    <t>SILNIČNÍ A CHODNÍKOVÉ OBRUBY Z BETONOVÝCH OBRUBNÍKŮ ŠÍŘ 100MM</t>
  </si>
  <si>
    <t>100x250x1000</t>
  </si>
  <si>
    <t>Chodník 54 = 54,000 [A]</t>
  </si>
  <si>
    <t>Položka zahrnuje:
dodání a pokládku betonových obrubníku o rozmerech predepsaných zadávací dokumentací
betonové lože i bocní betonovou operku.</t>
  </si>
  <si>
    <t>917224</t>
  </si>
  <si>
    <t>SILNIČNÍ A CHODNÍKOVÉ OBRUBY Z BETONOVÝCH OBRUBNÍKŮ ŠÍŘ 150MM</t>
  </si>
  <si>
    <t>vč. lože C16/20  tl. 0,1m 
150x250x1000</t>
  </si>
  <si>
    <t>Komunikace 128 = 128,000</t>
  </si>
  <si>
    <t>91723</t>
  </si>
  <si>
    <t>OBRUBY Z BETON KRAJNÍKŮ</t>
  </si>
  <si>
    <t xml:space="preserve"> 128*2 = 256,000</t>
  </si>
  <si>
    <t>Položka zahrnuje:
dodání a pokládku betonových krajníku o rozmerech predepsaných zadávací dokumentací
betonové lože i bocní betonovou operku.</t>
  </si>
  <si>
    <t>931323</t>
  </si>
  <si>
    <t>TĚSNĚNÍ DILATAČ SPAR ASF ZÁLIVKOU MODIFIK PRŮŘ DO 300MM2</t>
  </si>
  <si>
    <t>dle pol. 113763 30 = 30,000</t>
  </si>
  <si>
    <t>položka zahrnuje dodávku a osazení predepsaného materiálu, ocištení ploch spáry pred úpravou, ocištení okolí spáry po úprave
nezahrnuje tesnící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</si>
</sst>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2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1" xfId="23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7" t="s">
        <v>2</v>
      </c>
      <c r="C2" s="3"/>
      <c r="D2" s="3"/>
      <c r="E2" s="3"/>
    </row>
    <row r="3" spans="1:5" ht="15">
      <c r="A3" s="3"/>
      <c r="B3" s="28"/>
      <c r="C3" s="3"/>
      <c r="D3" s="3"/>
      <c r="E3" s="3"/>
    </row>
    <row r="4" spans="1:5" ht="32.25" customHeight="1">
      <c r="A4" s="3"/>
      <c r="B4" s="27" t="s">
        <v>3</v>
      </c>
      <c r="C4" s="28"/>
      <c r="D4" s="28"/>
      <c r="E4" s="28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SUM(C10)</f>
        <v>0</v>
      </c>
      <c r="D6" s="3"/>
      <c r="E6" s="3"/>
    </row>
    <row r="7" spans="1:5" ht="15">
      <c r="A7" s="3"/>
      <c r="B7" s="5" t="s">
        <v>5</v>
      </c>
      <c r="C7" s="6">
        <f>SUM(E10)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102'!I3</f>
        <v>0</v>
      </c>
      <c r="D10" s="9">
        <f>SUMIFS('SO 102'!O:O,'SO 102'!A:A,"P")</f>
        <v>0</v>
      </c>
      <c r="E10" s="9">
        <f>C10+D10</f>
        <v>0</v>
      </c>
    </row>
  </sheetData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7"/>
  <sheetViews>
    <sheetView tabSelected="1" workbookViewId="0" topLeftCell="B1">
      <selection activeCell="H10" sqref="H10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4" t="s">
        <v>13</v>
      </c>
      <c r="F2" s="3"/>
      <c r="G2" s="3"/>
      <c r="H2" s="3"/>
      <c r="I2" s="3"/>
    </row>
    <row r="3" spans="1:16" ht="30">
      <c r="A3" t="s">
        <v>14</v>
      </c>
      <c r="B3" s="11" t="s">
        <v>15</v>
      </c>
      <c r="C3" s="29" t="s">
        <v>16</v>
      </c>
      <c r="D3" s="30"/>
      <c r="E3" s="11" t="s">
        <v>17</v>
      </c>
      <c r="F3" s="3"/>
      <c r="G3" s="3"/>
      <c r="H3" s="12" t="s">
        <v>11</v>
      </c>
      <c r="I3" s="13">
        <f>SUMIFS(I8:I227,A8:A227,"SD")</f>
        <v>0</v>
      </c>
      <c r="O3">
        <v>0</v>
      </c>
      <c r="P3">
        <v>2</v>
      </c>
    </row>
    <row r="4" spans="1:16" ht="15">
      <c r="A4" t="s">
        <v>18</v>
      </c>
      <c r="B4" s="11" t="s">
        <v>19</v>
      </c>
      <c r="C4" s="29" t="s">
        <v>11</v>
      </c>
      <c r="D4" s="30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s="31" t="s">
        <v>20</v>
      </c>
      <c r="B5" s="31" t="s">
        <v>21</v>
      </c>
      <c r="C5" s="31" t="s">
        <v>22</v>
      </c>
      <c r="D5" s="31" t="s">
        <v>23</v>
      </c>
      <c r="E5" s="31" t="s">
        <v>24</v>
      </c>
      <c r="F5" s="31" t="s">
        <v>25</v>
      </c>
      <c r="G5" s="31" t="s">
        <v>26</v>
      </c>
      <c r="H5" s="31" t="s">
        <v>27</v>
      </c>
      <c r="I5" s="31"/>
      <c r="O5">
        <v>0.21</v>
      </c>
    </row>
    <row r="6" spans="1:9" ht="15">
      <c r="A6" s="31"/>
      <c r="B6" s="31"/>
      <c r="C6" s="31"/>
      <c r="D6" s="31"/>
      <c r="E6" s="31"/>
      <c r="F6" s="31"/>
      <c r="G6" s="31"/>
      <c r="H6" s="7" t="s">
        <v>28</v>
      </c>
      <c r="I6" s="7" t="s">
        <v>29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30</v>
      </c>
      <c r="B8" s="14"/>
      <c r="C8" s="15" t="s">
        <v>31</v>
      </c>
      <c r="D8" s="14"/>
      <c r="E8" s="14" t="s">
        <v>32</v>
      </c>
      <c r="F8" s="14"/>
      <c r="G8" s="14"/>
      <c r="H8" s="14"/>
      <c r="I8" s="16">
        <f>SUMIFS(I9:I60,A9:A60,"P")</f>
        <v>0</v>
      </c>
    </row>
    <row r="9" spans="1:16" ht="15">
      <c r="A9" s="17" t="s">
        <v>33</v>
      </c>
      <c r="B9" s="17">
        <v>1</v>
      </c>
      <c r="C9" s="18" t="s">
        <v>34</v>
      </c>
      <c r="E9" s="19" t="s">
        <v>36</v>
      </c>
      <c r="F9" s="20" t="s">
        <v>37</v>
      </c>
      <c r="G9" s="21">
        <v>1</v>
      </c>
      <c r="H9" s="22">
        <v>0</v>
      </c>
      <c r="I9" s="23">
        <f>ROUND(G9*H9,P4)</f>
        <v>0</v>
      </c>
      <c r="O9" s="24">
        <f>I9*0.21</f>
        <v>0</v>
      </c>
      <c r="P9">
        <v>3</v>
      </c>
    </row>
    <row r="10" spans="1:5" ht="15">
      <c r="A10" s="17" t="s">
        <v>38</v>
      </c>
      <c r="E10" s="25"/>
    </row>
    <row r="11" spans="1:5" ht="15">
      <c r="A11" s="17" t="s">
        <v>39</v>
      </c>
      <c r="E11" s="26" t="s">
        <v>40</v>
      </c>
    </row>
    <row r="12" spans="1:5" ht="15">
      <c r="A12" s="17" t="s">
        <v>41</v>
      </c>
      <c r="E12" s="25"/>
    </row>
    <row r="13" spans="1:16" ht="15">
      <c r="A13" s="17" t="s">
        <v>33</v>
      </c>
      <c r="B13" s="17">
        <v>2</v>
      </c>
      <c r="C13" s="18" t="s">
        <v>42</v>
      </c>
      <c r="E13" s="19" t="s">
        <v>43</v>
      </c>
      <c r="F13" s="20" t="s">
        <v>37</v>
      </c>
      <c r="G13" s="21">
        <v>1</v>
      </c>
      <c r="H13" s="22">
        <v>0</v>
      </c>
      <c r="I13" s="23">
        <f>ROUND(G13*H13,P4)</f>
        <v>0</v>
      </c>
      <c r="O13" s="24">
        <f>I13*0.21</f>
        <v>0</v>
      </c>
      <c r="P13">
        <v>3</v>
      </c>
    </row>
    <row r="14" spans="1:5" ht="15">
      <c r="A14" s="17" t="s">
        <v>38</v>
      </c>
      <c r="E14" s="25"/>
    </row>
    <row r="15" spans="1:5" ht="15">
      <c r="A15" s="17" t="s">
        <v>39</v>
      </c>
      <c r="E15" s="26" t="s">
        <v>40</v>
      </c>
    </row>
    <row r="16" spans="1:5" ht="15">
      <c r="A16" s="17" t="s">
        <v>41</v>
      </c>
      <c r="E16" s="25"/>
    </row>
    <row r="17" spans="1:16" ht="15">
      <c r="A17" s="17" t="s">
        <v>33</v>
      </c>
      <c r="B17" s="17">
        <v>3</v>
      </c>
      <c r="C17" s="18" t="s">
        <v>44</v>
      </c>
      <c r="E17" s="19" t="s">
        <v>45</v>
      </c>
      <c r="F17" s="20" t="s">
        <v>37</v>
      </c>
      <c r="G17" s="21">
        <v>1</v>
      </c>
      <c r="H17" s="22">
        <v>0</v>
      </c>
      <c r="I17" s="23">
        <f>ROUND(G17*H17,P4)</f>
        <v>0</v>
      </c>
      <c r="O17" s="24">
        <f>I17*0.21</f>
        <v>0</v>
      </c>
      <c r="P17">
        <v>3</v>
      </c>
    </row>
    <row r="18" spans="1:5" ht="15">
      <c r="A18" s="17" t="s">
        <v>38</v>
      </c>
      <c r="E18" s="25"/>
    </row>
    <row r="19" spans="1:5" ht="15">
      <c r="A19" s="17" t="s">
        <v>39</v>
      </c>
      <c r="E19" s="26" t="s">
        <v>40</v>
      </c>
    </row>
    <row r="20" spans="1:5" ht="15">
      <c r="A20" s="17" t="s">
        <v>41</v>
      </c>
      <c r="E20" s="25"/>
    </row>
    <row r="21" spans="1:16" ht="30">
      <c r="A21" s="17" t="s">
        <v>33</v>
      </c>
      <c r="B21" s="17">
        <v>4</v>
      </c>
      <c r="C21" s="18" t="s">
        <v>46</v>
      </c>
      <c r="E21" s="19" t="s">
        <v>47</v>
      </c>
      <c r="F21" s="20" t="s">
        <v>37</v>
      </c>
      <c r="G21" s="21">
        <v>1</v>
      </c>
      <c r="H21" s="22">
        <v>0</v>
      </c>
      <c r="I21" s="23">
        <f>ROUND(G21*H21,P4)</f>
        <v>0</v>
      </c>
      <c r="O21" s="24">
        <f>I21*0.21</f>
        <v>0</v>
      </c>
      <c r="P21">
        <v>3</v>
      </c>
    </row>
    <row r="22" spans="1:5" ht="15">
      <c r="A22" s="17" t="s">
        <v>38</v>
      </c>
      <c r="E22" s="25"/>
    </row>
    <row r="23" spans="1:5" ht="15">
      <c r="A23" s="17" t="s">
        <v>39</v>
      </c>
      <c r="E23" s="26" t="s">
        <v>40</v>
      </c>
    </row>
    <row r="24" spans="1:5" ht="15">
      <c r="A24" s="17" t="s">
        <v>41</v>
      </c>
      <c r="E24" s="25"/>
    </row>
    <row r="25" spans="1:16" ht="15">
      <c r="A25" s="17" t="s">
        <v>33</v>
      </c>
      <c r="B25" s="17">
        <v>5</v>
      </c>
      <c r="C25" s="18" t="s">
        <v>48</v>
      </c>
      <c r="D25" s="17" t="s">
        <v>49</v>
      </c>
      <c r="E25" s="19" t="s">
        <v>50</v>
      </c>
      <c r="F25" s="20" t="s">
        <v>51</v>
      </c>
      <c r="G25" s="21">
        <v>335.25</v>
      </c>
      <c r="H25" s="22">
        <v>0</v>
      </c>
      <c r="I25" s="23">
        <f>ROUND(G25*H25,P4)</f>
        <v>0</v>
      </c>
      <c r="O25" s="24">
        <f>I25*0.21</f>
        <v>0</v>
      </c>
      <c r="P25">
        <v>3</v>
      </c>
    </row>
    <row r="26" spans="1:5" ht="15">
      <c r="A26" s="17" t="s">
        <v>38</v>
      </c>
      <c r="E26" s="25" t="s">
        <v>35</v>
      </c>
    </row>
    <row r="27" spans="1:5" ht="15">
      <c r="A27" s="17" t="s">
        <v>39</v>
      </c>
      <c r="E27" s="26" t="s">
        <v>52</v>
      </c>
    </row>
    <row r="28" spans="1:5" ht="15">
      <c r="A28" s="17" t="s">
        <v>39</v>
      </c>
      <c r="E28" s="26" t="s">
        <v>53</v>
      </c>
    </row>
    <row r="29" spans="1:5" ht="30">
      <c r="A29" s="17" t="s">
        <v>41</v>
      </c>
      <c r="E29" s="19" t="s">
        <v>54</v>
      </c>
    </row>
    <row r="30" spans="1:16" ht="15">
      <c r="A30" s="17" t="s">
        <v>33</v>
      </c>
      <c r="B30" s="17">
        <v>6</v>
      </c>
      <c r="C30" s="18" t="s">
        <v>48</v>
      </c>
      <c r="D30" s="17" t="s">
        <v>55</v>
      </c>
      <c r="E30" s="19" t="s">
        <v>56</v>
      </c>
      <c r="F30" s="20" t="s">
        <v>51</v>
      </c>
      <c r="G30" s="21">
        <v>93.806</v>
      </c>
      <c r="H30" s="22">
        <v>0</v>
      </c>
      <c r="I30" s="23">
        <f>ROUND(G30*H30,P4)</f>
        <v>0</v>
      </c>
      <c r="O30" s="24">
        <f>I30*0.21</f>
        <v>0</v>
      </c>
      <c r="P30">
        <v>3</v>
      </c>
    </row>
    <row r="31" spans="1:5" ht="15">
      <c r="A31" s="17" t="s">
        <v>38</v>
      </c>
      <c r="E31" s="25" t="s">
        <v>35</v>
      </c>
    </row>
    <row r="32" spans="1:5" ht="15">
      <c r="A32" s="17" t="s">
        <v>39</v>
      </c>
      <c r="E32" s="26" t="s">
        <v>57</v>
      </c>
    </row>
    <row r="33" spans="1:5" ht="15">
      <c r="A33" s="17" t="s">
        <v>39</v>
      </c>
      <c r="E33" s="26" t="s">
        <v>58</v>
      </c>
    </row>
    <row r="34" spans="1:5" ht="15">
      <c r="A34" s="17" t="s">
        <v>41</v>
      </c>
      <c r="E34" s="25"/>
    </row>
    <row r="35" spans="1:16" ht="15">
      <c r="A35" s="17" t="s">
        <v>33</v>
      </c>
      <c r="B35" s="17">
        <v>7</v>
      </c>
      <c r="C35" s="18" t="s">
        <v>48</v>
      </c>
      <c r="D35" s="17" t="s">
        <v>59</v>
      </c>
      <c r="E35" s="19" t="s">
        <v>60</v>
      </c>
      <c r="F35" s="20" t="s">
        <v>51</v>
      </c>
      <c r="G35" s="21">
        <v>54.5</v>
      </c>
      <c r="H35" s="22">
        <v>0</v>
      </c>
      <c r="I35" s="23">
        <f>ROUND(G35*H35,P4)</f>
        <v>0</v>
      </c>
      <c r="O35" s="24">
        <f>I35*0.21</f>
        <v>0</v>
      </c>
      <c r="P35">
        <v>3</v>
      </c>
    </row>
    <row r="36" spans="1:5" ht="15">
      <c r="A36" s="17" t="s">
        <v>38</v>
      </c>
      <c r="E36" s="25" t="s">
        <v>35</v>
      </c>
    </row>
    <row r="37" spans="1:5" ht="15">
      <c r="A37" s="17" t="s">
        <v>39</v>
      </c>
      <c r="E37" s="26" t="s">
        <v>61</v>
      </c>
    </row>
    <row r="38" spans="1:5" ht="30">
      <c r="A38" s="17" t="s">
        <v>41</v>
      </c>
      <c r="E38" s="19" t="s">
        <v>54</v>
      </c>
    </row>
    <row r="39" spans="1:16" ht="15">
      <c r="A39" s="17" t="s">
        <v>33</v>
      </c>
      <c r="B39" s="17">
        <v>8</v>
      </c>
      <c r="C39" s="18" t="s">
        <v>62</v>
      </c>
      <c r="E39" s="19" t="s">
        <v>63</v>
      </c>
      <c r="F39" s="20" t="s">
        <v>51</v>
      </c>
      <c r="G39" s="21">
        <v>82.77</v>
      </c>
      <c r="H39" s="22">
        <v>0</v>
      </c>
      <c r="I39" s="23">
        <f>ROUND(G39*H39,P4)</f>
        <v>0</v>
      </c>
      <c r="O39" s="24">
        <f>I39*0.21</f>
        <v>0</v>
      </c>
      <c r="P39">
        <v>3</v>
      </c>
    </row>
    <row r="40" spans="1:5" ht="15">
      <c r="A40" s="17" t="s">
        <v>38</v>
      </c>
      <c r="E40" s="25" t="s">
        <v>35</v>
      </c>
    </row>
    <row r="41" spans="1:5" ht="15">
      <c r="A41" s="17" t="s">
        <v>39</v>
      </c>
      <c r="E41" s="26" t="s">
        <v>64</v>
      </c>
    </row>
    <row r="42" spans="1:5" ht="15">
      <c r="A42" s="17" t="s">
        <v>39</v>
      </c>
      <c r="E42" s="26" t="s">
        <v>65</v>
      </c>
    </row>
    <row r="43" spans="1:5" ht="30">
      <c r="A43" s="17" t="s">
        <v>41</v>
      </c>
      <c r="E43" s="19" t="s">
        <v>54</v>
      </c>
    </row>
    <row r="44" spans="1:16" ht="15">
      <c r="A44" s="17" t="s">
        <v>33</v>
      </c>
      <c r="B44" s="17">
        <v>9</v>
      </c>
      <c r="C44" s="18" t="s">
        <v>66</v>
      </c>
      <c r="E44" s="19" t="s">
        <v>67</v>
      </c>
      <c r="F44" s="20" t="s">
        <v>51</v>
      </c>
      <c r="G44" s="21">
        <v>151.95</v>
      </c>
      <c r="H44" s="22">
        <v>0</v>
      </c>
      <c r="I44" s="23">
        <f>ROUND(G44*H44,P4)</f>
        <v>0</v>
      </c>
      <c r="O44" s="24">
        <f>I44*0.21</f>
        <v>0</v>
      </c>
      <c r="P44">
        <v>3</v>
      </c>
    </row>
    <row r="45" spans="1:5" ht="15">
      <c r="A45" s="17" t="s">
        <v>38</v>
      </c>
      <c r="E45" s="25" t="s">
        <v>35</v>
      </c>
    </row>
    <row r="46" spans="1:5" ht="15">
      <c r="A46" s="17" t="s">
        <v>39</v>
      </c>
      <c r="E46" s="26" t="s">
        <v>68</v>
      </c>
    </row>
    <row r="47" spans="1:5" ht="15">
      <c r="A47" s="17" t="s">
        <v>39</v>
      </c>
      <c r="E47" s="26" t="s">
        <v>69</v>
      </c>
    </row>
    <row r="48" spans="1:5" ht="15">
      <c r="A48" s="17" t="s">
        <v>39</v>
      </c>
      <c r="E48" s="26" t="s">
        <v>70</v>
      </c>
    </row>
    <row r="49" spans="1:5" ht="30">
      <c r="A49" s="17" t="s">
        <v>41</v>
      </c>
      <c r="E49" s="19" t="s">
        <v>54</v>
      </c>
    </row>
    <row r="50" spans="1:16" ht="30">
      <c r="A50" s="17" t="s">
        <v>33</v>
      </c>
      <c r="B50" s="17">
        <v>10</v>
      </c>
      <c r="C50" s="18" t="s">
        <v>71</v>
      </c>
      <c r="D50" s="17" t="s">
        <v>72</v>
      </c>
      <c r="E50" s="19" t="s">
        <v>73</v>
      </c>
      <c r="F50" s="20" t="s">
        <v>37</v>
      </c>
      <c r="G50" s="21">
        <v>1</v>
      </c>
      <c r="H50" s="22">
        <v>0</v>
      </c>
      <c r="I50" s="23">
        <f>ROUND(G50*H50,P4)</f>
        <v>0</v>
      </c>
      <c r="O50" s="24">
        <f>I50*0.21</f>
        <v>0</v>
      </c>
      <c r="P50">
        <v>3</v>
      </c>
    </row>
    <row r="51" spans="1:5" ht="15">
      <c r="A51" s="17" t="s">
        <v>38</v>
      </c>
      <c r="E51" s="19" t="s">
        <v>74</v>
      </c>
    </row>
    <row r="52" spans="1:5" ht="15">
      <c r="A52" s="17" t="s">
        <v>39</v>
      </c>
      <c r="E52" s="26" t="s">
        <v>75</v>
      </c>
    </row>
    <row r="53" spans="1:5" ht="15">
      <c r="A53" s="17" t="s">
        <v>39</v>
      </c>
      <c r="E53" s="26" t="s">
        <v>76</v>
      </c>
    </row>
    <row r="54" spans="1:5" ht="30">
      <c r="A54" s="17" t="s">
        <v>41</v>
      </c>
      <c r="E54" s="19" t="s">
        <v>77</v>
      </c>
    </row>
    <row r="55" spans="1:16" ht="30">
      <c r="A55" s="17" t="s">
        <v>33</v>
      </c>
      <c r="B55" s="17">
        <v>11</v>
      </c>
      <c r="C55" s="18" t="s">
        <v>78</v>
      </c>
      <c r="E55" s="19" t="s">
        <v>79</v>
      </c>
      <c r="F55" s="20" t="s">
        <v>37</v>
      </c>
      <c r="G55" s="21">
        <v>1</v>
      </c>
      <c r="H55" s="22">
        <v>0</v>
      </c>
      <c r="I55" s="23">
        <f>ROUND(G55*H55,P4)</f>
        <v>0</v>
      </c>
      <c r="O55" s="24">
        <f>I55*0.21</f>
        <v>0</v>
      </c>
      <c r="P55">
        <v>3</v>
      </c>
    </row>
    <row r="56" spans="1:5" ht="15">
      <c r="A56" s="17" t="s">
        <v>38</v>
      </c>
      <c r="E56" s="25" t="s">
        <v>35</v>
      </c>
    </row>
    <row r="57" spans="1:5" ht="30">
      <c r="A57" s="17" t="s">
        <v>41</v>
      </c>
      <c r="E57" s="19" t="s">
        <v>80</v>
      </c>
    </row>
    <row r="58" spans="1:16" ht="15">
      <c r="A58" s="17" t="s">
        <v>33</v>
      </c>
      <c r="B58" s="17">
        <v>12</v>
      </c>
      <c r="C58" s="18" t="s">
        <v>81</v>
      </c>
      <c r="E58" s="19" t="s">
        <v>82</v>
      </c>
      <c r="F58" s="20" t="s">
        <v>37</v>
      </c>
      <c r="G58" s="21">
        <v>1</v>
      </c>
      <c r="H58" s="22">
        <v>0</v>
      </c>
      <c r="I58" s="23">
        <f>ROUND(G58*H58,P4)</f>
        <v>0</v>
      </c>
      <c r="O58" s="24">
        <f>I58*0.21</f>
        <v>0</v>
      </c>
      <c r="P58">
        <v>3</v>
      </c>
    </row>
    <row r="59" spans="1:5" ht="15">
      <c r="A59" s="17" t="s">
        <v>38</v>
      </c>
      <c r="E59" s="25" t="s">
        <v>35</v>
      </c>
    </row>
    <row r="60" spans="1:5" ht="30">
      <c r="A60" s="17" t="s">
        <v>41</v>
      </c>
      <c r="E60" s="19" t="s">
        <v>83</v>
      </c>
    </row>
    <row r="61" spans="1:9" ht="15">
      <c r="A61" s="14" t="s">
        <v>30</v>
      </c>
      <c r="B61" s="14"/>
      <c r="C61" s="15" t="s">
        <v>16</v>
      </c>
      <c r="D61" s="14"/>
      <c r="E61" s="14" t="s">
        <v>84</v>
      </c>
      <c r="F61" s="14"/>
      <c r="G61" s="14"/>
      <c r="H61" s="14"/>
      <c r="I61" s="16">
        <f>SUMIFS(I62:I134,A62:A134,"P")</f>
        <v>0</v>
      </c>
    </row>
    <row r="62" spans="1:16" ht="15">
      <c r="A62" s="17" t="s">
        <v>33</v>
      </c>
      <c r="B62" s="17">
        <v>13</v>
      </c>
      <c r="C62" s="18" t="s">
        <v>85</v>
      </c>
      <c r="D62" s="17" t="s">
        <v>86</v>
      </c>
      <c r="E62" s="19" t="s">
        <v>87</v>
      </c>
      <c r="F62" s="20" t="s">
        <v>88</v>
      </c>
      <c r="G62" s="21">
        <v>545</v>
      </c>
      <c r="H62" s="22">
        <v>0</v>
      </c>
      <c r="I62" s="23">
        <f>ROUND(G62*H62,P4)</f>
        <v>0</v>
      </c>
      <c r="O62" s="24">
        <f>I62*0.21</f>
        <v>0</v>
      </c>
      <c r="P62">
        <v>3</v>
      </c>
    </row>
    <row r="63" spans="1:5" ht="15">
      <c r="A63" s="17" t="s">
        <v>38</v>
      </c>
      <c r="E63" s="19" t="s">
        <v>89</v>
      </c>
    </row>
    <row r="64" spans="1:5" ht="15">
      <c r="A64" s="17" t="s">
        <v>39</v>
      </c>
      <c r="E64" s="26" t="s">
        <v>90</v>
      </c>
    </row>
    <row r="65" spans="1:5" ht="15">
      <c r="A65" s="17" t="s">
        <v>39</v>
      </c>
      <c r="E65" s="26" t="s">
        <v>91</v>
      </c>
    </row>
    <row r="66" spans="1:5" ht="15">
      <c r="A66" s="17" t="s">
        <v>41</v>
      </c>
      <c r="E66" s="19" t="s">
        <v>92</v>
      </c>
    </row>
    <row r="67" spans="1:16" ht="15">
      <c r="A67" s="17" t="s">
        <v>33</v>
      </c>
      <c r="B67" s="17">
        <v>14</v>
      </c>
      <c r="C67" s="18" t="s">
        <v>93</v>
      </c>
      <c r="D67" s="17" t="s">
        <v>94</v>
      </c>
      <c r="E67" s="19" t="s">
        <v>95</v>
      </c>
      <c r="F67" s="20" t="s">
        <v>51</v>
      </c>
      <c r="G67" s="21">
        <v>93.806</v>
      </c>
      <c r="H67" s="22">
        <v>0</v>
      </c>
      <c r="I67" s="23">
        <f>ROUND(G67*H67,P4)</f>
        <v>0</v>
      </c>
      <c r="O67" s="24">
        <f>I67*0.21</f>
        <v>0</v>
      </c>
      <c r="P67">
        <v>3</v>
      </c>
    </row>
    <row r="68" spans="1:5" ht="15">
      <c r="A68" s="17" t="s">
        <v>38</v>
      </c>
      <c r="E68" s="19" t="s">
        <v>96</v>
      </c>
    </row>
    <row r="69" spans="1:5" ht="15">
      <c r="A69" s="17" t="s">
        <v>39</v>
      </c>
      <c r="E69" s="26" t="s">
        <v>97</v>
      </c>
    </row>
    <row r="70" spans="1:5" ht="15">
      <c r="A70" s="17" t="s">
        <v>39</v>
      </c>
      <c r="E70" s="26" t="s">
        <v>58</v>
      </c>
    </row>
    <row r="71" spans="1:5" ht="90">
      <c r="A71" s="17" t="s">
        <v>41</v>
      </c>
      <c r="E71" s="19" t="s">
        <v>98</v>
      </c>
    </row>
    <row r="72" spans="1:16" ht="15">
      <c r="A72" s="17" t="s">
        <v>33</v>
      </c>
      <c r="B72" s="17">
        <v>15</v>
      </c>
      <c r="C72" s="18" t="s">
        <v>99</v>
      </c>
      <c r="E72" s="19" t="s">
        <v>100</v>
      </c>
      <c r="F72" s="20" t="s">
        <v>51</v>
      </c>
      <c r="G72" s="21">
        <v>82.77</v>
      </c>
      <c r="H72" s="22">
        <v>0</v>
      </c>
      <c r="I72" s="23">
        <f>ROUND(G72*H72,P4)</f>
        <v>0</v>
      </c>
      <c r="O72" s="24">
        <f>I72*0.21</f>
        <v>0</v>
      </c>
      <c r="P72">
        <v>3</v>
      </c>
    </row>
    <row r="73" spans="1:5" ht="15">
      <c r="A73" s="17" t="s">
        <v>38</v>
      </c>
      <c r="E73" s="19" t="s">
        <v>101</v>
      </c>
    </row>
    <row r="74" spans="1:5" ht="15">
      <c r="A74" s="17" t="s">
        <v>39</v>
      </c>
      <c r="E74" s="26" t="s">
        <v>102</v>
      </c>
    </row>
    <row r="75" spans="1:5" ht="15">
      <c r="A75" s="17" t="s">
        <v>39</v>
      </c>
      <c r="E75" s="26" t="s">
        <v>65</v>
      </c>
    </row>
    <row r="76" spans="1:5" ht="90">
      <c r="A76" s="17" t="s">
        <v>41</v>
      </c>
      <c r="E76" s="19" t="s">
        <v>98</v>
      </c>
    </row>
    <row r="77" spans="1:16" ht="15">
      <c r="A77" s="17" t="s">
        <v>33</v>
      </c>
      <c r="B77" s="17">
        <v>16</v>
      </c>
      <c r="C77" s="18" t="s">
        <v>103</v>
      </c>
      <c r="E77" s="19" t="s">
        <v>104</v>
      </c>
      <c r="F77" s="20" t="s">
        <v>105</v>
      </c>
      <c r="G77" s="21">
        <v>30</v>
      </c>
      <c r="H77" s="22">
        <v>0</v>
      </c>
      <c r="I77" s="23">
        <f>ROUND(G77*H77,P4)</f>
        <v>0</v>
      </c>
      <c r="O77" s="24">
        <f>I77*0.21</f>
        <v>0</v>
      </c>
      <c r="P77">
        <v>3</v>
      </c>
    </row>
    <row r="78" spans="1:5" ht="15">
      <c r="A78" s="17" t="s">
        <v>38</v>
      </c>
      <c r="E78" s="25" t="s">
        <v>35</v>
      </c>
    </row>
    <row r="79" spans="1:5" ht="15">
      <c r="A79" s="17" t="s">
        <v>39</v>
      </c>
      <c r="E79" s="26" t="s">
        <v>106</v>
      </c>
    </row>
    <row r="80" spans="1:5" ht="30">
      <c r="A80" s="17" t="s">
        <v>41</v>
      </c>
      <c r="E80" s="19" t="s">
        <v>107</v>
      </c>
    </row>
    <row r="81" spans="1:16" ht="15">
      <c r="A81" s="17" t="s">
        <v>33</v>
      </c>
      <c r="B81" s="17">
        <v>17</v>
      </c>
      <c r="C81" s="18" t="s">
        <v>108</v>
      </c>
      <c r="D81" s="17" t="s">
        <v>109</v>
      </c>
      <c r="E81" s="19" t="s">
        <v>110</v>
      </c>
      <c r="F81" s="20" t="s">
        <v>51</v>
      </c>
      <c r="G81" s="21">
        <v>127.95</v>
      </c>
      <c r="H81" s="22">
        <v>0</v>
      </c>
      <c r="I81" s="23">
        <f>ROUND(G81*H81,P4)</f>
        <v>0</v>
      </c>
      <c r="O81" s="24">
        <f>I81*0.21</f>
        <v>0</v>
      </c>
      <c r="P81">
        <v>3</v>
      </c>
    </row>
    <row r="82" spans="1:5" ht="15">
      <c r="A82" s="17" t="s">
        <v>38</v>
      </c>
      <c r="E82" s="19" t="s">
        <v>111</v>
      </c>
    </row>
    <row r="83" spans="1:5" ht="15">
      <c r="A83" s="17" t="s">
        <v>39</v>
      </c>
      <c r="E83" s="26" t="s">
        <v>112</v>
      </c>
    </row>
    <row r="84" spans="1:5" ht="15">
      <c r="A84" s="17" t="s">
        <v>39</v>
      </c>
      <c r="E84" s="26" t="s">
        <v>113</v>
      </c>
    </row>
    <row r="85" spans="1:5" ht="15">
      <c r="A85" s="17" t="s">
        <v>39</v>
      </c>
      <c r="E85" s="26" t="s">
        <v>114</v>
      </c>
    </row>
    <row r="86" spans="1:5" ht="45">
      <c r="A86" s="17" t="s">
        <v>41</v>
      </c>
      <c r="E86" s="19" t="s">
        <v>115</v>
      </c>
    </row>
    <row r="87" spans="1:16" ht="15">
      <c r="A87" s="17" t="s">
        <v>33</v>
      </c>
      <c r="B87" s="17">
        <v>18</v>
      </c>
      <c r="C87" s="18" t="s">
        <v>116</v>
      </c>
      <c r="D87" s="17" t="s">
        <v>94</v>
      </c>
      <c r="E87" s="19" t="s">
        <v>117</v>
      </c>
      <c r="F87" s="20" t="s">
        <v>51</v>
      </c>
      <c r="G87" s="21">
        <v>335.25</v>
      </c>
      <c r="H87" s="22">
        <v>0</v>
      </c>
      <c r="I87" s="23">
        <f>ROUND(G87*H87,P4)</f>
        <v>0</v>
      </c>
      <c r="O87" s="24">
        <f>I87*0.21</f>
        <v>0</v>
      </c>
      <c r="P87">
        <v>3</v>
      </c>
    </row>
    <row r="88" spans="1:5" ht="15">
      <c r="A88" s="17" t="s">
        <v>38</v>
      </c>
      <c r="E88" s="25" t="s">
        <v>35</v>
      </c>
    </row>
    <row r="89" spans="1:5" ht="30">
      <c r="A89" s="17" t="s">
        <v>39</v>
      </c>
      <c r="E89" s="26" t="s">
        <v>118</v>
      </c>
    </row>
    <row r="90" spans="1:5" ht="30">
      <c r="A90" s="17" t="s">
        <v>39</v>
      </c>
      <c r="E90" s="26" t="s">
        <v>119</v>
      </c>
    </row>
    <row r="91" spans="1:5" ht="15">
      <c r="A91" s="17" t="s">
        <v>39</v>
      </c>
      <c r="E91" s="26" t="s">
        <v>53</v>
      </c>
    </row>
    <row r="92" spans="1:5" ht="409.5">
      <c r="A92" s="17" t="s">
        <v>41</v>
      </c>
      <c r="E92" s="19" t="s">
        <v>120</v>
      </c>
    </row>
    <row r="93" spans="1:16" ht="15">
      <c r="A93" s="17" t="s">
        <v>33</v>
      </c>
      <c r="B93" s="17">
        <v>19</v>
      </c>
      <c r="C93" s="18" t="s">
        <v>121</v>
      </c>
      <c r="D93" s="17" t="s">
        <v>109</v>
      </c>
      <c r="E93" s="19" t="s">
        <v>122</v>
      </c>
      <c r="F93" s="20" t="s">
        <v>51</v>
      </c>
      <c r="G93" s="21">
        <v>24</v>
      </c>
      <c r="H93" s="22">
        <v>0</v>
      </c>
      <c r="I93" s="23">
        <f>ROUND(G93*H93,P4)</f>
        <v>0</v>
      </c>
      <c r="O93" s="24">
        <f>I93*0.21</f>
        <v>0</v>
      </c>
      <c r="P93">
        <v>3</v>
      </c>
    </row>
    <row r="94" spans="1:5" ht="15">
      <c r="A94" s="17" t="s">
        <v>38</v>
      </c>
      <c r="E94" s="19" t="s">
        <v>123</v>
      </c>
    </row>
    <row r="95" spans="1:5" ht="15">
      <c r="A95" s="17" t="s">
        <v>39</v>
      </c>
      <c r="E95" s="26" t="s">
        <v>124</v>
      </c>
    </row>
    <row r="96" spans="1:5" ht="405">
      <c r="A96" s="17" t="s">
        <v>41</v>
      </c>
      <c r="E96" s="19" t="s">
        <v>125</v>
      </c>
    </row>
    <row r="97" spans="1:16" ht="15">
      <c r="A97" s="17" t="s">
        <v>33</v>
      </c>
      <c r="B97" s="17">
        <v>20</v>
      </c>
      <c r="C97" s="18" t="s">
        <v>126</v>
      </c>
      <c r="D97" s="17" t="s">
        <v>86</v>
      </c>
      <c r="E97" s="19" t="s">
        <v>127</v>
      </c>
      <c r="F97" s="20" t="s">
        <v>51</v>
      </c>
      <c r="G97" s="21">
        <v>54.5</v>
      </c>
      <c r="H97" s="22">
        <v>0</v>
      </c>
      <c r="I97" s="23">
        <f>ROUND(G97*H97,P4)</f>
        <v>0</v>
      </c>
      <c r="O97" s="24">
        <f>I97*0.21</f>
        <v>0</v>
      </c>
      <c r="P97">
        <v>3</v>
      </c>
    </row>
    <row r="98" spans="1:5" ht="15">
      <c r="A98" s="17" t="s">
        <v>38</v>
      </c>
      <c r="E98" s="19" t="s">
        <v>128</v>
      </c>
    </row>
    <row r="99" spans="1:5" ht="15">
      <c r="A99" s="17" t="s">
        <v>39</v>
      </c>
      <c r="E99" s="26" t="s">
        <v>129</v>
      </c>
    </row>
    <row r="100" spans="1:5" ht="255">
      <c r="A100" s="17" t="s">
        <v>41</v>
      </c>
      <c r="E100" s="19" t="s">
        <v>130</v>
      </c>
    </row>
    <row r="101" spans="1:16" ht="15">
      <c r="A101" s="17" t="s">
        <v>33</v>
      </c>
      <c r="B101" s="17">
        <v>21</v>
      </c>
      <c r="C101" s="18" t="s">
        <v>126</v>
      </c>
      <c r="D101" s="17" t="s">
        <v>109</v>
      </c>
      <c r="E101" s="19" t="s">
        <v>127</v>
      </c>
      <c r="F101" s="20" t="s">
        <v>51</v>
      </c>
      <c r="G101" s="21">
        <v>124.16</v>
      </c>
      <c r="H101" s="22">
        <v>0</v>
      </c>
      <c r="I101" s="23">
        <f>ROUND(G101*H101,P4)</f>
        <v>0</v>
      </c>
      <c r="O101" s="24">
        <f>I101*0.21</f>
        <v>0</v>
      </c>
      <c r="P101">
        <v>3</v>
      </c>
    </row>
    <row r="102" spans="1:5" ht="15">
      <c r="A102" s="17" t="s">
        <v>38</v>
      </c>
      <c r="E102" s="19" t="s">
        <v>131</v>
      </c>
    </row>
    <row r="103" spans="1:5" ht="15">
      <c r="A103" s="17" t="s">
        <v>39</v>
      </c>
      <c r="E103" s="26" t="s">
        <v>132</v>
      </c>
    </row>
    <row r="104" spans="1:5" ht="255">
      <c r="A104" s="17" t="s">
        <v>41</v>
      </c>
      <c r="E104" s="19" t="s">
        <v>130</v>
      </c>
    </row>
    <row r="105" spans="1:16" ht="15">
      <c r="A105" s="17" t="s">
        <v>33</v>
      </c>
      <c r="B105" s="17">
        <v>22</v>
      </c>
      <c r="C105" s="18" t="s">
        <v>126</v>
      </c>
      <c r="D105" s="17" t="s">
        <v>94</v>
      </c>
      <c r="E105" s="19" t="s">
        <v>127</v>
      </c>
      <c r="F105" s="20" t="s">
        <v>51</v>
      </c>
      <c r="G105" s="21">
        <v>335.25</v>
      </c>
      <c r="H105" s="22">
        <v>0</v>
      </c>
      <c r="I105" s="23">
        <f>ROUND(G105*H105,P4)</f>
        <v>0</v>
      </c>
      <c r="O105" s="24">
        <f>I105*0.21</f>
        <v>0</v>
      </c>
      <c r="P105">
        <v>3</v>
      </c>
    </row>
    <row r="106" spans="1:5" ht="15">
      <c r="A106" s="17" t="s">
        <v>38</v>
      </c>
      <c r="E106" s="19" t="s">
        <v>133</v>
      </c>
    </row>
    <row r="107" spans="1:5" ht="15">
      <c r="A107" s="17" t="s">
        <v>39</v>
      </c>
      <c r="E107" s="26" t="s">
        <v>134</v>
      </c>
    </row>
    <row r="108" spans="1:5" ht="15">
      <c r="A108" s="17" t="s">
        <v>39</v>
      </c>
      <c r="E108" s="26" t="s">
        <v>53</v>
      </c>
    </row>
    <row r="109" spans="1:5" ht="255">
      <c r="A109" s="17" t="s">
        <v>41</v>
      </c>
      <c r="E109" s="19" t="s">
        <v>130</v>
      </c>
    </row>
    <row r="110" spans="1:16" ht="15">
      <c r="A110" s="17" t="s">
        <v>33</v>
      </c>
      <c r="B110" s="17">
        <v>23</v>
      </c>
      <c r="C110" s="18" t="s">
        <v>135</v>
      </c>
      <c r="D110" s="17" t="s">
        <v>136</v>
      </c>
      <c r="E110" s="19" t="s">
        <v>137</v>
      </c>
      <c r="F110" s="20" t="s">
        <v>51</v>
      </c>
      <c r="G110" s="21">
        <v>223.5</v>
      </c>
      <c r="H110" s="22">
        <v>0</v>
      </c>
      <c r="I110" s="23">
        <f>ROUND(G110*H110,P4)</f>
        <v>0</v>
      </c>
      <c r="O110" s="24">
        <f>I110*0.21</f>
        <v>0</v>
      </c>
      <c r="P110">
        <v>3</v>
      </c>
    </row>
    <row r="111" spans="1:5" ht="15">
      <c r="A111" s="17" t="s">
        <v>38</v>
      </c>
      <c r="E111" s="25" t="s">
        <v>35</v>
      </c>
    </row>
    <row r="112" spans="1:5" ht="15">
      <c r="A112" s="17" t="s">
        <v>39</v>
      </c>
      <c r="E112" s="26" t="s">
        <v>138</v>
      </c>
    </row>
    <row r="113" spans="1:5" ht="15">
      <c r="A113" s="17" t="s">
        <v>39</v>
      </c>
      <c r="E113" s="26" t="s">
        <v>139</v>
      </c>
    </row>
    <row r="114" spans="1:5" ht="360">
      <c r="A114" s="17" t="s">
        <v>41</v>
      </c>
      <c r="E114" s="19" t="s">
        <v>140</v>
      </c>
    </row>
    <row r="115" spans="1:16" ht="15">
      <c r="A115" s="17" t="s">
        <v>33</v>
      </c>
      <c r="B115" s="17">
        <v>24</v>
      </c>
      <c r="C115" s="18" t="s">
        <v>141</v>
      </c>
      <c r="E115" s="19" t="s">
        <v>142</v>
      </c>
      <c r="F115" s="20" t="s">
        <v>88</v>
      </c>
      <c r="G115" s="21">
        <v>447</v>
      </c>
      <c r="H115" s="22">
        <v>0</v>
      </c>
      <c r="I115" s="23">
        <f>ROUND(G115*H115,P4)</f>
        <v>0</v>
      </c>
      <c r="O115" s="24">
        <f>I115*0.21</f>
        <v>0</v>
      </c>
      <c r="P115">
        <v>3</v>
      </c>
    </row>
    <row r="116" spans="1:5" ht="15">
      <c r="A116" s="17" t="s">
        <v>38</v>
      </c>
      <c r="E116" s="19" t="s">
        <v>143</v>
      </c>
    </row>
    <row r="117" spans="1:5" ht="15">
      <c r="A117" s="17" t="s">
        <v>39</v>
      </c>
      <c r="E117" s="26" t="s">
        <v>144</v>
      </c>
    </row>
    <row r="118" spans="1:5" ht="30">
      <c r="A118" s="17" t="s">
        <v>41</v>
      </c>
      <c r="E118" s="19" t="s">
        <v>145</v>
      </c>
    </row>
    <row r="119" spans="1:16" ht="15">
      <c r="A119" s="17" t="s">
        <v>33</v>
      </c>
      <c r="B119" s="17">
        <v>25</v>
      </c>
      <c r="C119" s="18" t="s">
        <v>146</v>
      </c>
      <c r="E119" s="19" t="s">
        <v>147</v>
      </c>
      <c r="F119" s="20" t="s">
        <v>88</v>
      </c>
      <c r="G119" s="21">
        <v>309</v>
      </c>
      <c r="H119" s="22">
        <v>0</v>
      </c>
      <c r="I119" s="23">
        <f>ROUND(G119*H119,P4)</f>
        <v>0</v>
      </c>
      <c r="O119" s="24">
        <f>I119*0.21</f>
        <v>0</v>
      </c>
      <c r="P119">
        <v>3</v>
      </c>
    </row>
    <row r="120" spans="1:5" ht="15">
      <c r="A120" s="17" t="s">
        <v>38</v>
      </c>
      <c r="E120" s="25" t="s">
        <v>35</v>
      </c>
    </row>
    <row r="121" spans="1:5" ht="15">
      <c r="A121" s="17" t="s">
        <v>39</v>
      </c>
      <c r="E121" s="26" t="s">
        <v>148</v>
      </c>
    </row>
    <row r="122" spans="1:5" ht="15">
      <c r="A122" s="17" t="s">
        <v>41</v>
      </c>
      <c r="E122" s="19" t="s">
        <v>149</v>
      </c>
    </row>
    <row r="123" spans="1:16" ht="15">
      <c r="A123" s="17" t="s">
        <v>33</v>
      </c>
      <c r="B123" s="17">
        <v>26</v>
      </c>
      <c r="C123" s="18" t="s">
        <v>150</v>
      </c>
      <c r="E123" s="19" t="s">
        <v>151</v>
      </c>
      <c r="F123" s="20" t="s">
        <v>88</v>
      </c>
      <c r="G123" s="21">
        <v>323.65</v>
      </c>
      <c r="H123" s="22">
        <v>0</v>
      </c>
      <c r="I123" s="23">
        <f>ROUND(G123*H123,P4)</f>
        <v>0</v>
      </c>
      <c r="O123" s="24">
        <f>I123*0.21</f>
        <v>0</v>
      </c>
      <c r="P123">
        <v>3</v>
      </c>
    </row>
    <row r="124" spans="1:5" ht="15">
      <c r="A124" s="17" t="s">
        <v>38</v>
      </c>
      <c r="E124" s="25" t="s">
        <v>35</v>
      </c>
    </row>
    <row r="125" spans="1:5" ht="15">
      <c r="A125" s="17" t="s">
        <v>39</v>
      </c>
      <c r="E125" s="26" t="s">
        <v>152</v>
      </c>
    </row>
    <row r="126" spans="1:5" ht="15">
      <c r="A126" s="17" t="s">
        <v>41</v>
      </c>
      <c r="E126" s="19" t="s">
        <v>149</v>
      </c>
    </row>
    <row r="127" spans="1:16" ht="15">
      <c r="A127" s="17" t="s">
        <v>33</v>
      </c>
      <c r="B127" s="17">
        <v>27</v>
      </c>
      <c r="C127" s="18" t="s">
        <v>153</v>
      </c>
      <c r="D127" s="17" t="s">
        <v>109</v>
      </c>
      <c r="E127" s="19" t="s">
        <v>154</v>
      </c>
      <c r="F127" s="20" t="s">
        <v>51</v>
      </c>
      <c r="G127" s="21">
        <v>24</v>
      </c>
      <c r="H127" s="22">
        <v>0</v>
      </c>
      <c r="I127" s="23">
        <f>ROUND(G127*H127,P4)</f>
        <v>0</v>
      </c>
      <c r="O127" s="24">
        <f>I127*0.21</f>
        <v>0</v>
      </c>
      <c r="P127">
        <v>3</v>
      </c>
    </row>
    <row r="128" spans="1:5" ht="15">
      <c r="A128" s="17" t="s">
        <v>38</v>
      </c>
      <c r="E128" s="19" t="s">
        <v>155</v>
      </c>
    </row>
    <row r="129" spans="1:5" ht="15">
      <c r="A129" s="17" t="s">
        <v>39</v>
      </c>
      <c r="E129" s="26" t="s">
        <v>156</v>
      </c>
    </row>
    <row r="130" spans="1:5" ht="45">
      <c r="A130" s="17" t="s">
        <v>41</v>
      </c>
      <c r="E130" s="19" t="s">
        <v>157</v>
      </c>
    </row>
    <row r="131" spans="1:16" ht="15">
      <c r="A131" s="17" t="s">
        <v>33</v>
      </c>
      <c r="B131" s="17">
        <v>28</v>
      </c>
      <c r="C131" s="18" t="s">
        <v>158</v>
      </c>
      <c r="E131" s="19" t="s">
        <v>159</v>
      </c>
      <c r="F131" s="20" t="s">
        <v>88</v>
      </c>
      <c r="G131" s="21">
        <v>240</v>
      </c>
      <c r="H131" s="22">
        <v>0</v>
      </c>
      <c r="I131" s="23">
        <f>ROUND(G131*H131,P4)</f>
        <v>0</v>
      </c>
      <c r="O131" s="24">
        <f>I131*0.21</f>
        <v>0</v>
      </c>
      <c r="P131">
        <v>3</v>
      </c>
    </row>
    <row r="132" spans="1:5" ht="15">
      <c r="A132" s="17" t="s">
        <v>38</v>
      </c>
      <c r="E132" s="25" t="s">
        <v>35</v>
      </c>
    </row>
    <row r="133" spans="1:5" ht="15">
      <c r="A133" s="17" t="s">
        <v>39</v>
      </c>
      <c r="E133" s="26" t="s">
        <v>160</v>
      </c>
    </row>
    <row r="134" spans="1:5" ht="30">
      <c r="A134" s="17" t="s">
        <v>41</v>
      </c>
      <c r="E134" s="19" t="s">
        <v>161</v>
      </c>
    </row>
    <row r="135" spans="1:9" ht="15">
      <c r="A135" s="14" t="s">
        <v>30</v>
      </c>
      <c r="B135" s="14"/>
      <c r="C135" s="15" t="s">
        <v>72</v>
      </c>
      <c r="D135" s="14"/>
      <c r="E135" s="14" t="s">
        <v>162</v>
      </c>
      <c r="F135" s="14"/>
      <c r="G135" s="14"/>
      <c r="H135" s="14"/>
      <c r="I135" s="16">
        <f>SUMIFS(I136:I143,A136:A143,"P")</f>
        <v>0</v>
      </c>
    </row>
    <row r="136" spans="1:16" ht="15">
      <c r="A136" s="17" t="s">
        <v>33</v>
      </c>
      <c r="B136" s="17">
        <v>29</v>
      </c>
      <c r="C136" s="18" t="s">
        <v>163</v>
      </c>
      <c r="E136" s="19" t="s">
        <v>164</v>
      </c>
      <c r="F136" s="20" t="s">
        <v>105</v>
      </c>
      <c r="G136" s="21">
        <v>90</v>
      </c>
      <c r="H136" s="22">
        <v>0</v>
      </c>
      <c r="I136" s="23">
        <f>ROUND(G136*H136,P4)</f>
        <v>0</v>
      </c>
      <c r="O136" s="24">
        <f>I136*0.21</f>
        <v>0</v>
      </c>
      <c r="P136">
        <v>3</v>
      </c>
    </row>
    <row r="137" spans="1:5" ht="60">
      <c r="A137" s="17" t="s">
        <v>38</v>
      </c>
      <c r="E137" s="19" t="s">
        <v>165</v>
      </c>
    </row>
    <row r="138" spans="1:5" ht="15">
      <c r="A138" s="17" t="s">
        <v>39</v>
      </c>
      <c r="E138" s="26" t="s">
        <v>166</v>
      </c>
    </row>
    <row r="139" spans="1:5" ht="195">
      <c r="A139" s="17" t="s">
        <v>41</v>
      </c>
      <c r="E139" s="19" t="s">
        <v>167</v>
      </c>
    </row>
    <row r="140" spans="1:16" ht="15">
      <c r="A140" s="17" t="s">
        <v>33</v>
      </c>
      <c r="B140" s="17">
        <v>30</v>
      </c>
      <c r="C140" s="18" t="s">
        <v>168</v>
      </c>
      <c r="E140" s="19" t="s">
        <v>169</v>
      </c>
      <c r="F140" s="20" t="s">
        <v>51</v>
      </c>
      <c r="G140" s="21">
        <v>2.25</v>
      </c>
      <c r="H140" s="22">
        <v>0</v>
      </c>
      <c r="I140" s="23">
        <f>ROUND(G140*H140,P4)</f>
        <v>0</v>
      </c>
      <c r="O140" s="24">
        <f>I140*0.21</f>
        <v>0</v>
      </c>
      <c r="P140">
        <v>3</v>
      </c>
    </row>
    <row r="141" spans="1:5" ht="15">
      <c r="A141" s="17" t="s">
        <v>38</v>
      </c>
      <c r="E141" s="25" t="s">
        <v>35</v>
      </c>
    </row>
    <row r="142" spans="1:5" ht="15">
      <c r="A142" s="17" t="s">
        <v>39</v>
      </c>
      <c r="E142" s="26" t="s">
        <v>170</v>
      </c>
    </row>
    <row r="143" spans="1:5" ht="409.5">
      <c r="A143" s="17" t="s">
        <v>41</v>
      </c>
      <c r="E143" s="19" t="s">
        <v>171</v>
      </c>
    </row>
    <row r="144" spans="1:9" ht="15">
      <c r="A144" s="14" t="s">
        <v>30</v>
      </c>
      <c r="B144" s="14"/>
      <c r="C144" s="15" t="s">
        <v>172</v>
      </c>
      <c r="D144" s="14"/>
      <c r="E144" s="14" t="s">
        <v>173</v>
      </c>
      <c r="F144" s="14"/>
      <c r="G144" s="14"/>
      <c r="H144" s="14"/>
      <c r="I144" s="16">
        <f>SUMIFS(I145:I193,A145:A193,"P")</f>
        <v>0</v>
      </c>
    </row>
    <row r="145" spans="1:16" ht="15">
      <c r="A145" s="17" t="s">
        <v>33</v>
      </c>
      <c r="B145" s="17">
        <v>31</v>
      </c>
      <c r="C145" s="18" t="s">
        <v>174</v>
      </c>
      <c r="E145" s="19" t="s">
        <v>175</v>
      </c>
      <c r="F145" s="20" t="s">
        <v>88</v>
      </c>
      <c r="G145" s="21">
        <v>20</v>
      </c>
      <c r="H145" s="22">
        <v>0</v>
      </c>
      <c r="I145" s="23">
        <f>ROUND(G145*H145,P4)</f>
        <v>0</v>
      </c>
      <c r="O145" s="24">
        <f>I145*0.21</f>
        <v>0</v>
      </c>
      <c r="P145">
        <v>3</v>
      </c>
    </row>
    <row r="146" spans="1:5" ht="15">
      <c r="A146" s="17" t="s">
        <v>38</v>
      </c>
      <c r="E146" s="19" t="s">
        <v>176</v>
      </c>
    </row>
    <row r="147" spans="1:5" ht="15">
      <c r="A147" s="17" t="s">
        <v>39</v>
      </c>
      <c r="E147" s="26" t="s">
        <v>177</v>
      </c>
    </row>
    <row r="148" spans="1:5" ht="15">
      <c r="A148" s="17" t="s">
        <v>39</v>
      </c>
      <c r="E148" s="26" t="s">
        <v>178</v>
      </c>
    </row>
    <row r="149" spans="1:5" ht="150">
      <c r="A149" s="17" t="s">
        <v>41</v>
      </c>
      <c r="E149" s="19" t="s">
        <v>179</v>
      </c>
    </row>
    <row r="150" spans="1:16" ht="30">
      <c r="A150" s="17" t="s">
        <v>33</v>
      </c>
      <c r="B150" s="17">
        <v>32</v>
      </c>
      <c r="C150" s="18" t="s">
        <v>180</v>
      </c>
      <c r="E150" s="19" t="s">
        <v>181</v>
      </c>
      <c r="F150" s="20" t="s">
        <v>88</v>
      </c>
      <c r="G150" s="21">
        <v>446.4</v>
      </c>
      <c r="H150" s="22">
        <v>0</v>
      </c>
      <c r="I150" s="23">
        <f>ROUND(G150*H150,P4)</f>
        <v>0</v>
      </c>
      <c r="O150" s="24">
        <f>I150*0.21</f>
        <v>0</v>
      </c>
      <c r="P150">
        <v>3</v>
      </c>
    </row>
    <row r="151" spans="1:5" ht="15">
      <c r="A151" s="17" t="s">
        <v>38</v>
      </c>
      <c r="E151" s="19" t="s">
        <v>101</v>
      </c>
    </row>
    <row r="152" spans="1:5" ht="15">
      <c r="A152" s="17" t="s">
        <v>39</v>
      </c>
      <c r="E152" s="26" t="s">
        <v>182</v>
      </c>
    </row>
    <row r="153" spans="1:5" ht="15">
      <c r="A153" s="17" t="s">
        <v>39</v>
      </c>
      <c r="E153" s="26" t="s">
        <v>183</v>
      </c>
    </row>
    <row r="154" spans="1:5" ht="60">
      <c r="A154" s="17" t="s">
        <v>41</v>
      </c>
      <c r="E154" s="19" t="s">
        <v>184</v>
      </c>
    </row>
    <row r="155" spans="1:16" ht="15">
      <c r="A155" s="17" t="s">
        <v>33</v>
      </c>
      <c r="B155" s="17">
        <v>33</v>
      </c>
      <c r="C155" s="18" t="s">
        <v>185</v>
      </c>
      <c r="E155" s="19" t="s">
        <v>186</v>
      </c>
      <c r="F155" s="20" t="s">
        <v>88</v>
      </c>
      <c r="G155" s="21">
        <v>75.8</v>
      </c>
      <c r="H155" s="22">
        <v>0</v>
      </c>
      <c r="I155" s="23">
        <f>ROUND(G155*H155,P4)</f>
        <v>0</v>
      </c>
      <c r="O155" s="24">
        <f>I155*0.21</f>
        <v>0</v>
      </c>
      <c r="P155">
        <v>3</v>
      </c>
    </row>
    <row r="156" spans="1:5" ht="15">
      <c r="A156" s="17" t="s">
        <v>38</v>
      </c>
      <c r="E156" s="25" t="s">
        <v>35</v>
      </c>
    </row>
    <row r="157" spans="1:5" ht="15">
      <c r="A157" s="17" t="s">
        <v>39</v>
      </c>
      <c r="E157" s="26" t="s">
        <v>187</v>
      </c>
    </row>
    <row r="158" spans="1:5" ht="15">
      <c r="A158" s="17" t="s">
        <v>39</v>
      </c>
      <c r="E158" s="26" t="s">
        <v>188</v>
      </c>
    </row>
    <row r="159" spans="1:5" ht="60">
      <c r="A159" s="17" t="s">
        <v>41</v>
      </c>
      <c r="E159" s="19" t="s">
        <v>189</v>
      </c>
    </row>
    <row r="160" spans="1:16" ht="15">
      <c r="A160" s="17" t="s">
        <v>33</v>
      </c>
      <c r="B160" s="17">
        <v>34</v>
      </c>
      <c r="C160" s="18" t="s">
        <v>190</v>
      </c>
      <c r="E160" s="19" t="s">
        <v>191</v>
      </c>
      <c r="F160" s="20" t="s">
        <v>88</v>
      </c>
      <c r="G160" s="21">
        <v>446.4</v>
      </c>
      <c r="H160" s="22">
        <v>0</v>
      </c>
      <c r="I160" s="23">
        <f>ROUND(G160*H160,P4)</f>
        <v>0</v>
      </c>
      <c r="O160" s="24">
        <f>I160*0.21</f>
        <v>0</v>
      </c>
      <c r="P160">
        <v>3</v>
      </c>
    </row>
    <row r="161" spans="1:5" ht="15">
      <c r="A161" s="17" t="s">
        <v>38</v>
      </c>
      <c r="E161" s="19" t="s">
        <v>192</v>
      </c>
    </row>
    <row r="162" spans="1:5" ht="15">
      <c r="A162" s="17" t="s">
        <v>39</v>
      </c>
      <c r="E162" s="26" t="s">
        <v>193</v>
      </c>
    </row>
    <row r="163" spans="1:5" ht="15">
      <c r="A163" s="17" t="s">
        <v>39</v>
      </c>
      <c r="E163" s="26" t="s">
        <v>194</v>
      </c>
    </row>
    <row r="164" spans="1:5" ht="15">
      <c r="A164" s="17" t="s">
        <v>39</v>
      </c>
      <c r="E164" s="26" t="s">
        <v>183</v>
      </c>
    </row>
    <row r="165" spans="1:5" ht="60">
      <c r="A165" s="17" t="s">
        <v>41</v>
      </c>
      <c r="E165" s="19" t="s">
        <v>184</v>
      </c>
    </row>
    <row r="166" spans="1:16" ht="15">
      <c r="A166" s="17" t="s">
        <v>33</v>
      </c>
      <c r="B166" s="17">
        <v>35</v>
      </c>
      <c r="C166" s="18" t="s">
        <v>195</v>
      </c>
      <c r="E166" s="19" t="s">
        <v>196</v>
      </c>
      <c r="F166" s="20" t="s">
        <v>88</v>
      </c>
      <c r="G166" s="21">
        <v>446.4</v>
      </c>
      <c r="H166" s="22">
        <v>0</v>
      </c>
      <c r="I166" s="23">
        <f>ROUND(G166*H166,P4)</f>
        <v>0</v>
      </c>
      <c r="O166" s="24">
        <f>I166*0.21</f>
        <v>0</v>
      </c>
      <c r="P166">
        <v>3</v>
      </c>
    </row>
    <row r="167" spans="1:5" ht="15">
      <c r="A167" s="17" t="s">
        <v>38</v>
      </c>
      <c r="E167" s="19" t="s">
        <v>197</v>
      </c>
    </row>
    <row r="168" spans="1:5" ht="15">
      <c r="A168" s="17" t="s">
        <v>39</v>
      </c>
      <c r="E168" s="26" t="s">
        <v>198</v>
      </c>
    </row>
    <row r="169" spans="1:5" ht="75">
      <c r="A169" s="17" t="s">
        <v>41</v>
      </c>
      <c r="E169" s="19" t="s">
        <v>199</v>
      </c>
    </row>
    <row r="170" spans="1:16" ht="15">
      <c r="A170" s="17" t="s">
        <v>33</v>
      </c>
      <c r="B170" s="17">
        <v>36</v>
      </c>
      <c r="C170" s="18" t="s">
        <v>200</v>
      </c>
      <c r="E170" s="19" t="s">
        <v>201</v>
      </c>
      <c r="F170" s="20" t="s">
        <v>88</v>
      </c>
      <c r="G170" s="21">
        <v>446.4</v>
      </c>
      <c r="H170" s="22">
        <v>0</v>
      </c>
      <c r="I170" s="23">
        <f>ROUND(G170*H170,P4)</f>
        <v>0</v>
      </c>
      <c r="O170" s="24">
        <f>I170*0.21</f>
        <v>0</v>
      </c>
      <c r="P170">
        <v>3</v>
      </c>
    </row>
    <row r="171" spans="1:5" ht="15">
      <c r="A171" s="17" t="s">
        <v>38</v>
      </c>
      <c r="E171" s="19" t="s">
        <v>202</v>
      </c>
    </row>
    <row r="172" spans="1:5" ht="15">
      <c r="A172" s="17" t="s">
        <v>39</v>
      </c>
      <c r="E172" s="26" t="s">
        <v>198</v>
      </c>
    </row>
    <row r="173" spans="1:5" ht="75">
      <c r="A173" s="17" t="s">
        <v>41</v>
      </c>
      <c r="E173" s="19" t="s">
        <v>199</v>
      </c>
    </row>
    <row r="174" spans="1:16" ht="15">
      <c r="A174" s="17" t="s">
        <v>33</v>
      </c>
      <c r="B174" s="17">
        <v>37</v>
      </c>
      <c r="C174" s="18" t="s">
        <v>203</v>
      </c>
      <c r="E174" s="19" t="s">
        <v>204</v>
      </c>
      <c r="F174" s="20" t="s">
        <v>88</v>
      </c>
      <c r="G174" s="21">
        <v>446.4</v>
      </c>
      <c r="H174" s="22">
        <v>0</v>
      </c>
      <c r="I174" s="23">
        <f>ROUND(G174*H174,P4)</f>
        <v>0</v>
      </c>
      <c r="O174" s="24">
        <f>I174*0.21</f>
        <v>0</v>
      </c>
      <c r="P174">
        <v>3</v>
      </c>
    </row>
    <row r="175" spans="1:5" ht="15">
      <c r="A175" s="17" t="s">
        <v>38</v>
      </c>
      <c r="E175" s="25" t="s">
        <v>35</v>
      </c>
    </row>
    <row r="176" spans="1:5" ht="15">
      <c r="A176" s="17" t="s">
        <v>39</v>
      </c>
      <c r="E176" s="26" t="s">
        <v>205</v>
      </c>
    </row>
    <row r="177" spans="1:5" ht="15">
      <c r="A177" s="17" t="s">
        <v>39</v>
      </c>
      <c r="E177" s="26" t="s">
        <v>206</v>
      </c>
    </row>
    <row r="178" spans="1:5" ht="15">
      <c r="A178" s="17" t="s">
        <v>39</v>
      </c>
      <c r="E178" s="26" t="s">
        <v>183</v>
      </c>
    </row>
    <row r="179" spans="1:5" ht="165">
      <c r="A179" s="17" t="s">
        <v>41</v>
      </c>
      <c r="E179" s="19" t="s">
        <v>207</v>
      </c>
    </row>
    <row r="180" spans="1:16" ht="15">
      <c r="A180" s="17" t="s">
        <v>33</v>
      </c>
      <c r="B180" s="17">
        <v>38</v>
      </c>
      <c r="C180" s="18" t="s">
        <v>208</v>
      </c>
      <c r="E180" s="19" t="s">
        <v>209</v>
      </c>
      <c r="F180" s="20" t="s">
        <v>88</v>
      </c>
      <c r="G180" s="21">
        <v>446.4</v>
      </c>
      <c r="H180" s="22">
        <v>0</v>
      </c>
      <c r="I180" s="23">
        <f>ROUND(G180*H180,P4)</f>
        <v>0</v>
      </c>
      <c r="O180" s="24">
        <f>I180*0.21</f>
        <v>0</v>
      </c>
      <c r="P180">
        <v>3</v>
      </c>
    </row>
    <row r="181" spans="1:5" ht="15">
      <c r="A181" s="17" t="s">
        <v>38</v>
      </c>
      <c r="E181" s="25" t="s">
        <v>35</v>
      </c>
    </row>
    <row r="182" spans="1:5" ht="15">
      <c r="A182" s="17" t="s">
        <v>39</v>
      </c>
      <c r="E182" s="26" t="s">
        <v>210</v>
      </c>
    </row>
    <row r="183" spans="1:5" ht="15">
      <c r="A183" s="17" t="s">
        <v>39</v>
      </c>
      <c r="E183" s="26" t="s">
        <v>211</v>
      </c>
    </row>
    <row r="184" spans="1:5" ht="15">
      <c r="A184" s="17" t="s">
        <v>39</v>
      </c>
      <c r="E184" s="26" t="s">
        <v>183</v>
      </c>
    </row>
    <row r="185" spans="1:5" ht="165">
      <c r="A185" s="17" t="s">
        <v>41</v>
      </c>
      <c r="E185" s="19" t="s">
        <v>207</v>
      </c>
    </row>
    <row r="186" spans="1:16" ht="15">
      <c r="A186" s="17" t="s">
        <v>33</v>
      </c>
      <c r="B186" s="17">
        <v>39</v>
      </c>
      <c r="C186" s="18" t="s">
        <v>212</v>
      </c>
      <c r="E186" s="19" t="s">
        <v>213</v>
      </c>
      <c r="F186" s="20" t="s">
        <v>88</v>
      </c>
      <c r="G186" s="21">
        <v>63</v>
      </c>
      <c r="H186" s="22">
        <v>0</v>
      </c>
      <c r="I186" s="23">
        <f>ROUND(G186*H186,P4)</f>
        <v>0</v>
      </c>
      <c r="O186" s="24">
        <f>I186*0.21</f>
        <v>0</v>
      </c>
      <c r="P186">
        <v>3</v>
      </c>
    </row>
    <row r="187" spans="1:5" ht="15">
      <c r="A187" s="17" t="s">
        <v>38</v>
      </c>
      <c r="E187" s="19" t="s">
        <v>214</v>
      </c>
    </row>
    <row r="188" spans="1:5" ht="15">
      <c r="A188" s="17" t="s">
        <v>39</v>
      </c>
      <c r="E188" s="26" t="s">
        <v>215</v>
      </c>
    </row>
    <row r="189" spans="1:5" ht="195">
      <c r="A189" s="17" t="s">
        <v>41</v>
      </c>
      <c r="E189" s="19" t="s">
        <v>216</v>
      </c>
    </row>
    <row r="190" spans="1:16" ht="30">
      <c r="A190" s="17" t="s">
        <v>33</v>
      </c>
      <c r="B190" s="17">
        <v>40</v>
      </c>
      <c r="C190" s="18" t="s">
        <v>217</v>
      </c>
      <c r="E190" s="19" t="s">
        <v>218</v>
      </c>
      <c r="F190" s="20" t="s">
        <v>88</v>
      </c>
      <c r="G190" s="21">
        <v>12.8</v>
      </c>
      <c r="H190" s="22">
        <v>0</v>
      </c>
      <c r="I190" s="23">
        <f>ROUND(G190*H190,P4)</f>
        <v>0</v>
      </c>
      <c r="O190" s="24">
        <f>I190*0.21</f>
        <v>0</v>
      </c>
      <c r="P190">
        <v>3</v>
      </c>
    </row>
    <row r="191" spans="1:5" ht="15">
      <c r="A191" s="17" t="s">
        <v>38</v>
      </c>
      <c r="E191" s="19" t="s">
        <v>219</v>
      </c>
    </row>
    <row r="192" spans="1:5" ht="15">
      <c r="A192" s="17" t="s">
        <v>39</v>
      </c>
      <c r="E192" s="26" t="s">
        <v>220</v>
      </c>
    </row>
    <row r="193" spans="1:5" ht="195">
      <c r="A193" s="17" t="s">
        <v>41</v>
      </c>
      <c r="E193" s="19" t="s">
        <v>216</v>
      </c>
    </row>
    <row r="194" spans="1:9" ht="15">
      <c r="A194" s="14" t="s">
        <v>30</v>
      </c>
      <c r="B194" s="14"/>
      <c r="C194" s="15" t="s">
        <v>221</v>
      </c>
      <c r="D194" s="14"/>
      <c r="E194" s="14" t="s">
        <v>222</v>
      </c>
      <c r="F194" s="14"/>
      <c r="G194" s="14"/>
      <c r="H194" s="14"/>
      <c r="I194" s="16">
        <f>SUMIFS(I195:I202,A195:A202,"P")</f>
        <v>0</v>
      </c>
    </row>
    <row r="195" spans="1:16" ht="15">
      <c r="A195" s="17" t="s">
        <v>33</v>
      </c>
      <c r="B195" s="17">
        <v>41</v>
      </c>
      <c r="C195" s="18" t="s">
        <v>223</v>
      </c>
      <c r="E195" s="19" t="s">
        <v>224</v>
      </c>
      <c r="F195" s="20" t="s">
        <v>105</v>
      </c>
      <c r="G195" s="21">
        <v>50</v>
      </c>
      <c r="H195" s="22">
        <v>0</v>
      </c>
      <c r="I195" s="23">
        <f>ROUND(G195*H195,P4)</f>
        <v>0</v>
      </c>
      <c r="O195" s="24">
        <f>I195*0.21</f>
        <v>0</v>
      </c>
      <c r="P195">
        <v>3</v>
      </c>
    </row>
    <row r="196" spans="1:5" ht="15">
      <c r="A196" s="17" t="s">
        <v>38</v>
      </c>
      <c r="E196" s="25" t="s">
        <v>35</v>
      </c>
    </row>
    <row r="197" spans="1:5" ht="15">
      <c r="A197" s="17" t="s">
        <v>39</v>
      </c>
      <c r="E197" s="26" t="s">
        <v>225</v>
      </c>
    </row>
    <row r="198" spans="1:5" ht="330">
      <c r="A198" s="17" t="s">
        <v>41</v>
      </c>
      <c r="E198" s="19" t="s">
        <v>226</v>
      </c>
    </row>
    <row r="199" spans="1:16" ht="15">
      <c r="A199" s="17" t="s">
        <v>33</v>
      </c>
      <c r="B199" s="17">
        <v>42</v>
      </c>
      <c r="C199" s="18" t="s">
        <v>227</v>
      </c>
      <c r="E199" s="19" t="s">
        <v>228</v>
      </c>
      <c r="F199" s="20" t="s">
        <v>229</v>
      </c>
      <c r="G199" s="21">
        <v>15</v>
      </c>
      <c r="H199" s="22">
        <v>0</v>
      </c>
      <c r="I199" s="23">
        <f>ROUND(G199*H199,P4)</f>
        <v>0</v>
      </c>
      <c r="O199" s="24">
        <f>I199*0.21</f>
        <v>0</v>
      </c>
      <c r="P199">
        <v>3</v>
      </c>
    </row>
    <row r="200" spans="1:5" ht="15">
      <c r="A200" s="17" t="s">
        <v>38</v>
      </c>
      <c r="E200" s="25" t="s">
        <v>35</v>
      </c>
    </row>
    <row r="201" spans="1:5" ht="15">
      <c r="A201" s="17" t="s">
        <v>39</v>
      </c>
      <c r="E201" s="26" t="s">
        <v>230</v>
      </c>
    </row>
    <row r="202" spans="1:5" ht="30">
      <c r="A202" s="17" t="s">
        <v>41</v>
      </c>
      <c r="E202" s="19" t="s">
        <v>231</v>
      </c>
    </row>
    <row r="203" spans="1:9" ht="15">
      <c r="A203" s="14" t="s">
        <v>30</v>
      </c>
      <c r="B203" s="14"/>
      <c r="C203" s="15" t="s">
        <v>232</v>
      </c>
      <c r="D203" s="14"/>
      <c r="E203" s="14" t="s">
        <v>233</v>
      </c>
      <c r="F203" s="14"/>
      <c r="G203" s="14"/>
      <c r="H203" s="14"/>
      <c r="I203" s="16">
        <f>SUMIFS(I204:I227,A204:A227,"P")</f>
        <v>0</v>
      </c>
    </row>
    <row r="204" spans="1:16" ht="30">
      <c r="A204" s="17" t="s">
        <v>33</v>
      </c>
      <c r="B204" s="17">
        <v>43</v>
      </c>
      <c r="C204" s="18" t="s">
        <v>234</v>
      </c>
      <c r="E204" s="19" t="s">
        <v>235</v>
      </c>
      <c r="F204" s="20" t="s">
        <v>229</v>
      </c>
      <c r="G204" s="21">
        <v>8</v>
      </c>
      <c r="H204" s="22">
        <v>0</v>
      </c>
      <c r="I204" s="23">
        <f>ROUND(G204*H204,P4)</f>
        <v>0</v>
      </c>
      <c r="O204" s="24">
        <f>I204*0.21</f>
        <v>0</v>
      </c>
      <c r="P204">
        <v>3</v>
      </c>
    </row>
    <row r="205" spans="1:5" ht="15">
      <c r="A205" s="17" t="s">
        <v>38</v>
      </c>
      <c r="E205" s="25" t="s">
        <v>35</v>
      </c>
    </row>
    <row r="206" spans="1:5" ht="15">
      <c r="A206" s="17" t="s">
        <v>39</v>
      </c>
      <c r="E206" s="26" t="s">
        <v>236</v>
      </c>
    </row>
    <row r="207" spans="1:5" ht="30">
      <c r="A207" s="17" t="s">
        <v>41</v>
      </c>
      <c r="E207" s="19" t="s">
        <v>237</v>
      </c>
    </row>
    <row r="208" spans="1:16" ht="30">
      <c r="A208" s="17" t="s">
        <v>33</v>
      </c>
      <c r="B208" s="17">
        <v>44</v>
      </c>
      <c r="C208" s="18" t="s">
        <v>238</v>
      </c>
      <c r="E208" s="19" t="s">
        <v>239</v>
      </c>
      <c r="F208" s="20" t="s">
        <v>88</v>
      </c>
      <c r="G208" s="21">
        <v>15</v>
      </c>
      <c r="H208" s="22">
        <v>0</v>
      </c>
      <c r="I208" s="23">
        <f>ROUND(G208*H208,P4)</f>
        <v>0</v>
      </c>
      <c r="O208" s="24">
        <f>I208*0.21</f>
        <v>0</v>
      </c>
      <c r="P208">
        <v>3</v>
      </c>
    </row>
    <row r="209" spans="1:5" ht="15">
      <c r="A209" s="17" t="s">
        <v>38</v>
      </c>
      <c r="E209" s="25" t="s">
        <v>35</v>
      </c>
    </row>
    <row r="210" spans="1:5" ht="15">
      <c r="A210" s="17" t="s">
        <v>39</v>
      </c>
      <c r="E210" s="26" t="s">
        <v>240</v>
      </c>
    </row>
    <row r="211" spans="1:5" ht="60">
      <c r="A211" s="17" t="s">
        <v>41</v>
      </c>
      <c r="E211" s="19" t="s">
        <v>241</v>
      </c>
    </row>
    <row r="212" spans="1:16" ht="30">
      <c r="A212" s="17" t="s">
        <v>33</v>
      </c>
      <c r="B212" s="17">
        <v>45</v>
      </c>
      <c r="C212" s="18" t="s">
        <v>242</v>
      </c>
      <c r="E212" s="19" t="s">
        <v>243</v>
      </c>
      <c r="F212" s="20" t="s">
        <v>105</v>
      </c>
      <c r="G212" s="21">
        <v>54</v>
      </c>
      <c r="H212" s="22">
        <v>0</v>
      </c>
      <c r="I212" s="23">
        <f>ROUND(G212*H212,P4)</f>
        <v>0</v>
      </c>
      <c r="O212" s="24">
        <f>I212*0.21</f>
        <v>0</v>
      </c>
      <c r="P212">
        <v>3</v>
      </c>
    </row>
    <row r="213" spans="1:5" ht="15">
      <c r="A213" s="17" t="s">
        <v>38</v>
      </c>
      <c r="E213" s="19" t="s">
        <v>244</v>
      </c>
    </row>
    <row r="214" spans="1:5" ht="15">
      <c r="A214" s="17" t="s">
        <v>39</v>
      </c>
      <c r="E214" s="26" t="s">
        <v>245</v>
      </c>
    </row>
    <row r="215" spans="1:5" ht="60">
      <c r="A215" s="17" t="s">
        <v>41</v>
      </c>
      <c r="E215" s="19" t="s">
        <v>246</v>
      </c>
    </row>
    <row r="216" spans="1:16" ht="30">
      <c r="A216" s="17" t="s">
        <v>33</v>
      </c>
      <c r="B216" s="17">
        <v>46</v>
      </c>
      <c r="C216" s="18" t="s">
        <v>247</v>
      </c>
      <c r="E216" s="19" t="s">
        <v>248</v>
      </c>
      <c r="F216" s="20" t="s">
        <v>105</v>
      </c>
      <c r="G216" s="21">
        <v>128</v>
      </c>
      <c r="H216" s="22">
        <v>0</v>
      </c>
      <c r="I216" s="23">
        <f>ROUND(G216*H216,P4)</f>
        <v>0</v>
      </c>
      <c r="O216" s="24">
        <f>I216*0.21</f>
        <v>0</v>
      </c>
      <c r="P216">
        <v>3</v>
      </c>
    </row>
    <row r="217" spans="1:5" ht="30">
      <c r="A217" s="17" t="s">
        <v>38</v>
      </c>
      <c r="E217" s="19" t="s">
        <v>249</v>
      </c>
    </row>
    <row r="218" spans="1:5" ht="15">
      <c r="A218" s="17" t="s">
        <v>39</v>
      </c>
      <c r="E218" s="26" t="s">
        <v>250</v>
      </c>
    </row>
    <row r="219" spans="1:5" ht="60">
      <c r="A219" s="17" t="s">
        <v>41</v>
      </c>
      <c r="E219" s="19" t="s">
        <v>246</v>
      </c>
    </row>
    <row r="220" spans="1:16" ht="15">
      <c r="A220" s="17" t="s">
        <v>33</v>
      </c>
      <c r="B220" s="17">
        <v>47</v>
      </c>
      <c r="C220" s="18" t="s">
        <v>251</v>
      </c>
      <c r="E220" s="19" t="s">
        <v>252</v>
      </c>
      <c r="F220" s="20" t="s">
        <v>105</v>
      </c>
      <c r="G220" s="21">
        <v>256</v>
      </c>
      <c r="H220" s="22">
        <v>0</v>
      </c>
      <c r="I220" s="23">
        <f>ROUND(G220*H220,P4)</f>
        <v>0</v>
      </c>
      <c r="O220" s="24">
        <f>I220*0.21</f>
        <v>0</v>
      </c>
      <c r="P220">
        <v>3</v>
      </c>
    </row>
    <row r="221" spans="1:5" ht="15">
      <c r="A221" s="17" t="s">
        <v>38</v>
      </c>
      <c r="E221" s="25" t="s">
        <v>35</v>
      </c>
    </row>
    <row r="222" spans="1:5" ht="15">
      <c r="A222" s="17" t="s">
        <v>39</v>
      </c>
      <c r="E222" s="26" t="s">
        <v>253</v>
      </c>
    </row>
    <row r="223" spans="1:5" ht="60">
      <c r="A223" s="17" t="s">
        <v>41</v>
      </c>
      <c r="E223" s="19" t="s">
        <v>254</v>
      </c>
    </row>
    <row r="224" spans="1:16" ht="15">
      <c r="A224" s="17" t="s">
        <v>33</v>
      </c>
      <c r="B224" s="17">
        <v>48</v>
      </c>
      <c r="C224" s="18" t="s">
        <v>255</v>
      </c>
      <c r="E224" s="19" t="s">
        <v>256</v>
      </c>
      <c r="F224" s="20" t="s">
        <v>105</v>
      </c>
      <c r="G224" s="21">
        <v>30</v>
      </c>
      <c r="H224" s="22">
        <v>0</v>
      </c>
      <c r="I224" s="23">
        <f>ROUND(G224*H224,P4)</f>
        <v>0</v>
      </c>
      <c r="O224" s="24">
        <f>I224*0.21</f>
        <v>0</v>
      </c>
      <c r="P224">
        <v>3</v>
      </c>
    </row>
    <row r="225" spans="1:5" ht="15">
      <c r="A225" s="17" t="s">
        <v>38</v>
      </c>
      <c r="E225" s="25" t="s">
        <v>35</v>
      </c>
    </row>
    <row r="226" spans="1:5" ht="15">
      <c r="A226" s="17" t="s">
        <v>39</v>
      </c>
      <c r="E226" s="26" t="s">
        <v>257</v>
      </c>
    </row>
    <row r="227" spans="1:5" ht="45">
      <c r="A227" s="17" t="s">
        <v>41</v>
      </c>
      <c r="E227" s="19" t="s">
        <v>258</v>
      </c>
    </row>
  </sheetData>
  <sheetProtection algorithmName="SHA-512" hashValue="7rIE1VpzDmKc0r5VeL3vdnL5F8pg5Nap48Ow79DSIq6XT1XHbjQZoLLaUZe9+BsByLKY761Ke+MVzFzB4h//KQ==" saltValue="w73Kvo/1Eufu/x1BDstFvIwwByxxIcDw4zs4LPD4UZJIjwyeNJTK0n7EXbRJQukytn1EERLkVbuBVjKLKMKdVg==" spinCount="100000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Aleš Jambor</cp:lastModifiedBy>
  <dcterms:created xsi:type="dcterms:W3CDTF">2023-06-29T16:35:30Z</dcterms:created>
  <dcterms:modified xsi:type="dcterms:W3CDTF">2023-06-29T16:37:29Z</dcterms:modified>
  <cp:category/>
  <cp:version/>
  <cp:contentType/>
  <cp:contentStatus/>
</cp:coreProperties>
</file>