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<sst xmlns="http://schemas.openxmlformats.org/spreadsheetml/2006/main" count="170" uniqueCount="113">
  <si>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</si>
  <si>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</si>
  <si>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</si>
  <si>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</si>
  <si>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</si>
  <si>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</si>
  <si>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</si>
  <si>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</si>
  <si>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</si>
  <si>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</si>
  <si>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</si>
  <si>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</si>
  <si>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</si>
  <si>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</si>
  <si>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</si>
  <si>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</si>
  <si>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</si>
  <si>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</si>
  <si>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</si>
  <si>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</si>
  <si>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</si>
  <si>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</si>
  <si>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</si>
  <si>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</si>
  <si>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</si>
  <si>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</si>
  <si>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</si>
  <si>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</si>
  <si>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</si>
  <si>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</si>
  <si>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</si>
  <si>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</si>
  <si>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</si>
  <si>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</si>
  <si>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</si>
  <si>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</si>
  <si>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</si>
  <si>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</si>
  <si>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</si>
  <si>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</si>
  <si>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</si>
  <si>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</si>
  <si>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</si>
  <si>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</si>
  <si>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</si>
  <si>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</si>
  <si>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</si>
  <si>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</si>
  <si>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</si>
  <si>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</si>
  <si>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</si>
  <si>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</si>
  <si>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</si>
  <si>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</si>
  <si>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</si>
  <si>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</si>
  <si>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</si>
  <si>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</si>
  <si>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</si>
  <si>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</si>
  <si>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</si>
  <si>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</si>
  <si>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</si>
  <si>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</si>
  <si>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</si>
  <si>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</si>
  <si>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</si>
  <si>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</si>
  <si>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</si>
  <si>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</si>
  <si>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</si>
  <si>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</si>
  <si>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</si>
  <si>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</si>
  <si>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</si>
  <si>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</si>
  <si>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</si>
  <si>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</si>
  <si>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</si>
  <si>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</si>
  <si>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</si>
  <si>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</si>
  <si>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</si>
  <si>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>čištění příkopu do 0,25m3/m s odvozem na skládku</t>
  </si>
  <si>
    <t xml:space="preserve">Zalévání spár dilatační asf. zálivkou  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</si>
  <si>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</si>
  <si>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</si>
  <si>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</si>
  <si>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</si>
  <si>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</si>
  <si>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</si>
  <si>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SPOJOVACÍ POSTŘIK Z EMULZE DO 0,5KG/M2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</si>
  <si>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</si>
  <si>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</si>
  <si>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</si>
  <si>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</si>
  <si>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</si>
  <si>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</si>
  <si>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</si>
  <si>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</si>
  <si>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</si>
  <si>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</si>
  <si>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</si>
  <si>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</si>
  <si>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staničení km 2,550 - 3,600</t>
  </si>
  <si>
    <t>Tomáš Karásek</t>
  </si>
  <si>
    <t>Objekt:    sil.    III/33310                 km  2,550 - 3,600</t>
  </si>
  <si>
    <t>Zpracoval:   Bc. Tomáš Karásek</t>
  </si>
  <si>
    <r>
      <t xml:space="preserve">Datum:   </t>
    </r>
    <r>
      <rPr>
        <sz val="9"/>
        <rFont val="Arial CE"/>
        <family val="0"/>
      </rPr>
      <t>8.2.2023</t>
    </r>
  </si>
  <si>
    <t>SMĚROVÉ SLOUPKY Z PLAST HMOT VČETNĚ ODRAZNÉHO PÁSKU</t>
  </si>
  <si>
    <t>zkoušení materiálu nezávislou zkušebnou</t>
  </si>
  <si>
    <t>III/33310 hr. hl. m. Praha - Šestajovice - Dřevčice - II/610 (III/33310 Zeleneč)</t>
  </si>
  <si>
    <t>Stavba:    III/33310 hr. hl. m. Praha - Šestajovice - Dřevčice - II/610 (III/33310 Zeleneč)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</si>
</sst>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2" fontId="9" fillId="0" borderId="15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49" fontId="22" fillId="0" borderId="37" xfId="0" applyNumberFormat="1" applyFont="1" applyFill="1" applyBorder="1" applyAlignment="1" applyProtection="1">
      <alignment horizontal="left" vertical="center"/>
      <protection/>
    </xf>
    <xf numFmtId="49" fontId="22" fillId="0" borderId="38" xfId="0" applyNumberFormat="1" applyFont="1" applyFill="1" applyBorder="1" applyAlignment="1" applyProtection="1">
      <alignment horizontal="left" vertical="center"/>
      <protection/>
    </xf>
    <xf numFmtId="49" fontId="22" fillId="0" borderId="39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1" xfId="0" applyNumberFormat="1" applyFont="1" applyFill="1" applyBorder="1" applyAlignment="1" applyProtection="1">
      <alignment horizontal="left" vertical="center"/>
      <protection/>
    </xf>
    <xf numFmtId="49" fontId="22" fillId="35" borderId="42" xfId="0" applyNumberFormat="1" applyFont="1" applyFill="1" applyBorder="1" applyAlignment="1" applyProtection="1">
      <alignment horizontal="center" vertical="center"/>
      <protection/>
    </xf>
    <xf numFmtId="49" fontId="22" fillId="35" borderId="27" xfId="0" applyNumberFormat="1" applyFont="1" applyFill="1" applyBorder="1" applyAlignment="1" applyProtection="1">
      <alignment horizontal="center" vertical="center"/>
      <protection/>
    </xf>
    <xf numFmtId="49" fontId="22" fillId="35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24" fillId="0" borderId="46" xfId="0" applyNumberFormat="1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67" fillId="0" borderId="48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49" fontId="68" fillId="0" borderId="28" xfId="0" applyNumberFormat="1" applyFont="1" applyFill="1" applyBorder="1" applyAlignment="1" applyProtection="1">
      <alignment horizontal="left" vertical="center"/>
      <protection/>
    </xf>
    <xf numFmtId="0" fontId="68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Fill="1" applyBorder="1" applyAlignment="1" applyProtection="1">
      <alignment horizontal="center" vertical="center"/>
      <protection/>
    </xf>
    <xf numFmtId="0" fontId="68" fillId="0" borderId="43" xfId="0" applyNumberFormat="1" applyFont="1" applyFill="1" applyBorder="1" applyAlignment="1" applyProtection="1">
      <alignment horizontal="center" vertical="center"/>
      <protection/>
    </xf>
    <xf numFmtId="0" fontId="68" fillId="0" borderId="48" xfId="0" applyNumberFormat="1" applyFont="1" applyFill="1" applyBorder="1" applyAlignment="1" applyProtection="1">
      <alignment horizontal="center" vertical="center"/>
      <protection/>
    </xf>
    <xf numFmtId="0" fontId="68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49" fontId="68" fillId="0" borderId="15" xfId="0" applyNumberFormat="1" applyFont="1" applyFill="1" applyBorder="1" applyAlignment="1" applyProtection="1">
      <alignment horizontal="left" vertical="center"/>
      <protection/>
    </xf>
    <xf numFmtId="0" fontId="68" fillId="0" borderId="15" xfId="0" applyNumberFormat="1" applyFont="1" applyFill="1" applyBorder="1" applyAlignment="1" applyProtection="1">
      <alignment horizontal="left" vertical="center"/>
      <protection/>
    </xf>
    <xf numFmtId="49" fontId="68" fillId="0" borderId="16" xfId="0" applyNumberFormat="1" applyFont="1" applyFill="1" applyBorder="1" applyAlignment="1" applyProtection="1">
      <alignment horizontal="left" vertical="center"/>
      <protection/>
    </xf>
    <xf numFmtId="14" fontId="68" fillId="0" borderId="42" xfId="0" applyNumberFormat="1" applyFont="1" applyFill="1" applyBorder="1" applyAlignment="1" applyProtection="1">
      <alignment horizontal="center" vertical="center"/>
      <protection/>
    </xf>
    <xf numFmtId="14" fontId="68" fillId="0" borderId="43" xfId="0" applyNumberFormat="1" applyFont="1" applyFill="1" applyBorder="1" applyAlignment="1" applyProtection="1">
      <alignment horizontal="center" vertical="center"/>
      <protection/>
    </xf>
    <xf numFmtId="14" fontId="68" fillId="0" borderId="48" xfId="0" applyNumberFormat="1" applyFont="1" applyFill="1" applyBorder="1" applyAlignment="1" applyProtection="1">
      <alignment horizontal="center" vertical="center"/>
      <protection/>
    </xf>
    <xf numFmtId="14" fontId="68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68" fillId="0" borderId="15" xfId="0" applyFont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7" fillId="0" borderId="16" xfId="0" applyNumberFormat="1" applyFont="1" applyFill="1" applyBorder="1" applyAlignment="1" applyProtection="1">
      <alignment horizontal="left" vertical="center"/>
      <protection/>
    </xf>
    <xf numFmtId="0" fontId="67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center" vertical="center"/>
      <protection/>
    </xf>
    <xf numFmtId="49" fontId="15" fillId="0" borderId="51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53" xfId="0" applyNumberFormat="1" applyFont="1" applyFill="1" applyBorder="1" applyAlignment="1" applyProtection="1">
      <alignment horizontal="left" vertical="center"/>
      <protection/>
    </xf>
    <xf numFmtId="49" fontId="17" fillId="0" borderId="54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0" fontId="22" fillId="35" borderId="27" xfId="0" applyNumberFormat="1" applyFont="1" applyFill="1" applyBorder="1" applyAlignment="1" applyProtection="1">
      <alignment horizontal="center" vertical="center"/>
      <protection/>
    </xf>
    <xf numFmtId="0" fontId="22" fillId="35" borderId="56" xfId="0" applyNumberFormat="1" applyFont="1" applyFill="1" applyBorder="1" applyAlignment="1" applyProtection="1">
      <alignment horizontal="center" vertical="center"/>
      <protection/>
    </xf>
    <xf numFmtId="49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38" xfId="0" applyNumberFormat="1" applyFont="1" applyFill="1" applyBorder="1" applyAlignment="1" applyProtection="1">
      <alignment horizontal="left" vertical="center"/>
      <protection/>
    </xf>
    <xf numFmtId="0" fontId="22" fillId="0" borderId="57" xfId="0" applyNumberFormat="1" applyFont="1" applyFill="1" applyBorder="1" applyAlignment="1" applyProtection="1">
      <alignment horizontal="left" vertical="center"/>
      <protection/>
    </xf>
    <xf numFmtId="49" fontId="69" fillId="0" borderId="40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55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7.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84" t="s">
        <v>18</v>
      </c>
      <c r="B1" s="185"/>
      <c r="C1" s="185"/>
      <c r="D1" s="185"/>
      <c r="E1" s="185"/>
      <c r="F1" s="185"/>
      <c r="G1" s="185"/>
      <c r="H1" s="185"/>
      <c r="I1" s="185"/>
    </row>
    <row r="2" spans="1:10" ht="12.75" customHeight="1">
      <c r="A2" s="186" t="s">
        <v>19</v>
      </c>
      <c r="B2" s="187"/>
      <c r="C2" s="190" t="s">
        <v>111</v>
      </c>
      <c r="D2" s="191"/>
      <c r="E2" s="194" t="s">
        <v>20</v>
      </c>
      <c r="F2" s="195" t="s">
        <v>95</v>
      </c>
      <c r="G2" s="196"/>
      <c r="H2" s="194" t="s">
        <v>21</v>
      </c>
      <c r="I2" s="199"/>
      <c r="J2" s="42"/>
    </row>
    <row r="3" spans="1:10" ht="12.75">
      <c r="A3" s="188"/>
      <c r="B3" s="189"/>
      <c r="C3" s="192"/>
      <c r="D3" s="193"/>
      <c r="E3" s="189"/>
      <c r="F3" s="197"/>
      <c r="G3" s="198"/>
      <c r="H3" s="189"/>
      <c r="I3" s="200"/>
      <c r="J3" s="42"/>
    </row>
    <row r="4" spans="1:10" ht="12.75" customHeight="1">
      <c r="A4" s="201" t="s">
        <v>22</v>
      </c>
      <c r="B4" s="189"/>
      <c r="C4" s="202" t="s">
        <v>100</v>
      </c>
      <c r="D4" s="203"/>
      <c r="E4" s="206" t="s">
        <v>23</v>
      </c>
      <c r="F4" s="206"/>
      <c r="G4" s="189"/>
      <c r="H4" s="206" t="s">
        <v>21</v>
      </c>
      <c r="I4" s="207"/>
      <c r="J4" s="42"/>
    </row>
    <row r="5" spans="1:10" ht="12.75" customHeight="1">
      <c r="A5" s="188"/>
      <c r="B5" s="189"/>
      <c r="C5" s="204"/>
      <c r="D5" s="205"/>
      <c r="E5" s="189"/>
      <c r="F5" s="189"/>
      <c r="G5" s="189"/>
      <c r="H5" s="189"/>
      <c r="I5" s="208"/>
      <c r="J5" s="42"/>
    </row>
    <row r="6" spans="1:10" ht="12.75" customHeight="1">
      <c r="A6" s="201" t="s">
        <v>24</v>
      </c>
      <c r="B6" s="189"/>
      <c r="C6" s="209" t="s">
        <v>104</v>
      </c>
      <c r="D6" s="210"/>
      <c r="E6" s="206" t="s">
        <v>25</v>
      </c>
      <c r="F6" s="213"/>
      <c r="G6" s="214"/>
      <c r="H6" s="206" t="s">
        <v>21</v>
      </c>
      <c r="I6" s="215"/>
      <c r="J6" s="42"/>
    </row>
    <row r="7" spans="1:10" ht="12.75">
      <c r="A7" s="188"/>
      <c r="B7" s="189"/>
      <c r="C7" s="211"/>
      <c r="D7" s="212"/>
      <c r="E7" s="189"/>
      <c r="F7" s="214"/>
      <c r="G7" s="214"/>
      <c r="H7" s="189"/>
      <c r="I7" s="200"/>
      <c r="J7" s="42"/>
    </row>
    <row r="8" spans="1:10" ht="12.75">
      <c r="A8" s="201" t="s">
        <v>96</v>
      </c>
      <c r="B8" s="189"/>
      <c r="C8" s="216"/>
      <c r="D8" s="217"/>
      <c r="E8" s="206" t="s">
        <v>97</v>
      </c>
      <c r="F8" s="220" t="s">
        <v>105</v>
      </c>
      <c r="G8" s="221"/>
      <c r="H8" s="222" t="s">
        <v>98</v>
      </c>
      <c r="I8" s="224"/>
      <c r="J8" s="42"/>
    </row>
    <row r="9" spans="1:10" ht="12.75">
      <c r="A9" s="188"/>
      <c r="B9" s="189"/>
      <c r="C9" s="218"/>
      <c r="D9" s="219"/>
      <c r="E9" s="189"/>
      <c r="F9" s="221"/>
      <c r="G9" s="221"/>
      <c r="H9" s="223"/>
      <c r="I9" s="225"/>
      <c r="J9" s="42"/>
    </row>
    <row r="10" spans="1:10" ht="12.75">
      <c r="A10" s="201" t="s">
        <v>99</v>
      </c>
      <c r="B10" s="189"/>
      <c r="C10" s="213"/>
      <c r="D10" s="214"/>
      <c r="E10" s="206" t="s">
        <v>26</v>
      </c>
      <c r="F10" s="220" t="s">
        <v>105</v>
      </c>
      <c r="G10" s="221"/>
      <c r="H10" s="206" t="s">
        <v>27</v>
      </c>
      <c r="I10" s="226"/>
      <c r="J10" s="42"/>
    </row>
    <row r="11" spans="1:10" ht="12.75">
      <c r="A11" s="188"/>
      <c r="B11" s="189"/>
      <c r="C11" s="214"/>
      <c r="D11" s="214"/>
      <c r="E11" s="189"/>
      <c r="F11" s="221"/>
      <c r="G11" s="221"/>
      <c r="H11" s="189"/>
      <c r="I11" s="208"/>
      <c r="J11" s="42"/>
    </row>
    <row r="12" spans="1:9" ht="23.25" customHeight="1" thickBot="1">
      <c r="A12" s="227" t="s">
        <v>28</v>
      </c>
      <c r="B12" s="228"/>
      <c r="C12" s="228"/>
      <c r="D12" s="228"/>
      <c r="E12" s="228"/>
      <c r="F12" s="228"/>
      <c r="G12" s="228"/>
      <c r="H12" s="228"/>
      <c r="I12" s="229"/>
    </row>
    <row r="13" spans="1:10" ht="26.25" customHeight="1">
      <c r="A13" s="43" t="s">
        <v>29</v>
      </c>
      <c r="B13" s="230" t="s">
        <v>30</v>
      </c>
      <c r="C13" s="231"/>
      <c r="D13" s="44" t="s">
        <v>31</v>
      </c>
      <c r="E13" s="232" t="s">
        <v>32</v>
      </c>
      <c r="F13" s="233"/>
      <c r="G13" s="44" t="s">
        <v>33</v>
      </c>
      <c r="H13" s="232" t="s">
        <v>34</v>
      </c>
      <c r="I13" s="234"/>
      <c r="J13" s="42"/>
    </row>
    <row r="14" spans="1:10" ht="15" customHeight="1">
      <c r="A14" s="45" t="s">
        <v>35</v>
      </c>
      <c r="B14" s="46" t="s">
        <v>36</v>
      </c>
      <c r="C14" s="47">
        <v>0</v>
      </c>
      <c r="D14" s="235" t="s">
        <v>37</v>
      </c>
      <c r="E14" s="236"/>
      <c r="F14" s="47">
        <v>0</v>
      </c>
      <c r="G14" s="237" t="s">
        <v>38</v>
      </c>
      <c r="H14" s="238"/>
      <c r="I14" s="48">
        <v>0</v>
      </c>
      <c r="J14" s="42"/>
    </row>
    <row r="15" spans="1:11" ht="15" customHeight="1">
      <c r="A15" s="45"/>
      <c r="B15" s="46" t="s">
        <v>39</v>
      </c>
      <c r="C15" s="47">
        <v>0</v>
      </c>
      <c r="D15" s="235" t="s">
        <v>40</v>
      </c>
      <c r="E15" s="236"/>
      <c r="F15" s="47">
        <v>0</v>
      </c>
      <c r="G15" s="237" t="s">
        <v>41</v>
      </c>
      <c r="H15" s="238"/>
      <c r="I15" s="48">
        <v>0</v>
      </c>
      <c r="J15" s="42"/>
      <c r="K15" s="49"/>
    </row>
    <row r="16" spans="1:10" ht="15" customHeight="1">
      <c r="A16" s="45" t="s">
        <v>42</v>
      </c>
      <c r="B16" s="46" t="s">
        <v>36</v>
      </c>
      <c r="C16" s="47">
        <v>0</v>
      </c>
      <c r="D16" s="235" t="s">
        <v>43</v>
      </c>
      <c r="E16" s="236"/>
      <c r="F16" s="47">
        <v>0</v>
      </c>
      <c r="G16" s="237" t="s">
        <v>44</v>
      </c>
      <c r="H16" s="238"/>
      <c r="I16" s="48">
        <v>0</v>
      </c>
      <c r="J16" s="42"/>
    </row>
    <row r="17" spans="1:10" ht="15" customHeight="1">
      <c r="A17" s="45"/>
      <c r="B17" s="46" t="s">
        <v>39</v>
      </c>
      <c r="C17" s="47">
        <v>0</v>
      </c>
      <c r="D17" s="235"/>
      <c r="E17" s="236"/>
      <c r="F17" s="50"/>
      <c r="G17" s="237" t="s">
        <v>45</v>
      </c>
      <c r="H17" s="238"/>
      <c r="I17" s="48">
        <v>0</v>
      </c>
      <c r="J17" s="42"/>
    </row>
    <row r="18" spans="1:10" ht="15" customHeight="1">
      <c r="A18" s="45" t="s">
        <v>46</v>
      </c>
      <c r="B18" s="46" t="s">
        <v>36</v>
      </c>
      <c r="C18" s="47">
        <v>0</v>
      </c>
      <c r="D18" s="235"/>
      <c r="E18" s="236"/>
      <c r="F18" s="50"/>
      <c r="G18" s="237" t="s">
        <v>47</v>
      </c>
      <c r="H18" s="238"/>
      <c r="I18" s="48">
        <v>0</v>
      </c>
      <c r="J18" s="42"/>
    </row>
    <row r="19" spans="1:10" ht="15" customHeight="1">
      <c r="A19" s="45"/>
      <c r="B19" s="46" t="s">
        <v>39</v>
      </c>
      <c r="C19" s="47">
        <v>0</v>
      </c>
      <c r="D19" s="235"/>
      <c r="E19" s="236"/>
      <c r="F19" s="50"/>
      <c r="G19" s="237" t="s">
        <v>48</v>
      </c>
      <c r="H19" s="238"/>
      <c r="I19" s="48">
        <v>0</v>
      </c>
      <c r="J19" s="42"/>
    </row>
    <row r="20" spans="1:10" ht="15" customHeight="1">
      <c r="A20" s="239" t="s">
        <v>49</v>
      </c>
      <c r="B20" s="240"/>
      <c r="C20" s="47">
        <v>0</v>
      </c>
      <c r="D20" s="235"/>
      <c r="E20" s="236"/>
      <c r="F20" s="50"/>
      <c r="G20" s="237"/>
      <c r="H20" s="238"/>
      <c r="I20" s="51"/>
      <c r="J20" s="42"/>
    </row>
    <row r="21" spans="1:10" ht="15" customHeight="1">
      <c r="A21" s="239" t="s">
        <v>50</v>
      </c>
      <c r="B21" s="240"/>
      <c r="C21" s="47">
        <v>0</v>
      </c>
      <c r="D21" s="235"/>
      <c r="E21" s="236"/>
      <c r="F21" s="50"/>
      <c r="G21" s="237"/>
      <c r="H21" s="238"/>
      <c r="I21" s="51"/>
      <c r="J21" s="42"/>
    </row>
    <row r="22" spans="1:10" ht="16.5" customHeight="1">
      <c r="A22" s="239" t="s">
        <v>51</v>
      </c>
      <c r="B22" s="240"/>
      <c r="C22" s="47">
        <f>SUM(C14:C21)</f>
        <v>0</v>
      </c>
      <c r="D22" s="245" t="s">
        <v>52</v>
      </c>
      <c r="E22" s="246"/>
      <c r="F22" s="47">
        <f>SUM(F14:F21)</f>
        <v>0</v>
      </c>
      <c r="G22" s="247" t="s">
        <v>53</v>
      </c>
      <c r="H22" s="240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251" t="s">
        <v>54</v>
      </c>
      <c r="B24" s="252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251" t="s">
        <v>55</v>
      </c>
      <c r="B25" s="252"/>
      <c r="C25" s="55">
        <v>0</v>
      </c>
      <c r="D25" s="253" t="s">
        <v>56</v>
      </c>
      <c r="E25" s="254"/>
      <c r="F25" s="55">
        <f>ROUND(C25*(14/100),2)</f>
        <v>0</v>
      </c>
      <c r="G25" s="255" t="s">
        <v>13</v>
      </c>
      <c r="H25" s="252"/>
      <c r="I25" s="57">
        <f>SUM(C24:C26)</f>
        <v>0</v>
      </c>
      <c r="J25" s="42"/>
    </row>
    <row r="26" spans="1:10" ht="15" customHeight="1">
      <c r="A26" s="251" t="s">
        <v>57</v>
      </c>
      <c r="B26" s="252"/>
      <c r="C26" s="55">
        <f>C22+F22*I22</f>
        <v>0</v>
      </c>
      <c r="D26" s="253" t="s">
        <v>6</v>
      </c>
      <c r="E26" s="254"/>
      <c r="F26" s="55">
        <f>ROUND(C26*(21/100),2)</f>
        <v>0</v>
      </c>
      <c r="G26" s="255" t="s">
        <v>58</v>
      </c>
      <c r="H26" s="252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75"/>
      <c r="B28" s="176"/>
      <c r="C28" s="177"/>
      <c r="D28" s="172"/>
      <c r="E28" s="173"/>
      <c r="F28" s="174"/>
      <c r="G28" s="172" t="s">
        <v>59</v>
      </c>
      <c r="H28" s="243"/>
      <c r="I28" s="244"/>
      <c r="J28" s="42"/>
    </row>
    <row r="29" spans="1:10" ht="14.25" customHeight="1">
      <c r="A29" s="178"/>
      <c r="B29" s="179"/>
      <c r="C29" s="180"/>
      <c r="D29" s="169"/>
      <c r="E29" s="170"/>
      <c r="F29" s="171"/>
      <c r="G29" s="169"/>
      <c r="H29" s="241"/>
      <c r="I29" s="242"/>
      <c r="J29" s="42"/>
    </row>
    <row r="30" spans="1:10" ht="14.25" customHeight="1">
      <c r="A30" s="178"/>
      <c r="B30" s="179"/>
      <c r="C30" s="180"/>
      <c r="D30" s="169"/>
      <c r="E30" s="170"/>
      <c r="F30" s="171"/>
      <c r="G30" s="250"/>
      <c r="H30" s="241"/>
      <c r="I30" s="242"/>
      <c r="J30" s="42"/>
    </row>
    <row r="31" spans="1:10" ht="14.25" customHeight="1">
      <c r="A31" s="178"/>
      <c r="B31" s="179"/>
      <c r="C31" s="180"/>
      <c r="D31" s="169"/>
      <c r="E31" s="170"/>
      <c r="F31" s="171"/>
      <c r="G31" s="169"/>
      <c r="H31" s="241"/>
      <c r="I31" s="242"/>
      <c r="J31" s="42"/>
    </row>
    <row r="32" spans="1:10" ht="14.25" customHeight="1" thickBot="1">
      <c r="A32" s="181"/>
      <c r="B32" s="182"/>
      <c r="C32" s="183"/>
      <c r="D32" s="166"/>
      <c r="E32" s="167"/>
      <c r="F32" s="168"/>
      <c r="G32" s="166"/>
      <c r="H32" s="248"/>
      <c r="I32" s="249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4" spans="2:5" ht="12.75">
      <c r="B34" s="151"/>
      <c r="C34" s="151"/>
      <c r="D34" s="151"/>
      <c r="E34" s="151"/>
    </row>
    <row r="35" spans="1:5" ht="12.75">
      <c r="A35" s="152"/>
      <c r="B35" s="151"/>
      <c r="C35" s="151"/>
      <c r="D35" s="151"/>
      <c r="E35" s="151"/>
    </row>
    <row r="36" spans="1:5" ht="12.75">
      <c r="A36" s="153"/>
      <c r="B36" s="152"/>
      <c r="C36" s="152"/>
      <c r="D36" s="152"/>
      <c r="E36" s="152"/>
    </row>
    <row r="37" spans="1:5" ht="12.75">
      <c r="A37" s="153"/>
      <c r="B37" s="152"/>
      <c r="C37" s="152"/>
      <c r="D37" s="152"/>
      <c r="E37" s="152"/>
    </row>
    <row r="38" spans="1:5" ht="12.75">
      <c r="A38" s="153"/>
      <c r="B38" s="152"/>
      <c r="C38" s="152"/>
      <c r="D38" s="152"/>
      <c r="E38" s="152"/>
    </row>
    <row r="39" spans="1:5" ht="12.75">
      <c r="A39" s="153"/>
      <c r="B39" s="152"/>
      <c r="C39" s="152"/>
      <c r="D39" s="152"/>
      <c r="E39" s="152"/>
    </row>
    <row r="40" spans="1:5" ht="12.75">
      <c r="A40" s="153"/>
      <c r="B40" s="152"/>
      <c r="C40" s="152"/>
      <c r="D40" s="152"/>
      <c r="E40" s="152"/>
    </row>
    <row r="41" spans="2:5" ht="12.75">
      <c r="B41" s="151"/>
      <c r="C41" s="151"/>
      <c r="D41" s="151"/>
      <c r="E41" s="151"/>
    </row>
  </sheetData>
  <sheetProtection/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="120" zoomScaleNormal="120" zoomScalePageLayoutView="0" workbookViewId="0" topLeftCell="A1">
      <selection activeCell="A1" sqref="A1:F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6.83203125" style="5" customWidth="1"/>
    <col min="7" max="7" width="14.33203125" style="71" hidden="1" customWidth="1"/>
    <col min="8" max="8" width="10.5" style="7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56" t="s">
        <v>5</v>
      </c>
      <c r="B1" s="256"/>
      <c r="C1" s="256"/>
      <c r="D1" s="256"/>
      <c r="E1" s="256"/>
      <c r="F1" s="256"/>
      <c r="H1" s="66"/>
    </row>
    <row r="2" spans="1:8" s="6" customFormat="1" ht="12.75" customHeight="1">
      <c r="A2" s="19" t="s">
        <v>112</v>
      </c>
      <c r="B2" s="7"/>
      <c r="C2" s="20" t="s">
        <v>5</v>
      </c>
      <c r="D2" s="7"/>
      <c r="E2" s="7"/>
      <c r="F2" s="7"/>
      <c r="G2" s="67"/>
      <c r="H2" s="66"/>
    </row>
    <row r="3" spans="1:8" s="6" customFormat="1" ht="12.75" customHeight="1">
      <c r="A3" s="7" t="s">
        <v>106</v>
      </c>
      <c r="B3" s="7"/>
      <c r="C3" s="7"/>
      <c r="D3" s="7"/>
      <c r="E3" s="14"/>
      <c r="F3" s="7"/>
      <c r="G3" s="67"/>
      <c r="H3" s="66"/>
    </row>
    <row r="4" spans="1:8" s="6" customFormat="1" ht="12.75" customHeight="1">
      <c r="A4" s="8"/>
      <c r="B4" s="7"/>
      <c r="C4" s="8"/>
      <c r="D4" s="7"/>
      <c r="E4" s="7"/>
      <c r="F4" s="7"/>
      <c r="G4" s="67"/>
      <c r="H4" s="66"/>
    </row>
    <row r="5" spans="1:8" s="6" customFormat="1" ht="1.5" customHeight="1">
      <c r="A5" s="9"/>
      <c r="B5" s="10"/>
      <c r="C5" s="11"/>
      <c r="D5" s="10"/>
      <c r="E5" s="12"/>
      <c r="F5" s="13"/>
      <c r="G5" s="68"/>
      <c r="H5" s="66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9"/>
      <c r="H6" s="66"/>
    </row>
    <row r="7" spans="1:8" s="6" customFormat="1" ht="12.75" customHeight="1">
      <c r="A7" s="14" t="s">
        <v>1</v>
      </c>
      <c r="B7" s="14"/>
      <c r="C7" s="17"/>
      <c r="D7" s="156" t="s">
        <v>107</v>
      </c>
      <c r="E7" s="14"/>
      <c r="F7" s="64" t="s">
        <v>5</v>
      </c>
      <c r="G7" s="69" t="s">
        <v>62</v>
      </c>
      <c r="H7" s="66"/>
    </row>
    <row r="8" spans="1:8" s="6" customFormat="1" ht="12.75" customHeight="1">
      <c r="A8" s="14" t="s">
        <v>101</v>
      </c>
      <c r="B8" s="15"/>
      <c r="C8" s="18"/>
      <c r="D8" s="155" t="s">
        <v>108</v>
      </c>
      <c r="E8" s="154" t="s">
        <v>5</v>
      </c>
      <c r="F8" s="65" t="s">
        <v>5</v>
      </c>
      <c r="G8" s="69" t="s">
        <v>63</v>
      </c>
      <c r="H8" s="66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70"/>
      <c r="H9" s="66"/>
    </row>
    <row r="10" ht="24" customHeight="1" thickBot="1"/>
    <row r="11" spans="1:10" s="21" customFormat="1" ht="35.25" customHeight="1" thickBot="1">
      <c r="A11" s="147" t="s">
        <v>93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3" t="s">
        <v>78</v>
      </c>
      <c r="H11" s="74" t="s">
        <v>79</v>
      </c>
      <c r="I11" s="60"/>
      <c r="J11" s="60" t="s">
        <v>64</v>
      </c>
    </row>
    <row r="12" spans="1:10" s="21" customFormat="1" ht="15">
      <c r="A12" s="93" t="s">
        <v>11</v>
      </c>
      <c r="B12" s="94" t="s">
        <v>16</v>
      </c>
      <c r="C12" s="95" t="s">
        <v>12</v>
      </c>
      <c r="D12" s="96">
        <v>1</v>
      </c>
      <c r="E12" s="97"/>
      <c r="F12" s="98">
        <f aca="true" t="shared" si="0" ref="F12:F30">E12*D12</f>
        <v>0</v>
      </c>
      <c r="G12" s="75"/>
      <c r="H12" s="76"/>
      <c r="I12" s="77"/>
      <c r="J12" s="60"/>
    </row>
    <row r="13" spans="1:10" s="21" customFormat="1" ht="15">
      <c r="A13" s="99">
        <v>113728</v>
      </c>
      <c r="B13" s="100" t="s">
        <v>77</v>
      </c>
      <c r="C13" s="101" t="s">
        <v>66</v>
      </c>
      <c r="D13" s="157">
        <v>714</v>
      </c>
      <c r="E13" s="92"/>
      <c r="F13" s="103">
        <f t="shared" si="0"/>
        <v>0</v>
      </c>
      <c r="G13" s="78" t="s">
        <v>5</v>
      </c>
      <c r="H13" s="79" t="s">
        <v>5</v>
      </c>
      <c r="I13" s="80"/>
      <c r="J13" s="61"/>
    </row>
    <row r="14" spans="1:10" s="21" customFormat="1" ht="15">
      <c r="A14" s="99">
        <v>919111</v>
      </c>
      <c r="B14" s="100" t="s">
        <v>76</v>
      </c>
      <c r="C14" s="101" t="s">
        <v>17</v>
      </c>
      <c r="D14" s="102">
        <v>100</v>
      </c>
      <c r="E14" s="92"/>
      <c r="F14" s="103">
        <f t="shared" si="0"/>
        <v>0</v>
      </c>
      <c r="G14" s="78"/>
      <c r="H14" s="81"/>
      <c r="I14" s="80"/>
      <c r="J14" s="61" t="s">
        <v>5</v>
      </c>
    </row>
    <row r="15" spans="1:10" s="21" customFormat="1" ht="15">
      <c r="A15" s="99">
        <v>93818</v>
      </c>
      <c r="B15" s="100" t="s">
        <v>75</v>
      </c>
      <c r="C15" s="101" t="s">
        <v>2</v>
      </c>
      <c r="D15" s="157">
        <v>7140</v>
      </c>
      <c r="E15" s="92"/>
      <c r="F15" s="103">
        <f t="shared" si="0"/>
        <v>0</v>
      </c>
      <c r="G15" s="78"/>
      <c r="H15" s="81"/>
      <c r="I15" s="80"/>
      <c r="J15" s="61" t="s">
        <v>5</v>
      </c>
    </row>
    <row r="16" spans="1:10" s="21" customFormat="1" ht="15">
      <c r="A16" s="99" t="s">
        <v>82</v>
      </c>
      <c r="B16" s="100" t="s">
        <v>81</v>
      </c>
      <c r="C16" s="101" t="s">
        <v>66</v>
      </c>
      <c r="D16" s="102">
        <v>357</v>
      </c>
      <c r="E16" s="92"/>
      <c r="F16" s="103">
        <f t="shared" si="0"/>
        <v>0</v>
      </c>
      <c r="G16" s="78"/>
      <c r="H16" s="81"/>
      <c r="I16" s="80"/>
      <c r="J16" s="61"/>
    </row>
    <row r="17" spans="1:10" s="21" customFormat="1" ht="15">
      <c r="A17" s="99">
        <v>572223</v>
      </c>
      <c r="B17" s="100" t="s">
        <v>68</v>
      </c>
      <c r="C17" s="101" t="s">
        <v>2</v>
      </c>
      <c r="D17" s="157">
        <v>14280</v>
      </c>
      <c r="E17" s="92"/>
      <c r="F17" s="103">
        <f t="shared" si="0"/>
        <v>0</v>
      </c>
      <c r="G17" s="78"/>
      <c r="H17" s="81"/>
      <c r="I17" s="80"/>
      <c r="J17" s="61"/>
    </row>
    <row r="18" spans="1:10" s="59" customFormat="1" ht="15">
      <c r="A18" s="104" t="s">
        <v>67</v>
      </c>
      <c r="B18" s="105" t="s">
        <v>72</v>
      </c>
      <c r="C18" s="101" t="s">
        <v>2</v>
      </c>
      <c r="D18" s="158">
        <v>7140</v>
      </c>
      <c r="E18" s="106"/>
      <c r="F18" s="107">
        <f t="shared" si="0"/>
        <v>0</v>
      </c>
      <c r="G18" s="78"/>
      <c r="H18" s="81"/>
      <c r="I18" s="80"/>
      <c r="J18" s="61"/>
    </row>
    <row r="19" spans="1:10" s="21" customFormat="1" ht="21" customHeight="1">
      <c r="A19" s="99" t="s">
        <v>11</v>
      </c>
      <c r="B19" s="100" t="s">
        <v>60</v>
      </c>
      <c r="C19" s="101" t="s">
        <v>2</v>
      </c>
      <c r="D19" s="102">
        <v>800</v>
      </c>
      <c r="E19" s="92">
        <v>0</v>
      </c>
      <c r="F19" s="103">
        <f t="shared" si="0"/>
        <v>0</v>
      </c>
      <c r="G19" s="78"/>
      <c r="H19" s="81"/>
      <c r="I19" s="80"/>
      <c r="J19" s="63" t="s">
        <v>5</v>
      </c>
    </row>
    <row r="20" spans="1:10" s="21" customFormat="1" ht="15" customHeight="1">
      <c r="A20" s="28">
        <v>91238</v>
      </c>
      <c r="B20" s="159" t="s">
        <v>109</v>
      </c>
      <c r="C20" s="30" t="s">
        <v>61</v>
      </c>
      <c r="D20" s="157">
        <v>44</v>
      </c>
      <c r="E20" s="160"/>
      <c r="F20" s="161">
        <f t="shared" si="0"/>
        <v>0</v>
      </c>
      <c r="G20" s="78"/>
      <c r="H20" s="81"/>
      <c r="I20" s="80"/>
      <c r="J20" s="63"/>
    </row>
    <row r="21" spans="1:10" s="21" customFormat="1" ht="15">
      <c r="A21" s="99">
        <v>89921</v>
      </c>
      <c r="B21" s="100" t="s">
        <v>73</v>
      </c>
      <c r="C21" s="101" t="s">
        <v>61</v>
      </c>
      <c r="D21" s="102">
        <v>24</v>
      </c>
      <c r="E21" s="92"/>
      <c r="F21" s="103">
        <f t="shared" si="0"/>
        <v>0</v>
      </c>
      <c r="G21" s="82"/>
      <c r="H21" s="83"/>
      <c r="I21" s="84"/>
      <c r="J21" s="62"/>
    </row>
    <row r="22" spans="1:10" s="21" customFormat="1" ht="15">
      <c r="A22" s="99">
        <v>113761</v>
      </c>
      <c r="B22" s="100" t="s">
        <v>74</v>
      </c>
      <c r="C22" s="101" t="s">
        <v>4</v>
      </c>
      <c r="D22" s="157">
        <v>1064</v>
      </c>
      <c r="E22" s="92"/>
      <c r="F22" s="103">
        <f t="shared" si="0"/>
        <v>0</v>
      </c>
      <c r="G22" s="78"/>
      <c r="H22" s="81"/>
      <c r="I22" s="80"/>
      <c r="J22" s="61" t="s">
        <v>5</v>
      </c>
    </row>
    <row r="23" spans="1:10" s="21" customFormat="1" ht="15">
      <c r="A23" s="99">
        <v>931312</v>
      </c>
      <c r="B23" s="100" t="s">
        <v>84</v>
      </c>
      <c r="C23" s="101" t="s">
        <v>4</v>
      </c>
      <c r="D23" s="157">
        <v>1064</v>
      </c>
      <c r="E23" s="92"/>
      <c r="F23" s="103">
        <f t="shared" si="0"/>
        <v>0</v>
      </c>
      <c r="G23" s="78"/>
      <c r="H23" s="81"/>
      <c r="I23" s="80"/>
      <c r="J23" s="61" t="s">
        <v>5</v>
      </c>
    </row>
    <row r="24" spans="1:10" s="21" customFormat="1" ht="15">
      <c r="A24" s="99">
        <v>12922</v>
      </c>
      <c r="B24" s="100" t="s">
        <v>80</v>
      </c>
      <c r="C24" s="101" t="s">
        <v>2</v>
      </c>
      <c r="D24" s="102">
        <v>700</v>
      </c>
      <c r="E24" s="108"/>
      <c r="F24" s="103">
        <f t="shared" si="0"/>
        <v>0</v>
      </c>
      <c r="G24" s="78">
        <v>0.126</v>
      </c>
      <c r="H24" s="79">
        <f>D24*G24</f>
        <v>88.2</v>
      </c>
      <c r="I24" s="80"/>
      <c r="J24" s="61"/>
    </row>
    <row r="25" spans="1:10" s="21" customFormat="1" ht="15">
      <c r="A25" s="99">
        <v>56962</v>
      </c>
      <c r="B25" s="100" t="s">
        <v>70</v>
      </c>
      <c r="C25" s="101" t="s">
        <v>2</v>
      </c>
      <c r="D25" s="102">
        <v>700</v>
      </c>
      <c r="E25" s="108"/>
      <c r="F25" s="103">
        <f t="shared" si="0"/>
        <v>0</v>
      </c>
      <c r="G25" s="78"/>
      <c r="H25" s="81"/>
      <c r="I25" s="80"/>
      <c r="J25" s="61"/>
    </row>
    <row r="26" spans="1:10" s="21" customFormat="1" ht="15">
      <c r="A26" s="99">
        <v>12931</v>
      </c>
      <c r="B26" s="100" t="s">
        <v>83</v>
      </c>
      <c r="C26" s="101" t="s">
        <v>4</v>
      </c>
      <c r="D26" s="102">
        <v>500</v>
      </c>
      <c r="E26" s="108"/>
      <c r="F26" s="103">
        <f>E26*D26</f>
        <v>0</v>
      </c>
      <c r="G26" s="78">
        <v>0.3</v>
      </c>
      <c r="H26" s="79">
        <f>D26*G26</f>
        <v>150</v>
      </c>
      <c r="I26" s="80"/>
      <c r="J26" s="61"/>
    </row>
    <row r="27" spans="1:10" s="21" customFormat="1" ht="15">
      <c r="A27" s="109" t="s">
        <v>85</v>
      </c>
      <c r="B27" s="100" t="s">
        <v>71</v>
      </c>
      <c r="C27" s="101" t="s">
        <v>3</v>
      </c>
      <c r="D27" s="102">
        <v>273</v>
      </c>
      <c r="E27" s="108"/>
      <c r="F27" s="103">
        <f t="shared" si="0"/>
        <v>0</v>
      </c>
      <c r="G27" s="78"/>
      <c r="H27" s="81"/>
      <c r="I27" s="80"/>
      <c r="J27" s="61"/>
    </row>
    <row r="28" spans="1:10" s="21" customFormat="1" ht="15">
      <c r="A28" s="162">
        <v>2520</v>
      </c>
      <c r="B28" s="38" t="s">
        <v>110</v>
      </c>
      <c r="C28" s="39" t="s">
        <v>12</v>
      </c>
      <c r="D28" s="163">
        <v>2</v>
      </c>
      <c r="E28" s="164"/>
      <c r="F28" s="165">
        <f t="shared" si="0"/>
        <v>0</v>
      </c>
      <c r="G28" s="78"/>
      <c r="H28" s="81"/>
      <c r="I28" s="80"/>
      <c r="J28" s="61"/>
    </row>
    <row r="29" spans="1:10" s="21" customFormat="1" ht="15">
      <c r="A29" s="110">
        <v>915111</v>
      </c>
      <c r="B29" s="111" t="s">
        <v>65</v>
      </c>
      <c r="C29" s="112" t="s">
        <v>2</v>
      </c>
      <c r="D29" s="40">
        <v>375</v>
      </c>
      <c r="E29" s="113"/>
      <c r="F29" s="114">
        <f t="shared" si="0"/>
        <v>0</v>
      </c>
      <c r="G29" s="75"/>
      <c r="H29" s="76"/>
      <c r="I29" s="77"/>
      <c r="J29" s="60"/>
    </row>
    <row r="30" spans="1:10" s="21" customFormat="1" ht="15" thickBot="1">
      <c r="A30" s="115">
        <v>915211</v>
      </c>
      <c r="B30" s="116" t="s">
        <v>69</v>
      </c>
      <c r="C30" s="117" t="s">
        <v>2</v>
      </c>
      <c r="D30" s="118">
        <v>375</v>
      </c>
      <c r="E30" s="119"/>
      <c r="F30" s="120">
        <f t="shared" si="0"/>
        <v>0</v>
      </c>
      <c r="G30" s="89"/>
      <c r="H30" s="89"/>
      <c r="I30" s="90"/>
      <c r="J30" s="91" t="s">
        <v>5</v>
      </c>
    </row>
    <row r="31" spans="1:10" s="21" customFormat="1" ht="15">
      <c r="A31" s="121"/>
      <c r="B31" s="122" t="s">
        <v>13</v>
      </c>
      <c r="C31" s="122"/>
      <c r="D31" s="122"/>
      <c r="E31" s="123" t="s">
        <v>5</v>
      </c>
      <c r="F31" s="124">
        <f>SUM(F12:F30)</f>
        <v>0</v>
      </c>
      <c r="G31" s="86"/>
      <c r="H31" s="86"/>
      <c r="I31" s="87"/>
      <c r="J31" s="88"/>
    </row>
    <row r="32" spans="1:10" s="21" customFormat="1" ht="15">
      <c r="A32" s="31"/>
      <c r="B32" s="29" t="s">
        <v>6</v>
      </c>
      <c r="C32" s="29"/>
      <c r="D32" s="29"/>
      <c r="E32" s="32" t="s">
        <v>5</v>
      </c>
      <c r="F32" s="33">
        <f>F31*0.21</f>
        <v>0</v>
      </c>
      <c r="G32" s="86"/>
      <c r="H32" s="86"/>
      <c r="I32" s="87"/>
      <c r="J32" s="88"/>
    </row>
    <row r="33" spans="1:10" s="21" customFormat="1" ht="15" thickBot="1">
      <c r="A33" s="34"/>
      <c r="B33" s="35" t="s">
        <v>14</v>
      </c>
      <c r="C33" s="35"/>
      <c r="D33" s="35"/>
      <c r="E33" s="36" t="s">
        <v>5</v>
      </c>
      <c r="F33" s="37">
        <f>F32+F31</f>
        <v>0</v>
      </c>
      <c r="G33" s="86"/>
      <c r="H33" s="86"/>
      <c r="I33" s="87"/>
      <c r="J33" s="88"/>
    </row>
    <row r="34" spans="7:10" ht="24" customHeight="1">
      <c r="G34" s="86"/>
      <c r="H34" s="86"/>
      <c r="I34" s="87"/>
      <c r="J34" s="88"/>
    </row>
    <row r="35" spans="7:10" ht="12" customHeight="1">
      <c r="G35" s="86"/>
      <c r="H35" s="86"/>
      <c r="I35" s="87"/>
      <c r="J35" s="88"/>
    </row>
    <row r="36" spans="7:10" ht="12" customHeight="1">
      <c r="G36" s="86"/>
      <c r="H36" s="86"/>
      <c r="I36" s="87"/>
      <c r="J36" s="88"/>
    </row>
    <row r="37" spans="7:10" ht="12" customHeight="1">
      <c r="G37" s="85"/>
      <c r="H37" s="85"/>
      <c r="I37" s="21"/>
      <c r="J37" s="21"/>
    </row>
    <row r="38" spans="7:10" ht="12" customHeight="1">
      <c r="G38" s="85"/>
      <c r="H38" s="85"/>
      <c r="I38" s="21"/>
      <c r="J38" s="21"/>
    </row>
    <row r="39" spans="7:10" ht="12" customHeight="1">
      <c r="G39" s="85"/>
      <c r="H39" s="85"/>
      <c r="I39" s="21"/>
      <c r="J39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I7" sqref="I7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56" t="s">
        <v>5</v>
      </c>
      <c r="B1" s="256"/>
      <c r="C1" s="256"/>
      <c r="D1" s="256"/>
      <c r="E1" s="256"/>
      <c r="F1" s="256"/>
      <c r="G1" s="256"/>
    </row>
    <row r="2" spans="1:7" s="6" customFormat="1" ht="21.75" customHeight="1">
      <c r="A2" s="125" t="s">
        <v>86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25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47" t="s">
        <v>93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87</v>
      </c>
      <c r="C6" s="27" t="s">
        <v>2</v>
      </c>
      <c r="D6" s="126">
        <v>1</v>
      </c>
      <c r="E6" s="149"/>
      <c r="F6" s="127">
        <f aca="true" t="shared" si="0" ref="F6:F11">E6*D6</f>
        <v>0</v>
      </c>
      <c r="I6" s="128"/>
      <c r="K6" s="129"/>
    </row>
    <row r="7" spans="1:11" s="133" customFormat="1" ht="30">
      <c r="A7" s="146" t="s">
        <v>92</v>
      </c>
      <c r="B7" s="130" t="s">
        <v>88</v>
      </c>
      <c r="C7" s="30" t="s">
        <v>3</v>
      </c>
      <c r="D7" s="131">
        <v>0.92</v>
      </c>
      <c r="E7" s="47"/>
      <c r="F7" s="132">
        <f t="shared" si="0"/>
        <v>0</v>
      </c>
      <c r="I7" s="134"/>
      <c r="K7" s="135"/>
    </row>
    <row r="8" spans="1:11" s="21" customFormat="1" ht="15">
      <c r="A8" s="28">
        <v>122938</v>
      </c>
      <c r="B8" s="29" t="s">
        <v>89</v>
      </c>
      <c r="C8" s="30" t="s">
        <v>66</v>
      </c>
      <c r="D8" s="131">
        <v>0.35</v>
      </c>
      <c r="E8" s="47"/>
      <c r="F8" s="132">
        <f t="shared" si="0"/>
        <v>0</v>
      </c>
      <c r="I8" s="128"/>
      <c r="K8" s="129"/>
    </row>
    <row r="9" spans="1:11" s="21" customFormat="1" ht="15">
      <c r="A9" s="28">
        <v>56333</v>
      </c>
      <c r="B9" s="29" t="s">
        <v>90</v>
      </c>
      <c r="C9" s="30" t="s">
        <v>2</v>
      </c>
      <c r="D9" s="131">
        <v>1</v>
      </c>
      <c r="E9" s="47"/>
      <c r="F9" s="132">
        <f t="shared" si="0"/>
        <v>0</v>
      </c>
      <c r="I9" s="128"/>
      <c r="K9" s="129"/>
    </row>
    <row r="10" spans="1:11" s="21" customFormat="1" ht="15">
      <c r="A10" s="28">
        <v>567104</v>
      </c>
      <c r="B10" s="29" t="s">
        <v>103</v>
      </c>
      <c r="C10" s="30" t="s">
        <v>66</v>
      </c>
      <c r="D10" s="136">
        <v>0.13</v>
      </c>
      <c r="E10" s="47"/>
      <c r="F10" s="132">
        <f t="shared" si="0"/>
        <v>0</v>
      </c>
      <c r="I10" s="128"/>
      <c r="K10" s="129"/>
    </row>
    <row r="11" spans="1:11" s="21" customFormat="1" ht="15">
      <c r="A11" s="28">
        <v>572223</v>
      </c>
      <c r="B11" s="29" t="s">
        <v>91</v>
      </c>
      <c r="C11" s="30" t="s">
        <v>2</v>
      </c>
      <c r="D11" s="131">
        <v>1</v>
      </c>
      <c r="E11" s="47"/>
      <c r="F11" s="132">
        <f t="shared" si="0"/>
        <v>0</v>
      </c>
      <c r="I11" s="128"/>
      <c r="K11" s="129"/>
    </row>
    <row r="12" spans="1:11" s="21" customFormat="1" ht="15" thickBot="1">
      <c r="A12" s="137" t="s">
        <v>82</v>
      </c>
      <c r="B12" s="38" t="s">
        <v>102</v>
      </c>
      <c r="C12" s="39" t="s">
        <v>66</v>
      </c>
      <c r="D12" s="138">
        <v>0.07</v>
      </c>
      <c r="E12" s="150"/>
      <c r="F12" s="139">
        <f>ROUND(E12*D12,0)</f>
        <v>0</v>
      </c>
      <c r="I12" s="128"/>
      <c r="K12" s="129"/>
    </row>
    <row r="13" spans="1:6" s="145" customFormat="1" ht="15.75" thickBot="1">
      <c r="A13" s="140"/>
      <c r="B13" s="141" t="s">
        <v>94</v>
      </c>
      <c r="C13" s="142" t="s">
        <v>2</v>
      </c>
      <c r="D13" s="148">
        <v>1</v>
      </c>
      <c r="E13" s="143" t="s">
        <v>5</v>
      </c>
      <c r="F13" s="14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Drozenova Dagmar</cp:lastModifiedBy>
  <cp:lastPrinted>2021-01-29T05:24:56Z</cp:lastPrinted>
  <dcterms:created xsi:type="dcterms:W3CDTF">2014-05-16T09:31:30Z</dcterms:created>
  <dcterms:modified xsi:type="dcterms:W3CDTF">2023-07-17T06:08:44Z</dcterms:modified>
  <cp:category/>
  <cp:version/>
  <cp:contentType/>
  <cp:contentStatus/>
</cp:coreProperties>
</file>